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Z:\Acompanhamento de Processos\2020\"/>
    </mc:Choice>
  </mc:AlternateContent>
  <bookViews>
    <workbookView xWindow="195" yWindow="135" windowWidth="11460" windowHeight="3720" tabRatio="711"/>
  </bookViews>
  <sheets>
    <sheet name="Solicitação de Pagamentos" sheetId="4" r:id="rId1"/>
    <sheet name="Relação de Processos" sheetId="7" r:id="rId2"/>
    <sheet name="Relatório de Processos" sheetId="6" r:id="rId3"/>
    <sheet name="Ocorrências" sheetId="9" r:id="rId4"/>
    <sheet name="Relatório de Justificativa" sheetId="12" r:id="rId5"/>
    <sheet name="Plan1" sheetId="13" r:id="rId6"/>
  </sheets>
  <externalReferences>
    <externalReference r:id="rId7"/>
  </externalReferences>
  <definedNames>
    <definedName name="_xlnm._FilterDatabase" localSheetId="3" hidden="1">Ocorrências!$A$1:$H$625</definedName>
    <definedName name="_xlnm._FilterDatabase" localSheetId="1" hidden="1">'Relação de Processos'!$A$1:$S$429</definedName>
    <definedName name="_xlnm._FilterDatabase" localSheetId="2" hidden="1">'Relatório de Processos'!$G$6:$I$2001</definedName>
    <definedName name="_xlnm._FilterDatabase" localSheetId="0" hidden="1">'Solicitação de Pagamentos'!$A$8:$G$1645</definedName>
    <definedName name="_xlnm.Print_Area" localSheetId="4">'Relatório de Justificativa'!$I$1:$Q$30</definedName>
    <definedName name="_xlnm.Print_Area" localSheetId="2">'Relatório de Processos'!$A$1:$I$24</definedName>
    <definedName name="_xlnm.Print_Area" localSheetId="0">'Solicitação de Pagamentos'!$A$1:$E$1645</definedName>
    <definedName name="CADFORNEC">'[1]Cadastro de Fornecedores'!$A$1:$E$65536</definedName>
    <definedName name="PROC">'Relação de Processos'!$A:$A</definedName>
  </definedNames>
  <calcPr calcId="152511"/>
</workbook>
</file>

<file path=xl/calcChain.xml><?xml version="1.0" encoding="utf-8"?>
<calcChain xmlns="http://schemas.openxmlformats.org/spreadsheetml/2006/main">
  <c r="C1642" i="4" l="1"/>
  <c r="C1639" i="4" l="1"/>
  <c r="C1638" i="4" l="1"/>
  <c r="C1637" i="4"/>
  <c r="C1634" i="4" l="1"/>
  <c r="C1629" i="4"/>
  <c r="C1621" i="4" l="1"/>
  <c r="C1616" i="4" l="1"/>
  <c r="C1596" i="4" l="1"/>
  <c r="C1583" i="4" l="1"/>
  <c r="C1580" i="4" l="1"/>
  <c r="C1579" i="4"/>
  <c r="C1578" i="4"/>
  <c r="C1557" i="4" l="1"/>
  <c r="C1533" i="4" l="1"/>
  <c r="C1475" i="4" l="1"/>
  <c r="C1474" i="4"/>
  <c r="C1473" i="4"/>
  <c r="E5" i="6" l="1"/>
  <c r="K4" i="12"/>
  <c r="A7" i="12" l="1"/>
  <c r="B7" i="12"/>
  <c r="C7" i="12"/>
  <c r="D7" i="12"/>
  <c r="E7" i="12"/>
  <c r="F7" i="12"/>
  <c r="G7" i="12"/>
  <c r="H7" i="12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28" i="12"/>
  <c r="B28" i="12"/>
  <c r="C28" i="12"/>
  <c r="D28" i="12"/>
  <c r="E28" i="12"/>
  <c r="F28" i="12"/>
  <c r="G28" i="12"/>
  <c r="H28" i="12"/>
  <c r="A29" i="12"/>
  <c r="B29" i="12"/>
  <c r="C29" i="12"/>
  <c r="D29" i="12"/>
  <c r="E29" i="12"/>
  <c r="F29" i="12"/>
  <c r="G29" i="12"/>
  <c r="H29" i="12"/>
  <c r="A30" i="12"/>
  <c r="B30" i="12"/>
  <c r="C30" i="12"/>
  <c r="D30" i="12"/>
  <c r="E30" i="12"/>
  <c r="F30" i="12"/>
  <c r="G30" i="12"/>
  <c r="H30" i="12"/>
  <c r="A31" i="12"/>
  <c r="B31" i="12"/>
  <c r="C31" i="12"/>
  <c r="D31" i="12"/>
  <c r="E31" i="12"/>
  <c r="F31" i="12"/>
  <c r="G31" i="12"/>
  <c r="H31" i="12"/>
  <c r="A32" i="12"/>
  <c r="B32" i="12"/>
  <c r="C32" i="12"/>
  <c r="D32" i="12"/>
  <c r="E32" i="12"/>
  <c r="F32" i="12"/>
  <c r="G32" i="12"/>
  <c r="H32" i="12"/>
  <c r="A33" i="12"/>
  <c r="B33" i="12"/>
  <c r="C33" i="12"/>
  <c r="D33" i="12"/>
  <c r="E33" i="12"/>
  <c r="F33" i="12"/>
  <c r="G33" i="12"/>
  <c r="H33" i="12"/>
  <c r="A34" i="12"/>
  <c r="B34" i="12"/>
  <c r="C34" i="12"/>
  <c r="D34" i="12"/>
  <c r="E34" i="12"/>
  <c r="F34" i="12"/>
  <c r="G34" i="12"/>
  <c r="H34" i="12"/>
  <c r="A35" i="12"/>
  <c r="B35" i="12"/>
  <c r="C35" i="12"/>
  <c r="D35" i="12"/>
  <c r="E35" i="12"/>
  <c r="F35" i="12"/>
  <c r="G35" i="12"/>
  <c r="H35" i="12"/>
  <c r="A36" i="12"/>
  <c r="B36" i="12"/>
  <c r="C36" i="12"/>
  <c r="D36" i="12"/>
  <c r="E36" i="12"/>
  <c r="F36" i="12"/>
  <c r="G36" i="12"/>
  <c r="H36" i="12"/>
  <c r="A37" i="12"/>
  <c r="B37" i="12"/>
  <c r="C37" i="12"/>
  <c r="D37" i="12"/>
  <c r="E37" i="12"/>
  <c r="F37" i="12"/>
  <c r="G37" i="12"/>
  <c r="H37" i="12"/>
  <c r="A38" i="12"/>
  <c r="B38" i="12"/>
  <c r="C38" i="12"/>
  <c r="D38" i="12"/>
  <c r="E38" i="12"/>
  <c r="F38" i="12"/>
  <c r="G38" i="12"/>
  <c r="H38" i="12"/>
  <c r="A39" i="12"/>
  <c r="B39" i="12"/>
  <c r="C39" i="12"/>
  <c r="D39" i="12"/>
  <c r="E39" i="12"/>
  <c r="F39" i="12"/>
  <c r="G39" i="12"/>
  <c r="H39" i="12"/>
  <c r="A40" i="12"/>
  <c r="B40" i="12"/>
  <c r="C40" i="12"/>
  <c r="D40" i="12"/>
  <c r="E40" i="12"/>
  <c r="F40" i="12"/>
  <c r="G40" i="12"/>
  <c r="H40" i="12"/>
  <c r="A41" i="12"/>
  <c r="B41" i="12"/>
  <c r="C41" i="12"/>
  <c r="D41" i="12"/>
  <c r="E41" i="12"/>
  <c r="F41" i="12"/>
  <c r="G41" i="12"/>
  <c r="H41" i="12"/>
  <c r="A42" i="12"/>
  <c r="B42" i="12"/>
  <c r="C42" i="12"/>
  <c r="D42" i="12"/>
  <c r="E42" i="12"/>
  <c r="F42" i="12"/>
  <c r="G42" i="12"/>
  <c r="H42" i="12"/>
  <c r="A43" i="12"/>
  <c r="B43" i="12"/>
  <c r="C43" i="12"/>
  <c r="D43" i="12"/>
  <c r="E43" i="12"/>
  <c r="F43" i="12"/>
  <c r="G43" i="12"/>
  <c r="H43" i="12"/>
  <c r="A44" i="12"/>
  <c r="B44" i="12"/>
  <c r="C44" i="12"/>
  <c r="D44" i="12"/>
  <c r="E44" i="12"/>
  <c r="F44" i="12"/>
  <c r="G44" i="12"/>
  <c r="H44" i="12"/>
  <c r="A45" i="12"/>
  <c r="B45" i="12"/>
  <c r="C45" i="12"/>
  <c r="D45" i="12"/>
  <c r="E45" i="12"/>
  <c r="F45" i="12"/>
  <c r="G45" i="12"/>
  <c r="H45" i="12"/>
  <c r="A46" i="12"/>
  <c r="B46" i="12"/>
  <c r="C46" i="12"/>
  <c r="D46" i="12"/>
  <c r="E46" i="12"/>
  <c r="F46" i="12"/>
  <c r="G46" i="12"/>
  <c r="H46" i="12"/>
  <c r="A47" i="12"/>
  <c r="B47" i="12"/>
  <c r="C47" i="12"/>
  <c r="D47" i="12"/>
  <c r="E47" i="12"/>
  <c r="F47" i="12"/>
  <c r="G47" i="12"/>
  <c r="H47" i="12"/>
  <c r="A48" i="12"/>
  <c r="B48" i="12"/>
  <c r="C48" i="12"/>
  <c r="D48" i="12"/>
  <c r="E48" i="12"/>
  <c r="F48" i="12"/>
  <c r="G48" i="12"/>
  <c r="H48" i="12"/>
  <c r="A49" i="12"/>
  <c r="B49" i="12"/>
  <c r="C49" i="12"/>
  <c r="D49" i="12"/>
  <c r="E49" i="12"/>
  <c r="F49" i="12"/>
  <c r="G49" i="12"/>
  <c r="H49" i="12"/>
  <c r="A50" i="12"/>
  <c r="B50" i="12"/>
  <c r="C50" i="12"/>
  <c r="D50" i="12"/>
  <c r="E50" i="12"/>
  <c r="F50" i="12"/>
  <c r="G50" i="12"/>
  <c r="H50" i="12"/>
  <c r="A51" i="12"/>
  <c r="B51" i="12"/>
  <c r="C51" i="12"/>
  <c r="D51" i="12"/>
  <c r="E51" i="12"/>
  <c r="F51" i="12"/>
  <c r="G51" i="12"/>
  <c r="H51" i="12"/>
  <c r="A52" i="12"/>
  <c r="B52" i="12"/>
  <c r="C52" i="12"/>
  <c r="D52" i="12"/>
  <c r="E52" i="12"/>
  <c r="F52" i="12"/>
  <c r="G52" i="12"/>
  <c r="H52" i="12"/>
  <c r="A53" i="12"/>
  <c r="B53" i="12"/>
  <c r="C53" i="12"/>
  <c r="D53" i="12"/>
  <c r="E53" i="12"/>
  <c r="F53" i="12"/>
  <c r="G53" i="12"/>
  <c r="H53" i="12"/>
  <c r="A54" i="12"/>
  <c r="B54" i="12"/>
  <c r="C54" i="12"/>
  <c r="D54" i="12"/>
  <c r="E54" i="12"/>
  <c r="F54" i="12"/>
  <c r="G54" i="12"/>
  <c r="H54" i="12"/>
  <c r="A55" i="12"/>
  <c r="B55" i="12"/>
  <c r="C55" i="12"/>
  <c r="D55" i="12"/>
  <c r="E55" i="12"/>
  <c r="F55" i="12"/>
  <c r="G55" i="12"/>
  <c r="H55" i="12"/>
  <c r="A56" i="12"/>
  <c r="B56" i="12"/>
  <c r="C56" i="12"/>
  <c r="D56" i="12"/>
  <c r="E56" i="12"/>
  <c r="F56" i="12"/>
  <c r="G56" i="12"/>
  <c r="H56" i="12"/>
  <c r="A57" i="12"/>
  <c r="B57" i="12"/>
  <c r="C57" i="12"/>
  <c r="D57" i="12"/>
  <c r="E57" i="12"/>
  <c r="F57" i="12"/>
  <c r="G57" i="12"/>
  <c r="H57" i="12"/>
  <c r="A58" i="12"/>
  <c r="B58" i="12"/>
  <c r="C58" i="12"/>
  <c r="D58" i="12"/>
  <c r="E58" i="12"/>
  <c r="F58" i="12"/>
  <c r="G58" i="12"/>
  <c r="H58" i="12"/>
  <c r="A59" i="12"/>
  <c r="B59" i="12"/>
  <c r="C59" i="12"/>
  <c r="D59" i="12"/>
  <c r="E59" i="12"/>
  <c r="F59" i="12"/>
  <c r="G59" i="12"/>
  <c r="H59" i="12"/>
  <c r="A60" i="12"/>
  <c r="B60" i="12"/>
  <c r="C60" i="12"/>
  <c r="D60" i="12"/>
  <c r="E60" i="12"/>
  <c r="F60" i="12"/>
  <c r="G60" i="12"/>
  <c r="H60" i="12"/>
  <c r="A61" i="12"/>
  <c r="B61" i="12"/>
  <c r="C61" i="12"/>
  <c r="D61" i="12"/>
  <c r="E61" i="12"/>
  <c r="F61" i="12"/>
  <c r="G61" i="12"/>
  <c r="H61" i="12"/>
  <c r="A62" i="12"/>
  <c r="B62" i="12"/>
  <c r="C62" i="12"/>
  <c r="D62" i="12"/>
  <c r="E62" i="12"/>
  <c r="F62" i="12"/>
  <c r="G62" i="12"/>
  <c r="H62" i="12"/>
  <c r="A63" i="12"/>
  <c r="B63" i="12"/>
  <c r="C63" i="12"/>
  <c r="D63" i="12"/>
  <c r="E63" i="12"/>
  <c r="F63" i="12"/>
  <c r="G63" i="12"/>
  <c r="H63" i="12"/>
  <c r="A64" i="12"/>
  <c r="B64" i="12"/>
  <c r="C64" i="12"/>
  <c r="D64" i="12"/>
  <c r="E64" i="12"/>
  <c r="F64" i="12"/>
  <c r="G64" i="12"/>
  <c r="H64" i="12"/>
  <c r="A65" i="12"/>
  <c r="B65" i="12"/>
  <c r="C65" i="12"/>
  <c r="D65" i="12"/>
  <c r="E65" i="12"/>
  <c r="F65" i="12"/>
  <c r="G65" i="12"/>
  <c r="H65" i="12"/>
  <c r="A66" i="12"/>
  <c r="B66" i="12"/>
  <c r="C66" i="12"/>
  <c r="D66" i="12"/>
  <c r="E66" i="12"/>
  <c r="F66" i="12"/>
  <c r="G66" i="12"/>
  <c r="H66" i="12"/>
  <c r="A67" i="12"/>
  <c r="B67" i="12"/>
  <c r="C67" i="12"/>
  <c r="D67" i="12"/>
  <c r="E67" i="12"/>
  <c r="F67" i="12"/>
  <c r="G67" i="12"/>
  <c r="H67" i="12"/>
  <c r="A68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G69" i="12"/>
  <c r="H69" i="12"/>
  <c r="A70" i="12"/>
  <c r="B70" i="12"/>
  <c r="C70" i="12"/>
  <c r="D70" i="12"/>
  <c r="E70" i="12"/>
  <c r="F70" i="12"/>
  <c r="G70" i="12"/>
  <c r="H70" i="12"/>
  <c r="A71" i="12"/>
  <c r="B71" i="12"/>
  <c r="C71" i="12"/>
  <c r="D71" i="12"/>
  <c r="E71" i="12"/>
  <c r="F71" i="12"/>
  <c r="G71" i="12"/>
  <c r="H71" i="12"/>
  <c r="A72" i="12"/>
  <c r="B72" i="12"/>
  <c r="C72" i="12"/>
  <c r="D72" i="12"/>
  <c r="E72" i="12"/>
  <c r="F72" i="12"/>
  <c r="G72" i="12"/>
  <c r="H72" i="12"/>
  <c r="A73" i="12"/>
  <c r="B73" i="12"/>
  <c r="C73" i="12"/>
  <c r="D73" i="12"/>
  <c r="E73" i="12"/>
  <c r="F73" i="12"/>
  <c r="G73" i="12"/>
  <c r="H73" i="12"/>
  <c r="A74" i="12"/>
  <c r="B74" i="12"/>
  <c r="C74" i="12"/>
  <c r="D74" i="12"/>
  <c r="E74" i="12"/>
  <c r="F74" i="12"/>
  <c r="G74" i="12"/>
  <c r="H74" i="12"/>
  <c r="A75" i="12"/>
  <c r="B75" i="12"/>
  <c r="C75" i="12"/>
  <c r="D75" i="12"/>
  <c r="E75" i="12"/>
  <c r="F75" i="12"/>
  <c r="G75" i="12"/>
  <c r="H75" i="12"/>
  <c r="A76" i="12"/>
  <c r="B76" i="12"/>
  <c r="C76" i="12"/>
  <c r="D76" i="12"/>
  <c r="E76" i="12"/>
  <c r="F76" i="12"/>
  <c r="G76" i="12"/>
  <c r="H76" i="12"/>
  <c r="A77" i="12"/>
  <c r="B77" i="12"/>
  <c r="C77" i="12"/>
  <c r="D77" i="12"/>
  <c r="E77" i="12"/>
  <c r="F77" i="12"/>
  <c r="G77" i="12"/>
  <c r="H77" i="12"/>
  <c r="A78" i="12"/>
  <c r="B78" i="12"/>
  <c r="C78" i="12"/>
  <c r="D78" i="12"/>
  <c r="E78" i="12"/>
  <c r="F78" i="12"/>
  <c r="G78" i="12"/>
  <c r="H78" i="12"/>
  <c r="A79" i="12"/>
  <c r="B79" i="12"/>
  <c r="C79" i="12"/>
  <c r="D79" i="12"/>
  <c r="E79" i="12"/>
  <c r="F79" i="12"/>
  <c r="G79" i="12"/>
  <c r="H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G81" i="12"/>
  <c r="H81" i="12"/>
  <c r="A82" i="12"/>
  <c r="B82" i="12"/>
  <c r="C82" i="12"/>
  <c r="D82" i="12"/>
  <c r="E82" i="12"/>
  <c r="F82" i="12"/>
  <c r="G82" i="12"/>
  <c r="H82" i="12"/>
  <c r="A83" i="12"/>
  <c r="B83" i="12"/>
  <c r="C83" i="12"/>
  <c r="D83" i="12"/>
  <c r="E83" i="12"/>
  <c r="F83" i="12"/>
  <c r="G83" i="12"/>
  <c r="H83" i="12"/>
  <c r="A84" i="12"/>
  <c r="B84" i="12"/>
  <c r="C84" i="12"/>
  <c r="D84" i="12"/>
  <c r="E84" i="12"/>
  <c r="F84" i="12"/>
  <c r="G84" i="12"/>
  <c r="H84" i="12"/>
  <c r="A85" i="12"/>
  <c r="B85" i="12"/>
  <c r="C85" i="12"/>
  <c r="D85" i="12"/>
  <c r="E85" i="12"/>
  <c r="F85" i="12"/>
  <c r="G85" i="12"/>
  <c r="H85" i="12"/>
  <c r="A86" i="12"/>
  <c r="B86" i="12"/>
  <c r="C86" i="12"/>
  <c r="D86" i="12"/>
  <c r="E86" i="12"/>
  <c r="F86" i="12"/>
  <c r="G86" i="12"/>
  <c r="H86" i="12"/>
  <c r="A87" i="12"/>
  <c r="B87" i="12"/>
  <c r="C87" i="12"/>
  <c r="D87" i="12"/>
  <c r="E87" i="12"/>
  <c r="F87" i="12"/>
  <c r="G87" i="12"/>
  <c r="H87" i="12"/>
  <c r="A88" i="12"/>
  <c r="B88" i="12"/>
  <c r="C88" i="12"/>
  <c r="D88" i="12"/>
  <c r="E88" i="12"/>
  <c r="F88" i="12"/>
  <c r="G88" i="12"/>
  <c r="H88" i="12"/>
  <c r="A89" i="12"/>
  <c r="B89" i="12"/>
  <c r="C89" i="12"/>
  <c r="D89" i="12"/>
  <c r="E89" i="12"/>
  <c r="F89" i="12"/>
  <c r="G89" i="12"/>
  <c r="H89" i="12"/>
  <c r="A90" i="12"/>
  <c r="B90" i="12"/>
  <c r="C90" i="12"/>
  <c r="D90" i="12"/>
  <c r="E90" i="12"/>
  <c r="F90" i="12"/>
  <c r="G90" i="12"/>
  <c r="H90" i="12"/>
  <c r="A91" i="12"/>
  <c r="B91" i="12"/>
  <c r="C91" i="12"/>
  <c r="D91" i="12"/>
  <c r="E91" i="12"/>
  <c r="F91" i="12"/>
  <c r="G91" i="12"/>
  <c r="H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G93" i="12"/>
  <c r="H93" i="12"/>
  <c r="A94" i="12"/>
  <c r="B94" i="12"/>
  <c r="C94" i="12"/>
  <c r="D94" i="12"/>
  <c r="E94" i="12"/>
  <c r="F94" i="12"/>
  <c r="G94" i="12"/>
  <c r="H94" i="12"/>
  <c r="A95" i="12"/>
  <c r="B95" i="12"/>
  <c r="C95" i="12"/>
  <c r="D95" i="12"/>
  <c r="E95" i="12"/>
  <c r="F95" i="12"/>
  <c r="G95" i="12"/>
  <c r="H95" i="12"/>
  <c r="A96" i="12"/>
  <c r="B96" i="12"/>
  <c r="C96" i="12"/>
  <c r="D96" i="12"/>
  <c r="E96" i="12"/>
  <c r="F96" i="12"/>
  <c r="G96" i="12"/>
  <c r="H96" i="12"/>
  <c r="A97" i="12"/>
  <c r="B97" i="12"/>
  <c r="C97" i="12"/>
  <c r="D97" i="12"/>
  <c r="E97" i="12"/>
  <c r="F97" i="12"/>
  <c r="G97" i="12"/>
  <c r="H97" i="12"/>
  <c r="A98" i="12"/>
  <c r="B98" i="12"/>
  <c r="C98" i="12"/>
  <c r="D98" i="12"/>
  <c r="E98" i="12"/>
  <c r="F98" i="12"/>
  <c r="G98" i="12"/>
  <c r="H98" i="12"/>
  <c r="A99" i="12"/>
  <c r="B99" i="12"/>
  <c r="C99" i="12"/>
  <c r="D99" i="12"/>
  <c r="E99" i="12"/>
  <c r="F99" i="12"/>
  <c r="G99" i="12"/>
  <c r="H99" i="12"/>
  <c r="A100" i="12"/>
  <c r="B100" i="12"/>
  <c r="C100" i="12"/>
  <c r="D100" i="12"/>
  <c r="E100" i="12"/>
  <c r="F100" i="12"/>
  <c r="G100" i="12"/>
  <c r="H100" i="12"/>
  <c r="A101" i="12"/>
  <c r="B101" i="12"/>
  <c r="C101" i="12"/>
  <c r="D101" i="12"/>
  <c r="E101" i="12"/>
  <c r="F101" i="12"/>
  <c r="G101" i="12"/>
  <c r="H101" i="12"/>
  <c r="A102" i="12"/>
  <c r="B102" i="12"/>
  <c r="C102" i="12"/>
  <c r="D102" i="12"/>
  <c r="E102" i="12"/>
  <c r="F102" i="12"/>
  <c r="G102" i="12"/>
  <c r="H102" i="12"/>
  <c r="A103" i="12"/>
  <c r="B103" i="12"/>
  <c r="C103" i="12"/>
  <c r="D103" i="12"/>
  <c r="E103" i="12"/>
  <c r="F103" i="12"/>
  <c r="G103" i="12"/>
  <c r="H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G105" i="12"/>
  <c r="H105" i="12"/>
  <c r="A106" i="12"/>
  <c r="B106" i="12"/>
  <c r="C106" i="12"/>
  <c r="D106" i="12"/>
  <c r="E106" i="12"/>
  <c r="G106" i="12"/>
  <c r="H106" i="12"/>
  <c r="A107" i="12"/>
  <c r="B107" i="12"/>
  <c r="C107" i="12"/>
  <c r="D107" i="12"/>
  <c r="E107" i="12"/>
  <c r="F107" i="12"/>
  <c r="G107" i="12"/>
  <c r="H107" i="12"/>
  <c r="A108" i="12"/>
  <c r="B108" i="12"/>
  <c r="C108" i="12"/>
  <c r="D108" i="12"/>
  <c r="E108" i="12"/>
  <c r="F108" i="12"/>
  <c r="G108" i="12"/>
  <c r="H108" i="12"/>
  <c r="A109" i="12"/>
  <c r="B109" i="12"/>
  <c r="C109" i="12"/>
  <c r="D109" i="12"/>
  <c r="E109" i="12"/>
  <c r="F109" i="12"/>
  <c r="G109" i="12"/>
  <c r="H109" i="12"/>
  <c r="A110" i="12"/>
  <c r="B110" i="12"/>
  <c r="C110" i="12"/>
  <c r="D110" i="12"/>
  <c r="E110" i="12"/>
  <c r="F110" i="12"/>
  <c r="G110" i="12"/>
  <c r="H110" i="12"/>
  <c r="A111" i="12"/>
  <c r="B111" i="12"/>
  <c r="C111" i="12"/>
  <c r="D111" i="12"/>
  <c r="E111" i="12"/>
  <c r="F111" i="12"/>
  <c r="G111" i="12"/>
  <c r="H111" i="12"/>
  <c r="A112" i="12"/>
  <c r="B112" i="12"/>
  <c r="C112" i="12"/>
  <c r="D112" i="12"/>
  <c r="E112" i="12"/>
  <c r="F112" i="12"/>
  <c r="G112" i="12"/>
  <c r="H112" i="12"/>
  <c r="A113" i="12"/>
  <c r="B113" i="12"/>
  <c r="C113" i="12"/>
  <c r="D113" i="12"/>
  <c r="E113" i="12"/>
  <c r="F113" i="12"/>
  <c r="G113" i="12"/>
  <c r="H113" i="12"/>
  <c r="A114" i="12"/>
  <c r="B114" i="12"/>
  <c r="C114" i="12"/>
  <c r="D114" i="12"/>
  <c r="E114" i="12"/>
  <c r="F114" i="12"/>
  <c r="G114" i="12"/>
  <c r="H114" i="12"/>
  <c r="A115" i="12"/>
  <c r="B115" i="12"/>
  <c r="C115" i="12"/>
  <c r="D115" i="12"/>
  <c r="E115" i="12"/>
  <c r="F115" i="12"/>
  <c r="G115" i="12"/>
  <c r="H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G117" i="12"/>
  <c r="H117" i="12"/>
  <c r="A118" i="12"/>
  <c r="B118" i="12"/>
  <c r="C118" i="12"/>
  <c r="D118" i="12"/>
  <c r="E118" i="12"/>
  <c r="F118" i="12"/>
  <c r="G118" i="12"/>
  <c r="H118" i="12"/>
  <c r="A119" i="12"/>
  <c r="B119" i="12"/>
  <c r="C119" i="12"/>
  <c r="D119" i="12"/>
  <c r="E119" i="12"/>
  <c r="F119" i="12"/>
  <c r="G119" i="12"/>
  <c r="H119" i="12"/>
  <c r="A120" i="12"/>
  <c r="B120" i="12"/>
  <c r="C120" i="12"/>
  <c r="D120" i="12"/>
  <c r="E120" i="12"/>
  <c r="F120" i="12"/>
  <c r="G120" i="12"/>
  <c r="H120" i="12"/>
  <c r="A121" i="12"/>
  <c r="B121" i="12"/>
  <c r="C121" i="12"/>
  <c r="D121" i="12"/>
  <c r="E121" i="12"/>
  <c r="F121" i="12"/>
  <c r="G121" i="12"/>
  <c r="H121" i="12"/>
  <c r="A122" i="12"/>
  <c r="B122" i="12"/>
  <c r="C122" i="12"/>
  <c r="D122" i="12"/>
  <c r="E122" i="12"/>
  <c r="F122" i="12"/>
  <c r="G122" i="12"/>
  <c r="H122" i="12"/>
  <c r="A123" i="12"/>
  <c r="B123" i="12"/>
  <c r="C123" i="12"/>
  <c r="D123" i="12"/>
  <c r="E123" i="12"/>
  <c r="F123" i="12"/>
  <c r="G123" i="12"/>
  <c r="H123" i="12"/>
  <c r="A124" i="12"/>
  <c r="B124" i="12"/>
  <c r="C124" i="12"/>
  <c r="D124" i="12"/>
  <c r="E124" i="12"/>
  <c r="F124" i="12"/>
  <c r="G124" i="12"/>
  <c r="H124" i="12"/>
  <c r="A125" i="12"/>
  <c r="B125" i="12"/>
  <c r="C125" i="12"/>
  <c r="D125" i="12"/>
  <c r="E125" i="12"/>
  <c r="F125" i="12"/>
  <c r="G125" i="12"/>
  <c r="H125" i="12"/>
  <c r="A126" i="12"/>
  <c r="B126" i="12"/>
  <c r="C126" i="12"/>
  <c r="D126" i="12"/>
  <c r="E126" i="12"/>
  <c r="F126" i="12"/>
  <c r="G126" i="12"/>
  <c r="H126" i="12"/>
  <c r="A127" i="12"/>
  <c r="B127" i="12"/>
  <c r="C127" i="12"/>
  <c r="D127" i="12"/>
  <c r="E127" i="12"/>
  <c r="F127" i="12"/>
  <c r="G127" i="12"/>
  <c r="H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G129" i="12"/>
  <c r="H129" i="12"/>
  <c r="A130" i="12"/>
  <c r="B130" i="12"/>
  <c r="C130" i="12"/>
  <c r="D130" i="12"/>
  <c r="E130" i="12"/>
  <c r="F130" i="12"/>
  <c r="G130" i="12"/>
  <c r="H130" i="12"/>
  <c r="A131" i="12"/>
  <c r="B131" i="12"/>
  <c r="C131" i="12"/>
  <c r="D131" i="12"/>
  <c r="E131" i="12"/>
  <c r="F131" i="12"/>
  <c r="G131" i="12"/>
  <c r="H131" i="12"/>
  <c r="A132" i="12"/>
  <c r="B132" i="12"/>
  <c r="C132" i="12"/>
  <c r="D132" i="12"/>
  <c r="E132" i="12"/>
  <c r="F132" i="12"/>
  <c r="G132" i="12"/>
  <c r="H132" i="12"/>
  <c r="A133" i="12"/>
  <c r="B133" i="12"/>
  <c r="C133" i="12"/>
  <c r="D133" i="12"/>
  <c r="E133" i="12"/>
  <c r="F133" i="12"/>
  <c r="G133" i="12"/>
  <c r="H133" i="12"/>
  <c r="A134" i="12"/>
  <c r="B134" i="12"/>
  <c r="C134" i="12"/>
  <c r="D134" i="12"/>
  <c r="E134" i="12"/>
  <c r="F134" i="12"/>
  <c r="G134" i="12"/>
  <c r="H134" i="12"/>
  <c r="A135" i="12"/>
  <c r="B135" i="12"/>
  <c r="C135" i="12"/>
  <c r="D135" i="12"/>
  <c r="E135" i="12"/>
  <c r="F135" i="12"/>
  <c r="G135" i="12"/>
  <c r="H135" i="12"/>
  <c r="A136" i="12"/>
  <c r="B136" i="12"/>
  <c r="C136" i="12"/>
  <c r="D136" i="12"/>
  <c r="E136" i="12"/>
  <c r="F136" i="12"/>
  <c r="G136" i="12"/>
  <c r="H136" i="12"/>
  <c r="A137" i="12"/>
  <c r="B137" i="12"/>
  <c r="C137" i="12"/>
  <c r="D137" i="12"/>
  <c r="E137" i="12"/>
  <c r="F137" i="12"/>
  <c r="G137" i="12"/>
  <c r="H137" i="12"/>
  <c r="A138" i="12"/>
  <c r="B138" i="12"/>
  <c r="C138" i="12"/>
  <c r="D138" i="12"/>
  <c r="E138" i="12"/>
  <c r="F138" i="12"/>
  <c r="G138" i="12"/>
  <c r="H138" i="12"/>
  <c r="A139" i="12"/>
  <c r="B139" i="12"/>
  <c r="C139" i="12"/>
  <c r="D139" i="12"/>
  <c r="E139" i="12"/>
  <c r="F139" i="12"/>
  <c r="G139" i="12"/>
  <c r="H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G141" i="12"/>
  <c r="H141" i="12"/>
  <c r="A142" i="12"/>
  <c r="B142" i="12"/>
  <c r="C142" i="12"/>
  <c r="D142" i="12"/>
  <c r="E142" i="12"/>
  <c r="F142" i="12"/>
  <c r="G142" i="12"/>
  <c r="H142" i="12"/>
  <c r="A143" i="12"/>
  <c r="B143" i="12"/>
  <c r="C143" i="12"/>
  <c r="D143" i="12"/>
  <c r="E143" i="12"/>
  <c r="F143" i="12"/>
  <c r="G143" i="12"/>
  <c r="H143" i="12"/>
  <c r="A144" i="12"/>
  <c r="B144" i="12"/>
  <c r="C144" i="12"/>
  <c r="D144" i="12"/>
  <c r="E144" i="12"/>
  <c r="F144" i="12"/>
  <c r="G144" i="12"/>
  <c r="H144" i="12"/>
  <c r="A145" i="12"/>
  <c r="B145" i="12"/>
  <c r="C145" i="12"/>
  <c r="D145" i="12"/>
  <c r="E145" i="12"/>
  <c r="F145" i="12"/>
  <c r="G145" i="12"/>
  <c r="H145" i="12"/>
  <c r="A146" i="12"/>
  <c r="B146" i="12"/>
  <c r="C146" i="12"/>
  <c r="D146" i="12"/>
  <c r="E146" i="12"/>
  <c r="F146" i="12"/>
  <c r="G146" i="12"/>
  <c r="H146" i="12"/>
  <c r="A147" i="12"/>
  <c r="B147" i="12"/>
  <c r="C147" i="12"/>
  <c r="D147" i="12"/>
  <c r="E147" i="12"/>
  <c r="F147" i="12"/>
  <c r="G147" i="12"/>
  <c r="H147" i="12"/>
  <c r="A148" i="12"/>
  <c r="B148" i="12"/>
  <c r="C148" i="12"/>
  <c r="D148" i="12"/>
  <c r="E148" i="12"/>
  <c r="F148" i="12"/>
  <c r="G148" i="12"/>
  <c r="H148" i="12"/>
  <c r="A149" i="12"/>
  <c r="B149" i="12"/>
  <c r="C149" i="12"/>
  <c r="D149" i="12"/>
  <c r="E149" i="12"/>
  <c r="F149" i="12"/>
  <c r="G149" i="12"/>
  <c r="H149" i="12"/>
  <c r="A150" i="12"/>
  <c r="B150" i="12"/>
  <c r="C150" i="12"/>
  <c r="D150" i="12"/>
  <c r="E150" i="12"/>
  <c r="F150" i="12"/>
  <c r="G150" i="12"/>
  <c r="H150" i="12"/>
  <c r="A151" i="12"/>
  <c r="B151" i="12"/>
  <c r="C151" i="12"/>
  <c r="D151" i="12"/>
  <c r="E151" i="12"/>
  <c r="F151" i="12"/>
  <c r="G151" i="12"/>
  <c r="H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G153" i="12"/>
  <c r="H153" i="12"/>
  <c r="A154" i="12"/>
  <c r="B154" i="12"/>
  <c r="C154" i="12"/>
  <c r="D154" i="12"/>
  <c r="E154" i="12"/>
  <c r="F154" i="12"/>
  <c r="G154" i="12"/>
  <c r="H154" i="12"/>
  <c r="A155" i="12"/>
  <c r="B155" i="12"/>
  <c r="C155" i="12"/>
  <c r="D155" i="12"/>
  <c r="E155" i="12"/>
  <c r="F155" i="12"/>
  <c r="G155" i="12"/>
  <c r="H155" i="12"/>
  <c r="A156" i="12"/>
  <c r="B156" i="12"/>
  <c r="C156" i="12"/>
  <c r="D156" i="12"/>
  <c r="E156" i="12"/>
  <c r="F156" i="12"/>
  <c r="G156" i="12"/>
  <c r="H156" i="12"/>
  <c r="A157" i="12"/>
  <c r="B157" i="12"/>
  <c r="C157" i="12"/>
  <c r="D157" i="12"/>
  <c r="E157" i="12"/>
  <c r="F157" i="12"/>
  <c r="G157" i="12"/>
  <c r="H157" i="12"/>
  <c r="A158" i="12"/>
  <c r="B158" i="12"/>
  <c r="C158" i="12"/>
  <c r="D158" i="12"/>
  <c r="E158" i="12"/>
  <c r="F158" i="12"/>
  <c r="G158" i="12"/>
  <c r="H158" i="12"/>
  <c r="A159" i="12"/>
  <c r="B159" i="12"/>
  <c r="C159" i="12"/>
  <c r="D159" i="12"/>
  <c r="E159" i="12"/>
  <c r="F159" i="12"/>
  <c r="G159" i="12"/>
  <c r="H159" i="12"/>
  <c r="A160" i="12"/>
  <c r="B160" i="12"/>
  <c r="C160" i="12"/>
  <c r="D160" i="12"/>
  <c r="E160" i="12"/>
  <c r="F160" i="12"/>
  <c r="G160" i="12"/>
  <c r="H160" i="12"/>
  <c r="A161" i="12"/>
  <c r="B161" i="12"/>
  <c r="C161" i="12"/>
  <c r="D161" i="12"/>
  <c r="E161" i="12"/>
  <c r="F161" i="12"/>
  <c r="G161" i="12"/>
  <c r="H161" i="12"/>
  <c r="A162" i="12"/>
  <c r="B162" i="12"/>
  <c r="C162" i="12"/>
  <c r="D162" i="12"/>
  <c r="E162" i="12"/>
  <c r="F162" i="12"/>
  <c r="G162" i="12"/>
  <c r="H162" i="12"/>
  <c r="A163" i="12"/>
  <c r="B163" i="12"/>
  <c r="C163" i="12"/>
  <c r="D163" i="12"/>
  <c r="E163" i="12"/>
  <c r="F163" i="12"/>
  <c r="G163" i="12"/>
  <c r="H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G165" i="12"/>
  <c r="H165" i="12"/>
  <c r="A166" i="12"/>
  <c r="B166" i="12"/>
  <c r="C166" i="12"/>
  <c r="D166" i="12"/>
  <c r="E166" i="12"/>
  <c r="F166" i="12"/>
  <c r="G166" i="12"/>
  <c r="H166" i="12"/>
  <c r="A167" i="12"/>
  <c r="B167" i="12"/>
  <c r="C167" i="12"/>
  <c r="D167" i="12"/>
  <c r="E167" i="12"/>
  <c r="F167" i="12"/>
  <c r="G167" i="12"/>
  <c r="H167" i="12"/>
  <c r="A168" i="12"/>
  <c r="B168" i="12"/>
  <c r="C168" i="12"/>
  <c r="D168" i="12"/>
  <c r="E168" i="12"/>
  <c r="F168" i="12"/>
  <c r="G168" i="12"/>
  <c r="H168" i="12"/>
  <c r="A169" i="12"/>
  <c r="B169" i="12"/>
  <c r="C169" i="12"/>
  <c r="D169" i="12"/>
  <c r="E169" i="12"/>
  <c r="F169" i="12"/>
  <c r="G169" i="12"/>
  <c r="H169" i="12"/>
  <c r="A170" i="12"/>
  <c r="B170" i="12"/>
  <c r="C170" i="12"/>
  <c r="D170" i="12"/>
  <c r="E170" i="12"/>
  <c r="F170" i="12"/>
  <c r="G170" i="12"/>
  <c r="H170" i="12"/>
  <c r="A171" i="12"/>
  <c r="B171" i="12"/>
  <c r="C171" i="12"/>
  <c r="D171" i="12"/>
  <c r="E171" i="12"/>
  <c r="F171" i="12"/>
  <c r="G171" i="12"/>
  <c r="H171" i="12"/>
  <c r="A172" i="12"/>
  <c r="B172" i="12"/>
  <c r="C172" i="12"/>
  <c r="D172" i="12"/>
  <c r="E172" i="12"/>
  <c r="F172" i="12"/>
  <c r="G172" i="12"/>
  <c r="H172" i="12"/>
  <c r="A173" i="12"/>
  <c r="B173" i="12"/>
  <c r="C173" i="12"/>
  <c r="D173" i="12"/>
  <c r="E173" i="12"/>
  <c r="F173" i="12"/>
  <c r="G173" i="12"/>
  <c r="H173" i="12"/>
  <c r="A174" i="12"/>
  <c r="B174" i="12"/>
  <c r="C174" i="12"/>
  <c r="D174" i="12"/>
  <c r="E174" i="12"/>
  <c r="F174" i="12"/>
  <c r="G174" i="12"/>
  <c r="H174" i="12"/>
  <c r="A175" i="12"/>
  <c r="B175" i="12"/>
  <c r="C175" i="12"/>
  <c r="D175" i="12"/>
  <c r="E175" i="12"/>
  <c r="F175" i="12"/>
  <c r="G175" i="12"/>
  <c r="H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G177" i="12"/>
  <c r="H177" i="12"/>
  <c r="A178" i="12"/>
  <c r="B178" i="12"/>
  <c r="C178" i="12"/>
  <c r="D178" i="12"/>
  <c r="E178" i="12"/>
  <c r="F178" i="12"/>
  <c r="G178" i="12"/>
  <c r="H178" i="12"/>
  <c r="A179" i="12"/>
  <c r="B179" i="12"/>
  <c r="C179" i="12"/>
  <c r="D179" i="12"/>
  <c r="E179" i="12"/>
  <c r="F179" i="12"/>
  <c r="G179" i="12"/>
  <c r="H179" i="12"/>
  <c r="A180" i="12"/>
  <c r="B180" i="12"/>
  <c r="C180" i="12"/>
  <c r="D180" i="12"/>
  <c r="E180" i="12"/>
  <c r="F180" i="12"/>
  <c r="G180" i="12"/>
  <c r="H180" i="12"/>
  <c r="A181" i="12"/>
  <c r="B181" i="12"/>
  <c r="C181" i="12"/>
  <c r="D181" i="12"/>
  <c r="E181" i="12"/>
  <c r="F181" i="12"/>
  <c r="G181" i="12"/>
  <c r="H181" i="12"/>
  <c r="A182" i="12"/>
  <c r="B182" i="12"/>
  <c r="C182" i="12"/>
  <c r="D182" i="12"/>
  <c r="E182" i="12"/>
  <c r="F182" i="12"/>
  <c r="G182" i="12"/>
  <c r="H182" i="12"/>
  <c r="A183" i="12"/>
  <c r="B183" i="12"/>
  <c r="C183" i="12"/>
  <c r="D183" i="12"/>
  <c r="E183" i="12"/>
  <c r="F183" i="12"/>
  <c r="G183" i="12"/>
  <c r="H183" i="12"/>
  <c r="A184" i="12"/>
  <c r="B184" i="12"/>
  <c r="C184" i="12"/>
  <c r="D184" i="12"/>
  <c r="E184" i="12"/>
  <c r="F184" i="12"/>
  <c r="G184" i="12"/>
  <c r="H184" i="12"/>
  <c r="A185" i="12"/>
  <c r="B185" i="12"/>
  <c r="C185" i="12"/>
  <c r="D185" i="12"/>
  <c r="E185" i="12"/>
  <c r="F185" i="12"/>
  <c r="G185" i="12"/>
  <c r="H185" i="12"/>
  <c r="A186" i="12"/>
  <c r="B186" i="12"/>
  <c r="C186" i="12"/>
  <c r="D186" i="12"/>
  <c r="E186" i="12"/>
  <c r="F186" i="12"/>
  <c r="G186" i="12"/>
  <c r="H186" i="12"/>
  <c r="A187" i="12"/>
  <c r="B187" i="12"/>
  <c r="C187" i="12"/>
  <c r="D187" i="12"/>
  <c r="E187" i="12"/>
  <c r="F187" i="12"/>
  <c r="G187" i="12"/>
  <c r="H187" i="12"/>
  <c r="A188" i="12"/>
  <c r="B188" i="12"/>
  <c r="C188" i="12"/>
  <c r="D188" i="12"/>
  <c r="E188" i="12"/>
  <c r="F188" i="12"/>
  <c r="G188" i="12"/>
  <c r="H188" i="12"/>
  <c r="A189" i="12"/>
  <c r="B189" i="12"/>
  <c r="C189" i="12"/>
  <c r="D189" i="12"/>
  <c r="E189" i="12"/>
  <c r="F189" i="12"/>
  <c r="G189" i="12"/>
  <c r="H189" i="12"/>
  <c r="A190" i="12"/>
  <c r="B190" i="12"/>
  <c r="C190" i="12"/>
  <c r="D190" i="12"/>
  <c r="E190" i="12"/>
  <c r="F190" i="12"/>
  <c r="G190" i="12"/>
  <c r="H190" i="12"/>
  <c r="A191" i="12"/>
  <c r="B191" i="12"/>
  <c r="C191" i="12"/>
  <c r="D191" i="12"/>
  <c r="E191" i="12"/>
  <c r="F191" i="12"/>
  <c r="G191" i="12"/>
  <c r="H191" i="12"/>
  <c r="A192" i="12"/>
  <c r="B192" i="12"/>
  <c r="C192" i="12"/>
  <c r="D192" i="12"/>
  <c r="E192" i="12"/>
  <c r="F192" i="12"/>
  <c r="G192" i="12"/>
  <c r="H192" i="12"/>
  <c r="A193" i="12"/>
  <c r="B193" i="12"/>
  <c r="C193" i="12"/>
  <c r="D193" i="12"/>
  <c r="E193" i="12"/>
  <c r="F193" i="12"/>
  <c r="G193" i="12"/>
  <c r="H193" i="12"/>
  <c r="A194" i="12"/>
  <c r="B194" i="12"/>
  <c r="C194" i="12"/>
  <c r="D194" i="12"/>
  <c r="E194" i="12"/>
  <c r="F194" i="12"/>
  <c r="G194" i="12"/>
  <c r="H194" i="12"/>
  <c r="A195" i="12"/>
  <c r="B195" i="12"/>
  <c r="C195" i="12"/>
  <c r="D195" i="12"/>
  <c r="E195" i="12"/>
  <c r="F195" i="12"/>
  <c r="G195" i="12"/>
  <c r="H195" i="12"/>
  <c r="A196" i="12"/>
  <c r="B196" i="12"/>
  <c r="C196" i="12"/>
  <c r="D196" i="12"/>
  <c r="E196" i="12"/>
  <c r="F196" i="12"/>
  <c r="G196" i="12"/>
  <c r="H196" i="12"/>
  <c r="A197" i="12"/>
  <c r="B197" i="12"/>
  <c r="C197" i="12"/>
  <c r="D197" i="12"/>
  <c r="E197" i="12"/>
  <c r="F197" i="12"/>
  <c r="G197" i="12"/>
  <c r="H197" i="12"/>
  <c r="A198" i="12"/>
  <c r="B198" i="12"/>
  <c r="C198" i="12"/>
  <c r="D198" i="12"/>
  <c r="E198" i="12"/>
  <c r="F198" i="12"/>
  <c r="G198" i="12"/>
  <c r="H198" i="12"/>
  <c r="A199" i="12"/>
  <c r="B199" i="12"/>
  <c r="C199" i="12"/>
  <c r="D199" i="12"/>
  <c r="E199" i="12"/>
  <c r="F199" i="12"/>
  <c r="G199" i="12"/>
  <c r="H199" i="12"/>
  <c r="A200" i="12"/>
  <c r="B200" i="12"/>
  <c r="C200" i="12"/>
  <c r="D200" i="12"/>
  <c r="E200" i="12"/>
  <c r="F200" i="12"/>
  <c r="G200" i="12"/>
  <c r="H200" i="12"/>
  <c r="A201" i="12"/>
  <c r="B201" i="12"/>
  <c r="C201" i="12"/>
  <c r="D201" i="12"/>
  <c r="E201" i="12"/>
  <c r="F201" i="12"/>
  <c r="G201" i="12"/>
  <c r="H201" i="12"/>
  <c r="A202" i="12"/>
  <c r="B202" i="12"/>
  <c r="C202" i="12"/>
  <c r="D202" i="12"/>
  <c r="E202" i="12"/>
  <c r="F202" i="12"/>
  <c r="G202" i="12"/>
  <c r="H202" i="12"/>
  <c r="A203" i="12"/>
  <c r="B203" i="12"/>
  <c r="C203" i="12"/>
  <c r="D203" i="12"/>
  <c r="E203" i="12"/>
  <c r="F203" i="12"/>
  <c r="G203" i="12"/>
  <c r="H203" i="12"/>
  <c r="A204" i="12"/>
  <c r="B204" i="12"/>
  <c r="C204" i="12"/>
  <c r="D204" i="12"/>
  <c r="E204" i="12"/>
  <c r="F204" i="12"/>
  <c r="G204" i="12"/>
  <c r="H204" i="12"/>
  <c r="A205" i="12"/>
  <c r="B205" i="12"/>
  <c r="C205" i="12"/>
  <c r="D205" i="12"/>
  <c r="E205" i="12"/>
  <c r="F205" i="12"/>
  <c r="G205" i="12"/>
  <c r="H205" i="12"/>
  <c r="A206" i="12"/>
  <c r="B206" i="12"/>
  <c r="C206" i="12"/>
  <c r="D206" i="12"/>
  <c r="E206" i="12"/>
  <c r="F206" i="12"/>
  <c r="G206" i="12"/>
  <c r="H206" i="12"/>
  <c r="A207" i="12"/>
  <c r="B207" i="12"/>
  <c r="C207" i="12"/>
  <c r="D207" i="12"/>
  <c r="E207" i="12"/>
  <c r="F207" i="12"/>
  <c r="G207" i="12"/>
  <c r="H207" i="12"/>
  <c r="A208" i="12"/>
  <c r="B208" i="12"/>
  <c r="C208" i="12"/>
  <c r="D208" i="12"/>
  <c r="E208" i="12"/>
  <c r="F208" i="12"/>
  <c r="G208" i="12"/>
  <c r="H208" i="12"/>
  <c r="A209" i="12"/>
  <c r="B209" i="12"/>
  <c r="C209" i="12"/>
  <c r="D209" i="12"/>
  <c r="E209" i="12"/>
  <c r="F209" i="12"/>
  <c r="G209" i="12"/>
  <c r="H209" i="12"/>
  <c r="A210" i="12"/>
  <c r="B210" i="12"/>
  <c r="C210" i="12"/>
  <c r="D210" i="12"/>
  <c r="E210" i="12"/>
  <c r="F210" i="12"/>
  <c r="G210" i="12"/>
  <c r="H210" i="12"/>
  <c r="A211" i="12"/>
  <c r="B211" i="12"/>
  <c r="C211" i="12"/>
  <c r="D211" i="12"/>
  <c r="E211" i="12"/>
  <c r="F211" i="12"/>
  <c r="G211" i="12"/>
  <c r="H211" i="12"/>
  <c r="A212" i="12"/>
  <c r="B212" i="12"/>
  <c r="C212" i="12"/>
  <c r="D212" i="12"/>
  <c r="E212" i="12"/>
  <c r="F212" i="12"/>
  <c r="G212" i="12"/>
  <c r="H212" i="12"/>
  <c r="A213" i="12"/>
  <c r="B213" i="12"/>
  <c r="C213" i="12"/>
  <c r="D213" i="12"/>
  <c r="E213" i="12"/>
  <c r="F213" i="12"/>
  <c r="G213" i="12"/>
  <c r="H213" i="12"/>
  <c r="A214" i="12"/>
  <c r="B214" i="12"/>
  <c r="C214" i="12"/>
  <c r="D214" i="12"/>
  <c r="E214" i="12"/>
  <c r="F214" i="12"/>
  <c r="G214" i="12"/>
  <c r="H214" i="12"/>
  <c r="A215" i="12"/>
  <c r="B215" i="12"/>
  <c r="C215" i="12"/>
  <c r="D215" i="12"/>
  <c r="E215" i="12"/>
  <c r="F215" i="12"/>
  <c r="G215" i="12"/>
  <c r="H215" i="12"/>
  <c r="A216" i="12"/>
  <c r="B216" i="12"/>
  <c r="C216" i="12"/>
  <c r="D216" i="12"/>
  <c r="E216" i="12"/>
  <c r="F216" i="12"/>
  <c r="G216" i="12"/>
  <c r="H216" i="12"/>
  <c r="A217" i="12"/>
  <c r="B217" i="12"/>
  <c r="C217" i="12"/>
  <c r="D217" i="12"/>
  <c r="E217" i="12"/>
  <c r="F217" i="12"/>
  <c r="G217" i="12"/>
  <c r="H217" i="12"/>
  <c r="A218" i="12"/>
  <c r="B218" i="12"/>
  <c r="C218" i="12"/>
  <c r="D218" i="12"/>
  <c r="E218" i="12"/>
  <c r="F218" i="12"/>
  <c r="G218" i="12"/>
  <c r="H218" i="12"/>
  <c r="A219" i="12"/>
  <c r="B219" i="12"/>
  <c r="C219" i="12"/>
  <c r="D219" i="12"/>
  <c r="E219" i="12"/>
  <c r="F219" i="12"/>
  <c r="G219" i="12"/>
  <c r="H219" i="12"/>
  <c r="A220" i="12"/>
  <c r="B220" i="12"/>
  <c r="C220" i="12"/>
  <c r="D220" i="12"/>
  <c r="E220" i="12"/>
  <c r="F220" i="12"/>
  <c r="G220" i="12"/>
  <c r="H220" i="12"/>
  <c r="A221" i="12"/>
  <c r="B221" i="12"/>
  <c r="C221" i="12"/>
  <c r="D221" i="12"/>
  <c r="E221" i="12"/>
  <c r="F221" i="12"/>
  <c r="G221" i="12"/>
  <c r="H221" i="12"/>
  <c r="A222" i="12"/>
  <c r="B222" i="12"/>
  <c r="C222" i="12"/>
  <c r="D222" i="12"/>
  <c r="E222" i="12"/>
  <c r="F222" i="12"/>
  <c r="G222" i="12"/>
  <c r="H222" i="12"/>
  <c r="A223" i="12"/>
  <c r="B223" i="12"/>
  <c r="C223" i="12"/>
  <c r="D223" i="12"/>
  <c r="E223" i="12"/>
  <c r="F223" i="12"/>
  <c r="G223" i="12"/>
  <c r="H223" i="12"/>
  <c r="A224" i="12"/>
  <c r="B224" i="12"/>
  <c r="C224" i="12"/>
  <c r="D224" i="12"/>
  <c r="E224" i="12"/>
  <c r="F224" i="12"/>
  <c r="G224" i="12"/>
  <c r="H224" i="12"/>
  <c r="A225" i="12"/>
  <c r="B225" i="12"/>
  <c r="C225" i="12"/>
  <c r="D225" i="12"/>
  <c r="E225" i="12"/>
  <c r="F225" i="12"/>
  <c r="G225" i="12"/>
  <c r="H225" i="12"/>
  <c r="A226" i="12"/>
  <c r="B226" i="12"/>
  <c r="C226" i="12"/>
  <c r="D226" i="12"/>
  <c r="E226" i="12"/>
  <c r="F226" i="12"/>
  <c r="G226" i="12"/>
  <c r="H226" i="12"/>
  <c r="A227" i="12"/>
  <c r="B227" i="12"/>
  <c r="C227" i="12"/>
  <c r="D227" i="12"/>
  <c r="E227" i="12"/>
  <c r="F227" i="12"/>
  <c r="G227" i="12"/>
  <c r="H227" i="12"/>
  <c r="A228" i="12"/>
  <c r="B228" i="12"/>
  <c r="C228" i="12"/>
  <c r="D228" i="12"/>
  <c r="E228" i="12"/>
  <c r="F228" i="12"/>
  <c r="G228" i="12"/>
  <c r="H228" i="12"/>
  <c r="A229" i="12"/>
  <c r="B229" i="12"/>
  <c r="C229" i="12"/>
  <c r="D229" i="12"/>
  <c r="E229" i="12"/>
  <c r="F229" i="12"/>
  <c r="G229" i="12"/>
  <c r="H229" i="12"/>
  <c r="A230" i="12"/>
  <c r="B230" i="12"/>
  <c r="C230" i="12"/>
  <c r="D230" i="12"/>
  <c r="E230" i="12"/>
  <c r="F230" i="12"/>
  <c r="G230" i="12"/>
  <c r="H230" i="12"/>
  <c r="A231" i="12"/>
  <c r="B231" i="12"/>
  <c r="C231" i="12"/>
  <c r="D231" i="12"/>
  <c r="E231" i="12"/>
  <c r="F231" i="12"/>
  <c r="G231" i="12"/>
  <c r="H231" i="12"/>
  <c r="A232" i="12"/>
  <c r="B232" i="12"/>
  <c r="C232" i="12"/>
  <c r="E232" i="12"/>
  <c r="F232" i="12"/>
  <c r="G232" i="12"/>
  <c r="H232" i="12"/>
  <c r="A233" i="12"/>
  <c r="B233" i="12"/>
  <c r="C233" i="12"/>
  <c r="D233" i="12"/>
  <c r="E233" i="12"/>
  <c r="F233" i="12"/>
  <c r="G233" i="12"/>
  <c r="H233" i="12"/>
  <c r="A234" i="12"/>
  <c r="B234" i="12"/>
  <c r="C234" i="12"/>
  <c r="D234" i="12"/>
  <c r="E234" i="12"/>
  <c r="F234" i="12"/>
  <c r="G234" i="12"/>
  <c r="H234" i="12"/>
  <c r="A235" i="12"/>
  <c r="B235" i="12"/>
  <c r="C235" i="12"/>
  <c r="D235" i="12"/>
  <c r="E235" i="12"/>
  <c r="F235" i="12"/>
  <c r="G235" i="12"/>
  <c r="H235" i="12"/>
  <c r="A236" i="12"/>
  <c r="B236" i="12"/>
  <c r="C236" i="12"/>
  <c r="D236" i="12"/>
  <c r="E236" i="12"/>
  <c r="F236" i="12"/>
  <c r="G236" i="12"/>
  <c r="H236" i="12"/>
  <c r="A237" i="12"/>
  <c r="B237" i="12"/>
  <c r="C237" i="12"/>
  <c r="D237" i="12"/>
  <c r="E237" i="12"/>
  <c r="F237" i="12"/>
  <c r="G237" i="12"/>
  <c r="H237" i="12"/>
  <c r="A238" i="12"/>
  <c r="B238" i="12"/>
  <c r="C238" i="12"/>
  <c r="D238" i="12"/>
  <c r="E238" i="12"/>
  <c r="F238" i="12"/>
  <c r="G238" i="12"/>
  <c r="H238" i="12"/>
  <c r="A239" i="12"/>
  <c r="B239" i="12"/>
  <c r="C239" i="12"/>
  <c r="D239" i="12"/>
  <c r="E239" i="12"/>
  <c r="F239" i="12"/>
  <c r="G239" i="12"/>
  <c r="H239" i="12"/>
  <c r="A240" i="12"/>
  <c r="B240" i="12"/>
  <c r="C240" i="12"/>
  <c r="D240" i="12"/>
  <c r="E240" i="12"/>
  <c r="F240" i="12"/>
  <c r="G240" i="12"/>
  <c r="H240" i="12"/>
  <c r="A241" i="12"/>
  <c r="B241" i="12"/>
  <c r="C241" i="12"/>
  <c r="D241" i="12"/>
  <c r="E241" i="12"/>
  <c r="F241" i="12"/>
  <c r="G241" i="12"/>
  <c r="H241" i="12"/>
  <c r="A242" i="12"/>
  <c r="B242" i="12"/>
  <c r="C242" i="12"/>
  <c r="D242" i="12"/>
  <c r="E242" i="12"/>
  <c r="F242" i="12"/>
  <c r="G242" i="12"/>
  <c r="H242" i="12"/>
  <c r="A243" i="12"/>
  <c r="B243" i="12"/>
  <c r="C243" i="12"/>
  <c r="D243" i="12"/>
  <c r="E243" i="12"/>
  <c r="F243" i="12"/>
  <c r="G243" i="12"/>
  <c r="H243" i="12"/>
  <c r="A244" i="12"/>
  <c r="B244" i="12"/>
  <c r="C244" i="12"/>
  <c r="D244" i="12"/>
  <c r="E244" i="12"/>
  <c r="F244" i="12"/>
  <c r="G244" i="12"/>
  <c r="H244" i="12"/>
  <c r="A245" i="12"/>
  <c r="B245" i="12"/>
  <c r="C245" i="12"/>
  <c r="D245" i="12"/>
  <c r="E245" i="12"/>
  <c r="F245" i="12"/>
  <c r="G245" i="12"/>
  <c r="H245" i="12"/>
  <c r="A246" i="12"/>
  <c r="B246" i="12"/>
  <c r="C246" i="12"/>
  <c r="D246" i="12"/>
  <c r="E246" i="12"/>
  <c r="F246" i="12"/>
  <c r="G246" i="12"/>
  <c r="H246" i="12"/>
  <c r="A247" i="12"/>
  <c r="B247" i="12"/>
  <c r="C247" i="12"/>
  <c r="D247" i="12"/>
  <c r="E247" i="12"/>
  <c r="F247" i="12"/>
  <c r="G247" i="12"/>
  <c r="H247" i="12"/>
  <c r="A248" i="12"/>
  <c r="B248" i="12"/>
  <c r="C248" i="12"/>
  <c r="D248" i="12"/>
  <c r="E248" i="12"/>
  <c r="F248" i="12"/>
  <c r="G248" i="12"/>
  <c r="H248" i="12"/>
  <c r="A249" i="12"/>
  <c r="B249" i="12"/>
  <c r="C249" i="12"/>
  <c r="D249" i="12"/>
  <c r="E249" i="12"/>
  <c r="F249" i="12"/>
  <c r="G249" i="12"/>
  <c r="H249" i="12"/>
  <c r="A250" i="12"/>
  <c r="B250" i="12"/>
  <c r="C250" i="12"/>
  <c r="D250" i="12"/>
  <c r="E250" i="12"/>
  <c r="F250" i="12"/>
  <c r="G250" i="12"/>
  <c r="H250" i="12"/>
  <c r="A251" i="12"/>
  <c r="B251" i="12"/>
  <c r="C251" i="12"/>
  <c r="D251" i="12"/>
  <c r="E251" i="12"/>
  <c r="F251" i="12"/>
  <c r="G251" i="12"/>
  <c r="H251" i="12"/>
  <c r="A252" i="12"/>
  <c r="B252" i="12"/>
  <c r="C252" i="12"/>
  <c r="D252" i="12"/>
  <c r="E252" i="12"/>
  <c r="F252" i="12"/>
  <c r="G252" i="12"/>
  <c r="H252" i="12"/>
  <c r="A253" i="12"/>
  <c r="B253" i="12"/>
  <c r="C253" i="12"/>
  <c r="D253" i="12"/>
  <c r="E253" i="12"/>
  <c r="F253" i="12"/>
  <c r="G253" i="12"/>
  <c r="H253" i="12"/>
  <c r="A254" i="12"/>
  <c r="B254" i="12"/>
  <c r="C254" i="12"/>
  <c r="D254" i="12"/>
  <c r="E254" i="12"/>
  <c r="F254" i="12"/>
  <c r="G254" i="12"/>
  <c r="H254" i="12"/>
  <c r="A255" i="12"/>
  <c r="B255" i="12"/>
  <c r="C255" i="12"/>
  <c r="D255" i="12"/>
  <c r="E255" i="12"/>
  <c r="F255" i="12"/>
  <c r="G255" i="12"/>
  <c r="H255" i="12"/>
  <c r="A256" i="12"/>
  <c r="B256" i="12"/>
  <c r="C256" i="12"/>
  <c r="D256" i="12"/>
  <c r="E256" i="12"/>
  <c r="G256" i="12"/>
  <c r="H256" i="12"/>
  <c r="A257" i="12"/>
  <c r="B257" i="12"/>
  <c r="C257" i="12"/>
  <c r="D257" i="12"/>
  <c r="E257" i="12"/>
  <c r="F257" i="12"/>
  <c r="G257" i="12"/>
  <c r="H257" i="12"/>
  <c r="A258" i="12"/>
  <c r="B258" i="12"/>
  <c r="C258" i="12"/>
  <c r="D258" i="12"/>
  <c r="E258" i="12"/>
  <c r="F258" i="12"/>
  <c r="G258" i="12"/>
  <c r="H258" i="12"/>
  <c r="A259" i="12"/>
  <c r="B259" i="12"/>
  <c r="C259" i="12"/>
  <c r="D259" i="12"/>
  <c r="E259" i="12"/>
  <c r="F259" i="12"/>
  <c r="G259" i="12"/>
  <c r="H259" i="12"/>
  <c r="A260" i="12"/>
  <c r="B260" i="12"/>
  <c r="C260" i="12"/>
  <c r="D260" i="12"/>
  <c r="E260" i="12"/>
  <c r="F260" i="12"/>
  <c r="G260" i="12"/>
  <c r="H260" i="12"/>
  <c r="A261" i="12"/>
  <c r="B261" i="12"/>
  <c r="C261" i="12"/>
  <c r="D261" i="12"/>
  <c r="E261" i="12"/>
  <c r="F261" i="12"/>
  <c r="G261" i="12"/>
  <c r="H261" i="12"/>
  <c r="A262" i="12"/>
  <c r="B262" i="12"/>
  <c r="C262" i="12"/>
  <c r="D262" i="12"/>
  <c r="E262" i="12"/>
  <c r="F262" i="12"/>
  <c r="G262" i="12"/>
  <c r="H262" i="12"/>
  <c r="A263" i="12"/>
  <c r="B263" i="12"/>
  <c r="C263" i="12"/>
  <c r="D263" i="12"/>
  <c r="E263" i="12"/>
  <c r="F263" i="12"/>
  <c r="G263" i="12"/>
  <c r="H263" i="12"/>
  <c r="A264" i="12"/>
  <c r="B264" i="12"/>
  <c r="C264" i="12"/>
  <c r="D264" i="12"/>
  <c r="E264" i="12"/>
  <c r="F264" i="12"/>
  <c r="G264" i="12"/>
  <c r="H264" i="12"/>
  <c r="A265" i="12"/>
  <c r="B265" i="12"/>
  <c r="C265" i="12"/>
  <c r="D265" i="12"/>
  <c r="E265" i="12"/>
  <c r="F265" i="12"/>
  <c r="G265" i="12"/>
  <c r="H265" i="12"/>
  <c r="A266" i="12"/>
  <c r="B266" i="12"/>
  <c r="C266" i="12"/>
  <c r="D266" i="12"/>
  <c r="E266" i="12"/>
  <c r="F266" i="12"/>
  <c r="G266" i="12"/>
  <c r="H266" i="12"/>
  <c r="A267" i="12"/>
  <c r="B267" i="12"/>
  <c r="C267" i="12"/>
  <c r="D267" i="12"/>
  <c r="E267" i="12"/>
  <c r="F267" i="12"/>
  <c r="G267" i="12"/>
  <c r="H267" i="12"/>
  <c r="A268" i="12"/>
  <c r="B268" i="12"/>
  <c r="C268" i="12"/>
  <c r="D268" i="12"/>
  <c r="E268" i="12"/>
  <c r="F268" i="12"/>
  <c r="G268" i="12"/>
  <c r="H268" i="12"/>
  <c r="A269" i="12"/>
  <c r="B269" i="12"/>
  <c r="C269" i="12"/>
  <c r="D269" i="12"/>
  <c r="E269" i="12"/>
  <c r="F269" i="12"/>
  <c r="G269" i="12"/>
  <c r="H269" i="12"/>
  <c r="A270" i="12"/>
  <c r="B270" i="12"/>
  <c r="C270" i="12"/>
  <c r="D270" i="12"/>
  <c r="E270" i="12"/>
  <c r="F270" i="12"/>
  <c r="G270" i="12"/>
  <c r="H270" i="12"/>
  <c r="A271" i="12"/>
  <c r="B271" i="12"/>
  <c r="C271" i="12"/>
  <c r="D271" i="12"/>
  <c r="E271" i="12"/>
  <c r="F271" i="12"/>
  <c r="G271" i="12"/>
  <c r="H271" i="12"/>
  <c r="A272" i="12"/>
  <c r="B272" i="12"/>
  <c r="C272" i="12"/>
  <c r="D272" i="12"/>
  <c r="E272" i="12"/>
  <c r="F272" i="12"/>
  <c r="G272" i="12"/>
  <c r="H272" i="12"/>
  <c r="A273" i="12"/>
  <c r="B273" i="12"/>
  <c r="C273" i="12"/>
  <c r="D273" i="12"/>
  <c r="E273" i="12"/>
  <c r="F273" i="12"/>
  <c r="G273" i="12"/>
  <c r="H273" i="12"/>
  <c r="A274" i="12"/>
  <c r="B274" i="12"/>
  <c r="C274" i="12"/>
  <c r="D274" i="12"/>
  <c r="E274" i="12"/>
  <c r="G274" i="12"/>
  <c r="H274" i="12"/>
  <c r="A275" i="12"/>
  <c r="B275" i="12"/>
  <c r="C275" i="12"/>
  <c r="D275" i="12"/>
  <c r="E275" i="12"/>
  <c r="F275" i="12"/>
  <c r="G275" i="12"/>
  <c r="H275" i="12"/>
  <c r="A276" i="12"/>
  <c r="B276" i="12"/>
  <c r="C276" i="12"/>
  <c r="D276" i="12"/>
  <c r="E276" i="12"/>
  <c r="F276" i="12"/>
  <c r="G276" i="12"/>
  <c r="H276" i="12"/>
  <c r="A277" i="12"/>
  <c r="B277" i="12"/>
  <c r="C277" i="12"/>
  <c r="D277" i="12"/>
  <c r="E277" i="12"/>
  <c r="F277" i="12"/>
  <c r="G277" i="12"/>
  <c r="H277" i="12"/>
  <c r="A278" i="12"/>
  <c r="B278" i="12"/>
  <c r="C278" i="12"/>
  <c r="D278" i="12"/>
  <c r="E278" i="12"/>
  <c r="F278" i="12"/>
  <c r="G278" i="12"/>
  <c r="H278" i="12"/>
  <c r="A279" i="12"/>
  <c r="B279" i="12"/>
  <c r="C279" i="12"/>
  <c r="D279" i="12"/>
  <c r="E279" i="12"/>
  <c r="F279" i="12"/>
  <c r="G279" i="12"/>
  <c r="H279" i="12"/>
  <c r="A280" i="12"/>
  <c r="B280" i="12"/>
  <c r="C280" i="12"/>
  <c r="D280" i="12"/>
  <c r="E280" i="12"/>
  <c r="F280" i="12"/>
  <c r="G280" i="12"/>
  <c r="H280" i="12"/>
  <c r="A281" i="12"/>
  <c r="B281" i="12"/>
  <c r="C281" i="12"/>
  <c r="D281" i="12"/>
  <c r="E281" i="12"/>
  <c r="G281" i="12"/>
  <c r="H281" i="12"/>
  <c r="A282" i="12"/>
  <c r="B282" i="12"/>
  <c r="C282" i="12"/>
  <c r="D282" i="12"/>
  <c r="E282" i="12"/>
  <c r="F282" i="12"/>
  <c r="G282" i="12"/>
  <c r="H282" i="12"/>
  <c r="A283" i="12"/>
  <c r="B283" i="12"/>
  <c r="C283" i="12"/>
  <c r="D283" i="12"/>
  <c r="E283" i="12"/>
  <c r="F283" i="12"/>
  <c r="G283" i="12"/>
  <c r="H283" i="12"/>
  <c r="A284" i="12"/>
  <c r="B284" i="12"/>
  <c r="C284" i="12"/>
  <c r="D284" i="12"/>
  <c r="E284" i="12"/>
  <c r="F284" i="12"/>
  <c r="G284" i="12"/>
  <c r="H284" i="12"/>
  <c r="A285" i="12"/>
  <c r="B285" i="12"/>
  <c r="C285" i="12"/>
  <c r="D285" i="12"/>
  <c r="E285" i="12"/>
  <c r="F285" i="12"/>
  <c r="G285" i="12"/>
  <c r="H285" i="12"/>
  <c r="A286" i="12"/>
  <c r="B286" i="12"/>
  <c r="C286" i="12"/>
  <c r="D286" i="12"/>
  <c r="E286" i="12"/>
  <c r="F286" i="12"/>
  <c r="G286" i="12"/>
  <c r="H286" i="12"/>
  <c r="A287" i="12"/>
  <c r="B287" i="12"/>
  <c r="C287" i="12"/>
  <c r="D287" i="12"/>
  <c r="E287" i="12"/>
  <c r="F287" i="12"/>
  <c r="G287" i="12"/>
  <c r="H287" i="12"/>
  <c r="A288" i="12"/>
  <c r="B288" i="12"/>
  <c r="C288" i="12"/>
  <c r="D288" i="12"/>
  <c r="E288" i="12"/>
  <c r="F288" i="12"/>
  <c r="G288" i="12"/>
  <c r="H288" i="12"/>
  <c r="A289" i="12"/>
  <c r="B289" i="12"/>
  <c r="C289" i="12"/>
  <c r="D289" i="12"/>
  <c r="E289" i="12"/>
  <c r="F289" i="12"/>
  <c r="G289" i="12"/>
  <c r="H289" i="12"/>
  <c r="A290" i="12"/>
  <c r="B290" i="12"/>
  <c r="C290" i="12"/>
  <c r="D290" i="12"/>
  <c r="E290" i="12"/>
  <c r="F290" i="12"/>
  <c r="G290" i="12"/>
  <c r="H290" i="12"/>
  <c r="A291" i="12"/>
  <c r="B291" i="12"/>
  <c r="C291" i="12"/>
  <c r="D291" i="12"/>
  <c r="E291" i="12"/>
  <c r="F291" i="12"/>
  <c r="G291" i="12"/>
  <c r="H291" i="12"/>
  <c r="A292" i="12"/>
  <c r="B292" i="12"/>
  <c r="C292" i="12"/>
  <c r="D292" i="12"/>
  <c r="E292" i="12"/>
  <c r="F292" i="12"/>
  <c r="G292" i="12"/>
  <c r="H292" i="12"/>
  <c r="A293" i="12"/>
  <c r="B293" i="12"/>
  <c r="C293" i="12"/>
  <c r="D293" i="12"/>
  <c r="E293" i="12"/>
  <c r="F293" i="12"/>
  <c r="G293" i="12"/>
  <c r="H293" i="12"/>
  <c r="A294" i="12"/>
  <c r="B294" i="12"/>
  <c r="C294" i="12"/>
  <c r="D294" i="12"/>
  <c r="E294" i="12"/>
  <c r="F294" i="12"/>
  <c r="G294" i="12"/>
  <c r="H294" i="12"/>
  <c r="A295" i="12"/>
  <c r="B295" i="12"/>
  <c r="C295" i="12"/>
  <c r="D295" i="12"/>
  <c r="E295" i="12"/>
  <c r="F295" i="12"/>
  <c r="G295" i="12"/>
  <c r="H295" i="12"/>
  <c r="A296" i="12"/>
  <c r="B296" i="12"/>
  <c r="C296" i="12"/>
  <c r="D296" i="12"/>
  <c r="E296" i="12"/>
  <c r="F296" i="12"/>
  <c r="G296" i="12"/>
  <c r="H296" i="12"/>
  <c r="A297" i="12"/>
  <c r="B297" i="12"/>
  <c r="C297" i="12"/>
  <c r="D297" i="12"/>
  <c r="E297" i="12"/>
  <c r="F297" i="12"/>
  <c r="G297" i="12"/>
  <c r="H297" i="12"/>
  <c r="A298" i="12"/>
  <c r="B298" i="12"/>
  <c r="C298" i="12"/>
  <c r="D298" i="12"/>
  <c r="E298" i="12"/>
  <c r="F298" i="12"/>
  <c r="G298" i="12"/>
  <c r="H298" i="12"/>
  <c r="A299" i="12"/>
  <c r="B299" i="12"/>
  <c r="C299" i="12"/>
  <c r="D299" i="12"/>
  <c r="E299" i="12"/>
  <c r="F299" i="12"/>
  <c r="G299" i="12"/>
  <c r="H299" i="12"/>
  <c r="A300" i="12"/>
  <c r="B300" i="12"/>
  <c r="C300" i="12"/>
  <c r="D300" i="12"/>
  <c r="E300" i="12"/>
  <c r="F300" i="12"/>
  <c r="G300" i="12"/>
  <c r="H300" i="12"/>
  <c r="A301" i="12"/>
  <c r="B301" i="12"/>
  <c r="C301" i="12"/>
  <c r="D301" i="12"/>
  <c r="E301" i="12"/>
  <c r="F301" i="12"/>
  <c r="G301" i="12"/>
  <c r="H301" i="12"/>
  <c r="A302" i="12"/>
  <c r="B302" i="12"/>
  <c r="C302" i="12"/>
  <c r="D302" i="12"/>
  <c r="E302" i="12"/>
  <c r="F302" i="12"/>
  <c r="G302" i="12"/>
  <c r="H302" i="12"/>
  <c r="A303" i="12"/>
  <c r="B303" i="12"/>
  <c r="C303" i="12"/>
  <c r="D303" i="12"/>
  <c r="E303" i="12"/>
  <c r="F303" i="12"/>
  <c r="G303" i="12"/>
  <c r="H303" i="12"/>
  <c r="A304" i="12"/>
  <c r="B304" i="12"/>
  <c r="C304" i="12"/>
  <c r="D304" i="12"/>
  <c r="E304" i="12"/>
  <c r="F304" i="12"/>
  <c r="G304" i="12"/>
  <c r="H304" i="12"/>
  <c r="A305" i="12"/>
  <c r="B305" i="12"/>
  <c r="C305" i="12"/>
  <c r="D305" i="12"/>
  <c r="E305" i="12"/>
  <c r="F305" i="12"/>
  <c r="G305" i="12"/>
  <c r="H305" i="12"/>
  <c r="A306" i="12"/>
  <c r="B306" i="12"/>
  <c r="C306" i="12"/>
  <c r="D306" i="12"/>
  <c r="E306" i="12"/>
  <c r="F306" i="12"/>
  <c r="G306" i="12"/>
  <c r="H306" i="12"/>
  <c r="A307" i="12"/>
  <c r="B307" i="12"/>
  <c r="C307" i="12"/>
  <c r="D307" i="12"/>
  <c r="E307" i="12"/>
  <c r="F307" i="12"/>
  <c r="G307" i="12"/>
  <c r="H307" i="12"/>
  <c r="A308" i="12"/>
  <c r="B308" i="12"/>
  <c r="C308" i="12"/>
  <c r="D308" i="12"/>
  <c r="E308" i="12"/>
  <c r="F308" i="12"/>
  <c r="G308" i="12"/>
  <c r="H308" i="12"/>
  <c r="A309" i="12"/>
  <c r="B309" i="12"/>
  <c r="C309" i="12"/>
  <c r="D309" i="12"/>
  <c r="E309" i="12"/>
  <c r="F309" i="12"/>
  <c r="G309" i="12"/>
  <c r="H309" i="12"/>
  <c r="A310" i="12"/>
  <c r="B310" i="12"/>
  <c r="C310" i="12"/>
  <c r="D310" i="12"/>
  <c r="E310" i="12"/>
  <c r="F310" i="12"/>
  <c r="G310" i="12"/>
  <c r="H310" i="12"/>
  <c r="A311" i="12"/>
  <c r="B311" i="12"/>
  <c r="C311" i="12"/>
  <c r="D311" i="12"/>
  <c r="E311" i="12"/>
  <c r="F311" i="12"/>
  <c r="G311" i="12"/>
  <c r="H311" i="12"/>
  <c r="A312" i="12"/>
  <c r="B312" i="12"/>
  <c r="C312" i="12"/>
  <c r="D312" i="12"/>
  <c r="E312" i="12"/>
  <c r="F312" i="12"/>
  <c r="G312" i="12"/>
  <c r="H312" i="12"/>
  <c r="A313" i="12"/>
  <c r="B313" i="12"/>
  <c r="C313" i="12"/>
  <c r="D313" i="12"/>
  <c r="E313" i="12"/>
  <c r="F313" i="12"/>
  <c r="G313" i="12"/>
  <c r="H313" i="12"/>
  <c r="A314" i="12"/>
  <c r="B314" i="12"/>
  <c r="C314" i="12"/>
  <c r="D314" i="12"/>
  <c r="E314" i="12"/>
  <c r="F314" i="12"/>
  <c r="G314" i="12"/>
  <c r="H314" i="12"/>
  <c r="A315" i="12"/>
  <c r="B315" i="12"/>
  <c r="C315" i="12"/>
  <c r="D315" i="12"/>
  <c r="E315" i="12"/>
  <c r="F315" i="12"/>
  <c r="G315" i="12"/>
  <c r="H315" i="12"/>
  <c r="A316" i="12"/>
  <c r="B316" i="12"/>
  <c r="C316" i="12"/>
  <c r="D316" i="12"/>
  <c r="E316" i="12"/>
  <c r="F316" i="12"/>
  <c r="G316" i="12"/>
  <c r="H316" i="12"/>
  <c r="A317" i="12"/>
  <c r="B317" i="12"/>
  <c r="C317" i="12"/>
  <c r="D317" i="12"/>
  <c r="E317" i="12"/>
  <c r="F317" i="12"/>
  <c r="G317" i="12"/>
  <c r="H317" i="12"/>
  <c r="A318" i="12"/>
  <c r="B318" i="12"/>
  <c r="C318" i="12"/>
  <c r="D318" i="12"/>
  <c r="E318" i="12"/>
  <c r="F318" i="12"/>
  <c r="G318" i="12"/>
  <c r="H318" i="12"/>
  <c r="A319" i="12"/>
  <c r="B319" i="12"/>
  <c r="C319" i="12"/>
  <c r="D319" i="12"/>
  <c r="E319" i="12"/>
  <c r="F319" i="12"/>
  <c r="G319" i="12"/>
  <c r="H319" i="12"/>
  <c r="A320" i="12"/>
  <c r="B320" i="12"/>
  <c r="C320" i="12"/>
  <c r="D320" i="12"/>
  <c r="E320" i="12"/>
  <c r="F320" i="12"/>
  <c r="G320" i="12"/>
  <c r="H320" i="12"/>
  <c r="A321" i="12"/>
  <c r="B321" i="12"/>
  <c r="C321" i="12"/>
  <c r="D321" i="12"/>
  <c r="E321" i="12"/>
  <c r="F321" i="12"/>
  <c r="G321" i="12"/>
  <c r="H321" i="12"/>
  <c r="A322" i="12"/>
  <c r="B322" i="12"/>
  <c r="C322" i="12"/>
  <c r="D322" i="12"/>
  <c r="E322" i="12"/>
  <c r="F322" i="12"/>
  <c r="G322" i="12"/>
  <c r="H322" i="12"/>
  <c r="A323" i="12"/>
  <c r="B323" i="12"/>
  <c r="C323" i="12"/>
  <c r="D323" i="12"/>
  <c r="E323" i="12"/>
  <c r="F323" i="12"/>
  <c r="G323" i="12"/>
  <c r="H323" i="12"/>
  <c r="A324" i="12"/>
  <c r="B324" i="12"/>
  <c r="C324" i="12"/>
  <c r="D324" i="12"/>
  <c r="E324" i="12"/>
  <c r="F324" i="12"/>
  <c r="G324" i="12"/>
  <c r="H324" i="12"/>
  <c r="A325" i="12"/>
  <c r="B325" i="12"/>
  <c r="C325" i="12"/>
  <c r="D325" i="12"/>
  <c r="E325" i="12"/>
  <c r="F325" i="12"/>
  <c r="G325" i="12"/>
  <c r="H325" i="12"/>
  <c r="A326" i="12"/>
  <c r="B326" i="12"/>
  <c r="C326" i="12"/>
  <c r="D326" i="12"/>
  <c r="E326" i="12"/>
  <c r="F326" i="12"/>
  <c r="G326" i="12"/>
  <c r="H326" i="12"/>
  <c r="A327" i="12"/>
  <c r="B327" i="12"/>
  <c r="C327" i="12"/>
  <c r="D327" i="12"/>
  <c r="E327" i="12"/>
  <c r="F327" i="12"/>
  <c r="G327" i="12"/>
  <c r="H327" i="12"/>
  <c r="A328" i="12"/>
  <c r="B328" i="12"/>
  <c r="C328" i="12"/>
  <c r="D328" i="12"/>
  <c r="E328" i="12"/>
  <c r="F328" i="12"/>
  <c r="G328" i="12"/>
  <c r="H328" i="12"/>
  <c r="A329" i="12"/>
  <c r="B329" i="12"/>
  <c r="C329" i="12"/>
  <c r="D329" i="12"/>
  <c r="E329" i="12"/>
  <c r="F329" i="12"/>
  <c r="G329" i="12"/>
  <c r="H329" i="12"/>
  <c r="A330" i="12"/>
  <c r="B330" i="12"/>
  <c r="C330" i="12"/>
  <c r="D330" i="12"/>
  <c r="E330" i="12"/>
  <c r="F330" i="12"/>
  <c r="G330" i="12"/>
  <c r="H330" i="12"/>
  <c r="A331" i="12"/>
  <c r="B331" i="12"/>
  <c r="C331" i="12"/>
  <c r="D331" i="12"/>
  <c r="E331" i="12"/>
  <c r="F331" i="12"/>
  <c r="G331" i="12"/>
  <c r="H331" i="12"/>
  <c r="A332" i="12"/>
  <c r="B332" i="12"/>
  <c r="C332" i="12"/>
  <c r="D332" i="12"/>
  <c r="E332" i="12"/>
  <c r="F332" i="12"/>
  <c r="G332" i="12"/>
  <c r="H332" i="12"/>
  <c r="A333" i="12"/>
  <c r="B333" i="12"/>
  <c r="C333" i="12"/>
  <c r="D333" i="12"/>
  <c r="E333" i="12"/>
  <c r="F333" i="12"/>
  <c r="G333" i="12"/>
  <c r="H333" i="12"/>
  <c r="A334" i="12"/>
  <c r="B334" i="12"/>
  <c r="C334" i="12"/>
  <c r="D334" i="12"/>
  <c r="E334" i="12"/>
  <c r="F334" i="12"/>
  <c r="G334" i="12"/>
  <c r="H334" i="12"/>
  <c r="A335" i="12"/>
  <c r="B335" i="12"/>
  <c r="C335" i="12"/>
  <c r="D335" i="12"/>
  <c r="E335" i="12"/>
  <c r="F335" i="12"/>
  <c r="G335" i="12"/>
  <c r="H335" i="12"/>
  <c r="A336" i="12"/>
  <c r="B336" i="12"/>
  <c r="C336" i="12"/>
  <c r="D336" i="12"/>
  <c r="E336" i="12"/>
  <c r="F336" i="12"/>
  <c r="G336" i="12"/>
  <c r="H336" i="12"/>
  <c r="A337" i="12"/>
  <c r="B337" i="12"/>
  <c r="C337" i="12"/>
  <c r="D337" i="12"/>
  <c r="E337" i="12"/>
  <c r="F337" i="12"/>
  <c r="G337" i="12"/>
  <c r="H337" i="12"/>
  <c r="A338" i="12"/>
  <c r="B338" i="12"/>
  <c r="C338" i="12"/>
  <c r="D338" i="12"/>
  <c r="E338" i="12"/>
  <c r="F338" i="12"/>
  <c r="G338" i="12"/>
  <c r="H338" i="12"/>
  <c r="A339" i="12"/>
  <c r="B339" i="12"/>
  <c r="C339" i="12"/>
  <c r="D339" i="12"/>
  <c r="E339" i="12"/>
  <c r="F339" i="12"/>
  <c r="G339" i="12"/>
  <c r="H339" i="12"/>
  <c r="A340" i="12"/>
  <c r="B340" i="12"/>
  <c r="C340" i="12"/>
  <c r="D340" i="12"/>
  <c r="E340" i="12"/>
  <c r="F340" i="12"/>
  <c r="G340" i="12"/>
  <c r="H340" i="12"/>
  <c r="A341" i="12"/>
  <c r="B341" i="12"/>
  <c r="C341" i="12"/>
  <c r="D341" i="12"/>
  <c r="E341" i="12"/>
  <c r="F341" i="12"/>
  <c r="G341" i="12"/>
  <c r="H341" i="12"/>
  <c r="A342" i="12"/>
  <c r="B342" i="12"/>
  <c r="C342" i="12"/>
  <c r="D342" i="12"/>
  <c r="E342" i="12"/>
  <c r="F342" i="12"/>
  <c r="G342" i="12"/>
  <c r="H342" i="12"/>
  <c r="A343" i="12"/>
  <c r="B343" i="12"/>
  <c r="C343" i="12"/>
  <c r="D343" i="12"/>
  <c r="E343" i="12"/>
  <c r="F343" i="12"/>
  <c r="G343" i="12"/>
  <c r="H343" i="12"/>
  <c r="A344" i="12"/>
  <c r="B344" i="12"/>
  <c r="C344" i="12"/>
  <c r="D344" i="12"/>
  <c r="E344" i="12"/>
  <c r="F344" i="12"/>
  <c r="G344" i="12"/>
  <c r="H344" i="12"/>
  <c r="A345" i="12"/>
  <c r="B345" i="12"/>
  <c r="C345" i="12"/>
  <c r="D345" i="12"/>
  <c r="E345" i="12"/>
  <c r="F345" i="12"/>
  <c r="G345" i="12"/>
  <c r="H345" i="12"/>
  <c r="A346" i="12"/>
  <c r="B346" i="12"/>
  <c r="C346" i="12"/>
  <c r="D346" i="12"/>
  <c r="E346" i="12"/>
  <c r="F346" i="12"/>
  <c r="G346" i="12"/>
  <c r="H346" i="12"/>
  <c r="A347" i="12"/>
  <c r="B347" i="12"/>
  <c r="C347" i="12"/>
  <c r="D347" i="12"/>
  <c r="E347" i="12"/>
  <c r="F347" i="12"/>
  <c r="G347" i="12"/>
  <c r="H347" i="12"/>
  <c r="A348" i="12"/>
  <c r="B348" i="12"/>
  <c r="C348" i="12"/>
  <c r="D348" i="12"/>
  <c r="E348" i="12"/>
  <c r="F348" i="12"/>
  <c r="G348" i="12"/>
  <c r="H348" i="12"/>
  <c r="A349" i="12"/>
  <c r="B349" i="12"/>
  <c r="C349" i="12"/>
  <c r="D349" i="12"/>
  <c r="E349" i="12"/>
  <c r="F349" i="12"/>
  <c r="G349" i="12"/>
  <c r="H349" i="12"/>
  <c r="A350" i="12"/>
  <c r="B350" i="12"/>
  <c r="C350" i="12"/>
  <c r="D350" i="12"/>
  <c r="E350" i="12"/>
  <c r="F350" i="12"/>
  <c r="G350" i="12"/>
  <c r="H350" i="12"/>
  <c r="A351" i="12"/>
  <c r="B351" i="12"/>
  <c r="C351" i="12"/>
  <c r="D351" i="12"/>
  <c r="E351" i="12"/>
  <c r="F351" i="12"/>
  <c r="G351" i="12"/>
  <c r="H351" i="12"/>
  <c r="A352" i="12"/>
  <c r="B352" i="12"/>
  <c r="C352" i="12"/>
  <c r="D352" i="12"/>
  <c r="E352" i="12"/>
  <c r="F352" i="12"/>
  <c r="G352" i="12"/>
  <c r="H352" i="12"/>
  <c r="A353" i="12"/>
  <c r="B353" i="12"/>
  <c r="C353" i="12"/>
  <c r="D353" i="12"/>
  <c r="E353" i="12"/>
  <c r="F353" i="12"/>
  <c r="G353" i="12"/>
  <c r="H353" i="12"/>
  <c r="A354" i="12"/>
  <c r="B354" i="12"/>
  <c r="C354" i="12"/>
  <c r="D354" i="12"/>
  <c r="E354" i="12"/>
  <c r="F354" i="12"/>
  <c r="G354" i="12"/>
  <c r="H354" i="12"/>
  <c r="A355" i="12"/>
  <c r="B355" i="12"/>
  <c r="C355" i="12"/>
  <c r="D355" i="12"/>
  <c r="E355" i="12"/>
  <c r="F355" i="12"/>
  <c r="G355" i="12"/>
  <c r="H355" i="12"/>
  <c r="A356" i="12"/>
  <c r="B356" i="12"/>
  <c r="C356" i="12"/>
  <c r="D356" i="12"/>
  <c r="E356" i="12"/>
  <c r="F356" i="12"/>
  <c r="G356" i="12"/>
  <c r="H356" i="12"/>
  <c r="A357" i="12"/>
  <c r="B357" i="12"/>
  <c r="C357" i="12"/>
  <c r="D357" i="12"/>
  <c r="E357" i="12"/>
  <c r="F357" i="12"/>
  <c r="G357" i="12"/>
  <c r="H357" i="12"/>
  <c r="A358" i="12"/>
  <c r="B358" i="12"/>
  <c r="C358" i="12"/>
  <c r="D358" i="12"/>
  <c r="E358" i="12"/>
  <c r="F358" i="12"/>
  <c r="G358" i="12"/>
  <c r="H358" i="12"/>
  <c r="A359" i="12"/>
  <c r="B359" i="12"/>
  <c r="C359" i="12"/>
  <c r="D359" i="12"/>
  <c r="E359" i="12"/>
  <c r="F359" i="12"/>
  <c r="G359" i="12"/>
  <c r="H359" i="12"/>
  <c r="A360" i="12"/>
  <c r="B360" i="12"/>
  <c r="C360" i="12"/>
  <c r="D360" i="12"/>
  <c r="E360" i="12"/>
  <c r="F360" i="12"/>
  <c r="G360" i="12"/>
  <c r="H360" i="12"/>
  <c r="A361" i="12"/>
  <c r="B361" i="12"/>
  <c r="C361" i="12"/>
  <c r="D361" i="12"/>
  <c r="E361" i="12"/>
  <c r="F361" i="12"/>
  <c r="G361" i="12"/>
  <c r="H361" i="12"/>
  <c r="A362" i="12"/>
  <c r="B362" i="12"/>
  <c r="C362" i="12"/>
  <c r="D362" i="12"/>
  <c r="E362" i="12"/>
  <c r="F362" i="12"/>
  <c r="G362" i="12"/>
  <c r="H362" i="12"/>
  <c r="A363" i="12"/>
  <c r="B363" i="12"/>
  <c r="C363" i="12"/>
  <c r="D363" i="12"/>
  <c r="E363" i="12"/>
  <c r="F363" i="12"/>
  <c r="G363" i="12"/>
  <c r="H363" i="12"/>
  <c r="A364" i="12"/>
  <c r="B364" i="12"/>
  <c r="C364" i="12"/>
  <c r="D364" i="12"/>
  <c r="E364" i="12"/>
  <c r="F364" i="12"/>
  <c r="G364" i="12"/>
  <c r="H364" i="12"/>
  <c r="A365" i="12"/>
  <c r="B365" i="12"/>
  <c r="C365" i="12"/>
  <c r="D365" i="12"/>
  <c r="E365" i="12"/>
  <c r="F365" i="12"/>
  <c r="G365" i="12"/>
  <c r="H365" i="12"/>
  <c r="A366" i="12"/>
  <c r="B366" i="12"/>
  <c r="C366" i="12"/>
  <c r="D366" i="12"/>
  <c r="E366" i="12"/>
  <c r="F366" i="12"/>
  <c r="G366" i="12"/>
  <c r="H366" i="12"/>
  <c r="A367" i="12"/>
  <c r="B367" i="12"/>
  <c r="C367" i="12"/>
  <c r="D367" i="12"/>
  <c r="E367" i="12"/>
  <c r="F367" i="12"/>
  <c r="G367" i="12"/>
  <c r="H367" i="12"/>
  <c r="A368" i="12"/>
  <c r="B368" i="12"/>
  <c r="C368" i="12"/>
  <c r="D368" i="12"/>
  <c r="E368" i="12"/>
  <c r="F368" i="12"/>
  <c r="G368" i="12"/>
  <c r="H368" i="12"/>
  <c r="A369" i="12"/>
  <c r="B369" i="12"/>
  <c r="C369" i="12"/>
  <c r="D369" i="12"/>
  <c r="E369" i="12"/>
  <c r="F369" i="12"/>
  <c r="G369" i="12"/>
  <c r="H369" i="12"/>
  <c r="A370" i="12"/>
  <c r="B370" i="12"/>
  <c r="C370" i="12"/>
  <c r="D370" i="12"/>
  <c r="E370" i="12"/>
  <c r="F370" i="12"/>
  <c r="G370" i="12"/>
  <c r="H370" i="12"/>
  <c r="A371" i="12"/>
  <c r="B371" i="12"/>
  <c r="C371" i="12"/>
  <c r="D371" i="12"/>
  <c r="E371" i="12"/>
  <c r="F371" i="12"/>
  <c r="G371" i="12"/>
  <c r="H371" i="12"/>
  <c r="A372" i="12"/>
  <c r="B372" i="12"/>
  <c r="C372" i="12"/>
  <c r="D372" i="12"/>
  <c r="E372" i="12"/>
  <c r="F372" i="12"/>
  <c r="G372" i="12"/>
  <c r="H372" i="12"/>
  <c r="A373" i="12"/>
  <c r="B373" i="12"/>
  <c r="C373" i="12"/>
  <c r="D373" i="12"/>
  <c r="E373" i="12"/>
  <c r="F373" i="12"/>
  <c r="G373" i="12"/>
  <c r="H373" i="12"/>
  <c r="A374" i="12"/>
  <c r="B374" i="12"/>
  <c r="C374" i="12"/>
  <c r="D374" i="12"/>
  <c r="E374" i="12"/>
  <c r="F374" i="12"/>
  <c r="G374" i="12"/>
  <c r="H374" i="12"/>
  <c r="A375" i="12"/>
  <c r="B375" i="12"/>
  <c r="C375" i="12"/>
  <c r="D375" i="12"/>
  <c r="E375" i="12"/>
  <c r="F375" i="12"/>
  <c r="G375" i="12"/>
  <c r="H375" i="12"/>
  <c r="A376" i="12"/>
  <c r="B376" i="12"/>
  <c r="C376" i="12"/>
  <c r="D376" i="12"/>
  <c r="E376" i="12"/>
  <c r="F376" i="12"/>
  <c r="G376" i="12"/>
  <c r="H376" i="12"/>
  <c r="A377" i="12"/>
  <c r="B377" i="12"/>
  <c r="C377" i="12"/>
  <c r="D377" i="12"/>
  <c r="E377" i="12"/>
  <c r="F377" i="12"/>
  <c r="G377" i="12"/>
  <c r="H377" i="12"/>
  <c r="A378" i="12"/>
  <c r="B378" i="12"/>
  <c r="C378" i="12"/>
  <c r="D378" i="12"/>
  <c r="E378" i="12"/>
  <c r="F378" i="12"/>
  <c r="G378" i="12"/>
  <c r="H378" i="12"/>
  <c r="A379" i="12"/>
  <c r="B379" i="12"/>
  <c r="C379" i="12"/>
  <c r="D379" i="12"/>
  <c r="E379" i="12"/>
  <c r="F379" i="12"/>
  <c r="G379" i="12"/>
  <c r="H379" i="12"/>
  <c r="A380" i="12"/>
  <c r="B380" i="12"/>
  <c r="C380" i="12"/>
  <c r="D380" i="12"/>
  <c r="E380" i="12"/>
  <c r="F380" i="12"/>
  <c r="G380" i="12"/>
  <c r="H380" i="12"/>
  <c r="A381" i="12"/>
  <c r="B381" i="12"/>
  <c r="C381" i="12"/>
  <c r="D381" i="12"/>
  <c r="E381" i="12"/>
  <c r="F381" i="12"/>
  <c r="G381" i="12"/>
  <c r="H381" i="12"/>
  <c r="A382" i="12"/>
  <c r="B382" i="12"/>
  <c r="C382" i="12"/>
  <c r="D382" i="12"/>
  <c r="E382" i="12"/>
  <c r="F382" i="12"/>
  <c r="G382" i="12"/>
  <c r="H382" i="12"/>
  <c r="A383" i="12"/>
  <c r="B383" i="12"/>
  <c r="C383" i="12"/>
  <c r="D383" i="12"/>
  <c r="E383" i="12"/>
  <c r="F383" i="12"/>
  <c r="G383" i="12"/>
  <c r="H383" i="12"/>
  <c r="A384" i="12"/>
  <c r="B384" i="12"/>
  <c r="C384" i="12"/>
  <c r="D384" i="12"/>
  <c r="E384" i="12"/>
  <c r="F384" i="12"/>
  <c r="G384" i="12"/>
  <c r="H384" i="12"/>
  <c r="A385" i="12"/>
  <c r="B385" i="12"/>
  <c r="C385" i="12"/>
  <c r="D385" i="12"/>
  <c r="E385" i="12"/>
  <c r="F385" i="12"/>
  <c r="G385" i="12"/>
  <c r="H385" i="12"/>
  <c r="A386" i="12"/>
  <c r="B386" i="12"/>
  <c r="C386" i="12"/>
  <c r="D386" i="12"/>
  <c r="E386" i="12"/>
  <c r="F386" i="12"/>
  <c r="G386" i="12"/>
  <c r="H386" i="12"/>
  <c r="A387" i="12"/>
  <c r="B387" i="12"/>
  <c r="C387" i="12"/>
  <c r="D387" i="12"/>
  <c r="E387" i="12"/>
  <c r="F387" i="12"/>
  <c r="G387" i="12"/>
  <c r="H387" i="12"/>
  <c r="A388" i="12"/>
  <c r="B388" i="12"/>
  <c r="C388" i="12"/>
  <c r="D388" i="12"/>
  <c r="E388" i="12"/>
  <c r="F388" i="12"/>
  <c r="G388" i="12"/>
  <c r="H388" i="12"/>
  <c r="A389" i="12"/>
  <c r="B389" i="12"/>
  <c r="C389" i="12"/>
  <c r="D389" i="12"/>
  <c r="E389" i="12"/>
  <c r="F389" i="12"/>
  <c r="G389" i="12"/>
  <c r="H389" i="12"/>
  <c r="A390" i="12"/>
  <c r="B390" i="12"/>
  <c r="C390" i="12"/>
  <c r="D390" i="12"/>
  <c r="E390" i="12"/>
  <c r="F390" i="12"/>
  <c r="G390" i="12"/>
  <c r="H390" i="12"/>
  <c r="A391" i="12"/>
  <c r="B391" i="12"/>
  <c r="C391" i="12"/>
  <c r="D391" i="12"/>
  <c r="E391" i="12"/>
  <c r="F391" i="12"/>
  <c r="G391" i="12"/>
  <c r="H391" i="12"/>
  <c r="A392" i="12"/>
  <c r="B392" i="12"/>
  <c r="C392" i="12"/>
  <c r="D392" i="12"/>
  <c r="E392" i="12"/>
  <c r="F392" i="12"/>
  <c r="G392" i="12"/>
  <c r="H392" i="12"/>
  <c r="A393" i="12"/>
  <c r="B393" i="12"/>
  <c r="C393" i="12"/>
  <c r="D393" i="12"/>
  <c r="E393" i="12"/>
  <c r="F393" i="12"/>
  <c r="G393" i="12"/>
  <c r="H393" i="12"/>
  <c r="A394" i="12"/>
  <c r="B394" i="12"/>
  <c r="C394" i="12"/>
  <c r="D394" i="12"/>
  <c r="E394" i="12"/>
  <c r="F394" i="12"/>
  <c r="G394" i="12"/>
  <c r="H394" i="12"/>
  <c r="A395" i="12"/>
  <c r="B395" i="12"/>
  <c r="C395" i="12"/>
  <c r="D395" i="12"/>
  <c r="E395" i="12"/>
  <c r="F395" i="12"/>
  <c r="G395" i="12"/>
  <c r="H395" i="12"/>
  <c r="A396" i="12"/>
  <c r="B396" i="12"/>
  <c r="C396" i="12"/>
  <c r="D396" i="12"/>
  <c r="E396" i="12"/>
  <c r="F396" i="12"/>
  <c r="G396" i="12"/>
  <c r="H396" i="12"/>
  <c r="A397" i="12"/>
  <c r="B397" i="12"/>
  <c r="C397" i="12"/>
  <c r="D397" i="12"/>
  <c r="E397" i="12"/>
  <c r="F397" i="12"/>
  <c r="G397" i="12"/>
  <c r="H397" i="12"/>
  <c r="A398" i="12"/>
  <c r="B398" i="12"/>
  <c r="C398" i="12"/>
  <c r="D398" i="12"/>
  <c r="E398" i="12"/>
  <c r="F398" i="12"/>
  <c r="G398" i="12"/>
  <c r="H398" i="12"/>
  <c r="A399" i="12"/>
  <c r="B399" i="12"/>
  <c r="C399" i="12"/>
  <c r="D399" i="12"/>
  <c r="E399" i="12"/>
  <c r="F399" i="12"/>
  <c r="G399" i="12"/>
  <c r="H399" i="12"/>
  <c r="A400" i="12"/>
  <c r="B400" i="12"/>
  <c r="C400" i="12"/>
  <c r="D400" i="12"/>
  <c r="E400" i="12"/>
  <c r="F400" i="12"/>
  <c r="G400" i="12"/>
  <c r="H400" i="12"/>
  <c r="A401" i="12"/>
  <c r="B401" i="12"/>
  <c r="C401" i="12"/>
  <c r="D401" i="12"/>
  <c r="E401" i="12"/>
  <c r="F401" i="12"/>
  <c r="G401" i="12"/>
  <c r="H401" i="12"/>
  <c r="A402" i="12"/>
  <c r="B402" i="12"/>
  <c r="C402" i="12"/>
  <c r="D402" i="12"/>
  <c r="E402" i="12"/>
  <c r="F402" i="12"/>
  <c r="G402" i="12"/>
  <c r="H402" i="12"/>
  <c r="A403" i="12"/>
  <c r="B403" i="12"/>
  <c r="C403" i="12"/>
  <c r="D403" i="12"/>
  <c r="E403" i="12"/>
  <c r="F403" i="12"/>
  <c r="G403" i="12"/>
  <c r="H403" i="12"/>
  <c r="A404" i="12"/>
  <c r="B404" i="12"/>
  <c r="C404" i="12"/>
  <c r="D404" i="12"/>
  <c r="E404" i="12"/>
  <c r="F404" i="12"/>
  <c r="G404" i="12"/>
  <c r="H404" i="12"/>
  <c r="A405" i="12"/>
  <c r="B405" i="12"/>
  <c r="C405" i="12"/>
  <c r="D405" i="12"/>
  <c r="E405" i="12"/>
  <c r="F405" i="12"/>
  <c r="G405" i="12"/>
  <c r="H405" i="12"/>
  <c r="A406" i="12"/>
  <c r="B406" i="12"/>
  <c r="C406" i="12"/>
  <c r="D406" i="12"/>
  <c r="E406" i="12"/>
  <c r="F406" i="12"/>
  <c r="G406" i="12"/>
  <c r="H406" i="12"/>
  <c r="A407" i="12"/>
  <c r="B407" i="12"/>
  <c r="C407" i="12"/>
  <c r="D407" i="12"/>
  <c r="E407" i="12"/>
  <c r="F407" i="12"/>
  <c r="G407" i="12"/>
  <c r="H407" i="12"/>
  <c r="A408" i="12"/>
  <c r="B408" i="12"/>
  <c r="C408" i="12"/>
  <c r="D408" i="12"/>
  <c r="E408" i="12"/>
  <c r="F408" i="12"/>
  <c r="G408" i="12"/>
  <c r="H408" i="12"/>
  <c r="A409" i="12"/>
  <c r="B409" i="12"/>
  <c r="C409" i="12"/>
  <c r="D409" i="12"/>
  <c r="E409" i="12"/>
  <c r="F409" i="12"/>
  <c r="G409" i="12"/>
  <c r="H409" i="12"/>
  <c r="A410" i="12"/>
  <c r="B410" i="12"/>
  <c r="C410" i="12"/>
  <c r="D410" i="12"/>
  <c r="E410" i="12"/>
  <c r="F410" i="12"/>
  <c r="G410" i="12"/>
  <c r="H410" i="12"/>
  <c r="A411" i="12"/>
  <c r="B411" i="12"/>
  <c r="C411" i="12"/>
  <c r="D411" i="12"/>
  <c r="E411" i="12"/>
  <c r="F411" i="12"/>
  <c r="G411" i="12"/>
  <c r="H411" i="12"/>
  <c r="A412" i="12"/>
  <c r="B412" i="12"/>
  <c r="C412" i="12"/>
  <c r="D412" i="12"/>
  <c r="E412" i="12"/>
  <c r="F412" i="12"/>
  <c r="G412" i="12"/>
  <c r="H412" i="12"/>
  <c r="A413" i="12"/>
  <c r="B413" i="12"/>
  <c r="C413" i="12"/>
  <c r="D413" i="12"/>
  <c r="E413" i="12"/>
  <c r="F413" i="12"/>
  <c r="G413" i="12"/>
  <c r="H413" i="12"/>
  <c r="A414" i="12"/>
  <c r="B414" i="12"/>
  <c r="C414" i="12"/>
  <c r="D414" i="12"/>
  <c r="E414" i="12"/>
  <c r="F414" i="12"/>
  <c r="G414" i="12"/>
  <c r="H414" i="12"/>
  <c r="A415" i="12"/>
  <c r="B415" i="12"/>
  <c r="C415" i="12"/>
  <c r="D415" i="12"/>
  <c r="E415" i="12"/>
  <c r="F415" i="12"/>
  <c r="G415" i="12"/>
  <c r="H415" i="12"/>
  <c r="A416" i="12"/>
  <c r="B416" i="12"/>
  <c r="C416" i="12"/>
  <c r="D416" i="12"/>
  <c r="E416" i="12"/>
  <c r="F416" i="12"/>
  <c r="G416" i="12"/>
  <c r="H416" i="12"/>
  <c r="A417" i="12"/>
  <c r="B417" i="12"/>
  <c r="C417" i="12"/>
  <c r="D417" i="12"/>
  <c r="E417" i="12"/>
  <c r="F417" i="12"/>
  <c r="G417" i="12"/>
  <c r="H417" i="12"/>
  <c r="A418" i="12"/>
  <c r="B418" i="12"/>
  <c r="C418" i="12"/>
  <c r="D418" i="12"/>
  <c r="E418" i="12"/>
  <c r="F418" i="12"/>
  <c r="G418" i="12"/>
  <c r="H418" i="12"/>
  <c r="A419" i="12"/>
  <c r="B419" i="12"/>
  <c r="C419" i="12"/>
  <c r="D419" i="12"/>
  <c r="E419" i="12"/>
  <c r="F419" i="12"/>
  <c r="G419" i="12"/>
  <c r="H419" i="12"/>
  <c r="A420" i="12"/>
  <c r="B420" i="12"/>
  <c r="C420" i="12"/>
  <c r="D420" i="12"/>
  <c r="E420" i="12"/>
  <c r="F420" i="12"/>
  <c r="G420" i="12"/>
  <c r="H420" i="12"/>
  <c r="A421" i="12"/>
  <c r="B421" i="12"/>
  <c r="C421" i="12"/>
  <c r="D421" i="12"/>
  <c r="E421" i="12"/>
  <c r="F421" i="12"/>
  <c r="G421" i="12"/>
  <c r="H421" i="12"/>
  <c r="A422" i="12"/>
  <c r="B422" i="12"/>
  <c r="C422" i="12"/>
  <c r="D422" i="12"/>
  <c r="E422" i="12"/>
  <c r="F422" i="12"/>
  <c r="G422" i="12"/>
  <c r="H422" i="12"/>
  <c r="A423" i="12"/>
  <c r="B423" i="12"/>
  <c r="C423" i="12"/>
  <c r="D423" i="12"/>
  <c r="E423" i="12"/>
  <c r="F423" i="12"/>
  <c r="G423" i="12"/>
  <c r="H423" i="12"/>
  <c r="A424" i="12"/>
  <c r="B424" i="12"/>
  <c r="C424" i="12"/>
  <c r="D424" i="12"/>
  <c r="E424" i="12"/>
  <c r="F424" i="12"/>
  <c r="G424" i="12"/>
  <c r="H424" i="12"/>
  <c r="A425" i="12"/>
  <c r="B425" i="12"/>
  <c r="C425" i="12"/>
  <c r="D425" i="12"/>
  <c r="E425" i="12"/>
  <c r="F425" i="12"/>
  <c r="G425" i="12"/>
  <c r="H425" i="12"/>
  <c r="A426" i="12"/>
  <c r="B426" i="12"/>
  <c r="C426" i="12"/>
  <c r="D426" i="12"/>
  <c r="E426" i="12"/>
  <c r="F426" i="12"/>
  <c r="G426" i="12"/>
  <c r="H426" i="12"/>
  <c r="A427" i="12"/>
  <c r="B427" i="12"/>
  <c r="C427" i="12"/>
  <c r="D427" i="12"/>
  <c r="E427" i="12"/>
  <c r="F427" i="12"/>
  <c r="G427" i="12"/>
  <c r="H427" i="12"/>
  <c r="A428" i="12"/>
  <c r="B428" i="12"/>
  <c r="C428" i="12"/>
  <c r="D428" i="12"/>
  <c r="E428" i="12"/>
  <c r="F428" i="12"/>
  <c r="G428" i="12"/>
  <c r="H428" i="12"/>
  <c r="A429" i="12"/>
  <c r="B429" i="12"/>
  <c r="C429" i="12"/>
  <c r="D429" i="12"/>
  <c r="E429" i="12"/>
  <c r="F429" i="12"/>
  <c r="G429" i="12"/>
  <c r="H429" i="12"/>
  <c r="A430" i="12"/>
  <c r="B430" i="12"/>
  <c r="C430" i="12"/>
  <c r="D430" i="12"/>
  <c r="E430" i="12"/>
  <c r="F430" i="12"/>
  <c r="G430" i="12"/>
  <c r="H430" i="12"/>
  <c r="A431" i="12"/>
  <c r="B431" i="12"/>
  <c r="C431" i="12"/>
  <c r="D431" i="12"/>
  <c r="E431" i="12"/>
  <c r="F431" i="12"/>
  <c r="G431" i="12"/>
  <c r="H431" i="12"/>
  <c r="A432" i="12"/>
  <c r="B432" i="12"/>
  <c r="C432" i="12"/>
  <c r="D432" i="12"/>
  <c r="E432" i="12"/>
  <c r="F432" i="12"/>
  <c r="G432" i="12"/>
  <c r="H432" i="12"/>
  <c r="A433" i="12"/>
  <c r="B433" i="12"/>
  <c r="C433" i="12"/>
  <c r="D433" i="12"/>
  <c r="E433" i="12"/>
  <c r="F433" i="12"/>
  <c r="G433" i="12"/>
  <c r="H433" i="12"/>
  <c r="A434" i="12"/>
  <c r="B434" i="12"/>
  <c r="C434" i="12"/>
  <c r="D434" i="12"/>
  <c r="E434" i="12"/>
  <c r="F434" i="12"/>
  <c r="G434" i="12"/>
  <c r="H434" i="12"/>
  <c r="A435" i="12"/>
  <c r="B435" i="12"/>
  <c r="C435" i="12"/>
  <c r="D435" i="12"/>
  <c r="E435" i="12"/>
  <c r="F435" i="12"/>
  <c r="G435" i="12"/>
  <c r="H435" i="12"/>
  <c r="A436" i="12"/>
  <c r="B436" i="12"/>
  <c r="C436" i="12"/>
  <c r="D436" i="12"/>
  <c r="E436" i="12"/>
  <c r="F436" i="12"/>
  <c r="G436" i="12"/>
  <c r="H436" i="12"/>
  <c r="A437" i="12"/>
  <c r="B437" i="12"/>
  <c r="C437" i="12"/>
  <c r="D437" i="12"/>
  <c r="E437" i="12"/>
  <c r="F437" i="12"/>
  <c r="G437" i="12"/>
  <c r="H437" i="12"/>
  <c r="A438" i="12"/>
  <c r="B438" i="12"/>
  <c r="C438" i="12"/>
  <c r="D438" i="12"/>
  <c r="E438" i="12"/>
  <c r="F438" i="12"/>
  <c r="G438" i="12"/>
  <c r="H438" i="12"/>
  <c r="A439" i="12"/>
  <c r="B439" i="12"/>
  <c r="C439" i="12"/>
  <c r="D439" i="12"/>
  <c r="E439" i="12"/>
  <c r="F439" i="12"/>
  <c r="G439" i="12"/>
  <c r="H439" i="12"/>
  <c r="A440" i="12"/>
  <c r="B440" i="12"/>
  <c r="C440" i="12"/>
  <c r="D440" i="12"/>
  <c r="E440" i="12"/>
  <c r="F440" i="12"/>
  <c r="G440" i="12"/>
  <c r="H440" i="12"/>
  <c r="A441" i="12"/>
  <c r="B441" i="12"/>
  <c r="C441" i="12"/>
  <c r="D441" i="12"/>
  <c r="E441" i="12"/>
  <c r="F441" i="12"/>
  <c r="G441" i="12"/>
  <c r="H441" i="12"/>
  <c r="A442" i="12"/>
  <c r="B442" i="12"/>
  <c r="C442" i="12"/>
  <c r="D442" i="12"/>
  <c r="E442" i="12"/>
  <c r="F442" i="12"/>
  <c r="G442" i="12"/>
  <c r="H442" i="12"/>
  <c r="A443" i="12"/>
  <c r="B443" i="12"/>
  <c r="C443" i="12"/>
  <c r="D443" i="12"/>
  <c r="E443" i="12"/>
  <c r="F443" i="12"/>
  <c r="G443" i="12"/>
  <c r="H443" i="12"/>
  <c r="A444" i="12"/>
  <c r="B444" i="12"/>
  <c r="C444" i="12"/>
  <c r="D444" i="12"/>
  <c r="E444" i="12"/>
  <c r="F444" i="12"/>
  <c r="G444" i="12"/>
  <c r="H444" i="12"/>
  <c r="A445" i="12"/>
  <c r="B445" i="12"/>
  <c r="C445" i="12"/>
  <c r="D445" i="12"/>
  <c r="E445" i="12"/>
  <c r="F445" i="12"/>
  <c r="G445" i="12"/>
  <c r="H445" i="12"/>
  <c r="A446" i="12"/>
  <c r="B446" i="12"/>
  <c r="C446" i="12"/>
  <c r="D446" i="12"/>
  <c r="E446" i="12"/>
  <c r="F446" i="12"/>
  <c r="G446" i="12"/>
  <c r="H446" i="12"/>
  <c r="A447" i="12"/>
  <c r="B447" i="12"/>
  <c r="C447" i="12"/>
  <c r="D447" i="12"/>
  <c r="E447" i="12"/>
  <c r="F447" i="12"/>
  <c r="G447" i="12"/>
  <c r="H447" i="12"/>
  <c r="A448" i="12"/>
  <c r="B448" i="12"/>
  <c r="C448" i="12"/>
  <c r="D448" i="12"/>
  <c r="E448" i="12"/>
  <c r="F448" i="12"/>
  <c r="G448" i="12"/>
  <c r="H448" i="12"/>
  <c r="A449" i="12"/>
  <c r="B449" i="12"/>
  <c r="C449" i="12"/>
  <c r="D449" i="12"/>
  <c r="E449" i="12"/>
  <c r="F449" i="12"/>
  <c r="G449" i="12"/>
  <c r="H449" i="12"/>
  <c r="A450" i="12"/>
  <c r="B450" i="12"/>
  <c r="C450" i="12"/>
  <c r="D450" i="12"/>
  <c r="E450" i="12"/>
  <c r="F450" i="12"/>
  <c r="G450" i="12"/>
  <c r="H450" i="12"/>
  <c r="A451" i="12"/>
  <c r="B451" i="12"/>
  <c r="C451" i="12"/>
  <c r="D451" i="12"/>
  <c r="E451" i="12"/>
  <c r="F451" i="12"/>
  <c r="G451" i="12"/>
  <c r="H451" i="12"/>
  <c r="A452" i="12"/>
  <c r="B452" i="12"/>
  <c r="C452" i="12"/>
  <c r="D452" i="12"/>
  <c r="E452" i="12"/>
  <c r="F452" i="12"/>
  <c r="G452" i="12"/>
  <c r="H452" i="12"/>
  <c r="A453" i="12"/>
  <c r="B453" i="12"/>
  <c r="C453" i="12"/>
  <c r="D453" i="12"/>
  <c r="E453" i="12"/>
  <c r="F453" i="12"/>
  <c r="G453" i="12"/>
  <c r="H453" i="12"/>
  <c r="A454" i="12"/>
  <c r="B454" i="12"/>
  <c r="C454" i="12"/>
  <c r="D454" i="12"/>
  <c r="E454" i="12"/>
  <c r="F454" i="12"/>
  <c r="G454" i="12"/>
  <c r="H454" i="12"/>
  <c r="A455" i="12"/>
  <c r="B455" i="12"/>
  <c r="C455" i="12"/>
  <c r="D455" i="12"/>
  <c r="E455" i="12"/>
  <c r="F455" i="12"/>
  <c r="G455" i="12"/>
  <c r="H455" i="12"/>
  <c r="A456" i="12"/>
  <c r="B456" i="12"/>
  <c r="C456" i="12"/>
  <c r="D456" i="12"/>
  <c r="E456" i="12"/>
  <c r="F456" i="12"/>
  <c r="G456" i="12"/>
  <c r="H456" i="12"/>
  <c r="A457" i="12"/>
  <c r="B457" i="12"/>
  <c r="C457" i="12"/>
  <c r="D457" i="12"/>
  <c r="E457" i="12"/>
  <c r="F457" i="12"/>
  <c r="G457" i="12"/>
  <c r="H457" i="12"/>
  <c r="A458" i="12"/>
  <c r="B458" i="12"/>
  <c r="C458" i="12"/>
  <c r="D458" i="12"/>
  <c r="E458" i="12"/>
  <c r="F458" i="12"/>
  <c r="G458" i="12"/>
  <c r="H458" i="12"/>
  <c r="A459" i="12"/>
  <c r="B459" i="12"/>
  <c r="C459" i="12"/>
  <c r="D459" i="12"/>
  <c r="E459" i="12"/>
  <c r="F459" i="12"/>
  <c r="G459" i="12"/>
  <c r="H459" i="12"/>
  <c r="A460" i="12"/>
  <c r="B460" i="12"/>
  <c r="C460" i="12"/>
  <c r="D460" i="12"/>
  <c r="E460" i="12"/>
  <c r="F460" i="12"/>
  <c r="G460" i="12"/>
  <c r="H460" i="12"/>
  <c r="A461" i="12"/>
  <c r="B461" i="12"/>
  <c r="C461" i="12"/>
  <c r="D461" i="12"/>
  <c r="E461" i="12"/>
  <c r="F461" i="12"/>
  <c r="G461" i="12"/>
  <c r="H461" i="12"/>
  <c r="A462" i="12"/>
  <c r="B462" i="12"/>
  <c r="C462" i="12"/>
  <c r="D462" i="12"/>
  <c r="E462" i="12"/>
  <c r="F462" i="12"/>
  <c r="G462" i="12"/>
  <c r="H462" i="12"/>
  <c r="A463" i="12"/>
  <c r="B463" i="12"/>
  <c r="C463" i="12"/>
  <c r="D463" i="12"/>
  <c r="E463" i="12"/>
  <c r="F463" i="12"/>
  <c r="G463" i="12"/>
  <c r="H463" i="12"/>
  <c r="A464" i="12"/>
  <c r="B464" i="12"/>
  <c r="C464" i="12"/>
  <c r="D464" i="12"/>
  <c r="E464" i="12"/>
  <c r="F464" i="12"/>
  <c r="G464" i="12"/>
  <c r="H464" i="12"/>
  <c r="A465" i="12"/>
  <c r="B465" i="12"/>
  <c r="C465" i="12"/>
  <c r="D465" i="12"/>
  <c r="E465" i="12"/>
  <c r="F465" i="12"/>
  <c r="G465" i="12"/>
  <c r="H465" i="12"/>
  <c r="A466" i="12"/>
  <c r="B466" i="12"/>
  <c r="C466" i="12"/>
  <c r="D466" i="12"/>
  <c r="E466" i="12"/>
  <c r="F466" i="12"/>
  <c r="G466" i="12"/>
  <c r="H466" i="12"/>
  <c r="A467" i="12"/>
  <c r="B467" i="12"/>
  <c r="C467" i="12"/>
  <c r="D467" i="12"/>
  <c r="E467" i="12"/>
  <c r="F467" i="12"/>
  <c r="G467" i="12"/>
  <c r="H467" i="12"/>
  <c r="A468" i="12"/>
  <c r="B468" i="12"/>
  <c r="C468" i="12"/>
  <c r="D468" i="12"/>
  <c r="E468" i="12"/>
  <c r="F468" i="12"/>
  <c r="G468" i="12"/>
  <c r="H468" i="12"/>
  <c r="A469" i="12"/>
  <c r="B469" i="12"/>
  <c r="C469" i="12"/>
  <c r="D469" i="12"/>
  <c r="E469" i="12"/>
  <c r="F469" i="12"/>
  <c r="G469" i="12"/>
  <c r="H469" i="12"/>
  <c r="A470" i="12"/>
  <c r="B470" i="12"/>
  <c r="C470" i="12"/>
  <c r="D470" i="12"/>
  <c r="E470" i="12"/>
  <c r="F470" i="12"/>
  <c r="G470" i="12"/>
  <c r="H470" i="12"/>
  <c r="A471" i="12"/>
  <c r="B471" i="12"/>
  <c r="C471" i="12"/>
  <c r="D471" i="12"/>
  <c r="E471" i="12"/>
  <c r="F471" i="12"/>
  <c r="G471" i="12"/>
  <c r="H471" i="12"/>
  <c r="A472" i="12"/>
  <c r="B472" i="12"/>
  <c r="C472" i="12"/>
  <c r="D472" i="12"/>
  <c r="E472" i="12"/>
  <c r="F472" i="12"/>
  <c r="G472" i="12"/>
  <c r="H472" i="12"/>
  <c r="A473" i="12"/>
  <c r="B473" i="12"/>
  <c r="C473" i="12"/>
  <c r="D473" i="12"/>
  <c r="E473" i="12"/>
  <c r="F473" i="12"/>
  <c r="G473" i="12"/>
  <c r="H473" i="12"/>
  <c r="A474" i="12"/>
  <c r="B474" i="12"/>
  <c r="C474" i="12"/>
  <c r="D474" i="12"/>
  <c r="E474" i="12"/>
  <c r="F474" i="12"/>
  <c r="G474" i="12"/>
  <c r="H474" i="12"/>
  <c r="A475" i="12"/>
  <c r="B475" i="12"/>
  <c r="C475" i="12"/>
  <c r="D475" i="12"/>
  <c r="E475" i="12"/>
  <c r="F475" i="12"/>
  <c r="G475" i="12"/>
  <c r="H475" i="12"/>
  <c r="A476" i="12"/>
  <c r="B476" i="12"/>
  <c r="C476" i="12"/>
  <c r="D476" i="12"/>
  <c r="E476" i="12"/>
  <c r="F476" i="12"/>
  <c r="G476" i="12"/>
  <c r="H476" i="12"/>
  <c r="A477" i="12"/>
  <c r="B477" i="12"/>
  <c r="C477" i="12"/>
  <c r="D477" i="12"/>
  <c r="E477" i="12"/>
  <c r="F477" i="12"/>
  <c r="G477" i="12"/>
  <c r="H477" i="12"/>
  <c r="A478" i="12"/>
  <c r="B478" i="12"/>
  <c r="C478" i="12"/>
  <c r="D478" i="12"/>
  <c r="E478" i="12"/>
  <c r="F478" i="12"/>
  <c r="G478" i="12"/>
  <c r="H478" i="12"/>
  <c r="A479" i="12"/>
  <c r="B479" i="12"/>
  <c r="C479" i="12"/>
  <c r="D479" i="12"/>
  <c r="E479" i="12"/>
  <c r="F479" i="12"/>
  <c r="G479" i="12"/>
  <c r="H479" i="12"/>
  <c r="A480" i="12"/>
  <c r="B480" i="12"/>
  <c r="C480" i="12"/>
  <c r="D480" i="12"/>
  <c r="E480" i="12"/>
  <c r="F480" i="12"/>
  <c r="G480" i="12"/>
  <c r="H480" i="12"/>
  <c r="A481" i="12"/>
  <c r="B481" i="12"/>
  <c r="C481" i="12"/>
  <c r="D481" i="12"/>
  <c r="E481" i="12"/>
  <c r="F481" i="12"/>
  <c r="G481" i="12"/>
  <c r="H481" i="12"/>
  <c r="A482" i="12"/>
  <c r="B482" i="12"/>
  <c r="C482" i="12"/>
  <c r="D482" i="12"/>
  <c r="E482" i="12"/>
  <c r="F482" i="12"/>
  <c r="G482" i="12"/>
  <c r="H482" i="12"/>
  <c r="A483" i="12"/>
  <c r="B483" i="12"/>
  <c r="C483" i="12"/>
  <c r="D483" i="12"/>
  <c r="E483" i="12"/>
  <c r="F483" i="12"/>
  <c r="G483" i="12"/>
  <c r="H483" i="12"/>
  <c r="A484" i="12"/>
  <c r="B484" i="12"/>
  <c r="C484" i="12"/>
  <c r="D484" i="12"/>
  <c r="E484" i="12"/>
  <c r="F484" i="12"/>
  <c r="G484" i="12"/>
  <c r="H484" i="12"/>
  <c r="A485" i="12"/>
  <c r="B485" i="12"/>
  <c r="C485" i="12"/>
  <c r="D485" i="12"/>
  <c r="E485" i="12"/>
  <c r="F485" i="12"/>
  <c r="G485" i="12"/>
  <c r="H485" i="12"/>
  <c r="A486" i="12"/>
  <c r="B486" i="12"/>
  <c r="C486" i="12"/>
  <c r="D486" i="12"/>
  <c r="E486" i="12"/>
  <c r="F486" i="12"/>
  <c r="G486" i="12"/>
  <c r="H486" i="12"/>
  <c r="A487" i="12"/>
  <c r="B487" i="12"/>
  <c r="C487" i="12"/>
  <c r="D487" i="12"/>
  <c r="E487" i="12"/>
  <c r="F487" i="12"/>
  <c r="G487" i="12"/>
  <c r="H487" i="12"/>
  <c r="A488" i="12"/>
  <c r="B488" i="12"/>
  <c r="C488" i="12"/>
  <c r="D488" i="12"/>
  <c r="E488" i="12"/>
  <c r="F488" i="12"/>
  <c r="G488" i="12"/>
  <c r="H488" i="12"/>
  <c r="A489" i="12"/>
  <c r="B489" i="12"/>
  <c r="C489" i="12"/>
  <c r="D489" i="12"/>
  <c r="E489" i="12"/>
  <c r="F489" i="12"/>
  <c r="G489" i="12"/>
  <c r="H489" i="12"/>
  <c r="A490" i="12"/>
  <c r="B490" i="12"/>
  <c r="C490" i="12"/>
  <c r="D490" i="12"/>
  <c r="E490" i="12"/>
  <c r="F490" i="12"/>
  <c r="G490" i="12"/>
  <c r="H490" i="12"/>
  <c r="A491" i="12"/>
  <c r="B491" i="12"/>
  <c r="C491" i="12"/>
  <c r="D491" i="12"/>
  <c r="E491" i="12"/>
  <c r="F491" i="12"/>
  <c r="G491" i="12"/>
  <c r="H491" i="12"/>
  <c r="A492" i="12"/>
  <c r="B492" i="12"/>
  <c r="C492" i="12"/>
  <c r="D492" i="12"/>
  <c r="E492" i="12"/>
  <c r="F492" i="12"/>
  <c r="G492" i="12"/>
  <c r="H492" i="12"/>
  <c r="A493" i="12"/>
  <c r="B493" i="12"/>
  <c r="C493" i="12"/>
  <c r="D493" i="12"/>
  <c r="E493" i="12"/>
  <c r="F493" i="12"/>
  <c r="G493" i="12"/>
  <c r="H493" i="12"/>
  <c r="A494" i="12"/>
  <c r="B494" i="12"/>
  <c r="C494" i="12"/>
  <c r="D494" i="12"/>
  <c r="E494" i="12"/>
  <c r="F494" i="12"/>
  <c r="G494" i="12"/>
  <c r="H494" i="12"/>
  <c r="A495" i="12"/>
  <c r="B495" i="12"/>
  <c r="C495" i="12"/>
  <c r="D495" i="12"/>
  <c r="E495" i="12"/>
  <c r="F495" i="12"/>
  <c r="G495" i="12"/>
  <c r="H495" i="12"/>
  <c r="A496" i="12"/>
  <c r="B496" i="12"/>
  <c r="C496" i="12"/>
  <c r="D496" i="12"/>
  <c r="E496" i="12"/>
  <c r="F496" i="12"/>
  <c r="G496" i="12"/>
  <c r="H496" i="12"/>
  <c r="A497" i="12"/>
  <c r="B497" i="12"/>
  <c r="C497" i="12"/>
  <c r="D497" i="12"/>
  <c r="E497" i="12"/>
  <c r="F497" i="12"/>
  <c r="G497" i="12"/>
  <c r="H497" i="12"/>
  <c r="A498" i="12"/>
  <c r="B498" i="12"/>
  <c r="C498" i="12"/>
  <c r="D498" i="12"/>
  <c r="E498" i="12"/>
  <c r="F498" i="12"/>
  <c r="G498" i="12"/>
  <c r="H498" i="12"/>
  <c r="A499" i="12"/>
  <c r="B499" i="12"/>
  <c r="C499" i="12"/>
  <c r="D499" i="12"/>
  <c r="E499" i="12"/>
  <c r="F499" i="12"/>
  <c r="G499" i="12"/>
  <c r="H499" i="12"/>
  <c r="A500" i="12"/>
  <c r="B500" i="12"/>
  <c r="C500" i="12"/>
  <c r="D500" i="12"/>
  <c r="E500" i="12"/>
  <c r="F500" i="12"/>
  <c r="G500" i="12"/>
  <c r="H500" i="12"/>
  <c r="A501" i="12"/>
  <c r="B501" i="12"/>
  <c r="C501" i="12"/>
  <c r="D501" i="12"/>
  <c r="E501" i="12"/>
  <c r="F501" i="12"/>
  <c r="G501" i="12"/>
  <c r="H501" i="12"/>
  <c r="A502" i="12"/>
  <c r="B502" i="12"/>
  <c r="C502" i="12"/>
  <c r="D502" i="12"/>
  <c r="E502" i="12"/>
  <c r="F502" i="12"/>
  <c r="G502" i="12"/>
  <c r="H502" i="12"/>
  <c r="A503" i="12"/>
  <c r="B503" i="12"/>
  <c r="C503" i="12"/>
  <c r="D503" i="12"/>
  <c r="E503" i="12"/>
  <c r="F503" i="12"/>
  <c r="G503" i="12"/>
  <c r="H503" i="12"/>
  <c r="A504" i="12"/>
  <c r="B504" i="12"/>
  <c r="C504" i="12"/>
  <c r="D504" i="12"/>
  <c r="E504" i="12"/>
  <c r="F504" i="12"/>
  <c r="G504" i="12"/>
  <c r="H504" i="12"/>
  <c r="A505" i="12"/>
  <c r="B505" i="12"/>
  <c r="C505" i="12"/>
  <c r="D505" i="12"/>
  <c r="E505" i="12"/>
  <c r="F505" i="12"/>
  <c r="G505" i="12"/>
  <c r="H505" i="12"/>
  <c r="A506" i="12"/>
  <c r="B506" i="12"/>
  <c r="C506" i="12"/>
  <c r="D506" i="12"/>
  <c r="E506" i="12"/>
  <c r="F506" i="12"/>
  <c r="G506" i="12"/>
  <c r="H506" i="12"/>
  <c r="A507" i="12"/>
  <c r="B507" i="12"/>
  <c r="C507" i="12"/>
  <c r="D507" i="12"/>
  <c r="E507" i="12"/>
  <c r="F507" i="12"/>
  <c r="G507" i="12"/>
  <c r="H507" i="12"/>
  <c r="A508" i="12"/>
  <c r="B508" i="12"/>
  <c r="C508" i="12"/>
  <c r="D508" i="12"/>
  <c r="E508" i="12"/>
  <c r="F508" i="12"/>
  <c r="G508" i="12"/>
  <c r="H508" i="12"/>
  <c r="A509" i="12"/>
  <c r="B509" i="12"/>
  <c r="C509" i="12"/>
  <c r="D509" i="12"/>
  <c r="E509" i="12"/>
  <c r="F509" i="12"/>
  <c r="G509" i="12"/>
  <c r="H509" i="12"/>
  <c r="A510" i="12"/>
  <c r="B510" i="12"/>
  <c r="C510" i="12"/>
  <c r="D510" i="12"/>
  <c r="E510" i="12"/>
  <c r="F510" i="12"/>
  <c r="G510" i="12"/>
  <c r="H510" i="12"/>
  <c r="A511" i="12"/>
  <c r="B511" i="12"/>
  <c r="C511" i="12"/>
  <c r="D511" i="12"/>
  <c r="E511" i="12"/>
  <c r="F511" i="12"/>
  <c r="G511" i="12"/>
  <c r="H511" i="12"/>
  <c r="A512" i="12"/>
  <c r="B512" i="12"/>
  <c r="C512" i="12"/>
  <c r="D512" i="12"/>
  <c r="E512" i="12"/>
  <c r="F512" i="12"/>
  <c r="G512" i="12"/>
  <c r="H512" i="12"/>
  <c r="A513" i="12"/>
  <c r="B513" i="12"/>
  <c r="C513" i="12"/>
  <c r="D513" i="12"/>
  <c r="E513" i="12"/>
  <c r="F513" i="12"/>
  <c r="G513" i="12"/>
  <c r="H513" i="12"/>
  <c r="A514" i="12"/>
  <c r="B514" i="12"/>
  <c r="C514" i="12"/>
  <c r="D514" i="12"/>
  <c r="E514" i="12"/>
  <c r="F514" i="12"/>
  <c r="G514" i="12"/>
  <c r="H514" i="12"/>
  <c r="A515" i="12"/>
  <c r="B515" i="12"/>
  <c r="C515" i="12"/>
  <c r="D515" i="12"/>
  <c r="E515" i="12"/>
  <c r="F515" i="12"/>
  <c r="G515" i="12"/>
  <c r="H515" i="12"/>
  <c r="A516" i="12"/>
  <c r="B516" i="12"/>
  <c r="C516" i="12"/>
  <c r="D516" i="12"/>
  <c r="E516" i="12"/>
  <c r="F516" i="12"/>
  <c r="G516" i="12"/>
  <c r="H516" i="12"/>
  <c r="A517" i="12"/>
  <c r="B517" i="12"/>
  <c r="C517" i="12"/>
  <c r="D517" i="12"/>
  <c r="E517" i="12"/>
  <c r="F517" i="12"/>
  <c r="G517" i="12"/>
  <c r="H517" i="12"/>
  <c r="A518" i="12"/>
  <c r="B518" i="12"/>
  <c r="C518" i="12"/>
  <c r="D518" i="12"/>
  <c r="E518" i="12"/>
  <c r="F518" i="12"/>
  <c r="G518" i="12"/>
  <c r="H518" i="12"/>
  <c r="A519" i="12"/>
  <c r="B519" i="12"/>
  <c r="C519" i="12"/>
  <c r="D519" i="12"/>
  <c r="E519" i="12"/>
  <c r="F519" i="12"/>
  <c r="G519" i="12"/>
  <c r="H519" i="12"/>
  <c r="A520" i="12"/>
  <c r="B520" i="12"/>
  <c r="C520" i="12"/>
  <c r="D520" i="12"/>
  <c r="E520" i="12"/>
  <c r="F520" i="12"/>
  <c r="G520" i="12"/>
  <c r="H520" i="12"/>
  <c r="A521" i="12"/>
  <c r="B521" i="12"/>
  <c r="C521" i="12"/>
  <c r="D521" i="12"/>
  <c r="E521" i="12"/>
  <c r="F521" i="12"/>
  <c r="G521" i="12"/>
  <c r="H521" i="12"/>
  <c r="A522" i="12"/>
  <c r="B522" i="12"/>
  <c r="C522" i="12"/>
  <c r="D522" i="12"/>
  <c r="E522" i="12"/>
  <c r="F522" i="12"/>
  <c r="G522" i="12"/>
  <c r="H522" i="12"/>
  <c r="A523" i="12"/>
  <c r="B523" i="12"/>
  <c r="C523" i="12"/>
  <c r="D523" i="12"/>
  <c r="E523" i="12"/>
  <c r="F523" i="12"/>
  <c r="G523" i="12"/>
  <c r="H523" i="12"/>
  <c r="A524" i="12"/>
  <c r="B524" i="12"/>
  <c r="C524" i="12"/>
  <c r="D524" i="12"/>
  <c r="E524" i="12"/>
  <c r="F524" i="12"/>
  <c r="G524" i="12"/>
  <c r="H524" i="12"/>
  <c r="A525" i="12"/>
  <c r="B525" i="12"/>
  <c r="C525" i="12"/>
  <c r="D525" i="12"/>
  <c r="E525" i="12"/>
  <c r="F525" i="12"/>
  <c r="G525" i="12"/>
  <c r="H525" i="12"/>
  <c r="A526" i="12"/>
  <c r="B526" i="12"/>
  <c r="C526" i="12"/>
  <c r="D526" i="12"/>
  <c r="E526" i="12"/>
  <c r="F526" i="12"/>
  <c r="G526" i="12"/>
  <c r="H526" i="12"/>
  <c r="A527" i="12"/>
  <c r="B527" i="12"/>
  <c r="C527" i="12"/>
  <c r="D527" i="12"/>
  <c r="E527" i="12"/>
  <c r="F527" i="12"/>
  <c r="G527" i="12"/>
  <c r="H527" i="12"/>
  <c r="A528" i="12"/>
  <c r="B528" i="12"/>
  <c r="C528" i="12"/>
  <c r="D528" i="12"/>
  <c r="E528" i="12"/>
  <c r="F528" i="12"/>
  <c r="G528" i="12"/>
  <c r="H528" i="12"/>
  <c r="A529" i="12"/>
  <c r="B529" i="12"/>
  <c r="C529" i="12"/>
  <c r="D529" i="12"/>
  <c r="E529" i="12"/>
  <c r="F529" i="12"/>
  <c r="G529" i="12"/>
  <c r="H529" i="12"/>
  <c r="A530" i="12"/>
  <c r="B530" i="12"/>
  <c r="C530" i="12"/>
  <c r="D530" i="12"/>
  <c r="E530" i="12"/>
  <c r="F530" i="12"/>
  <c r="G530" i="12"/>
  <c r="H530" i="12"/>
  <c r="A531" i="12"/>
  <c r="B531" i="12"/>
  <c r="C531" i="12"/>
  <c r="D531" i="12"/>
  <c r="E531" i="12"/>
  <c r="F531" i="12"/>
  <c r="G531" i="12"/>
  <c r="H531" i="12"/>
  <c r="A532" i="12"/>
  <c r="B532" i="12"/>
  <c r="C532" i="12"/>
  <c r="D532" i="12"/>
  <c r="E532" i="12"/>
  <c r="F532" i="12"/>
  <c r="G532" i="12"/>
  <c r="H532" i="12"/>
  <c r="A533" i="12"/>
  <c r="B533" i="12"/>
  <c r="C533" i="12"/>
  <c r="D533" i="12"/>
  <c r="E533" i="12"/>
  <c r="F533" i="12"/>
  <c r="G533" i="12"/>
  <c r="H533" i="12"/>
  <c r="A534" i="12"/>
  <c r="B534" i="12"/>
  <c r="C534" i="12"/>
  <c r="D534" i="12"/>
  <c r="E534" i="12"/>
  <c r="F534" i="12"/>
  <c r="G534" i="12"/>
  <c r="H534" i="12"/>
  <c r="A535" i="12"/>
  <c r="B535" i="12"/>
  <c r="C535" i="12"/>
  <c r="D535" i="12"/>
  <c r="E535" i="12"/>
  <c r="F535" i="12"/>
  <c r="G535" i="12"/>
  <c r="H535" i="12"/>
  <c r="A536" i="12"/>
  <c r="B536" i="12"/>
  <c r="C536" i="12"/>
  <c r="D536" i="12"/>
  <c r="E536" i="12"/>
  <c r="F536" i="12"/>
  <c r="G536" i="12"/>
  <c r="H536" i="12"/>
  <c r="A537" i="12"/>
  <c r="B537" i="12"/>
  <c r="C537" i="12"/>
  <c r="D537" i="12"/>
  <c r="E537" i="12"/>
  <c r="F537" i="12"/>
  <c r="G537" i="12"/>
  <c r="H537" i="12"/>
  <c r="A538" i="12"/>
  <c r="B538" i="12"/>
  <c r="C538" i="12"/>
  <c r="D538" i="12"/>
  <c r="E538" i="12"/>
  <c r="F538" i="12"/>
  <c r="G538" i="12"/>
  <c r="H538" i="12"/>
  <c r="A539" i="12"/>
  <c r="B539" i="12"/>
  <c r="C539" i="12"/>
  <c r="D539" i="12"/>
  <c r="E539" i="12"/>
  <c r="F539" i="12"/>
  <c r="G539" i="12"/>
  <c r="H539" i="12"/>
  <c r="A540" i="12"/>
  <c r="B540" i="12"/>
  <c r="C540" i="12"/>
  <c r="D540" i="12"/>
  <c r="E540" i="12"/>
  <c r="F540" i="12"/>
  <c r="G540" i="12"/>
  <c r="H540" i="12"/>
  <c r="A541" i="12"/>
  <c r="B541" i="12"/>
  <c r="C541" i="12"/>
  <c r="D541" i="12"/>
  <c r="E541" i="12"/>
  <c r="F541" i="12"/>
  <c r="G541" i="12"/>
  <c r="H541" i="12"/>
  <c r="A542" i="12"/>
  <c r="B542" i="12"/>
  <c r="C542" i="12"/>
  <c r="D542" i="12"/>
  <c r="E542" i="12"/>
  <c r="F542" i="12"/>
  <c r="G542" i="12"/>
  <c r="H542" i="12"/>
  <c r="A543" i="12"/>
  <c r="B543" i="12"/>
  <c r="C543" i="12"/>
  <c r="D543" i="12"/>
  <c r="E543" i="12"/>
  <c r="F543" i="12"/>
  <c r="G543" i="12"/>
  <c r="H543" i="12"/>
  <c r="A544" i="12"/>
  <c r="B544" i="12"/>
  <c r="C544" i="12"/>
  <c r="D544" i="12"/>
  <c r="E544" i="12"/>
  <c r="F544" i="12"/>
  <c r="G544" i="12"/>
  <c r="H544" i="12"/>
  <c r="A545" i="12"/>
  <c r="B545" i="12"/>
  <c r="C545" i="12"/>
  <c r="D545" i="12"/>
  <c r="E545" i="12"/>
  <c r="F545" i="12"/>
  <c r="G545" i="12"/>
  <c r="H545" i="12"/>
  <c r="A546" i="12"/>
  <c r="B546" i="12"/>
  <c r="C546" i="12"/>
  <c r="D546" i="12"/>
  <c r="E546" i="12"/>
  <c r="F546" i="12"/>
  <c r="G546" i="12"/>
  <c r="H546" i="12"/>
  <c r="A547" i="12"/>
  <c r="B547" i="12"/>
  <c r="C547" i="12"/>
  <c r="D547" i="12"/>
  <c r="E547" i="12"/>
  <c r="F547" i="12"/>
  <c r="G547" i="12"/>
  <c r="H547" i="12"/>
  <c r="A548" i="12"/>
  <c r="B548" i="12"/>
  <c r="C548" i="12"/>
  <c r="D548" i="12"/>
  <c r="E548" i="12"/>
  <c r="F548" i="12"/>
  <c r="G548" i="12"/>
  <c r="H548" i="12"/>
  <c r="A549" i="12"/>
  <c r="B549" i="12"/>
  <c r="C549" i="12"/>
  <c r="D549" i="12"/>
  <c r="E549" i="12"/>
  <c r="F549" i="12"/>
  <c r="G549" i="12"/>
  <c r="H549" i="12"/>
  <c r="A550" i="12"/>
  <c r="B550" i="12"/>
  <c r="C550" i="12"/>
  <c r="D550" i="12"/>
  <c r="E550" i="12"/>
  <c r="F550" i="12"/>
  <c r="G550" i="12"/>
  <c r="H550" i="12"/>
  <c r="A551" i="12"/>
  <c r="B551" i="12"/>
  <c r="C551" i="12"/>
  <c r="D551" i="12"/>
  <c r="E551" i="12"/>
  <c r="F551" i="12"/>
  <c r="G551" i="12"/>
  <c r="H551" i="12"/>
  <c r="A552" i="12"/>
  <c r="B552" i="12"/>
  <c r="C552" i="12"/>
  <c r="D552" i="12"/>
  <c r="E552" i="12"/>
  <c r="F552" i="12"/>
  <c r="G552" i="12"/>
  <c r="H552" i="12"/>
  <c r="A553" i="12"/>
  <c r="B553" i="12"/>
  <c r="C553" i="12"/>
  <c r="D553" i="12"/>
  <c r="E553" i="12"/>
  <c r="F553" i="12"/>
  <c r="G553" i="12"/>
  <c r="H553" i="12"/>
  <c r="A554" i="12"/>
  <c r="B554" i="12"/>
  <c r="C554" i="12"/>
  <c r="D554" i="12"/>
  <c r="E554" i="12"/>
  <c r="F554" i="12"/>
  <c r="G554" i="12"/>
  <c r="H554" i="12"/>
  <c r="A555" i="12"/>
  <c r="B555" i="12"/>
  <c r="C555" i="12"/>
  <c r="D555" i="12"/>
  <c r="E555" i="12"/>
  <c r="F555" i="12"/>
  <c r="G555" i="12"/>
  <c r="H555" i="12"/>
  <c r="A556" i="12"/>
  <c r="B556" i="12"/>
  <c r="C556" i="12"/>
  <c r="D556" i="12"/>
  <c r="E556" i="12"/>
  <c r="F556" i="12"/>
  <c r="G556" i="12"/>
  <c r="H556" i="12"/>
  <c r="A557" i="12"/>
  <c r="B557" i="12"/>
  <c r="C557" i="12"/>
  <c r="D557" i="12"/>
  <c r="E557" i="12"/>
  <c r="F557" i="12"/>
  <c r="G557" i="12"/>
  <c r="H557" i="12"/>
  <c r="A558" i="12"/>
  <c r="B558" i="12"/>
  <c r="C558" i="12"/>
  <c r="D558" i="12"/>
  <c r="E558" i="12"/>
  <c r="F558" i="12"/>
  <c r="G558" i="12"/>
  <c r="H558" i="12"/>
  <c r="A559" i="12"/>
  <c r="B559" i="12"/>
  <c r="C559" i="12"/>
  <c r="D559" i="12"/>
  <c r="E559" i="12"/>
  <c r="F559" i="12"/>
  <c r="G559" i="12"/>
  <c r="H559" i="12"/>
  <c r="A560" i="12"/>
  <c r="B560" i="12"/>
  <c r="C560" i="12"/>
  <c r="D560" i="12"/>
  <c r="E560" i="12"/>
  <c r="F560" i="12"/>
  <c r="G560" i="12"/>
  <c r="H560" i="12"/>
  <c r="A561" i="12"/>
  <c r="B561" i="12"/>
  <c r="C561" i="12"/>
  <c r="D561" i="12"/>
  <c r="E561" i="12"/>
  <c r="F561" i="12"/>
  <c r="G561" i="12"/>
  <c r="H561" i="12"/>
  <c r="A562" i="12"/>
  <c r="B562" i="12"/>
  <c r="C562" i="12"/>
  <c r="D562" i="12"/>
  <c r="E562" i="12"/>
  <c r="F562" i="12"/>
  <c r="G562" i="12"/>
  <c r="H562" i="12"/>
  <c r="A563" i="12"/>
  <c r="B563" i="12"/>
  <c r="C563" i="12"/>
  <c r="D563" i="12"/>
  <c r="E563" i="12"/>
  <c r="F563" i="12"/>
  <c r="G563" i="12"/>
  <c r="H563" i="12"/>
  <c r="A564" i="12"/>
  <c r="B564" i="12"/>
  <c r="C564" i="12"/>
  <c r="D564" i="12"/>
  <c r="E564" i="12"/>
  <c r="F564" i="12"/>
  <c r="G564" i="12"/>
  <c r="H564" i="12"/>
  <c r="A565" i="12"/>
  <c r="B565" i="12"/>
  <c r="C565" i="12"/>
  <c r="D565" i="12"/>
  <c r="E565" i="12"/>
  <c r="F565" i="12"/>
  <c r="G565" i="12"/>
  <c r="H565" i="12"/>
  <c r="A566" i="12"/>
  <c r="B566" i="12"/>
  <c r="C566" i="12"/>
  <c r="D566" i="12"/>
  <c r="E566" i="12"/>
  <c r="F566" i="12"/>
  <c r="G566" i="12"/>
  <c r="H566" i="12"/>
  <c r="A567" i="12"/>
  <c r="B567" i="12"/>
  <c r="C567" i="12"/>
  <c r="D567" i="12"/>
  <c r="E567" i="12"/>
  <c r="F567" i="12"/>
  <c r="G567" i="12"/>
  <c r="H567" i="12"/>
  <c r="A568" i="12"/>
  <c r="B568" i="12"/>
  <c r="C568" i="12"/>
  <c r="D568" i="12"/>
  <c r="E568" i="12"/>
  <c r="F568" i="12"/>
  <c r="G568" i="12"/>
  <c r="H568" i="12"/>
  <c r="A569" i="12"/>
  <c r="B569" i="12"/>
  <c r="C569" i="12"/>
  <c r="D569" i="12"/>
  <c r="E569" i="12"/>
  <c r="F569" i="12"/>
  <c r="G569" i="12"/>
  <c r="H569" i="12"/>
  <c r="A570" i="12"/>
  <c r="B570" i="12"/>
  <c r="C570" i="12"/>
  <c r="D570" i="12"/>
  <c r="E570" i="12"/>
  <c r="F570" i="12"/>
  <c r="G570" i="12"/>
  <c r="H570" i="12"/>
  <c r="A571" i="12"/>
  <c r="B571" i="12"/>
  <c r="C571" i="12"/>
  <c r="D571" i="12"/>
  <c r="E571" i="12"/>
  <c r="F571" i="12"/>
  <c r="G571" i="12"/>
  <c r="H571" i="12"/>
  <c r="A572" i="12"/>
  <c r="B572" i="12"/>
  <c r="C572" i="12"/>
  <c r="D572" i="12"/>
  <c r="E572" i="12"/>
  <c r="F572" i="12"/>
  <c r="G572" i="12"/>
  <c r="H572" i="12"/>
  <c r="A573" i="12"/>
  <c r="B573" i="12"/>
  <c r="C573" i="12"/>
  <c r="D573" i="12"/>
  <c r="E573" i="12"/>
  <c r="F573" i="12"/>
  <c r="G573" i="12"/>
  <c r="H573" i="12"/>
  <c r="A574" i="12"/>
  <c r="B574" i="12"/>
  <c r="C574" i="12"/>
  <c r="D574" i="12"/>
  <c r="E574" i="12"/>
  <c r="F574" i="12"/>
  <c r="G574" i="12"/>
  <c r="H574" i="12"/>
  <c r="A575" i="12"/>
  <c r="B575" i="12"/>
  <c r="C575" i="12"/>
  <c r="D575" i="12"/>
  <c r="E575" i="12"/>
  <c r="F575" i="12"/>
  <c r="G575" i="12"/>
  <c r="H575" i="12"/>
  <c r="A576" i="12"/>
  <c r="B576" i="12"/>
  <c r="C576" i="12"/>
  <c r="D576" i="12"/>
  <c r="E576" i="12"/>
  <c r="F576" i="12"/>
  <c r="G576" i="12"/>
  <c r="H576" i="12"/>
  <c r="A577" i="12"/>
  <c r="B577" i="12"/>
  <c r="C577" i="12"/>
  <c r="D577" i="12"/>
  <c r="E577" i="12"/>
  <c r="F577" i="12"/>
  <c r="G577" i="12"/>
  <c r="H577" i="12"/>
  <c r="A578" i="12"/>
  <c r="B578" i="12"/>
  <c r="C578" i="12"/>
  <c r="D578" i="12"/>
  <c r="E578" i="12"/>
  <c r="F578" i="12"/>
  <c r="G578" i="12"/>
  <c r="H578" i="12"/>
  <c r="A579" i="12"/>
  <c r="B579" i="12"/>
  <c r="C579" i="12"/>
  <c r="D579" i="12"/>
  <c r="E579" i="12"/>
  <c r="F579" i="12"/>
  <c r="G579" i="12"/>
  <c r="H579" i="12"/>
  <c r="A580" i="12"/>
  <c r="B580" i="12"/>
  <c r="C580" i="12"/>
  <c r="D580" i="12"/>
  <c r="E580" i="12"/>
  <c r="F580" i="12"/>
  <c r="G580" i="12"/>
  <c r="H580" i="12"/>
  <c r="A581" i="12"/>
  <c r="B581" i="12"/>
  <c r="C581" i="12"/>
  <c r="D581" i="12"/>
  <c r="E581" i="12"/>
  <c r="F581" i="12"/>
  <c r="G581" i="12"/>
  <c r="H581" i="12"/>
  <c r="A582" i="12"/>
  <c r="B582" i="12"/>
  <c r="C582" i="12"/>
  <c r="D582" i="12"/>
  <c r="E582" i="12"/>
  <c r="F582" i="12"/>
  <c r="G582" i="12"/>
  <c r="H582" i="12"/>
  <c r="A583" i="12"/>
  <c r="B583" i="12"/>
  <c r="C583" i="12"/>
  <c r="D583" i="12"/>
  <c r="E583" i="12"/>
  <c r="F583" i="12"/>
  <c r="G583" i="12"/>
  <c r="H583" i="12"/>
  <c r="A584" i="12"/>
  <c r="B584" i="12"/>
  <c r="C584" i="12"/>
  <c r="D584" i="12"/>
  <c r="E584" i="12"/>
  <c r="F584" i="12"/>
  <c r="G584" i="12"/>
  <c r="H584" i="12"/>
  <c r="A585" i="12"/>
  <c r="B585" i="12"/>
  <c r="C585" i="12"/>
  <c r="D585" i="12"/>
  <c r="E585" i="12"/>
  <c r="F585" i="12"/>
  <c r="G585" i="12"/>
  <c r="H585" i="12"/>
  <c r="A586" i="12"/>
  <c r="B586" i="12"/>
  <c r="C586" i="12"/>
  <c r="D586" i="12"/>
  <c r="E586" i="12"/>
  <c r="F586" i="12"/>
  <c r="G586" i="12"/>
  <c r="H586" i="12"/>
  <c r="A587" i="12"/>
  <c r="B587" i="12"/>
  <c r="C587" i="12"/>
  <c r="D587" i="12"/>
  <c r="E587" i="12"/>
  <c r="F587" i="12"/>
  <c r="G587" i="12"/>
  <c r="H587" i="12"/>
  <c r="A588" i="12"/>
  <c r="B588" i="12"/>
  <c r="C588" i="12"/>
  <c r="D588" i="12"/>
  <c r="E588" i="12"/>
  <c r="F588" i="12"/>
  <c r="G588" i="12"/>
  <c r="H588" i="12"/>
  <c r="A589" i="12"/>
  <c r="B589" i="12"/>
  <c r="C589" i="12"/>
  <c r="D589" i="12"/>
  <c r="E589" i="12"/>
  <c r="F589" i="12"/>
  <c r="G589" i="12"/>
  <c r="H589" i="12"/>
  <c r="A590" i="12"/>
  <c r="B590" i="12"/>
  <c r="C590" i="12"/>
  <c r="D590" i="12"/>
  <c r="E590" i="12"/>
  <c r="F590" i="12"/>
  <c r="G590" i="12"/>
  <c r="H590" i="12"/>
  <c r="A591" i="12"/>
  <c r="B591" i="12"/>
  <c r="C591" i="12"/>
  <c r="D591" i="12"/>
  <c r="E591" i="12"/>
  <c r="F591" i="12"/>
  <c r="G591" i="12"/>
  <c r="H591" i="12"/>
  <c r="A592" i="12"/>
  <c r="B592" i="12"/>
  <c r="C592" i="12"/>
  <c r="D592" i="12"/>
  <c r="E592" i="12"/>
  <c r="F592" i="12"/>
  <c r="G592" i="12"/>
  <c r="H592" i="12"/>
  <c r="A593" i="12"/>
  <c r="B593" i="12"/>
  <c r="C593" i="12"/>
  <c r="D593" i="12"/>
  <c r="E593" i="12"/>
  <c r="F593" i="12"/>
  <c r="G593" i="12"/>
  <c r="H593" i="12"/>
  <c r="A594" i="12"/>
  <c r="B594" i="12"/>
  <c r="C594" i="12"/>
  <c r="D594" i="12"/>
  <c r="E594" i="12"/>
  <c r="F594" i="12"/>
  <c r="G594" i="12"/>
  <c r="H594" i="12"/>
  <c r="A595" i="12"/>
  <c r="B595" i="12"/>
  <c r="C595" i="12"/>
  <c r="D595" i="12"/>
  <c r="E595" i="12"/>
  <c r="F595" i="12"/>
  <c r="G595" i="12"/>
  <c r="H595" i="12"/>
  <c r="A596" i="12"/>
  <c r="B596" i="12"/>
  <c r="C596" i="12"/>
  <c r="D596" i="12"/>
  <c r="E596" i="12"/>
  <c r="F596" i="12"/>
  <c r="G596" i="12"/>
  <c r="H596" i="12"/>
  <c r="A597" i="12"/>
  <c r="B597" i="12"/>
  <c r="C597" i="12"/>
  <c r="D597" i="12"/>
  <c r="E597" i="12"/>
  <c r="F597" i="12"/>
  <c r="G597" i="12"/>
  <c r="H597" i="12"/>
  <c r="A598" i="12"/>
  <c r="B598" i="12"/>
  <c r="C598" i="12"/>
  <c r="D598" i="12"/>
  <c r="E598" i="12"/>
  <c r="F598" i="12"/>
  <c r="G598" i="12"/>
  <c r="H598" i="12"/>
  <c r="A599" i="12"/>
  <c r="B599" i="12"/>
  <c r="C599" i="12"/>
  <c r="D599" i="12"/>
  <c r="E599" i="12"/>
  <c r="F599" i="12"/>
  <c r="G599" i="12"/>
  <c r="H599" i="12"/>
  <c r="A600" i="12"/>
  <c r="B600" i="12"/>
  <c r="C600" i="12"/>
  <c r="D600" i="12"/>
  <c r="E600" i="12"/>
  <c r="F600" i="12"/>
  <c r="G600" i="12"/>
  <c r="H600" i="12"/>
  <c r="A601" i="12"/>
  <c r="B601" i="12"/>
  <c r="C601" i="12"/>
  <c r="D601" i="12"/>
  <c r="E601" i="12"/>
  <c r="F601" i="12"/>
  <c r="G601" i="12"/>
  <c r="H601" i="12"/>
  <c r="A602" i="12"/>
  <c r="B602" i="12"/>
  <c r="C602" i="12"/>
  <c r="D602" i="12"/>
  <c r="E602" i="12"/>
  <c r="F602" i="12"/>
  <c r="G602" i="12"/>
  <c r="H602" i="12"/>
  <c r="A603" i="12"/>
  <c r="B603" i="12"/>
  <c r="C603" i="12"/>
  <c r="D603" i="12"/>
  <c r="E603" i="12"/>
  <c r="F603" i="12"/>
  <c r="G603" i="12"/>
  <c r="H603" i="12"/>
  <c r="A604" i="12"/>
  <c r="B604" i="12"/>
  <c r="C604" i="12"/>
  <c r="D604" i="12"/>
  <c r="E604" i="12"/>
  <c r="F604" i="12"/>
  <c r="G604" i="12"/>
  <c r="H604" i="12"/>
  <c r="A605" i="12"/>
  <c r="B605" i="12"/>
  <c r="C605" i="12"/>
  <c r="D605" i="12"/>
  <c r="E605" i="12"/>
  <c r="F605" i="12"/>
  <c r="G605" i="12"/>
  <c r="H605" i="12"/>
  <c r="A606" i="12"/>
  <c r="B606" i="12"/>
  <c r="C606" i="12"/>
  <c r="D606" i="12"/>
  <c r="E606" i="12"/>
  <c r="F606" i="12"/>
  <c r="G606" i="12"/>
  <c r="H606" i="12"/>
  <c r="A607" i="12"/>
  <c r="B607" i="12"/>
  <c r="C607" i="12"/>
  <c r="D607" i="12"/>
  <c r="E607" i="12"/>
  <c r="F607" i="12"/>
  <c r="G607" i="12"/>
  <c r="H607" i="12"/>
  <c r="A608" i="12"/>
  <c r="B608" i="12"/>
  <c r="C608" i="12"/>
  <c r="D608" i="12"/>
  <c r="E608" i="12"/>
  <c r="F608" i="12"/>
  <c r="G608" i="12"/>
  <c r="H608" i="12"/>
  <c r="A609" i="12"/>
  <c r="B609" i="12"/>
  <c r="C609" i="12"/>
  <c r="D609" i="12"/>
  <c r="E609" i="12"/>
  <c r="F609" i="12"/>
  <c r="G609" i="12"/>
  <c r="H609" i="12"/>
  <c r="A610" i="12"/>
  <c r="B610" i="12"/>
  <c r="C610" i="12"/>
  <c r="D610" i="12"/>
  <c r="E610" i="12"/>
  <c r="F610" i="12"/>
  <c r="G610" i="12"/>
  <c r="H610" i="12"/>
  <c r="A611" i="12"/>
  <c r="B611" i="12"/>
  <c r="C611" i="12"/>
  <c r="D611" i="12"/>
  <c r="E611" i="12"/>
  <c r="F611" i="12"/>
  <c r="G611" i="12"/>
  <c r="H611" i="12"/>
  <c r="A612" i="12"/>
  <c r="B612" i="12"/>
  <c r="C612" i="12"/>
  <c r="D612" i="12"/>
  <c r="E612" i="12"/>
  <c r="F612" i="12"/>
  <c r="G612" i="12"/>
  <c r="H612" i="12"/>
  <c r="A613" i="12"/>
  <c r="B613" i="12"/>
  <c r="C613" i="12"/>
  <c r="D613" i="12"/>
  <c r="E613" i="12"/>
  <c r="F613" i="12"/>
  <c r="G613" i="12"/>
  <c r="H613" i="12"/>
  <c r="A614" i="12"/>
  <c r="B614" i="12"/>
  <c r="C614" i="12"/>
  <c r="D614" i="12"/>
  <c r="E614" i="12"/>
  <c r="F614" i="12"/>
  <c r="G614" i="12"/>
  <c r="H614" i="12"/>
  <c r="A615" i="12"/>
  <c r="B615" i="12"/>
  <c r="C615" i="12"/>
  <c r="D615" i="12"/>
  <c r="E615" i="12"/>
  <c r="F615" i="12"/>
  <c r="G615" i="12"/>
  <c r="H615" i="12"/>
  <c r="A616" i="12"/>
  <c r="B616" i="12"/>
  <c r="C616" i="12"/>
  <c r="D616" i="12"/>
  <c r="E616" i="12"/>
  <c r="F616" i="12"/>
  <c r="G616" i="12"/>
  <c r="H616" i="12"/>
  <c r="A617" i="12"/>
  <c r="B617" i="12"/>
  <c r="C617" i="12"/>
  <c r="D617" i="12"/>
  <c r="E617" i="12"/>
  <c r="F617" i="12"/>
  <c r="G617" i="12"/>
  <c r="H617" i="12"/>
  <c r="A618" i="12"/>
  <c r="B618" i="12"/>
  <c r="C618" i="12"/>
  <c r="D618" i="12"/>
  <c r="E618" i="12"/>
  <c r="F618" i="12"/>
  <c r="G618" i="12"/>
  <c r="H618" i="12"/>
  <c r="A619" i="12"/>
  <c r="B619" i="12"/>
  <c r="C619" i="12"/>
  <c r="D619" i="12"/>
  <c r="E619" i="12"/>
  <c r="F619" i="12"/>
  <c r="G619" i="12"/>
  <c r="H619" i="12"/>
  <c r="A620" i="12"/>
  <c r="B620" i="12"/>
  <c r="C620" i="12"/>
  <c r="D620" i="12"/>
  <c r="E620" i="12"/>
  <c r="F620" i="12"/>
  <c r="G620" i="12"/>
  <c r="H620" i="12"/>
  <c r="A621" i="12"/>
  <c r="B621" i="12"/>
  <c r="C621" i="12"/>
  <c r="D621" i="12"/>
  <c r="E621" i="12"/>
  <c r="F621" i="12"/>
  <c r="G621" i="12"/>
  <c r="H621" i="12"/>
  <c r="A622" i="12"/>
  <c r="B622" i="12"/>
  <c r="C622" i="12"/>
  <c r="D622" i="12"/>
  <c r="E622" i="12"/>
  <c r="F622" i="12"/>
  <c r="G622" i="12"/>
  <c r="H622" i="12"/>
  <c r="A623" i="12"/>
  <c r="B623" i="12"/>
  <c r="C623" i="12"/>
  <c r="D623" i="12"/>
  <c r="E623" i="12"/>
  <c r="F623" i="12"/>
  <c r="G623" i="12"/>
  <c r="H623" i="12"/>
  <c r="A624" i="12"/>
  <c r="B624" i="12"/>
  <c r="C624" i="12"/>
  <c r="D624" i="12"/>
  <c r="E624" i="12"/>
  <c r="F624" i="12"/>
  <c r="G624" i="12"/>
  <c r="H624" i="12"/>
  <c r="A625" i="12"/>
  <c r="B625" i="12"/>
  <c r="C625" i="12"/>
  <c r="D625" i="12"/>
  <c r="E625" i="12"/>
  <c r="F625" i="12"/>
  <c r="G625" i="12"/>
  <c r="H625" i="12"/>
  <c r="A626" i="12"/>
  <c r="B626" i="12"/>
  <c r="C626" i="12"/>
  <c r="D626" i="12"/>
  <c r="E626" i="12"/>
  <c r="F626" i="12"/>
  <c r="G626" i="12"/>
  <c r="H626" i="12"/>
  <c r="A627" i="12"/>
  <c r="B627" i="12"/>
  <c r="C627" i="12"/>
  <c r="D627" i="12"/>
  <c r="E627" i="12"/>
  <c r="F627" i="12"/>
  <c r="G627" i="12"/>
  <c r="H627" i="12"/>
  <c r="A628" i="12"/>
  <c r="B628" i="12"/>
  <c r="C628" i="12"/>
  <c r="D628" i="12"/>
  <c r="E628" i="12"/>
  <c r="F628" i="12"/>
  <c r="G628" i="12"/>
  <c r="H628" i="12"/>
  <c r="A629" i="12"/>
  <c r="B629" i="12"/>
  <c r="C629" i="12"/>
  <c r="D629" i="12"/>
  <c r="E629" i="12"/>
  <c r="F629" i="12"/>
  <c r="G629" i="12"/>
  <c r="H629" i="12"/>
  <c r="A630" i="12"/>
  <c r="B630" i="12"/>
  <c r="C630" i="12"/>
  <c r="D630" i="12"/>
  <c r="E630" i="12"/>
  <c r="F630" i="12"/>
  <c r="G630" i="12"/>
  <c r="H630" i="12"/>
  <c r="A631" i="12"/>
  <c r="B631" i="12"/>
  <c r="C631" i="12"/>
  <c r="D631" i="12"/>
  <c r="E631" i="12"/>
  <c r="F631" i="12"/>
  <c r="G631" i="12"/>
  <c r="H631" i="12"/>
  <c r="A632" i="12"/>
  <c r="B632" i="12"/>
  <c r="C632" i="12"/>
  <c r="D632" i="12"/>
  <c r="E632" i="12"/>
  <c r="F632" i="12"/>
  <c r="G632" i="12"/>
  <c r="H632" i="12"/>
  <c r="A633" i="12"/>
  <c r="B633" i="12"/>
  <c r="C633" i="12"/>
  <c r="D633" i="12"/>
  <c r="E633" i="12"/>
  <c r="F633" i="12"/>
  <c r="G633" i="12"/>
  <c r="H633" i="12"/>
  <c r="A634" i="12"/>
  <c r="B634" i="12"/>
  <c r="C634" i="12"/>
  <c r="D634" i="12"/>
  <c r="E634" i="12"/>
  <c r="F634" i="12"/>
  <c r="G634" i="12"/>
  <c r="H634" i="12"/>
  <c r="A635" i="12"/>
  <c r="B635" i="12"/>
  <c r="C635" i="12"/>
  <c r="D635" i="12"/>
  <c r="E635" i="12"/>
  <c r="F635" i="12"/>
  <c r="G635" i="12"/>
  <c r="H635" i="12"/>
  <c r="A636" i="12"/>
  <c r="B636" i="12"/>
  <c r="C636" i="12"/>
  <c r="D636" i="12"/>
  <c r="E636" i="12"/>
  <c r="F636" i="12"/>
  <c r="G636" i="12"/>
  <c r="H636" i="12"/>
  <c r="A637" i="12"/>
  <c r="B637" i="12"/>
  <c r="C637" i="12"/>
  <c r="D637" i="12"/>
  <c r="E637" i="12"/>
  <c r="F637" i="12"/>
  <c r="G637" i="12"/>
  <c r="H637" i="12"/>
  <c r="A638" i="12"/>
  <c r="B638" i="12"/>
  <c r="C638" i="12"/>
  <c r="D638" i="12"/>
  <c r="E638" i="12"/>
  <c r="F638" i="12"/>
  <c r="G638" i="12"/>
  <c r="H638" i="12"/>
  <c r="A639" i="12"/>
  <c r="B639" i="12"/>
  <c r="C639" i="12"/>
  <c r="D639" i="12"/>
  <c r="E639" i="12"/>
  <c r="F639" i="12"/>
  <c r="G639" i="12"/>
  <c r="H639" i="12"/>
  <c r="A640" i="12"/>
  <c r="B640" i="12"/>
  <c r="C640" i="12"/>
  <c r="D640" i="12"/>
  <c r="E640" i="12"/>
  <c r="F640" i="12"/>
  <c r="G640" i="12"/>
  <c r="H640" i="12"/>
  <c r="A641" i="12"/>
  <c r="B641" i="12"/>
  <c r="C641" i="12"/>
  <c r="D641" i="12"/>
  <c r="E641" i="12"/>
  <c r="F641" i="12"/>
  <c r="G641" i="12"/>
  <c r="H641" i="12"/>
  <c r="A642" i="12"/>
  <c r="B642" i="12"/>
  <c r="C642" i="12"/>
  <c r="D642" i="12"/>
  <c r="E642" i="12"/>
  <c r="F642" i="12"/>
  <c r="G642" i="12"/>
  <c r="H642" i="12"/>
  <c r="A643" i="12"/>
  <c r="B643" i="12"/>
  <c r="C643" i="12"/>
  <c r="D643" i="12"/>
  <c r="E643" i="12"/>
  <c r="F643" i="12"/>
  <c r="G643" i="12"/>
  <c r="H643" i="12"/>
  <c r="A644" i="12"/>
  <c r="B644" i="12"/>
  <c r="C644" i="12"/>
  <c r="D644" i="12"/>
  <c r="E644" i="12"/>
  <c r="F644" i="12"/>
  <c r="G644" i="12"/>
  <c r="H644" i="12"/>
  <c r="A645" i="12"/>
  <c r="B645" i="12"/>
  <c r="C645" i="12"/>
  <c r="D645" i="12"/>
  <c r="E645" i="12"/>
  <c r="F645" i="12"/>
  <c r="G645" i="12"/>
  <c r="H645" i="12"/>
  <c r="A646" i="12"/>
  <c r="B646" i="12"/>
  <c r="C646" i="12"/>
  <c r="D646" i="12"/>
  <c r="E646" i="12"/>
  <c r="F646" i="12"/>
  <c r="G646" i="12"/>
  <c r="H646" i="12"/>
  <c r="A647" i="12"/>
  <c r="B647" i="12"/>
  <c r="C647" i="12"/>
  <c r="D647" i="12"/>
  <c r="E647" i="12"/>
  <c r="F647" i="12"/>
  <c r="G647" i="12"/>
  <c r="H647" i="12"/>
  <c r="A648" i="12"/>
  <c r="B648" i="12"/>
  <c r="C648" i="12"/>
  <c r="D648" i="12"/>
  <c r="E648" i="12"/>
  <c r="F648" i="12"/>
  <c r="G648" i="12"/>
  <c r="H648" i="12"/>
  <c r="A649" i="12"/>
  <c r="B649" i="12"/>
  <c r="C649" i="12"/>
  <c r="D649" i="12"/>
  <c r="E649" i="12"/>
  <c r="F649" i="12"/>
  <c r="G649" i="12"/>
  <c r="H649" i="12"/>
  <c r="A650" i="12"/>
  <c r="B650" i="12"/>
  <c r="C650" i="12"/>
  <c r="D650" i="12"/>
  <c r="E650" i="12"/>
  <c r="F650" i="12"/>
  <c r="G650" i="12"/>
  <c r="H650" i="12"/>
  <c r="A651" i="12"/>
  <c r="B651" i="12"/>
  <c r="C651" i="12"/>
  <c r="D651" i="12"/>
  <c r="E651" i="12"/>
  <c r="F651" i="12"/>
  <c r="G651" i="12"/>
  <c r="H651" i="12"/>
  <c r="A652" i="12"/>
  <c r="B652" i="12"/>
  <c r="C652" i="12"/>
  <c r="D652" i="12"/>
  <c r="E652" i="12"/>
  <c r="F652" i="12"/>
  <c r="G652" i="12"/>
  <c r="H652" i="12"/>
  <c r="A653" i="12"/>
  <c r="B653" i="12"/>
  <c r="C653" i="12"/>
  <c r="D653" i="12"/>
  <c r="E653" i="12"/>
  <c r="F653" i="12"/>
  <c r="G653" i="12"/>
  <c r="H653" i="12"/>
  <c r="A654" i="12"/>
  <c r="B654" i="12"/>
  <c r="C654" i="12"/>
  <c r="D654" i="12"/>
  <c r="E654" i="12"/>
  <c r="F654" i="12"/>
  <c r="G654" i="12"/>
  <c r="H654" i="12"/>
  <c r="A655" i="12"/>
  <c r="B655" i="12"/>
  <c r="C655" i="12"/>
  <c r="D655" i="12"/>
  <c r="E655" i="12"/>
  <c r="F655" i="12"/>
  <c r="G655" i="12"/>
  <c r="H655" i="12"/>
  <c r="A656" i="12"/>
  <c r="B656" i="12"/>
  <c r="C656" i="12"/>
  <c r="D656" i="12"/>
  <c r="E656" i="12"/>
  <c r="F656" i="12"/>
  <c r="G656" i="12"/>
  <c r="H656" i="12"/>
  <c r="A657" i="12"/>
  <c r="B657" i="12"/>
  <c r="C657" i="12"/>
  <c r="D657" i="12"/>
  <c r="E657" i="12"/>
  <c r="F657" i="12"/>
  <c r="G657" i="12"/>
  <c r="H657" i="12"/>
  <c r="A658" i="12"/>
  <c r="B658" i="12"/>
  <c r="C658" i="12"/>
  <c r="D658" i="12"/>
  <c r="E658" i="12"/>
  <c r="F658" i="12"/>
  <c r="G658" i="12"/>
  <c r="H658" i="12"/>
  <c r="A659" i="12"/>
  <c r="B659" i="12"/>
  <c r="C659" i="12"/>
  <c r="D659" i="12"/>
  <c r="E659" i="12"/>
  <c r="F659" i="12"/>
  <c r="G659" i="12"/>
  <c r="H659" i="12"/>
  <c r="A660" i="12"/>
  <c r="B660" i="12"/>
  <c r="C660" i="12"/>
  <c r="D660" i="12"/>
  <c r="E660" i="12"/>
  <c r="F660" i="12"/>
  <c r="G660" i="12"/>
  <c r="H660" i="12"/>
  <c r="A661" i="12"/>
  <c r="B661" i="12"/>
  <c r="C661" i="12"/>
  <c r="D661" i="12"/>
  <c r="E661" i="12"/>
  <c r="F661" i="12"/>
  <c r="G661" i="12"/>
  <c r="H661" i="12"/>
  <c r="A662" i="12"/>
  <c r="B662" i="12"/>
  <c r="C662" i="12"/>
  <c r="D662" i="12"/>
  <c r="E662" i="12"/>
  <c r="F662" i="12"/>
  <c r="G662" i="12"/>
  <c r="H662" i="12"/>
  <c r="A663" i="12"/>
  <c r="B663" i="12"/>
  <c r="C663" i="12"/>
  <c r="D663" i="12"/>
  <c r="E663" i="12"/>
  <c r="F663" i="12"/>
  <c r="G663" i="12"/>
  <c r="H663" i="12"/>
  <c r="A664" i="12"/>
  <c r="B664" i="12"/>
  <c r="C664" i="12"/>
  <c r="D664" i="12"/>
  <c r="E664" i="12"/>
  <c r="F664" i="12"/>
  <c r="G664" i="12"/>
  <c r="H664" i="12"/>
  <c r="A665" i="12"/>
  <c r="B665" i="12"/>
  <c r="C665" i="12"/>
  <c r="D665" i="12"/>
  <c r="E665" i="12"/>
  <c r="F665" i="12"/>
  <c r="G665" i="12"/>
  <c r="H665" i="12"/>
  <c r="A666" i="12"/>
  <c r="B666" i="12"/>
  <c r="C666" i="12"/>
  <c r="D666" i="12"/>
  <c r="E666" i="12"/>
  <c r="F666" i="12"/>
  <c r="G666" i="12"/>
  <c r="H666" i="12"/>
  <c r="A667" i="12"/>
  <c r="B667" i="12"/>
  <c r="C667" i="12"/>
  <c r="D667" i="12"/>
  <c r="E667" i="12"/>
  <c r="F667" i="12"/>
  <c r="G667" i="12"/>
  <c r="H667" i="12"/>
  <c r="A668" i="12"/>
  <c r="B668" i="12"/>
  <c r="C668" i="12"/>
  <c r="D668" i="12"/>
  <c r="E668" i="12"/>
  <c r="F668" i="12"/>
  <c r="G668" i="12"/>
  <c r="H668" i="12"/>
  <c r="A669" i="12"/>
  <c r="B669" i="12"/>
  <c r="C669" i="12"/>
  <c r="D669" i="12"/>
  <c r="E669" i="12"/>
  <c r="F669" i="12"/>
  <c r="G669" i="12"/>
  <c r="H669" i="12"/>
  <c r="A670" i="12"/>
  <c r="B670" i="12"/>
  <c r="C670" i="12"/>
  <c r="D670" i="12"/>
  <c r="E670" i="12"/>
  <c r="F670" i="12"/>
  <c r="G670" i="12"/>
  <c r="H670" i="12"/>
  <c r="A671" i="12"/>
  <c r="B671" i="12"/>
  <c r="C671" i="12"/>
  <c r="D671" i="12"/>
  <c r="E671" i="12"/>
  <c r="F671" i="12"/>
  <c r="G671" i="12"/>
  <c r="H671" i="12"/>
  <c r="A672" i="12"/>
  <c r="B672" i="12"/>
  <c r="C672" i="12"/>
  <c r="D672" i="12"/>
  <c r="E672" i="12"/>
  <c r="F672" i="12"/>
  <c r="G672" i="12"/>
  <c r="H672" i="12"/>
  <c r="A673" i="12"/>
  <c r="B673" i="12"/>
  <c r="C673" i="12"/>
  <c r="D673" i="12"/>
  <c r="E673" i="12"/>
  <c r="F673" i="12"/>
  <c r="G673" i="12"/>
  <c r="H673" i="12"/>
  <c r="A674" i="12"/>
  <c r="B674" i="12"/>
  <c r="C674" i="12"/>
  <c r="D674" i="12"/>
  <c r="E674" i="12"/>
  <c r="F674" i="12"/>
  <c r="G674" i="12"/>
  <c r="H674" i="12"/>
  <c r="A675" i="12"/>
  <c r="B675" i="12"/>
  <c r="C675" i="12"/>
  <c r="D675" i="12"/>
  <c r="E675" i="12"/>
  <c r="F675" i="12"/>
  <c r="G675" i="12"/>
  <c r="H675" i="12"/>
  <c r="A676" i="12"/>
  <c r="B676" i="12"/>
  <c r="C676" i="12"/>
  <c r="D676" i="12"/>
  <c r="E676" i="12"/>
  <c r="F676" i="12"/>
  <c r="G676" i="12"/>
  <c r="H676" i="12"/>
  <c r="A677" i="12"/>
  <c r="B677" i="12"/>
  <c r="C677" i="12"/>
  <c r="D677" i="12"/>
  <c r="E677" i="12"/>
  <c r="F677" i="12"/>
  <c r="G677" i="12"/>
  <c r="H677" i="12"/>
  <c r="A678" i="12"/>
  <c r="B678" i="12"/>
  <c r="C678" i="12"/>
  <c r="D678" i="12"/>
  <c r="E678" i="12"/>
  <c r="F678" i="12"/>
  <c r="G678" i="12"/>
  <c r="H678" i="12"/>
  <c r="A679" i="12"/>
  <c r="B679" i="12"/>
  <c r="C679" i="12"/>
  <c r="D679" i="12"/>
  <c r="E679" i="12"/>
  <c r="F679" i="12"/>
  <c r="G679" i="12"/>
  <c r="H679" i="12"/>
  <c r="A680" i="12"/>
  <c r="B680" i="12"/>
  <c r="C680" i="12"/>
  <c r="D680" i="12"/>
  <c r="E680" i="12"/>
  <c r="F680" i="12"/>
  <c r="G680" i="12"/>
  <c r="H680" i="12"/>
  <c r="A681" i="12"/>
  <c r="B681" i="12"/>
  <c r="C681" i="12"/>
  <c r="D681" i="12"/>
  <c r="E681" i="12"/>
  <c r="F681" i="12"/>
  <c r="G681" i="12"/>
  <c r="H681" i="12"/>
  <c r="A682" i="12"/>
  <c r="B682" i="12"/>
  <c r="C682" i="12"/>
  <c r="D682" i="12"/>
  <c r="E682" i="12"/>
  <c r="F682" i="12"/>
  <c r="G682" i="12"/>
  <c r="H682" i="12"/>
  <c r="A683" i="12"/>
  <c r="B683" i="12"/>
  <c r="C683" i="12"/>
  <c r="D683" i="12"/>
  <c r="E683" i="12"/>
  <c r="F683" i="12"/>
  <c r="G683" i="12"/>
  <c r="H683" i="12"/>
  <c r="A684" i="12"/>
  <c r="B684" i="12"/>
  <c r="C684" i="12"/>
  <c r="D684" i="12"/>
  <c r="E684" i="12"/>
  <c r="F684" i="12"/>
  <c r="G684" i="12"/>
  <c r="H684" i="12"/>
  <c r="A685" i="12"/>
  <c r="B685" i="12"/>
  <c r="C685" i="12"/>
  <c r="D685" i="12"/>
  <c r="E685" i="12"/>
  <c r="F685" i="12"/>
  <c r="G685" i="12"/>
  <c r="H685" i="12"/>
  <c r="A686" i="12"/>
  <c r="B686" i="12"/>
  <c r="C686" i="12"/>
  <c r="D686" i="12"/>
  <c r="E686" i="12"/>
  <c r="F686" i="12"/>
  <c r="G686" i="12"/>
  <c r="H686" i="12"/>
  <c r="A687" i="12"/>
  <c r="B687" i="12"/>
  <c r="C687" i="12"/>
  <c r="D687" i="12"/>
  <c r="E687" i="12"/>
  <c r="F687" i="12"/>
  <c r="G687" i="12"/>
  <c r="H687" i="12"/>
  <c r="A688" i="12"/>
  <c r="B688" i="12"/>
  <c r="C688" i="12"/>
  <c r="D688" i="12"/>
  <c r="E688" i="12"/>
  <c r="F688" i="12"/>
  <c r="G688" i="12"/>
  <c r="H688" i="12"/>
  <c r="A689" i="12"/>
  <c r="B689" i="12"/>
  <c r="C689" i="12"/>
  <c r="D689" i="12"/>
  <c r="E689" i="12"/>
  <c r="F689" i="12"/>
  <c r="G689" i="12"/>
  <c r="H689" i="12"/>
  <c r="A690" i="12"/>
  <c r="B690" i="12"/>
  <c r="C690" i="12"/>
  <c r="D690" i="12"/>
  <c r="E690" i="12"/>
  <c r="F690" i="12"/>
  <c r="G690" i="12"/>
  <c r="H690" i="12"/>
  <c r="A691" i="12"/>
  <c r="B691" i="12"/>
  <c r="C691" i="12"/>
  <c r="D691" i="12"/>
  <c r="E691" i="12"/>
  <c r="F691" i="12"/>
  <c r="G691" i="12"/>
  <c r="H691" i="12"/>
  <c r="A692" i="12"/>
  <c r="B692" i="12"/>
  <c r="C692" i="12"/>
  <c r="D692" i="12"/>
  <c r="E692" i="12"/>
  <c r="F692" i="12"/>
  <c r="G692" i="12"/>
  <c r="H692" i="12"/>
  <c r="A693" i="12"/>
  <c r="B693" i="12"/>
  <c r="C693" i="12"/>
  <c r="D693" i="12"/>
  <c r="E693" i="12"/>
  <c r="F693" i="12"/>
  <c r="G693" i="12"/>
  <c r="H693" i="12"/>
  <c r="A694" i="12"/>
  <c r="B694" i="12"/>
  <c r="C694" i="12"/>
  <c r="D694" i="12"/>
  <c r="E694" i="12"/>
  <c r="F694" i="12"/>
  <c r="G694" i="12"/>
  <c r="H694" i="12"/>
  <c r="A695" i="12"/>
  <c r="B695" i="12"/>
  <c r="C695" i="12"/>
  <c r="D695" i="12"/>
  <c r="E695" i="12"/>
  <c r="F695" i="12"/>
  <c r="G695" i="12"/>
  <c r="H695" i="12"/>
  <c r="A696" i="12"/>
  <c r="B696" i="12"/>
  <c r="C696" i="12"/>
  <c r="D696" i="12"/>
  <c r="E696" i="12"/>
  <c r="F696" i="12"/>
  <c r="G696" i="12"/>
  <c r="H696" i="12"/>
  <c r="A697" i="12"/>
  <c r="B697" i="12"/>
  <c r="C697" i="12"/>
  <c r="D697" i="12"/>
  <c r="E697" i="12"/>
  <c r="F697" i="12"/>
  <c r="G697" i="12"/>
  <c r="H697" i="12"/>
  <c r="A698" i="12"/>
  <c r="B698" i="12"/>
  <c r="C698" i="12"/>
  <c r="D698" i="12"/>
  <c r="E698" i="12"/>
  <c r="F698" i="12"/>
  <c r="G698" i="12"/>
  <c r="H698" i="12"/>
  <c r="A699" i="12"/>
  <c r="B699" i="12"/>
  <c r="C699" i="12"/>
  <c r="D699" i="12"/>
  <c r="E699" i="12"/>
  <c r="F699" i="12"/>
  <c r="G699" i="12"/>
  <c r="H699" i="12"/>
  <c r="A700" i="12"/>
  <c r="B700" i="12"/>
  <c r="C700" i="12"/>
  <c r="D700" i="12"/>
  <c r="E700" i="12"/>
  <c r="F700" i="12"/>
  <c r="G700" i="12"/>
  <c r="H700" i="12"/>
  <c r="A701" i="12"/>
  <c r="B701" i="12"/>
  <c r="C701" i="12"/>
  <c r="D701" i="12"/>
  <c r="E701" i="12"/>
  <c r="F701" i="12"/>
  <c r="G701" i="12"/>
  <c r="H701" i="12"/>
  <c r="A702" i="12"/>
  <c r="B702" i="12"/>
  <c r="C702" i="12"/>
  <c r="D702" i="12"/>
  <c r="E702" i="12"/>
  <c r="F702" i="12"/>
  <c r="G702" i="12"/>
  <c r="H702" i="12"/>
  <c r="A703" i="12"/>
  <c r="B703" i="12"/>
  <c r="C703" i="12"/>
  <c r="D703" i="12"/>
  <c r="E703" i="12"/>
  <c r="F703" i="12"/>
  <c r="G703" i="12"/>
  <c r="H703" i="12"/>
  <c r="A704" i="12"/>
  <c r="B704" i="12"/>
  <c r="C704" i="12"/>
  <c r="D704" i="12"/>
  <c r="E704" i="12"/>
  <c r="F704" i="12"/>
  <c r="G704" i="12"/>
  <c r="H704" i="12"/>
  <c r="A705" i="12"/>
  <c r="B705" i="12"/>
  <c r="C705" i="12"/>
  <c r="D705" i="12"/>
  <c r="E705" i="12"/>
  <c r="F705" i="12"/>
  <c r="G705" i="12"/>
  <c r="H705" i="12"/>
  <c r="A706" i="12"/>
  <c r="B706" i="12"/>
  <c r="C706" i="12"/>
  <c r="D706" i="12"/>
  <c r="E706" i="12"/>
  <c r="F706" i="12"/>
  <c r="G706" i="12"/>
  <c r="H706" i="12"/>
  <c r="A707" i="12"/>
  <c r="B707" i="12"/>
  <c r="C707" i="12"/>
  <c r="D707" i="12"/>
  <c r="E707" i="12"/>
  <c r="F707" i="12"/>
  <c r="G707" i="12"/>
  <c r="H707" i="12"/>
  <c r="A708" i="12"/>
  <c r="B708" i="12"/>
  <c r="C708" i="12"/>
  <c r="D708" i="12"/>
  <c r="E708" i="12"/>
  <c r="F708" i="12"/>
  <c r="G708" i="12"/>
  <c r="H708" i="12"/>
  <c r="A709" i="12"/>
  <c r="B709" i="12"/>
  <c r="C709" i="12"/>
  <c r="D709" i="12"/>
  <c r="E709" i="12"/>
  <c r="F709" i="12"/>
  <c r="G709" i="12"/>
  <c r="H709" i="12"/>
  <c r="A710" i="12"/>
  <c r="B710" i="12"/>
  <c r="C710" i="12"/>
  <c r="D710" i="12"/>
  <c r="E710" i="12"/>
  <c r="F710" i="12"/>
  <c r="G710" i="12"/>
  <c r="H710" i="12"/>
  <c r="A711" i="12"/>
  <c r="B711" i="12"/>
  <c r="C711" i="12"/>
  <c r="D711" i="12"/>
  <c r="E711" i="12"/>
  <c r="F711" i="12"/>
  <c r="G711" i="12"/>
  <c r="H711" i="12"/>
  <c r="A712" i="12"/>
  <c r="B712" i="12"/>
  <c r="C712" i="12"/>
  <c r="D712" i="12"/>
  <c r="E712" i="12"/>
  <c r="F712" i="12"/>
  <c r="G712" i="12"/>
  <c r="H712" i="12"/>
  <c r="A713" i="12"/>
  <c r="B713" i="12"/>
  <c r="C713" i="12"/>
  <c r="D713" i="12"/>
  <c r="E713" i="12"/>
  <c r="F713" i="12"/>
  <c r="G713" i="12"/>
  <c r="H713" i="12"/>
  <c r="A714" i="12"/>
  <c r="B714" i="12"/>
  <c r="C714" i="12"/>
  <c r="D714" i="12"/>
  <c r="E714" i="12"/>
  <c r="F714" i="12"/>
  <c r="G714" i="12"/>
  <c r="H714" i="12"/>
  <c r="A715" i="12"/>
  <c r="B715" i="12"/>
  <c r="C715" i="12"/>
  <c r="D715" i="12"/>
  <c r="E715" i="12"/>
  <c r="F715" i="12"/>
  <c r="G715" i="12"/>
  <c r="H715" i="12"/>
  <c r="A716" i="12"/>
  <c r="B716" i="12"/>
  <c r="C716" i="12"/>
  <c r="D716" i="12"/>
  <c r="E716" i="12"/>
  <c r="F716" i="12"/>
  <c r="G716" i="12"/>
  <c r="H716" i="12"/>
  <c r="A717" i="12"/>
  <c r="B717" i="12"/>
  <c r="C717" i="12"/>
  <c r="D717" i="12"/>
  <c r="E717" i="12"/>
  <c r="F717" i="12"/>
  <c r="G717" i="12"/>
  <c r="H717" i="12"/>
  <c r="A718" i="12"/>
  <c r="B718" i="12"/>
  <c r="C718" i="12"/>
  <c r="D718" i="12"/>
  <c r="E718" i="12"/>
  <c r="F718" i="12"/>
  <c r="G718" i="12"/>
  <c r="H718" i="12"/>
  <c r="A719" i="12"/>
  <c r="B719" i="12"/>
  <c r="C719" i="12"/>
  <c r="D719" i="12"/>
  <c r="E719" i="12"/>
  <c r="F719" i="12"/>
  <c r="G719" i="12"/>
  <c r="H719" i="12"/>
  <c r="A720" i="12"/>
  <c r="B720" i="12"/>
  <c r="C720" i="12"/>
  <c r="D720" i="12"/>
  <c r="E720" i="12"/>
  <c r="F720" i="12"/>
  <c r="G720" i="12"/>
  <c r="H720" i="12"/>
  <c r="A721" i="12"/>
  <c r="B721" i="12"/>
  <c r="C721" i="12"/>
  <c r="D721" i="12"/>
  <c r="E721" i="12"/>
  <c r="F721" i="12"/>
  <c r="G721" i="12"/>
  <c r="H721" i="12"/>
  <c r="A722" i="12"/>
  <c r="B722" i="12"/>
  <c r="C722" i="12"/>
  <c r="D722" i="12"/>
  <c r="E722" i="12"/>
  <c r="F722" i="12"/>
  <c r="G722" i="12"/>
  <c r="H722" i="12"/>
  <c r="A723" i="12"/>
  <c r="B723" i="12"/>
  <c r="C723" i="12"/>
  <c r="D723" i="12"/>
  <c r="E723" i="12"/>
  <c r="F723" i="12"/>
  <c r="G723" i="12"/>
  <c r="H723" i="12"/>
  <c r="A724" i="12"/>
  <c r="B724" i="12"/>
  <c r="C724" i="12"/>
  <c r="D724" i="12"/>
  <c r="E724" i="12"/>
  <c r="F724" i="12"/>
  <c r="G724" i="12"/>
  <c r="H724" i="12"/>
  <c r="A725" i="12"/>
  <c r="B725" i="12"/>
  <c r="C725" i="12"/>
  <c r="D725" i="12"/>
  <c r="E725" i="12"/>
  <c r="F725" i="12"/>
  <c r="G725" i="12"/>
  <c r="H725" i="12"/>
  <c r="A726" i="12"/>
  <c r="B726" i="12"/>
  <c r="C726" i="12"/>
  <c r="D726" i="12"/>
  <c r="E726" i="12"/>
  <c r="F726" i="12"/>
  <c r="G726" i="12"/>
  <c r="H726" i="12"/>
  <c r="A727" i="12"/>
  <c r="B727" i="12"/>
  <c r="C727" i="12"/>
  <c r="D727" i="12"/>
  <c r="E727" i="12"/>
  <c r="F727" i="12"/>
  <c r="G727" i="12"/>
  <c r="H727" i="12"/>
  <c r="A728" i="12"/>
  <c r="B728" i="12"/>
  <c r="C728" i="12"/>
  <c r="D728" i="12"/>
  <c r="E728" i="12"/>
  <c r="F728" i="12"/>
  <c r="G728" i="12"/>
  <c r="H728" i="12"/>
  <c r="A729" i="12"/>
  <c r="B729" i="12"/>
  <c r="C729" i="12"/>
  <c r="D729" i="12"/>
  <c r="E729" i="12"/>
  <c r="F729" i="12"/>
  <c r="G729" i="12"/>
  <c r="H729" i="12"/>
  <c r="A730" i="12"/>
  <c r="B730" i="12"/>
  <c r="C730" i="12"/>
  <c r="D730" i="12"/>
  <c r="E730" i="12"/>
  <c r="F730" i="12"/>
  <c r="G730" i="12"/>
  <c r="H730" i="12"/>
  <c r="A731" i="12"/>
  <c r="B731" i="12"/>
  <c r="C731" i="12"/>
  <c r="D731" i="12"/>
  <c r="E731" i="12"/>
  <c r="F731" i="12"/>
  <c r="G731" i="12"/>
  <c r="H731" i="12"/>
  <c r="A732" i="12"/>
  <c r="B732" i="12"/>
  <c r="C732" i="12"/>
  <c r="D732" i="12"/>
  <c r="E732" i="12"/>
  <c r="F732" i="12"/>
  <c r="G732" i="12"/>
  <c r="H732" i="12"/>
  <c r="A733" i="12"/>
  <c r="B733" i="12"/>
  <c r="C733" i="12"/>
  <c r="D733" i="12"/>
  <c r="E733" i="12"/>
  <c r="F733" i="12"/>
  <c r="G733" i="12"/>
  <c r="H733" i="12"/>
  <c r="A734" i="12"/>
  <c r="B734" i="12"/>
  <c r="C734" i="12"/>
  <c r="D734" i="12"/>
  <c r="E734" i="12"/>
  <c r="F734" i="12"/>
  <c r="G734" i="12"/>
  <c r="H734" i="12"/>
  <c r="A735" i="12"/>
  <c r="B735" i="12"/>
  <c r="C735" i="12"/>
  <c r="D735" i="12"/>
  <c r="E735" i="12"/>
  <c r="F735" i="12"/>
  <c r="G735" i="12"/>
  <c r="H735" i="12"/>
  <c r="A736" i="12"/>
  <c r="B736" i="12"/>
  <c r="C736" i="12"/>
  <c r="D736" i="12"/>
  <c r="E736" i="12"/>
  <c r="F736" i="12"/>
  <c r="G736" i="12"/>
  <c r="H736" i="12"/>
  <c r="A737" i="12"/>
  <c r="B737" i="12"/>
  <c r="C737" i="12"/>
  <c r="D737" i="12"/>
  <c r="E737" i="12"/>
  <c r="F737" i="12"/>
  <c r="G737" i="12"/>
  <c r="H737" i="12"/>
  <c r="A738" i="12"/>
  <c r="B738" i="12"/>
  <c r="C738" i="12"/>
  <c r="D738" i="12"/>
  <c r="E738" i="12"/>
  <c r="F738" i="12"/>
  <c r="G738" i="12"/>
  <c r="H738" i="12"/>
  <c r="A739" i="12"/>
  <c r="B739" i="12"/>
  <c r="C739" i="12"/>
  <c r="D739" i="12"/>
  <c r="E739" i="12"/>
  <c r="F739" i="12"/>
  <c r="G739" i="12"/>
  <c r="H739" i="12"/>
  <c r="A740" i="12"/>
  <c r="B740" i="12"/>
  <c r="C740" i="12"/>
  <c r="D740" i="12"/>
  <c r="E740" i="12"/>
  <c r="F740" i="12"/>
  <c r="G740" i="12"/>
  <c r="H740" i="12"/>
  <c r="A741" i="12"/>
  <c r="B741" i="12"/>
  <c r="C741" i="12"/>
  <c r="D741" i="12"/>
  <c r="E741" i="12"/>
  <c r="F741" i="12"/>
  <c r="G741" i="12"/>
  <c r="H741" i="12"/>
  <c r="A742" i="12"/>
  <c r="B742" i="12"/>
  <c r="C742" i="12"/>
  <c r="D742" i="12"/>
  <c r="E742" i="12"/>
  <c r="F742" i="12"/>
  <c r="G742" i="12"/>
  <c r="H742" i="12"/>
  <c r="A743" i="12"/>
  <c r="B743" i="12"/>
  <c r="C743" i="12"/>
  <c r="D743" i="12"/>
  <c r="E743" i="12"/>
  <c r="F743" i="12"/>
  <c r="G743" i="12"/>
  <c r="H743" i="12"/>
  <c r="A744" i="12"/>
  <c r="B744" i="12"/>
  <c r="C744" i="12"/>
  <c r="D744" i="12"/>
  <c r="E744" i="12"/>
  <c r="F744" i="12"/>
  <c r="G744" i="12"/>
  <c r="H744" i="12"/>
  <c r="A745" i="12"/>
  <c r="B745" i="12"/>
  <c r="C745" i="12"/>
  <c r="D745" i="12"/>
  <c r="E745" i="12"/>
  <c r="F745" i="12"/>
  <c r="G745" i="12"/>
  <c r="H745" i="12"/>
  <c r="A746" i="12"/>
  <c r="B746" i="12"/>
  <c r="C746" i="12"/>
  <c r="D746" i="12"/>
  <c r="E746" i="12"/>
  <c r="F746" i="12"/>
  <c r="G746" i="12"/>
  <c r="H746" i="12"/>
  <c r="A747" i="12"/>
  <c r="B747" i="12"/>
  <c r="C747" i="12"/>
  <c r="D747" i="12"/>
  <c r="E747" i="12"/>
  <c r="F747" i="12"/>
  <c r="G747" i="12"/>
  <c r="H747" i="12"/>
  <c r="A748" i="12"/>
  <c r="B748" i="12"/>
  <c r="C748" i="12"/>
  <c r="D748" i="12"/>
  <c r="E748" i="12"/>
  <c r="F748" i="12"/>
  <c r="G748" i="12"/>
  <c r="H748" i="12"/>
  <c r="A749" i="12"/>
  <c r="B749" i="12"/>
  <c r="C749" i="12"/>
  <c r="D749" i="12"/>
  <c r="E749" i="12"/>
  <c r="F749" i="12"/>
  <c r="G749" i="12"/>
  <c r="H749" i="12"/>
  <c r="A750" i="12"/>
  <c r="B750" i="12"/>
  <c r="C750" i="12"/>
  <c r="D750" i="12"/>
  <c r="E750" i="12"/>
  <c r="F750" i="12"/>
  <c r="G750" i="12"/>
  <c r="H750" i="12"/>
  <c r="A751" i="12"/>
  <c r="B751" i="12"/>
  <c r="C751" i="12"/>
  <c r="D751" i="12"/>
  <c r="E751" i="12"/>
  <c r="F751" i="12"/>
  <c r="G751" i="12"/>
  <c r="H751" i="12"/>
  <c r="A752" i="12"/>
  <c r="B752" i="12"/>
  <c r="C752" i="12"/>
  <c r="D752" i="12"/>
  <c r="E752" i="12"/>
  <c r="F752" i="12"/>
  <c r="G752" i="12"/>
  <c r="H752" i="12"/>
  <c r="A753" i="12"/>
  <c r="B753" i="12"/>
  <c r="C753" i="12"/>
  <c r="D753" i="12"/>
  <c r="E753" i="12"/>
  <c r="F753" i="12"/>
  <c r="G753" i="12"/>
  <c r="H753" i="12"/>
  <c r="A754" i="12"/>
  <c r="B754" i="12"/>
  <c r="C754" i="12"/>
  <c r="D754" i="12"/>
  <c r="E754" i="12"/>
  <c r="F754" i="12"/>
  <c r="G754" i="12"/>
  <c r="H754" i="12"/>
  <c r="A755" i="12"/>
  <c r="B755" i="12"/>
  <c r="C755" i="12"/>
  <c r="D755" i="12"/>
  <c r="E755" i="12"/>
  <c r="F755" i="12"/>
  <c r="G755" i="12"/>
  <c r="H755" i="12"/>
  <c r="A756" i="12"/>
  <c r="B756" i="12"/>
  <c r="C756" i="12"/>
  <c r="D756" i="12"/>
  <c r="E756" i="12"/>
  <c r="F756" i="12"/>
  <c r="G756" i="12"/>
  <c r="H756" i="12"/>
  <c r="A757" i="12"/>
  <c r="B757" i="12"/>
  <c r="C757" i="12"/>
  <c r="D757" i="12"/>
  <c r="E757" i="12"/>
  <c r="F757" i="12"/>
  <c r="G757" i="12"/>
  <c r="H757" i="12"/>
  <c r="A758" i="12"/>
  <c r="B758" i="12"/>
  <c r="C758" i="12"/>
  <c r="D758" i="12"/>
  <c r="E758" i="12"/>
  <c r="F758" i="12"/>
  <c r="G758" i="12"/>
  <c r="H758" i="12"/>
  <c r="A759" i="12"/>
  <c r="B759" i="12"/>
  <c r="C759" i="12"/>
  <c r="D759" i="12"/>
  <c r="E759" i="12"/>
  <c r="F759" i="12"/>
  <c r="G759" i="12"/>
  <c r="H759" i="12"/>
  <c r="A760" i="12"/>
  <c r="B760" i="12"/>
  <c r="C760" i="12"/>
  <c r="D760" i="12"/>
  <c r="E760" i="12"/>
  <c r="F760" i="12"/>
  <c r="G760" i="12"/>
  <c r="H760" i="12"/>
  <c r="A761" i="12"/>
  <c r="B761" i="12"/>
  <c r="C761" i="12"/>
  <c r="D761" i="12"/>
  <c r="E761" i="12"/>
  <c r="F761" i="12"/>
  <c r="G761" i="12"/>
  <c r="H761" i="12"/>
  <c r="A762" i="12"/>
  <c r="B762" i="12"/>
  <c r="C762" i="12"/>
  <c r="D762" i="12"/>
  <c r="E762" i="12"/>
  <c r="F762" i="12"/>
  <c r="G762" i="12"/>
  <c r="H762" i="12"/>
  <c r="A763" i="12"/>
  <c r="B763" i="12"/>
  <c r="C763" i="12"/>
  <c r="D763" i="12"/>
  <c r="E763" i="12"/>
  <c r="F763" i="12"/>
  <c r="G763" i="12"/>
  <c r="H763" i="12"/>
  <c r="A764" i="12"/>
  <c r="B764" i="12"/>
  <c r="C764" i="12"/>
  <c r="D764" i="12"/>
  <c r="E764" i="12"/>
  <c r="F764" i="12"/>
  <c r="G764" i="12"/>
  <c r="H764" i="12"/>
  <c r="A765" i="12"/>
  <c r="B765" i="12"/>
  <c r="C765" i="12"/>
  <c r="D765" i="12"/>
  <c r="E765" i="12"/>
  <c r="F765" i="12"/>
  <c r="G765" i="12"/>
  <c r="H765" i="12"/>
  <c r="A766" i="12"/>
  <c r="B766" i="12"/>
  <c r="C766" i="12"/>
  <c r="D766" i="12"/>
  <c r="E766" i="12"/>
  <c r="F766" i="12"/>
  <c r="G766" i="12"/>
  <c r="H766" i="12"/>
  <c r="A767" i="12"/>
  <c r="B767" i="12"/>
  <c r="C767" i="12"/>
  <c r="D767" i="12"/>
  <c r="E767" i="12"/>
  <c r="F767" i="12"/>
  <c r="G767" i="12"/>
  <c r="H767" i="12"/>
  <c r="A768" i="12"/>
  <c r="B768" i="12"/>
  <c r="C768" i="12"/>
  <c r="D768" i="12"/>
  <c r="E768" i="12"/>
  <c r="F768" i="12"/>
  <c r="G768" i="12"/>
  <c r="H768" i="12"/>
  <c r="A769" i="12"/>
  <c r="B769" i="12"/>
  <c r="C769" i="12"/>
  <c r="D769" i="12"/>
  <c r="E769" i="12"/>
  <c r="F769" i="12"/>
  <c r="G769" i="12"/>
  <c r="H769" i="12"/>
  <c r="A770" i="12"/>
  <c r="B770" i="12"/>
  <c r="C770" i="12"/>
  <c r="D770" i="12"/>
  <c r="E770" i="12"/>
  <c r="F770" i="12"/>
  <c r="G770" i="12"/>
  <c r="H770" i="12"/>
  <c r="A771" i="12"/>
  <c r="B771" i="12"/>
  <c r="C771" i="12"/>
  <c r="D771" i="12"/>
  <c r="E771" i="12"/>
  <c r="F771" i="12"/>
  <c r="G771" i="12"/>
  <c r="H771" i="12"/>
  <c r="A772" i="12"/>
  <c r="B772" i="12"/>
  <c r="C772" i="12"/>
  <c r="D772" i="12"/>
  <c r="E772" i="12"/>
  <c r="F772" i="12"/>
  <c r="G772" i="12"/>
  <c r="H772" i="12"/>
  <c r="A773" i="12"/>
  <c r="B773" i="12"/>
  <c r="C773" i="12"/>
  <c r="D773" i="12"/>
  <c r="E773" i="12"/>
  <c r="F773" i="12"/>
  <c r="G773" i="12"/>
  <c r="H773" i="12"/>
  <c r="A774" i="12"/>
  <c r="B774" i="12"/>
  <c r="C774" i="12"/>
  <c r="D774" i="12"/>
  <c r="E774" i="12"/>
  <c r="F774" i="12"/>
  <c r="G774" i="12"/>
  <c r="H774" i="12"/>
  <c r="A775" i="12"/>
  <c r="B775" i="12"/>
  <c r="C775" i="12"/>
  <c r="D775" i="12"/>
  <c r="E775" i="12"/>
  <c r="F775" i="12"/>
  <c r="G775" i="12"/>
  <c r="H775" i="12"/>
  <c r="A776" i="12"/>
  <c r="B776" i="12"/>
  <c r="C776" i="12"/>
  <c r="D776" i="12"/>
  <c r="E776" i="12"/>
  <c r="F776" i="12"/>
  <c r="G776" i="12"/>
  <c r="H776" i="12"/>
  <c r="A777" i="12"/>
  <c r="B777" i="12"/>
  <c r="C777" i="12"/>
  <c r="D777" i="12"/>
  <c r="E777" i="12"/>
  <c r="F777" i="12"/>
  <c r="G777" i="12"/>
  <c r="H777" i="12"/>
  <c r="A778" i="12"/>
  <c r="B778" i="12"/>
  <c r="C778" i="12"/>
  <c r="D778" i="12"/>
  <c r="E778" i="12"/>
  <c r="F778" i="12"/>
  <c r="G778" i="12"/>
  <c r="H778" i="12"/>
  <c r="A779" i="12"/>
  <c r="B779" i="12"/>
  <c r="C779" i="12"/>
  <c r="D779" i="12"/>
  <c r="E779" i="12"/>
  <c r="F779" i="12"/>
  <c r="G779" i="12"/>
  <c r="H779" i="12"/>
  <c r="A780" i="12"/>
  <c r="B780" i="12"/>
  <c r="C780" i="12"/>
  <c r="D780" i="12"/>
  <c r="E780" i="12"/>
  <c r="F780" i="12"/>
  <c r="G780" i="12"/>
  <c r="H780" i="12"/>
  <c r="A781" i="12"/>
  <c r="B781" i="12"/>
  <c r="C781" i="12"/>
  <c r="D781" i="12"/>
  <c r="E781" i="12"/>
  <c r="F781" i="12"/>
  <c r="G781" i="12"/>
  <c r="H781" i="12"/>
  <c r="A782" i="12"/>
  <c r="B782" i="12"/>
  <c r="C782" i="12"/>
  <c r="D782" i="12"/>
  <c r="E782" i="12"/>
  <c r="F782" i="12"/>
  <c r="G782" i="12"/>
  <c r="H782" i="12"/>
  <c r="A783" i="12"/>
  <c r="B783" i="12"/>
  <c r="C783" i="12"/>
  <c r="D783" i="12"/>
  <c r="E783" i="12"/>
  <c r="F783" i="12"/>
  <c r="G783" i="12"/>
  <c r="H783" i="12"/>
  <c r="A784" i="12"/>
  <c r="B784" i="12"/>
  <c r="C784" i="12"/>
  <c r="D784" i="12"/>
  <c r="E784" i="12"/>
  <c r="F784" i="12"/>
  <c r="G784" i="12"/>
  <c r="H784" i="12"/>
  <c r="A785" i="12"/>
  <c r="B785" i="12"/>
  <c r="C785" i="12"/>
  <c r="D785" i="12"/>
  <c r="E785" i="12"/>
  <c r="F785" i="12"/>
  <c r="G785" i="12"/>
  <c r="H785" i="12"/>
  <c r="A786" i="12"/>
  <c r="B786" i="12"/>
  <c r="C786" i="12"/>
  <c r="D786" i="12"/>
  <c r="E786" i="12"/>
  <c r="F786" i="12"/>
  <c r="G786" i="12"/>
  <c r="H786" i="12"/>
  <c r="A787" i="12"/>
  <c r="B787" i="12"/>
  <c r="C787" i="12"/>
  <c r="D787" i="12"/>
  <c r="E787" i="12"/>
  <c r="F787" i="12"/>
  <c r="G787" i="12"/>
  <c r="H787" i="12"/>
  <c r="A788" i="12"/>
  <c r="B788" i="12"/>
  <c r="C788" i="12"/>
  <c r="D788" i="12"/>
  <c r="E788" i="12"/>
  <c r="F788" i="12"/>
  <c r="G788" i="12"/>
  <c r="H788" i="12"/>
  <c r="A789" i="12"/>
  <c r="B789" i="12"/>
  <c r="C789" i="12"/>
  <c r="D789" i="12"/>
  <c r="E789" i="12"/>
  <c r="F789" i="12"/>
  <c r="G789" i="12"/>
  <c r="H789" i="12"/>
  <c r="A790" i="12"/>
  <c r="B790" i="12"/>
  <c r="C790" i="12"/>
  <c r="D790" i="12"/>
  <c r="E790" i="12"/>
  <c r="F790" i="12"/>
  <c r="G790" i="12"/>
  <c r="H790" i="12"/>
  <c r="A791" i="12"/>
  <c r="B791" i="12"/>
  <c r="C791" i="12"/>
  <c r="D791" i="12"/>
  <c r="E791" i="12"/>
  <c r="F791" i="12"/>
  <c r="G791" i="12"/>
  <c r="H791" i="12"/>
  <c r="A792" i="12"/>
  <c r="B792" i="12"/>
  <c r="C792" i="12"/>
  <c r="D792" i="12"/>
  <c r="E792" i="12"/>
  <c r="F792" i="12"/>
  <c r="G792" i="12"/>
  <c r="H792" i="12"/>
  <c r="A793" i="12"/>
  <c r="B793" i="12"/>
  <c r="C793" i="12"/>
  <c r="D793" i="12"/>
  <c r="E793" i="12"/>
  <c r="F793" i="12"/>
  <c r="G793" i="12"/>
  <c r="H793" i="12"/>
  <c r="A794" i="12"/>
  <c r="B794" i="12"/>
  <c r="C794" i="12"/>
  <c r="D794" i="12"/>
  <c r="E794" i="12"/>
  <c r="F794" i="12"/>
  <c r="G794" i="12"/>
  <c r="H794" i="12"/>
  <c r="A795" i="12"/>
  <c r="B795" i="12"/>
  <c r="C795" i="12"/>
  <c r="D795" i="12"/>
  <c r="E795" i="12"/>
  <c r="F795" i="12"/>
  <c r="G795" i="12"/>
  <c r="H795" i="12"/>
  <c r="A796" i="12"/>
  <c r="B796" i="12"/>
  <c r="C796" i="12"/>
  <c r="D796" i="12"/>
  <c r="E796" i="12"/>
  <c r="F796" i="12"/>
  <c r="G796" i="12"/>
  <c r="H796" i="12"/>
  <c r="A797" i="12"/>
  <c r="B797" i="12"/>
  <c r="C797" i="12"/>
  <c r="D797" i="12"/>
  <c r="E797" i="12"/>
  <c r="F797" i="12"/>
  <c r="G797" i="12"/>
  <c r="H797" i="12"/>
  <c r="A798" i="12"/>
  <c r="B798" i="12"/>
  <c r="C798" i="12"/>
  <c r="D798" i="12"/>
  <c r="E798" i="12"/>
  <c r="F798" i="12"/>
  <c r="G798" i="12"/>
  <c r="H798" i="12"/>
  <c r="A799" i="12"/>
  <c r="B799" i="12"/>
  <c r="C799" i="12"/>
  <c r="D799" i="12"/>
  <c r="E799" i="12"/>
  <c r="F799" i="12"/>
  <c r="G799" i="12"/>
  <c r="H799" i="12"/>
  <c r="A800" i="12"/>
  <c r="B800" i="12"/>
  <c r="C800" i="12"/>
  <c r="D800" i="12"/>
  <c r="E800" i="12"/>
  <c r="F800" i="12"/>
  <c r="G800" i="12"/>
  <c r="H800" i="12"/>
  <c r="A801" i="12"/>
  <c r="B801" i="12"/>
  <c r="C801" i="12"/>
  <c r="D801" i="12"/>
  <c r="E801" i="12"/>
  <c r="F801" i="12"/>
  <c r="G801" i="12"/>
  <c r="H801" i="12"/>
  <c r="A802" i="12"/>
  <c r="B802" i="12"/>
  <c r="C802" i="12"/>
  <c r="D802" i="12"/>
  <c r="E802" i="12"/>
  <c r="F802" i="12"/>
  <c r="G802" i="12"/>
  <c r="H802" i="12"/>
  <c r="A803" i="12"/>
  <c r="B803" i="12"/>
  <c r="C803" i="12"/>
  <c r="D803" i="12"/>
  <c r="E803" i="12"/>
  <c r="F803" i="12"/>
  <c r="G803" i="12"/>
  <c r="H803" i="12"/>
  <c r="A804" i="12"/>
  <c r="B804" i="12"/>
  <c r="C804" i="12"/>
  <c r="D804" i="12"/>
  <c r="E804" i="12"/>
  <c r="F804" i="12"/>
  <c r="G804" i="12"/>
  <c r="H804" i="12"/>
  <c r="A805" i="12"/>
  <c r="B805" i="12"/>
  <c r="C805" i="12"/>
  <c r="D805" i="12"/>
  <c r="E805" i="12"/>
  <c r="F805" i="12"/>
  <c r="G805" i="12"/>
  <c r="H805" i="12"/>
  <c r="A806" i="12"/>
  <c r="B806" i="12"/>
  <c r="C806" i="12"/>
  <c r="D806" i="12"/>
  <c r="E806" i="12"/>
  <c r="F806" i="12"/>
  <c r="G806" i="12"/>
  <c r="H806" i="12"/>
  <c r="A807" i="12"/>
  <c r="B807" i="12"/>
  <c r="C807" i="12"/>
  <c r="D807" i="12"/>
  <c r="E807" i="12"/>
  <c r="F807" i="12"/>
  <c r="G807" i="12"/>
  <c r="H807" i="12"/>
  <c r="A808" i="12"/>
  <c r="B808" i="12"/>
  <c r="C808" i="12"/>
  <c r="D808" i="12"/>
  <c r="E808" i="12"/>
  <c r="F808" i="12"/>
  <c r="G808" i="12"/>
  <c r="H808" i="12"/>
  <c r="A809" i="12"/>
  <c r="B809" i="12"/>
  <c r="C809" i="12"/>
  <c r="D809" i="12"/>
  <c r="E809" i="12"/>
  <c r="F809" i="12"/>
  <c r="G809" i="12"/>
  <c r="H809" i="12"/>
  <c r="A810" i="12"/>
  <c r="B810" i="12"/>
  <c r="C810" i="12"/>
  <c r="D810" i="12"/>
  <c r="E810" i="12"/>
  <c r="F810" i="12"/>
  <c r="G810" i="12"/>
  <c r="H810" i="12"/>
  <c r="A811" i="12"/>
  <c r="B811" i="12"/>
  <c r="C811" i="12"/>
  <c r="D811" i="12"/>
  <c r="E811" i="12"/>
  <c r="F811" i="12"/>
  <c r="G811" i="12"/>
  <c r="H811" i="12"/>
  <c r="A812" i="12"/>
  <c r="B812" i="12"/>
  <c r="C812" i="12"/>
  <c r="D812" i="12"/>
  <c r="E812" i="12"/>
  <c r="F812" i="12"/>
  <c r="G812" i="12"/>
  <c r="H812" i="12"/>
  <c r="A813" i="12"/>
  <c r="B813" i="12"/>
  <c r="C813" i="12"/>
  <c r="D813" i="12"/>
  <c r="E813" i="12"/>
  <c r="F813" i="12"/>
  <c r="G813" i="12"/>
  <c r="H813" i="12"/>
  <c r="A814" i="12"/>
  <c r="B814" i="12"/>
  <c r="C814" i="12"/>
  <c r="D814" i="12"/>
  <c r="E814" i="12"/>
  <c r="F814" i="12"/>
  <c r="G814" i="12"/>
  <c r="H814" i="12"/>
  <c r="A815" i="12"/>
  <c r="B815" i="12"/>
  <c r="C815" i="12"/>
  <c r="D815" i="12"/>
  <c r="E815" i="12"/>
  <c r="F815" i="12"/>
  <c r="G815" i="12"/>
  <c r="H815" i="12"/>
  <c r="A816" i="12"/>
  <c r="B816" i="12"/>
  <c r="C816" i="12"/>
  <c r="D816" i="12"/>
  <c r="E816" i="12"/>
  <c r="F816" i="12"/>
  <c r="G816" i="12"/>
  <c r="H816" i="12"/>
  <c r="A817" i="12"/>
  <c r="B817" i="12"/>
  <c r="C817" i="12"/>
  <c r="D817" i="12"/>
  <c r="E817" i="12"/>
  <c r="F817" i="12"/>
  <c r="G817" i="12"/>
  <c r="H817" i="12"/>
  <c r="A818" i="12"/>
  <c r="B818" i="12"/>
  <c r="C818" i="12"/>
  <c r="D818" i="12"/>
  <c r="E818" i="12"/>
  <c r="F818" i="12"/>
  <c r="G818" i="12"/>
  <c r="H818" i="12"/>
  <c r="A819" i="12"/>
  <c r="B819" i="12"/>
  <c r="C819" i="12"/>
  <c r="D819" i="12"/>
  <c r="E819" i="12"/>
  <c r="F819" i="12"/>
  <c r="G819" i="12"/>
  <c r="H819" i="12"/>
  <c r="A820" i="12"/>
  <c r="B820" i="12"/>
  <c r="C820" i="12"/>
  <c r="D820" i="12"/>
  <c r="E820" i="12"/>
  <c r="F820" i="12"/>
  <c r="G820" i="12"/>
  <c r="H820" i="12"/>
  <c r="A821" i="12"/>
  <c r="B821" i="12"/>
  <c r="C821" i="12"/>
  <c r="D821" i="12"/>
  <c r="E821" i="12"/>
  <c r="F821" i="12"/>
  <c r="G821" i="12"/>
  <c r="H821" i="12"/>
  <c r="A822" i="12"/>
  <c r="B822" i="12"/>
  <c r="C822" i="12"/>
  <c r="D822" i="12"/>
  <c r="E822" i="12"/>
  <c r="F822" i="12"/>
  <c r="G822" i="12"/>
  <c r="H822" i="12"/>
  <c r="A823" i="12"/>
  <c r="B823" i="12"/>
  <c r="C823" i="12"/>
  <c r="D823" i="12"/>
  <c r="E823" i="12"/>
  <c r="F823" i="12"/>
  <c r="G823" i="12"/>
  <c r="H823" i="12"/>
  <c r="A824" i="12"/>
  <c r="B824" i="12"/>
  <c r="C824" i="12"/>
  <c r="D824" i="12"/>
  <c r="E824" i="12"/>
  <c r="F824" i="12"/>
  <c r="G824" i="12"/>
  <c r="H824" i="12"/>
  <c r="A825" i="12"/>
  <c r="B825" i="12"/>
  <c r="C825" i="12"/>
  <c r="D825" i="12"/>
  <c r="E825" i="12"/>
  <c r="F825" i="12"/>
  <c r="G825" i="12"/>
  <c r="H825" i="12"/>
  <c r="A826" i="12"/>
  <c r="B826" i="12"/>
  <c r="C826" i="12"/>
  <c r="D826" i="12"/>
  <c r="E826" i="12"/>
  <c r="F826" i="12"/>
  <c r="G826" i="12"/>
  <c r="H826" i="12"/>
  <c r="A827" i="12"/>
  <c r="B827" i="12"/>
  <c r="C827" i="12"/>
  <c r="D827" i="12"/>
  <c r="E827" i="12"/>
  <c r="F827" i="12"/>
  <c r="G827" i="12"/>
  <c r="H827" i="12"/>
  <c r="A828" i="12"/>
  <c r="B828" i="12"/>
  <c r="C828" i="12"/>
  <c r="D828" i="12"/>
  <c r="E828" i="12"/>
  <c r="F828" i="12"/>
  <c r="G828" i="12"/>
  <c r="H828" i="12"/>
  <c r="A829" i="12"/>
  <c r="B829" i="12"/>
  <c r="C829" i="12"/>
  <c r="D829" i="12"/>
  <c r="E829" i="12"/>
  <c r="F829" i="12"/>
  <c r="G829" i="12"/>
  <c r="H829" i="12"/>
  <c r="A830" i="12"/>
  <c r="B830" i="12"/>
  <c r="C830" i="12"/>
  <c r="D830" i="12"/>
  <c r="E830" i="12"/>
  <c r="F830" i="12"/>
  <c r="G830" i="12"/>
  <c r="H830" i="12"/>
  <c r="A831" i="12"/>
  <c r="B831" i="12"/>
  <c r="C831" i="12"/>
  <c r="D831" i="12"/>
  <c r="E831" i="12"/>
  <c r="F831" i="12"/>
  <c r="G831" i="12"/>
  <c r="H831" i="12"/>
  <c r="A832" i="12"/>
  <c r="B832" i="12"/>
  <c r="C832" i="12"/>
  <c r="D832" i="12"/>
  <c r="E832" i="12"/>
  <c r="F832" i="12"/>
  <c r="G832" i="12"/>
  <c r="H832" i="12"/>
  <c r="A833" i="12"/>
  <c r="B833" i="12"/>
  <c r="C833" i="12"/>
  <c r="D833" i="12"/>
  <c r="E833" i="12"/>
  <c r="F833" i="12"/>
  <c r="G833" i="12"/>
  <c r="H833" i="12"/>
  <c r="A834" i="12"/>
  <c r="B834" i="12"/>
  <c r="C834" i="12"/>
  <c r="D834" i="12"/>
  <c r="E834" i="12"/>
  <c r="F834" i="12"/>
  <c r="G834" i="12"/>
  <c r="H834" i="12"/>
  <c r="A835" i="12"/>
  <c r="B835" i="12"/>
  <c r="C835" i="12"/>
  <c r="D835" i="12"/>
  <c r="E835" i="12"/>
  <c r="F835" i="12"/>
  <c r="G835" i="12"/>
  <c r="H835" i="12"/>
  <c r="A836" i="12"/>
  <c r="B836" i="12"/>
  <c r="C836" i="12"/>
  <c r="D836" i="12"/>
  <c r="E836" i="12"/>
  <c r="F836" i="12"/>
  <c r="G836" i="12"/>
  <c r="H836" i="12"/>
  <c r="A837" i="12"/>
  <c r="B837" i="12"/>
  <c r="C837" i="12"/>
  <c r="D837" i="12"/>
  <c r="E837" i="12"/>
  <c r="F837" i="12"/>
  <c r="G837" i="12"/>
  <c r="H837" i="12"/>
  <c r="A838" i="12"/>
  <c r="B838" i="12"/>
  <c r="C838" i="12"/>
  <c r="D838" i="12"/>
  <c r="E838" i="12"/>
  <c r="F838" i="12"/>
  <c r="G838" i="12"/>
  <c r="H838" i="12"/>
  <c r="A839" i="12"/>
  <c r="B839" i="12"/>
  <c r="C839" i="12"/>
  <c r="D839" i="12"/>
  <c r="E839" i="12"/>
  <c r="F839" i="12"/>
  <c r="G839" i="12"/>
  <c r="H839" i="12"/>
  <c r="A840" i="12"/>
  <c r="B840" i="12"/>
  <c r="C840" i="12"/>
  <c r="D840" i="12"/>
  <c r="E840" i="12"/>
  <c r="F840" i="12"/>
  <c r="G840" i="12"/>
  <c r="H840" i="12"/>
  <c r="A841" i="12"/>
  <c r="B841" i="12"/>
  <c r="C841" i="12"/>
  <c r="D841" i="12"/>
  <c r="E841" i="12"/>
  <c r="F841" i="12"/>
  <c r="G841" i="12"/>
  <c r="H841" i="12"/>
  <c r="A842" i="12"/>
  <c r="B842" i="12"/>
  <c r="C842" i="12"/>
  <c r="D842" i="12"/>
  <c r="E842" i="12"/>
  <c r="F842" i="12"/>
  <c r="G842" i="12"/>
  <c r="H842" i="12"/>
  <c r="A843" i="12"/>
  <c r="B843" i="12"/>
  <c r="C843" i="12"/>
  <c r="D843" i="12"/>
  <c r="E843" i="12"/>
  <c r="F843" i="12"/>
  <c r="G843" i="12"/>
  <c r="H843" i="12"/>
  <c r="A844" i="12"/>
  <c r="B844" i="12"/>
  <c r="C844" i="12"/>
  <c r="D844" i="12"/>
  <c r="E844" i="12"/>
  <c r="F844" i="12"/>
  <c r="G844" i="12"/>
  <c r="H844" i="12"/>
  <c r="A845" i="12"/>
  <c r="B845" i="12"/>
  <c r="C845" i="12"/>
  <c r="D845" i="12"/>
  <c r="E845" i="12"/>
  <c r="F845" i="12"/>
  <c r="G845" i="12"/>
  <c r="H845" i="12"/>
  <c r="A846" i="12"/>
  <c r="B846" i="12"/>
  <c r="C846" i="12"/>
  <c r="D846" i="12"/>
  <c r="E846" i="12"/>
  <c r="F846" i="12"/>
  <c r="G846" i="12"/>
  <c r="H846" i="12"/>
  <c r="A847" i="12"/>
  <c r="B847" i="12"/>
  <c r="C847" i="12"/>
  <c r="D847" i="12"/>
  <c r="E847" i="12"/>
  <c r="F847" i="12"/>
  <c r="G847" i="12"/>
  <c r="H847" i="12"/>
  <c r="A848" i="12"/>
  <c r="B848" i="12"/>
  <c r="C848" i="12"/>
  <c r="D848" i="12"/>
  <c r="E848" i="12"/>
  <c r="F848" i="12"/>
  <c r="G848" i="12"/>
  <c r="H848" i="12"/>
  <c r="A849" i="12"/>
  <c r="B849" i="12"/>
  <c r="C849" i="12"/>
  <c r="D849" i="12"/>
  <c r="E849" i="12"/>
  <c r="F849" i="12"/>
  <c r="G849" i="12"/>
  <c r="H849" i="12"/>
  <c r="A850" i="12"/>
  <c r="B850" i="12"/>
  <c r="C850" i="12"/>
  <c r="D850" i="12"/>
  <c r="E850" i="12"/>
  <c r="F850" i="12"/>
  <c r="G850" i="12"/>
  <c r="H850" i="12"/>
  <c r="A851" i="12"/>
  <c r="B851" i="12"/>
  <c r="C851" i="12"/>
  <c r="D851" i="12"/>
  <c r="E851" i="12"/>
  <c r="F851" i="12"/>
  <c r="G851" i="12"/>
  <c r="H851" i="12"/>
  <c r="A852" i="12"/>
  <c r="B852" i="12"/>
  <c r="C852" i="12"/>
  <c r="D852" i="12"/>
  <c r="E852" i="12"/>
  <c r="F852" i="12"/>
  <c r="G852" i="12"/>
  <c r="H852" i="12"/>
  <c r="A853" i="12"/>
  <c r="B853" i="12"/>
  <c r="C853" i="12"/>
  <c r="D853" i="12"/>
  <c r="E853" i="12"/>
  <c r="F853" i="12"/>
  <c r="G853" i="12"/>
  <c r="H853" i="12"/>
  <c r="A854" i="12"/>
  <c r="B854" i="12"/>
  <c r="C854" i="12"/>
  <c r="D854" i="12"/>
  <c r="E854" i="12"/>
  <c r="F854" i="12"/>
  <c r="G854" i="12"/>
  <c r="H854" i="12"/>
  <c r="A855" i="12"/>
  <c r="B855" i="12"/>
  <c r="C855" i="12"/>
  <c r="D855" i="12"/>
  <c r="E855" i="12"/>
  <c r="F855" i="12"/>
  <c r="G855" i="12"/>
  <c r="H855" i="12"/>
  <c r="A856" i="12"/>
  <c r="B856" i="12"/>
  <c r="C856" i="12"/>
  <c r="D856" i="12"/>
  <c r="E856" i="12"/>
  <c r="F856" i="12"/>
  <c r="G856" i="12"/>
  <c r="H856" i="12"/>
  <c r="A857" i="12"/>
  <c r="B857" i="12"/>
  <c r="C857" i="12"/>
  <c r="D857" i="12"/>
  <c r="E857" i="12"/>
  <c r="F857" i="12"/>
  <c r="G857" i="12"/>
  <c r="H857" i="12"/>
  <c r="A858" i="12"/>
  <c r="B858" i="12"/>
  <c r="C858" i="12"/>
  <c r="D858" i="12"/>
  <c r="E858" i="12"/>
  <c r="F858" i="12"/>
  <c r="G858" i="12"/>
  <c r="H858" i="12"/>
  <c r="A859" i="12"/>
  <c r="B859" i="12"/>
  <c r="C859" i="12"/>
  <c r="D859" i="12"/>
  <c r="E859" i="12"/>
  <c r="F859" i="12"/>
  <c r="G859" i="12"/>
  <c r="H859" i="12"/>
  <c r="A860" i="12"/>
  <c r="B860" i="12"/>
  <c r="C860" i="12"/>
  <c r="D860" i="12"/>
  <c r="E860" i="12"/>
  <c r="F860" i="12"/>
  <c r="G860" i="12"/>
  <c r="H860" i="12"/>
  <c r="A861" i="12"/>
  <c r="B861" i="12"/>
  <c r="C861" i="12"/>
  <c r="D861" i="12"/>
  <c r="E861" i="12"/>
  <c r="F861" i="12"/>
  <c r="G861" i="12"/>
  <c r="H861" i="12"/>
  <c r="A862" i="12"/>
  <c r="B862" i="12"/>
  <c r="C862" i="12"/>
  <c r="D862" i="12"/>
  <c r="E862" i="12"/>
  <c r="F862" i="12"/>
  <c r="G862" i="12"/>
  <c r="H862" i="12"/>
  <c r="A863" i="12"/>
  <c r="B863" i="12"/>
  <c r="C863" i="12"/>
  <c r="D863" i="12"/>
  <c r="E863" i="12"/>
  <c r="F863" i="12"/>
  <c r="G863" i="12"/>
  <c r="H863" i="12"/>
  <c r="A864" i="12"/>
  <c r="B864" i="12"/>
  <c r="C864" i="12"/>
  <c r="D864" i="12"/>
  <c r="E864" i="12"/>
  <c r="F864" i="12"/>
  <c r="G864" i="12"/>
  <c r="H864" i="12"/>
  <c r="A865" i="12"/>
  <c r="B865" i="12"/>
  <c r="C865" i="12"/>
  <c r="D865" i="12"/>
  <c r="E865" i="12"/>
  <c r="F865" i="12"/>
  <c r="G865" i="12"/>
  <c r="H865" i="12"/>
  <c r="A866" i="12"/>
  <c r="B866" i="12"/>
  <c r="C866" i="12"/>
  <c r="D866" i="12"/>
  <c r="E866" i="12"/>
  <c r="F866" i="12"/>
  <c r="G866" i="12"/>
  <c r="H866" i="12"/>
  <c r="A867" i="12"/>
  <c r="B867" i="12"/>
  <c r="C867" i="12"/>
  <c r="D867" i="12"/>
  <c r="E867" i="12"/>
  <c r="F867" i="12"/>
  <c r="G867" i="12"/>
  <c r="H867" i="12"/>
  <c r="A868" i="12"/>
  <c r="B868" i="12"/>
  <c r="C868" i="12"/>
  <c r="D868" i="12"/>
  <c r="E868" i="12"/>
  <c r="F868" i="12"/>
  <c r="G868" i="12"/>
  <c r="H868" i="12"/>
  <c r="A869" i="12"/>
  <c r="B869" i="12"/>
  <c r="C869" i="12"/>
  <c r="D869" i="12"/>
  <c r="E869" i="12"/>
  <c r="F869" i="12"/>
  <c r="G869" i="12"/>
  <c r="H869" i="12"/>
  <c r="A870" i="12"/>
  <c r="B870" i="12"/>
  <c r="C870" i="12"/>
  <c r="D870" i="12"/>
  <c r="E870" i="12"/>
  <c r="F870" i="12"/>
  <c r="G870" i="12"/>
  <c r="H870" i="12"/>
  <c r="A871" i="12"/>
  <c r="B871" i="12"/>
  <c r="C871" i="12"/>
  <c r="D871" i="12"/>
  <c r="E871" i="12"/>
  <c r="F871" i="12"/>
  <c r="G871" i="12"/>
  <c r="H871" i="12"/>
  <c r="A872" i="12"/>
  <c r="B872" i="12"/>
  <c r="C872" i="12"/>
  <c r="D872" i="12"/>
  <c r="E872" i="12"/>
  <c r="F872" i="12"/>
  <c r="G872" i="12"/>
  <c r="H872" i="12"/>
  <c r="A873" i="12"/>
  <c r="B873" i="12"/>
  <c r="C873" i="12"/>
  <c r="D873" i="12"/>
  <c r="E873" i="12"/>
  <c r="F873" i="12"/>
  <c r="G873" i="12"/>
  <c r="H873" i="12"/>
  <c r="A874" i="12"/>
  <c r="B874" i="12"/>
  <c r="C874" i="12"/>
  <c r="D874" i="12"/>
  <c r="E874" i="12"/>
  <c r="F874" i="12"/>
  <c r="G874" i="12"/>
  <c r="H874" i="12"/>
  <c r="A875" i="12"/>
  <c r="B875" i="12"/>
  <c r="C875" i="12"/>
  <c r="D875" i="12"/>
  <c r="E875" i="12"/>
  <c r="F875" i="12"/>
  <c r="G875" i="12"/>
  <c r="H875" i="12"/>
  <c r="A876" i="12"/>
  <c r="B876" i="12"/>
  <c r="C876" i="12"/>
  <c r="D876" i="12"/>
  <c r="E876" i="12"/>
  <c r="F876" i="12"/>
  <c r="G876" i="12"/>
  <c r="H876" i="12"/>
  <c r="A877" i="12"/>
  <c r="B877" i="12"/>
  <c r="C877" i="12"/>
  <c r="D877" i="12"/>
  <c r="E877" i="12"/>
  <c r="F877" i="12"/>
  <c r="G877" i="12"/>
  <c r="H877" i="12"/>
  <c r="A878" i="12"/>
  <c r="B878" i="12"/>
  <c r="C878" i="12"/>
  <c r="D878" i="12"/>
  <c r="E878" i="12"/>
  <c r="F878" i="12"/>
  <c r="G878" i="12"/>
  <c r="H878" i="12"/>
  <c r="A879" i="12"/>
  <c r="B879" i="12"/>
  <c r="C879" i="12"/>
  <c r="D879" i="12"/>
  <c r="E879" i="12"/>
  <c r="F879" i="12"/>
  <c r="G879" i="12"/>
  <c r="H879" i="12"/>
  <c r="A880" i="12"/>
  <c r="B880" i="12"/>
  <c r="C880" i="12"/>
  <c r="D880" i="12"/>
  <c r="E880" i="12"/>
  <c r="F880" i="12"/>
  <c r="G880" i="12"/>
  <c r="H880" i="12"/>
  <c r="A881" i="12"/>
  <c r="B881" i="12"/>
  <c r="C881" i="12"/>
  <c r="D881" i="12"/>
  <c r="E881" i="12"/>
  <c r="F881" i="12"/>
  <c r="G881" i="12"/>
  <c r="H881" i="12"/>
  <c r="A882" i="12"/>
  <c r="B882" i="12"/>
  <c r="C882" i="12"/>
  <c r="D882" i="12"/>
  <c r="E882" i="12"/>
  <c r="F882" i="12"/>
  <c r="G882" i="12"/>
  <c r="H882" i="12"/>
  <c r="A883" i="12"/>
  <c r="B883" i="12"/>
  <c r="C883" i="12"/>
  <c r="D883" i="12"/>
  <c r="E883" i="12"/>
  <c r="F883" i="12"/>
  <c r="G883" i="12"/>
  <c r="H883" i="12"/>
  <c r="A884" i="12"/>
  <c r="B884" i="12"/>
  <c r="C884" i="12"/>
  <c r="D884" i="12"/>
  <c r="E884" i="12"/>
  <c r="F884" i="12"/>
  <c r="G884" i="12"/>
  <c r="H884" i="12"/>
  <c r="A885" i="12"/>
  <c r="B885" i="12"/>
  <c r="C885" i="12"/>
  <c r="D885" i="12"/>
  <c r="E885" i="12"/>
  <c r="F885" i="12"/>
  <c r="G885" i="12"/>
  <c r="H885" i="12"/>
  <c r="A886" i="12"/>
  <c r="B886" i="12"/>
  <c r="C886" i="12"/>
  <c r="D886" i="12"/>
  <c r="E886" i="12"/>
  <c r="F886" i="12"/>
  <c r="G886" i="12"/>
  <c r="H886" i="12"/>
  <c r="A887" i="12"/>
  <c r="B887" i="12"/>
  <c r="C887" i="12"/>
  <c r="D887" i="12"/>
  <c r="E887" i="12"/>
  <c r="F887" i="12"/>
  <c r="G887" i="12"/>
  <c r="H887" i="12"/>
  <c r="A888" i="12"/>
  <c r="B888" i="12"/>
  <c r="C888" i="12"/>
  <c r="D888" i="12"/>
  <c r="E888" i="12"/>
  <c r="F888" i="12"/>
  <c r="G888" i="12"/>
  <c r="H888" i="12"/>
  <c r="A889" i="12"/>
  <c r="B889" i="12"/>
  <c r="C889" i="12"/>
  <c r="D889" i="12"/>
  <c r="E889" i="12"/>
  <c r="F889" i="12"/>
  <c r="G889" i="12"/>
  <c r="H889" i="12"/>
  <c r="A890" i="12"/>
  <c r="B890" i="12"/>
  <c r="C890" i="12"/>
  <c r="D890" i="12"/>
  <c r="E890" i="12"/>
  <c r="F890" i="12"/>
  <c r="G890" i="12"/>
  <c r="H890" i="12"/>
  <c r="A891" i="12"/>
  <c r="B891" i="12"/>
  <c r="C891" i="12"/>
  <c r="D891" i="12"/>
  <c r="E891" i="12"/>
  <c r="F891" i="12"/>
  <c r="G891" i="12"/>
  <c r="H891" i="12"/>
  <c r="A892" i="12"/>
  <c r="B892" i="12"/>
  <c r="C892" i="12"/>
  <c r="D892" i="12"/>
  <c r="E892" i="12"/>
  <c r="F892" i="12"/>
  <c r="G892" i="12"/>
  <c r="H892" i="12"/>
  <c r="A893" i="12"/>
  <c r="B893" i="12"/>
  <c r="C893" i="12"/>
  <c r="D893" i="12"/>
  <c r="E893" i="12"/>
  <c r="F893" i="12"/>
  <c r="G893" i="12"/>
  <c r="H893" i="12"/>
  <c r="A894" i="12"/>
  <c r="B894" i="12"/>
  <c r="C894" i="12"/>
  <c r="D894" i="12"/>
  <c r="E894" i="12"/>
  <c r="F894" i="12"/>
  <c r="G894" i="12"/>
  <c r="H894" i="12"/>
  <c r="A895" i="12"/>
  <c r="B895" i="12"/>
  <c r="C895" i="12"/>
  <c r="D895" i="12"/>
  <c r="E895" i="12"/>
  <c r="F895" i="12"/>
  <c r="G895" i="12"/>
  <c r="H895" i="12"/>
  <c r="A896" i="12"/>
  <c r="B896" i="12"/>
  <c r="C896" i="12"/>
  <c r="D896" i="12"/>
  <c r="E896" i="12"/>
  <c r="F896" i="12"/>
  <c r="G896" i="12"/>
  <c r="H896" i="12"/>
  <c r="A897" i="12"/>
  <c r="B897" i="12"/>
  <c r="C897" i="12"/>
  <c r="D897" i="12"/>
  <c r="E897" i="12"/>
  <c r="F897" i="12"/>
  <c r="G897" i="12"/>
  <c r="H897" i="12"/>
  <c r="A898" i="12"/>
  <c r="B898" i="12"/>
  <c r="C898" i="12"/>
  <c r="D898" i="12"/>
  <c r="E898" i="12"/>
  <c r="F898" i="12"/>
  <c r="G898" i="12"/>
  <c r="H898" i="12"/>
  <c r="A899" i="12"/>
  <c r="B899" i="12"/>
  <c r="C899" i="12"/>
  <c r="D899" i="12"/>
  <c r="E899" i="12"/>
  <c r="F899" i="12"/>
  <c r="G899" i="12"/>
  <c r="H899" i="12"/>
  <c r="A900" i="12"/>
  <c r="B900" i="12"/>
  <c r="C900" i="12"/>
  <c r="D900" i="12"/>
  <c r="E900" i="12"/>
  <c r="F900" i="12"/>
  <c r="G900" i="12"/>
  <c r="H900" i="12"/>
  <c r="A901" i="12"/>
  <c r="B901" i="12"/>
  <c r="C901" i="12"/>
  <c r="D901" i="12"/>
  <c r="E901" i="12"/>
  <c r="F901" i="12"/>
  <c r="G901" i="12"/>
  <c r="H901" i="12"/>
  <c r="A902" i="12"/>
  <c r="B902" i="12"/>
  <c r="C902" i="12"/>
  <c r="D902" i="12"/>
  <c r="E902" i="12"/>
  <c r="F902" i="12"/>
  <c r="G902" i="12"/>
  <c r="H902" i="12"/>
  <c r="A903" i="12"/>
  <c r="B903" i="12"/>
  <c r="C903" i="12"/>
  <c r="D903" i="12"/>
  <c r="E903" i="12"/>
  <c r="F903" i="12"/>
  <c r="G903" i="12"/>
  <c r="H903" i="12"/>
  <c r="A904" i="12"/>
  <c r="B904" i="12"/>
  <c r="C904" i="12"/>
  <c r="D904" i="12"/>
  <c r="E904" i="12"/>
  <c r="F904" i="12"/>
  <c r="G904" i="12"/>
  <c r="H904" i="12"/>
  <c r="A905" i="12"/>
  <c r="B905" i="12"/>
  <c r="C905" i="12"/>
  <c r="D905" i="12"/>
  <c r="E905" i="12"/>
  <c r="F905" i="12"/>
  <c r="G905" i="12"/>
  <c r="H905" i="12"/>
  <c r="A906" i="12"/>
  <c r="B906" i="12"/>
  <c r="C906" i="12"/>
  <c r="D906" i="12"/>
  <c r="E906" i="12"/>
  <c r="F906" i="12"/>
  <c r="G906" i="12"/>
  <c r="H906" i="12"/>
  <c r="A907" i="12"/>
  <c r="B907" i="12"/>
  <c r="C907" i="12"/>
  <c r="D907" i="12"/>
  <c r="E907" i="12"/>
  <c r="F907" i="12"/>
  <c r="G907" i="12"/>
  <c r="H907" i="12"/>
  <c r="A908" i="12"/>
  <c r="B908" i="12"/>
  <c r="C908" i="12"/>
  <c r="D908" i="12"/>
  <c r="E908" i="12"/>
  <c r="F908" i="12"/>
  <c r="G908" i="12"/>
  <c r="H908" i="12"/>
  <c r="A909" i="12"/>
  <c r="B909" i="12"/>
  <c r="C909" i="12"/>
  <c r="D909" i="12"/>
  <c r="E909" i="12"/>
  <c r="F909" i="12"/>
  <c r="G909" i="12"/>
  <c r="H909" i="12"/>
  <c r="A910" i="12"/>
  <c r="B910" i="12"/>
  <c r="C910" i="12"/>
  <c r="D910" i="12"/>
  <c r="E910" i="12"/>
  <c r="F910" i="12"/>
  <c r="G910" i="12"/>
  <c r="H910" i="12"/>
  <c r="A911" i="12"/>
  <c r="B911" i="12"/>
  <c r="C911" i="12"/>
  <c r="D911" i="12"/>
  <c r="E911" i="12"/>
  <c r="F911" i="12"/>
  <c r="G911" i="12"/>
  <c r="H911" i="12"/>
  <c r="A912" i="12"/>
  <c r="B912" i="12"/>
  <c r="C912" i="12"/>
  <c r="D912" i="12"/>
  <c r="E912" i="12"/>
  <c r="F912" i="12"/>
  <c r="G912" i="12"/>
  <c r="H912" i="12"/>
  <c r="A913" i="12"/>
  <c r="B913" i="12"/>
  <c r="C913" i="12"/>
  <c r="D913" i="12"/>
  <c r="E913" i="12"/>
  <c r="F913" i="12"/>
  <c r="G913" i="12"/>
  <c r="H913" i="12"/>
  <c r="A914" i="12"/>
  <c r="B914" i="12"/>
  <c r="C914" i="12"/>
  <c r="D914" i="12"/>
  <c r="E914" i="12"/>
  <c r="F914" i="12"/>
  <c r="G914" i="12"/>
  <c r="H914" i="12"/>
  <c r="A915" i="12"/>
  <c r="B915" i="12"/>
  <c r="C915" i="12"/>
  <c r="D915" i="12"/>
  <c r="E915" i="12"/>
  <c r="F915" i="12"/>
  <c r="G915" i="12"/>
  <c r="H915" i="12"/>
  <c r="A916" i="12"/>
  <c r="B916" i="12"/>
  <c r="C916" i="12"/>
  <c r="D916" i="12"/>
  <c r="E916" i="12"/>
  <c r="F916" i="12"/>
  <c r="G916" i="12"/>
  <c r="H916" i="12"/>
  <c r="A917" i="12"/>
  <c r="B917" i="12"/>
  <c r="C917" i="12"/>
  <c r="D917" i="12"/>
  <c r="E917" i="12"/>
  <c r="F917" i="12"/>
  <c r="G917" i="12"/>
  <c r="H917" i="12"/>
  <c r="A918" i="12"/>
  <c r="B918" i="12"/>
  <c r="C918" i="12"/>
  <c r="D918" i="12"/>
  <c r="E918" i="12"/>
  <c r="F918" i="12"/>
  <c r="G918" i="12"/>
  <c r="H918" i="12"/>
  <c r="A919" i="12"/>
  <c r="B919" i="12"/>
  <c r="C919" i="12"/>
  <c r="D919" i="12"/>
  <c r="E919" i="12"/>
  <c r="F919" i="12"/>
  <c r="G919" i="12"/>
  <c r="H919" i="12"/>
  <c r="A920" i="12"/>
  <c r="B920" i="12"/>
  <c r="C920" i="12"/>
  <c r="D920" i="12"/>
  <c r="E920" i="12"/>
  <c r="F920" i="12"/>
  <c r="G920" i="12"/>
  <c r="H920" i="12"/>
  <c r="A921" i="12"/>
  <c r="B921" i="12"/>
  <c r="C921" i="12"/>
  <c r="D921" i="12"/>
  <c r="E921" i="12"/>
  <c r="F921" i="12"/>
  <c r="G921" i="12"/>
  <c r="H921" i="12"/>
  <c r="A922" i="12"/>
  <c r="B922" i="12"/>
  <c r="C922" i="12"/>
  <c r="D922" i="12"/>
  <c r="E922" i="12"/>
  <c r="F922" i="12"/>
  <c r="G922" i="12"/>
  <c r="H922" i="12"/>
  <c r="A923" i="12"/>
  <c r="B923" i="12"/>
  <c r="C923" i="12"/>
  <c r="D923" i="12"/>
  <c r="E923" i="12"/>
  <c r="F923" i="12"/>
  <c r="G923" i="12"/>
  <c r="H923" i="12"/>
  <c r="A924" i="12"/>
  <c r="B924" i="12"/>
  <c r="C924" i="12"/>
  <c r="D924" i="12"/>
  <c r="E924" i="12"/>
  <c r="F924" i="12"/>
  <c r="G924" i="12"/>
  <c r="H924" i="12"/>
  <c r="A925" i="12"/>
  <c r="B925" i="12"/>
  <c r="C925" i="12"/>
  <c r="D925" i="12"/>
  <c r="E925" i="12"/>
  <c r="F925" i="12"/>
  <c r="G925" i="12"/>
  <c r="H925" i="12"/>
  <c r="A926" i="12"/>
  <c r="B926" i="12"/>
  <c r="C926" i="12"/>
  <c r="D926" i="12"/>
  <c r="E926" i="12"/>
  <c r="F926" i="12"/>
  <c r="G926" i="12"/>
  <c r="H926" i="12"/>
  <c r="A927" i="12"/>
  <c r="B927" i="12"/>
  <c r="C927" i="12"/>
  <c r="D927" i="12"/>
  <c r="E927" i="12"/>
  <c r="F927" i="12"/>
  <c r="G927" i="12"/>
  <c r="H927" i="12"/>
  <c r="A928" i="12"/>
  <c r="B928" i="12"/>
  <c r="C928" i="12"/>
  <c r="D928" i="12"/>
  <c r="E928" i="12"/>
  <c r="F928" i="12"/>
  <c r="G928" i="12"/>
  <c r="H928" i="12"/>
  <c r="A929" i="12"/>
  <c r="B929" i="12"/>
  <c r="C929" i="12"/>
  <c r="D929" i="12"/>
  <c r="E929" i="12"/>
  <c r="F929" i="12"/>
  <c r="G929" i="12"/>
  <c r="H929" i="12"/>
  <c r="A930" i="12"/>
  <c r="B930" i="12"/>
  <c r="C930" i="12"/>
  <c r="D930" i="12"/>
  <c r="E930" i="12"/>
  <c r="F930" i="12"/>
  <c r="G930" i="12"/>
  <c r="H930" i="12"/>
  <c r="A931" i="12"/>
  <c r="B931" i="12"/>
  <c r="C931" i="12"/>
  <c r="D931" i="12"/>
  <c r="E931" i="12"/>
  <c r="F931" i="12"/>
  <c r="G931" i="12"/>
  <c r="H931" i="12"/>
  <c r="A932" i="12"/>
  <c r="B932" i="12"/>
  <c r="C932" i="12"/>
  <c r="D932" i="12"/>
  <c r="E932" i="12"/>
  <c r="F932" i="12"/>
  <c r="G932" i="12"/>
  <c r="H932" i="12"/>
  <c r="A933" i="12"/>
  <c r="B933" i="12"/>
  <c r="C933" i="12"/>
  <c r="D933" i="12"/>
  <c r="E933" i="12"/>
  <c r="F933" i="12"/>
  <c r="G933" i="12"/>
  <c r="H933" i="12"/>
  <c r="A934" i="12"/>
  <c r="B934" i="12"/>
  <c r="C934" i="12"/>
  <c r="D934" i="12"/>
  <c r="E934" i="12"/>
  <c r="F934" i="12"/>
  <c r="G934" i="12"/>
  <c r="H934" i="12"/>
  <c r="A935" i="12"/>
  <c r="B935" i="12"/>
  <c r="C935" i="12"/>
  <c r="D935" i="12"/>
  <c r="E935" i="12"/>
  <c r="F935" i="12"/>
  <c r="G935" i="12"/>
  <c r="H935" i="12"/>
  <c r="A936" i="12"/>
  <c r="B936" i="12"/>
  <c r="C936" i="12"/>
  <c r="D936" i="12"/>
  <c r="E936" i="12"/>
  <c r="F936" i="12"/>
  <c r="G936" i="12"/>
  <c r="H936" i="12"/>
  <c r="A937" i="12"/>
  <c r="B937" i="12"/>
  <c r="C937" i="12"/>
  <c r="D937" i="12"/>
  <c r="E937" i="12"/>
  <c r="F937" i="12"/>
  <c r="G937" i="12"/>
  <c r="H937" i="12"/>
  <c r="A938" i="12"/>
  <c r="B938" i="12"/>
  <c r="C938" i="12"/>
  <c r="D938" i="12"/>
  <c r="E938" i="12"/>
  <c r="F938" i="12"/>
  <c r="G938" i="12"/>
  <c r="H938" i="12"/>
  <c r="A939" i="12"/>
  <c r="B939" i="12"/>
  <c r="C939" i="12"/>
  <c r="D939" i="12"/>
  <c r="E939" i="12"/>
  <c r="F939" i="12"/>
  <c r="G939" i="12"/>
  <c r="H939" i="12"/>
  <c r="A940" i="12"/>
  <c r="B940" i="12"/>
  <c r="C940" i="12"/>
  <c r="D940" i="12"/>
  <c r="E940" i="12"/>
  <c r="F940" i="12"/>
  <c r="G940" i="12"/>
  <c r="H940" i="12"/>
  <c r="A941" i="12"/>
  <c r="B941" i="12"/>
  <c r="C941" i="12"/>
  <c r="D941" i="12"/>
  <c r="E941" i="12"/>
  <c r="F941" i="12"/>
  <c r="G941" i="12"/>
  <c r="H941" i="12"/>
  <c r="A942" i="12"/>
  <c r="B942" i="12"/>
  <c r="C942" i="12"/>
  <c r="D942" i="12"/>
  <c r="E942" i="12"/>
  <c r="F942" i="12"/>
  <c r="G942" i="12"/>
  <c r="H942" i="12"/>
  <c r="A943" i="12"/>
  <c r="B943" i="12"/>
  <c r="C943" i="12"/>
  <c r="D943" i="12"/>
  <c r="E943" i="12"/>
  <c r="F943" i="12"/>
  <c r="G943" i="12"/>
  <c r="H943" i="12"/>
  <c r="A944" i="12"/>
  <c r="B944" i="12"/>
  <c r="C944" i="12"/>
  <c r="D944" i="12"/>
  <c r="E944" i="12"/>
  <c r="F944" i="12"/>
  <c r="G944" i="12"/>
  <c r="H944" i="12"/>
  <c r="A945" i="12"/>
  <c r="B945" i="12"/>
  <c r="C945" i="12"/>
  <c r="D945" i="12"/>
  <c r="E945" i="12"/>
  <c r="F945" i="12"/>
  <c r="G945" i="12"/>
  <c r="H945" i="12"/>
  <c r="A946" i="12"/>
  <c r="B946" i="12"/>
  <c r="C946" i="12"/>
  <c r="D946" i="12"/>
  <c r="E946" i="12"/>
  <c r="F946" i="12"/>
  <c r="G946" i="12"/>
  <c r="H946" i="12"/>
  <c r="A947" i="12"/>
  <c r="B947" i="12"/>
  <c r="C947" i="12"/>
  <c r="D947" i="12"/>
  <c r="E947" i="12"/>
  <c r="F947" i="12"/>
  <c r="G947" i="12"/>
  <c r="H947" i="12"/>
  <c r="A948" i="12"/>
  <c r="B948" i="12"/>
  <c r="C948" i="12"/>
  <c r="D948" i="12"/>
  <c r="E948" i="12"/>
  <c r="F948" i="12"/>
  <c r="G948" i="12"/>
  <c r="H948" i="12"/>
  <c r="A949" i="12"/>
  <c r="B949" i="12"/>
  <c r="C949" i="12"/>
  <c r="D949" i="12"/>
  <c r="E949" i="12"/>
  <c r="F949" i="12"/>
  <c r="G949" i="12"/>
  <c r="H949" i="12"/>
  <c r="A950" i="12"/>
  <c r="B950" i="12"/>
  <c r="C950" i="12"/>
  <c r="D950" i="12"/>
  <c r="E950" i="12"/>
  <c r="F950" i="12"/>
  <c r="G950" i="12"/>
  <c r="H950" i="12"/>
  <c r="A951" i="12"/>
  <c r="B951" i="12"/>
  <c r="C951" i="12"/>
  <c r="D951" i="12"/>
  <c r="E951" i="12"/>
  <c r="F951" i="12"/>
  <c r="G951" i="12"/>
  <c r="H951" i="12"/>
  <c r="A952" i="12"/>
  <c r="B952" i="12"/>
  <c r="C952" i="12"/>
  <c r="D952" i="12"/>
  <c r="E952" i="12"/>
  <c r="F952" i="12"/>
  <c r="G952" i="12"/>
  <c r="H952" i="12"/>
  <c r="A953" i="12"/>
  <c r="B953" i="12"/>
  <c r="C953" i="12"/>
  <c r="D953" i="12"/>
  <c r="E953" i="12"/>
  <c r="F953" i="12"/>
  <c r="G953" i="12"/>
  <c r="H953" i="12"/>
  <c r="A954" i="12"/>
  <c r="B954" i="12"/>
  <c r="C954" i="12"/>
  <c r="D954" i="12"/>
  <c r="E954" i="12"/>
  <c r="F954" i="12"/>
  <c r="G954" i="12"/>
  <c r="H954" i="12"/>
  <c r="A955" i="12"/>
  <c r="B955" i="12"/>
  <c r="C955" i="12"/>
  <c r="D955" i="12"/>
  <c r="E955" i="12"/>
  <c r="F955" i="12"/>
  <c r="G955" i="12"/>
  <c r="H955" i="12"/>
  <c r="A956" i="12"/>
  <c r="B956" i="12"/>
  <c r="C956" i="12"/>
  <c r="D956" i="12"/>
  <c r="E956" i="12"/>
  <c r="F956" i="12"/>
  <c r="G956" i="12"/>
  <c r="H956" i="12"/>
  <c r="A957" i="12"/>
  <c r="B957" i="12"/>
  <c r="C957" i="12"/>
  <c r="D957" i="12"/>
  <c r="E957" i="12"/>
  <c r="F957" i="12"/>
  <c r="G957" i="12"/>
  <c r="H957" i="12"/>
  <c r="A958" i="12"/>
  <c r="B958" i="12"/>
  <c r="C958" i="12"/>
  <c r="D958" i="12"/>
  <c r="E958" i="12"/>
  <c r="F958" i="12"/>
  <c r="G958" i="12"/>
  <c r="H958" i="12"/>
  <c r="A959" i="12"/>
  <c r="B959" i="12"/>
  <c r="C959" i="12"/>
  <c r="D959" i="12"/>
  <c r="E959" i="12"/>
  <c r="F959" i="12"/>
  <c r="G959" i="12"/>
  <c r="H959" i="12"/>
  <c r="A960" i="12"/>
  <c r="B960" i="12"/>
  <c r="C960" i="12"/>
  <c r="D960" i="12"/>
  <c r="E960" i="12"/>
  <c r="F960" i="12"/>
  <c r="G960" i="12"/>
  <c r="H960" i="12"/>
  <c r="A961" i="12"/>
  <c r="B961" i="12"/>
  <c r="C961" i="12"/>
  <c r="D961" i="12"/>
  <c r="E961" i="12"/>
  <c r="F961" i="12"/>
  <c r="G961" i="12"/>
  <c r="H961" i="12"/>
  <c r="A962" i="12"/>
  <c r="B962" i="12"/>
  <c r="C962" i="12"/>
  <c r="D962" i="12"/>
  <c r="E962" i="12"/>
  <c r="F962" i="12"/>
  <c r="G962" i="12"/>
  <c r="H962" i="12"/>
  <c r="A963" i="12"/>
  <c r="B963" i="12"/>
  <c r="C963" i="12"/>
  <c r="D963" i="12"/>
  <c r="E963" i="12"/>
  <c r="F963" i="12"/>
  <c r="G963" i="12"/>
  <c r="H963" i="12"/>
  <c r="A964" i="12"/>
  <c r="B964" i="12"/>
  <c r="C964" i="12"/>
  <c r="D964" i="12"/>
  <c r="E964" i="12"/>
  <c r="F964" i="12"/>
  <c r="G964" i="12"/>
  <c r="H964" i="12"/>
  <c r="A965" i="12"/>
  <c r="B965" i="12"/>
  <c r="C965" i="12"/>
  <c r="D965" i="12"/>
  <c r="E965" i="12"/>
  <c r="F965" i="12"/>
  <c r="G965" i="12"/>
  <c r="H965" i="12"/>
  <c r="A966" i="12"/>
  <c r="B966" i="12"/>
  <c r="C966" i="12"/>
  <c r="D966" i="12"/>
  <c r="E966" i="12"/>
  <c r="F966" i="12"/>
  <c r="G966" i="12"/>
  <c r="H966" i="12"/>
  <c r="A967" i="12"/>
  <c r="B967" i="12"/>
  <c r="C967" i="12"/>
  <c r="D967" i="12"/>
  <c r="E967" i="12"/>
  <c r="F967" i="12"/>
  <c r="G967" i="12"/>
  <c r="H967" i="12"/>
  <c r="A968" i="12"/>
  <c r="B968" i="12"/>
  <c r="C968" i="12"/>
  <c r="D968" i="12"/>
  <c r="E968" i="12"/>
  <c r="F968" i="12"/>
  <c r="G968" i="12"/>
  <c r="H968" i="12"/>
  <c r="A969" i="12"/>
  <c r="B969" i="12"/>
  <c r="C969" i="12"/>
  <c r="D969" i="12"/>
  <c r="E969" i="12"/>
  <c r="F969" i="12"/>
  <c r="G969" i="12"/>
  <c r="H969" i="12"/>
  <c r="A970" i="12"/>
  <c r="B970" i="12"/>
  <c r="C970" i="12"/>
  <c r="D970" i="12"/>
  <c r="E970" i="12"/>
  <c r="F970" i="12"/>
  <c r="G970" i="12"/>
  <c r="H970" i="12"/>
  <c r="A971" i="12"/>
  <c r="B971" i="12"/>
  <c r="C971" i="12"/>
  <c r="D971" i="12"/>
  <c r="E971" i="12"/>
  <c r="F971" i="12"/>
  <c r="G971" i="12"/>
  <c r="H971" i="12"/>
  <c r="A972" i="12"/>
  <c r="B972" i="12"/>
  <c r="C972" i="12"/>
  <c r="D972" i="12"/>
  <c r="E972" i="12"/>
  <c r="F972" i="12"/>
  <c r="G972" i="12"/>
  <c r="H972" i="12"/>
  <c r="A973" i="12"/>
  <c r="B973" i="12"/>
  <c r="C973" i="12"/>
  <c r="D973" i="12"/>
  <c r="E973" i="12"/>
  <c r="F973" i="12"/>
  <c r="G973" i="12"/>
  <c r="H973" i="12"/>
  <c r="A974" i="12"/>
  <c r="B974" i="12"/>
  <c r="C974" i="12"/>
  <c r="D974" i="12"/>
  <c r="E974" i="12"/>
  <c r="F974" i="12"/>
  <c r="G974" i="12"/>
  <c r="H974" i="12"/>
  <c r="A975" i="12"/>
  <c r="B975" i="12"/>
  <c r="C975" i="12"/>
  <c r="D975" i="12"/>
  <c r="E975" i="12"/>
  <c r="F975" i="12"/>
  <c r="G975" i="12"/>
  <c r="H975" i="12"/>
  <c r="A976" i="12"/>
  <c r="B976" i="12"/>
  <c r="C976" i="12"/>
  <c r="D976" i="12"/>
  <c r="E976" i="12"/>
  <c r="F976" i="12"/>
  <c r="G976" i="12"/>
  <c r="H976" i="12"/>
  <c r="A977" i="12"/>
  <c r="B977" i="12"/>
  <c r="C977" i="12"/>
  <c r="D977" i="12"/>
  <c r="E977" i="12"/>
  <c r="F977" i="12"/>
  <c r="G977" i="12"/>
  <c r="H977" i="12"/>
  <c r="A978" i="12"/>
  <c r="B978" i="12"/>
  <c r="C978" i="12"/>
  <c r="D978" i="12"/>
  <c r="E978" i="12"/>
  <c r="F978" i="12"/>
  <c r="G978" i="12"/>
  <c r="H978" i="12"/>
  <c r="A979" i="12"/>
  <c r="B979" i="12"/>
  <c r="C979" i="12"/>
  <c r="D979" i="12"/>
  <c r="E979" i="12"/>
  <c r="F979" i="12"/>
  <c r="G979" i="12"/>
  <c r="H979" i="12"/>
  <c r="A980" i="12"/>
  <c r="B980" i="12"/>
  <c r="C980" i="12"/>
  <c r="D980" i="12"/>
  <c r="E980" i="12"/>
  <c r="F980" i="12"/>
  <c r="G980" i="12"/>
  <c r="H980" i="12"/>
  <c r="A981" i="12"/>
  <c r="B981" i="12"/>
  <c r="C981" i="12"/>
  <c r="D981" i="12"/>
  <c r="E981" i="12"/>
  <c r="F981" i="12"/>
  <c r="G981" i="12"/>
  <c r="H981" i="12"/>
  <c r="A982" i="12"/>
  <c r="B982" i="12"/>
  <c r="C982" i="12"/>
  <c r="D982" i="12"/>
  <c r="E982" i="12"/>
  <c r="F982" i="12"/>
  <c r="G982" i="12"/>
  <c r="H982" i="12"/>
  <c r="A983" i="12"/>
  <c r="B983" i="12"/>
  <c r="C983" i="12"/>
  <c r="D983" i="12"/>
  <c r="E983" i="12"/>
  <c r="F983" i="12"/>
  <c r="G983" i="12"/>
  <c r="H983" i="12"/>
  <c r="A984" i="12"/>
  <c r="B984" i="12"/>
  <c r="C984" i="12"/>
  <c r="D984" i="12"/>
  <c r="E984" i="12"/>
  <c r="F984" i="12"/>
  <c r="G984" i="12"/>
  <c r="H984" i="12"/>
  <c r="A985" i="12"/>
  <c r="B985" i="12"/>
  <c r="C985" i="12"/>
  <c r="D985" i="12"/>
  <c r="E985" i="12"/>
  <c r="F985" i="12"/>
  <c r="G985" i="12"/>
  <c r="H985" i="12"/>
  <c r="A986" i="12"/>
  <c r="B986" i="12"/>
  <c r="C986" i="12"/>
  <c r="D986" i="12"/>
  <c r="E986" i="12"/>
  <c r="F986" i="12"/>
  <c r="G986" i="12"/>
  <c r="H986" i="12"/>
  <c r="A987" i="12"/>
  <c r="B987" i="12"/>
  <c r="C987" i="12"/>
  <c r="D987" i="12"/>
  <c r="E987" i="12"/>
  <c r="F987" i="12"/>
  <c r="G987" i="12"/>
  <c r="H987" i="12"/>
  <c r="A988" i="12"/>
  <c r="B988" i="12"/>
  <c r="C988" i="12"/>
  <c r="D988" i="12"/>
  <c r="E988" i="12"/>
  <c r="F988" i="12"/>
  <c r="G988" i="12"/>
  <c r="H988" i="12"/>
  <c r="A989" i="12"/>
  <c r="B989" i="12"/>
  <c r="C989" i="12"/>
  <c r="D989" i="12"/>
  <c r="E989" i="12"/>
  <c r="F989" i="12"/>
  <c r="G989" i="12"/>
  <c r="H989" i="12"/>
  <c r="A990" i="12"/>
  <c r="B990" i="12"/>
  <c r="C990" i="12"/>
  <c r="D990" i="12"/>
  <c r="E990" i="12"/>
  <c r="F990" i="12"/>
  <c r="G990" i="12"/>
  <c r="H990" i="12"/>
  <c r="A991" i="12"/>
  <c r="B991" i="12"/>
  <c r="C991" i="12"/>
  <c r="D991" i="12"/>
  <c r="E991" i="12"/>
  <c r="F991" i="12"/>
  <c r="G991" i="12"/>
  <c r="H991" i="12"/>
  <c r="A992" i="12"/>
  <c r="B992" i="12"/>
  <c r="C992" i="12"/>
  <c r="D992" i="12"/>
  <c r="E992" i="12"/>
  <c r="F992" i="12"/>
  <c r="G992" i="12"/>
  <c r="H992" i="12"/>
  <c r="A993" i="12"/>
  <c r="B993" i="12"/>
  <c r="C993" i="12"/>
  <c r="D993" i="12"/>
  <c r="E993" i="12"/>
  <c r="F993" i="12"/>
  <c r="G993" i="12"/>
  <c r="H993" i="12"/>
  <c r="A994" i="12"/>
  <c r="B994" i="12"/>
  <c r="C994" i="12"/>
  <c r="D994" i="12"/>
  <c r="E994" i="12"/>
  <c r="F994" i="12"/>
  <c r="G994" i="12"/>
  <c r="H994" i="12"/>
  <c r="A995" i="12"/>
  <c r="B995" i="12"/>
  <c r="C995" i="12"/>
  <c r="D995" i="12"/>
  <c r="E995" i="12"/>
  <c r="F995" i="12"/>
  <c r="G995" i="12"/>
  <c r="H995" i="12"/>
  <c r="A996" i="12"/>
  <c r="B996" i="12"/>
  <c r="C996" i="12"/>
  <c r="D996" i="12"/>
  <c r="E996" i="12"/>
  <c r="F996" i="12"/>
  <c r="G996" i="12"/>
  <c r="H996" i="12"/>
  <c r="A997" i="12"/>
  <c r="B997" i="12"/>
  <c r="C997" i="12"/>
  <c r="D997" i="12"/>
  <c r="E997" i="12"/>
  <c r="F997" i="12"/>
  <c r="G997" i="12"/>
  <c r="H997" i="12"/>
  <c r="A998" i="12"/>
  <c r="B998" i="12"/>
  <c r="C998" i="12"/>
  <c r="D998" i="12"/>
  <c r="E998" i="12"/>
  <c r="F998" i="12"/>
  <c r="G998" i="12"/>
  <c r="H998" i="12"/>
  <c r="A999" i="12"/>
  <c r="B999" i="12"/>
  <c r="C999" i="12"/>
  <c r="D999" i="12"/>
  <c r="E999" i="12"/>
  <c r="F999" i="12"/>
  <c r="G999" i="12"/>
  <c r="H999" i="12"/>
  <c r="A1000" i="12"/>
  <c r="B1000" i="12"/>
  <c r="C1000" i="12"/>
  <c r="D1000" i="12"/>
  <c r="E1000" i="12"/>
  <c r="F1000" i="12"/>
  <c r="G1000" i="12"/>
  <c r="H1000" i="12"/>
  <c r="A1001" i="12"/>
  <c r="B1001" i="12"/>
  <c r="C1001" i="12"/>
  <c r="D1001" i="12"/>
  <c r="E1001" i="12"/>
  <c r="F1001" i="12"/>
  <c r="G1001" i="12"/>
  <c r="H1001" i="12"/>
  <c r="A1002" i="12"/>
  <c r="B1002" i="12"/>
  <c r="C1002" i="12"/>
  <c r="D1002" i="12"/>
  <c r="E1002" i="12"/>
  <c r="F1002" i="12"/>
  <c r="G1002" i="12"/>
  <c r="H1002" i="12"/>
  <c r="A1003" i="12"/>
  <c r="B1003" i="12"/>
  <c r="C1003" i="12"/>
  <c r="D1003" i="12"/>
  <c r="E1003" i="12"/>
  <c r="F1003" i="12"/>
  <c r="G1003" i="12"/>
  <c r="H1003" i="12"/>
  <c r="A1004" i="12"/>
  <c r="B1004" i="12"/>
  <c r="C1004" i="12"/>
  <c r="D1004" i="12"/>
  <c r="E1004" i="12"/>
  <c r="F1004" i="12"/>
  <c r="G1004" i="12"/>
  <c r="H1004" i="12"/>
  <c r="A1005" i="12"/>
  <c r="B1005" i="12"/>
  <c r="C1005" i="12"/>
  <c r="D1005" i="12"/>
  <c r="E1005" i="12"/>
  <c r="F1005" i="12"/>
  <c r="G1005" i="12"/>
  <c r="H1005" i="12"/>
  <c r="A1006" i="12"/>
  <c r="B1006" i="12"/>
  <c r="C1006" i="12"/>
  <c r="D1006" i="12"/>
  <c r="E1006" i="12"/>
  <c r="F1006" i="12"/>
  <c r="G1006" i="12"/>
  <c r="H1006" i="12"/>
  <c r="A1007" i="12"/>
  <c r="B1007" i="12"/>
  <c r="C1007" i="12"/>
  <c r="D1007" i="12"/>
  <c r="E1007" i="12"/>
  <c r="F1007" i="12"/>
  <c r="G1007" i="12"/>
  <c r="H1007" i="12"/>
  <c r="A1008" i="12"/>
  <c r="B1008" i="12"/>
  <c r="C1008" i="12"/>
  <c r="D1008" i="12"/>
  <c r="E1008" i="12"/>
  <c r="F1008" i="12"/>
  <c r="G1008" i="12"/>
  <c r="H1008" i="12"/>
  <c r="A1009" i="12"/>
  <c r="B1009" i="12"/>
  <c r="C1009" i="12"/>
  <c r="D1009" i="12"/>
  <c r="E1009" i="12"/>
  <c r="F1009" i="12"/>
  <c r="G1009" i="12"/>
  <c r="H1009" i="12"/>
  <c r="A1010" i="12"/>
  <c r="B1010" i="12"/>
  <c r="C1010" i="12"/>
  <c r="D1010" i="12"/>
  <c r="E1010" i="12"/>
  <c r="F1010" i="12"/>
  <c r="G1010" i="12"/>
  <c r="H1010" i="12"/>
  <c r="A1011" i="12"/>
  <c r="B1011" i="12"/>
  <c r="C1011" i="12"/>
  <c r="D1011" i="12"/>
  <c r="E1011" i="12"/>
  <c r="F1011" i="12"/>
  <c r="G1011" i="12"/>
  <c r="H1011" i="12"/>
  <c r="A1012" i="12"/>
  <c r="B1012" i="12"/>
  <c r="C1012" i="12"/>
  <c r="D1012" i="12"/>
  <c r="E1012" i="12"/>
  <c r="F1012" i="12"/>
  <c r="G1012" i="12"/>
  <c r="H1012" i="12"/>
  <c r="A1013" i="12"/>
  <c r="B1013" i="12"/>
  <c r="C1013" i="12"/>
  <c r="D1013" i="12"/>
  <c r="E1013" i="12"/>
  <c r="F1013" i="12"/>
  <c r="G1013" i="12"/>
  <c r="H1013" i="12"/>
  <c r="A1014" i="12"/>
  <c r="B1014" i="12"/>
  <c r="C1014" i="12"/>
  <c r="D1014" i="12"/>
  <c r="E1014" i="12"/>
  <c r="F1014" i="12"/>
  <c r="G1014" i="12"/>
  <c r="H1014" i="12"/>
  <c r="A1015" i="12"/>
  <c r="B1015" i="12"/>
  <c r="C1015" i="12"/>
  <c r="D1015" i="12"/>
  <c r="E1015" i="12"/>
  <c r="F1015" i="12"/>
  <c r="G1015" i="12"/>
  <c r="H1015" i="12"/>
  <c r="A1016" i="12"/>
  <c r="B1016" i="12"/>
  <c r="C1016" i="12"/>
  <c r="D1016" i="12"/>
  <c r="E1016" i="12"/>
  <c r="F1016" i="12"/>
  <c r="G1016" i="12"/>
  <c r="H1016" i="12"/>
  <c r="A1017" i="12"/>
  <c r="B1017" i="12"/>
  <c r="C1017" i="12"/>
  <c r="D1017" i="12"/>
  <c r="E1017" i="12"/>
  <c r="F1017" i="12"/>
  <c r="G1017" i="12"/>
  <c r="H1017" i="12"/>
  <c r="A1018" i="12"/>
  <c r="B1018" i="12"/>
  <c r="C1018" i="12"/>
  <c r="D1018" i="12"/>
  <c r="E1018" i="12"/>
  <c r="F1018" i="12"/>
  <c r="G1018" i="12"/>
  <c r="H1018" i="12"/>
  <c r="A1019" i="12"/>
  <c r="B1019" i="12"/>
  <c r="C1019" i="12"/>
  <c r="D1019" i="12"/>
  <c r="E1019" i="12"/>
  <c r="F1019" i="12"/>
  <c r="G1019" i="12"/>
  <c r="H1019" i="12"/>
  <c r="A1020" i="12"/>
  <c r="B1020" i="12"/>
  <c r="C1020" i="12"/>
  <c r="D1020" i="12"/>
  <c r="E1020" i="12"/>
  <c r="F1020" i="12"/>
  <c r="G1020" i="12"/>
  <c r="H1020" i="12"/>
  <c r="A1021" i="12"/>
  <c r="B1021" i="12"/>
  <c r="C1021" i="12"/>
  <c r="D1021" i="12"/>
  <c r="E1021" i="12"/>
  <c r="F1021" i="12"/>
  <c r="G1021" i="12"/>
  <c r="H1021" i="12"/>
  <c r="A1022" i="12"/>
  <c r="B1022" i="12"/>
  <c r="C1022" i="12"/>
  <c r="D1022" i="12"/>
  <c r="E1022" i="12"/>
  <c r="F1022" i="12"/>
  <c r="G1022" i="12"/>
  <c r="H1022" i="12"/>
  <c r="A1023" i="12"/>
  <c r="B1023" i="12"/>
  <c r="C1023" i="12"/>
  <c r="D1023" i="12"/>
  <c r="E1023" i="12"/>
  <c r="F1023" i="12"/>
  <c r="G1023" i="12"/>
  <c r="H1023" i="12"/>
  <c r="A1024" i="12"/>
  <c r="B1024" i="12"/>
  <c r="C1024" i="12"/>
  <c r="D1024" i="12"/>
  <c r="E1024" i="12"/>
  <c r="F1024" i="12"/>
  <c r="G1024" i="12"/>
  <c r="H1024" i="12"/>
  <c r="A1025" i="12"/>
  <c r="B1025" i="12"/>
  <c r="C1025" i="12"/>
  <c r="D1025" i="12"/>
  <c r="E1025" i="12"/>
  <c r="F1025" i="12"/>
  <c r="G1025" i="12"/>
  <c r="H1025" i="12"/>
  <c r="A1026" i="12"/>
  <c r="B1026" i="12"/>
  <c r="C1026" i="12"/>
  <c r="D1026" i="12"/>
  <c r="E1026" i="12"/>
  <c r="F1026" i="12"/>
  <c r="G1026" i="12"/>
  <c r="H1026" i="12"/>
  <c r="A1027" i="12"/>
  <c r="B1027" i="12"/>
  <c r="C1027" i="12"/>
  <c r="D1027" i="12"/>
  <c r="E1027" i="12"/>
  <c r="F1027" i="12"/>
  <c r="G1027" i="12"/>
  <c r="H1027" i="12"/>
  <c r="A1028" i="12"/>
  <c r="B1028" i="12"/>
  <c r="C1028" i="12"/>
  <c r="D1028" i="12"/>
  <c r="E1028" i="12"/>
  <c r="F1028" i="12"/>
  <c r="G1028" i="12"/>
  <c r="H1028" i="12"/>
  <c r="A1029" i="12"/>
  <c r="B1029" i="12"/>
  <c r="C1029" i="12"/>
  <c r="D1029" i="12"/>
  <c r="E1029" i="12"/>
  <c r="F1029" i="12"/>
  <c r="G1029" i="12"/>
  <c r="H1029" i="12"/>
  <c r="A1030" i="12"/>
  <c r="B1030" i="12"/>
  <c r="C1030" i="12"/>
  <c r="D1030" i="12"/>
  <c r="E1030" i="12"/>
  <c r="F1030" i="12"/>
  <c r="G1030" i="12"/>
  <c r="H1030" i="12"/>
  <c r="A1031" i="12"/>
  <c r="B1031" i="12"/>
  <c r="C1031" i="12"/>
  <c r="D1031" i="12"/>
  <c r="E1031" i="12"/>
  <c r="F1031" i="12"/>
  <c r="G1031" i="12"/>
  <c r="H1031" i="12"/>
  <c r="A1032" i="12"/>
  <c r="B1032" i="12"/>
  <c r="C1032" i="12"/>
  <c r="D1032" i="12"/>
  <c r="E1032" i="12"/>
  <c r="F1032" i="12"/>
  <c r="G1032" i="12"/>
  <c r="H1032" i="12"/>
  <c r="A1033" i="12"/>
  <c r="B1033" i="12"/>
  <c r="C1033" i="12"/>
  <c r="D1033" i="12"/>
  <c r="E1033" i="12"/>
  <c r="F1033" i="12"/>
  <c r="G1033" i="12"/>
  <c r="H1033" i="12"/>
  <c r="A1034" i="12"/>
  <c r="B1034" i="12"/>
  <c r="C1034" i="12"/>
  <c r="D1034" i="12"/>
  <c r="E1034" i="12"/>
  <c r="F1034" i="12"/>
  <c r="G1034" i="12"/>
  <c r="H1034" i="12"/>
  <c r="A1035" i="12"/>
  <c r="B1035" i="12"/>
  <c r="C1035" i="12"/>
  <c r="D1035" i="12"/>
  <c r="E1035" i="12"/>
  <c r="F1035" i="12"/>
  <c r="G1035" i="12"/>
  <c r="H1035" i="12"/>
  <c r="A1036" i="12"/>
  <c r="B1036" i="12"/>
  <c r="C1036" i="12"/>
  <c r="D1036" i="12"/>
  <c r="E1036" i="12"/>
  <c r="F1036" i="12"/>
  <c r="G1036" i="12"/>
  <c r="H1036" i="12"/>
  <c r="A1037" i="12"/>
  <c r="B1037" i="12"/>
  <c r="C1037" i="12"/>
  <c r="D1037" i="12"/>
  <c r="E1037" i="12"/>
  <c r="F1037" i="12"/>
  <c r="G1037" i="12"/>
  <c r="H1037" i="12"/>
  <c r="A1038" i="12"/>
  <c r="B1038" i="12"/>
  <c r="C1038" i="12"/>
  <c r="D1038" i="12"/>
  <c r="E1038" i="12"/>
  <c r="F1038" i="12"/>
  <c r="G1038" i="12"/>
  <c r="H1038" i="12"/>
  <c r="A1039" i="12"/>
  <c r="B1039" i="12"/>
  <c r="C1039" i="12"/>
  <c r="D1039" i="12"/>
  <c r="E1039" i="12"/>
  <c r="F1039" i="12"/>
  <c r="G1039" i="12"/>
  <c r="H1039" i="12"/>
  <c r="A1040" i="12"/>
  <c r="B1040" i="12"/>
  <c r="C1040" i="12"/>
  <c r="D1040" i="12"/>
  <c r="E1040" i="12"/>
  <c r="F1040" i="12"/>
  <c r="G1040" i="12"/>
  <c r="H1040" i="12"/>
  <c r="A1041" i="12"/>
  <c r="B1041" i="12"/>
  <c r="C1041" i="12"/>
  <c r="D1041" i="12"/>
  <c r="E1041" i="12"/>
  <c r="F1041" i="12"/>
  <c r="G1041" i="12"/>
  <c r="H1041" i="12"/>
  <c r="A1042" i="12"/>
  <c r="B1042" i="12"/>
  <c r="C1042" i="12"/>
  <c r="D1042" i="12"/>
  <c r="E1042" i="12"/>
  <c r="F1042" i="12"/>
  <c r="G1042" i="12"/>
  <c r="H1042" i="12"/>
  <c r="A1043" i="12"/>
  <c r="B1043" i="12"/>
  <c r="C1043" i="12"/>
  <c r="D1043" i="12"/>
  <c r="E1043" i="12"/>
  <c r="F1043" i="12"/>
  <c r="G1043" i="12"/>
  <c r="H1043" i="12"/>
  <c r="A1044" i="12"/>
  <c r="B1044" i="12"/>
  <c r="C1044" i="12"/>
  <c r="D1044" i="12"/>
  <c r="E1044" i="12"/>
  <c r="F1044" i="12"/>
  <c r="G1044" i="12"/>
  <c r="H1044" i="12"/>
  <c r="A1045" i="12"/>
  <c r="B1045" i="12"/>
  <c r="C1045" i="12"/>
  <c r="D1045" i="12"/>
  <c r="E1045" i="12"/>
  <c r="F1045" i="12"/>
  <c r="G1045" i="12"/>
  <c r="H1045" i="12"/>
  <c r="A1046" i="12"/>
  <c r="B1046" i="12"/>
  <c r="C1046" i="12"/>
  <c r="D1046" i="12"/>
  <c r="E1046" i="12"/>
  <c r="F1046" i="12"/>
  <c r="G1046" i="12"/>
  <c r="H1046" i="12"/>
  <c r="A1047" i="12"/>
  <c r="B1047" i="12"/>
  <c r="C1047" i="12"/>
  <c r="D1047" i="12"/>
  <c r="E1047" i="12"/>
  <c r="F1047" i="12"/>
  <c r="G1047" i="12"/>
  <c r="H1047" i="12"/>
  <c r="A1048" i="12"/>
  <c r="B1048" i="12"/>
  <c r="C1048" i="12"/>
  <c r="D1048" i="12"/>
  <c r="E1048" i="12"/>
  <c r="F1048" i="12"/>
  <c r="G1048" i="12"/>
  <c r="H1048" i="12"/>
  <c r="A1049" i="12"/>
  <c r="B1049" i="12"/>
  <c r="C1049" i="12"/>
  <c r="D1049" i="12"/>
  <c r="E1049" i="12"/>
  <c r="F1049" i="12"/>
  <c r="G1049" i="12"/>
  <c r="H1049" i="12"/>
  <c r="A1050" i="12"/>
  <c r="B1050" i="12"/>
  <c r="C1050" i="12"/>
  <c r="D1050" i="12"/>
  <c r="E1050" i="12"/>
  <c r="F1050" i="12"/>
  <c r="G1050" i="12"/>
  <c r="H1050" i="12"/>
  <c r="A1051" i="12"/>
  <c r="B1051" i="12"/>
  <c r="C1051" i="12"/>
  <c r="D1051" i="12"/>
  <c r="E1051" i="12"/>
  <c r="F1051" i="12"/>
  <c r="G1051" i="12"/>
  <c r="H1051" i="12"/>
  <c r="A1052" i="12"/>
  <c r="B1052" i="12"/>
  <c r="C1052" i="12"/>
  <c r="D1052" i="12"/>
  <c r="E1052" i="12"/>
  <c r="F1052" i="12"/>
  <c r="G1052" i="12"/>
  <c r="H1052" i="12"/>
  <c r="A1053" i="12"/>
  <c r="B1053" i="12"/>
  <c r="C1053" i="12"/>
  <c r="D1053" i="12"/>
  <c r="E1053" i="12"/>
  <c r="F1053" i="12"/>
  <c r="G1053" i="12"/>
  <c r="H1053" i="12"/>
  <c r="A1054" i="12"/>
  <c r="B1054" i="12"/>
  <c r="C1054" i="12"/>
  <c r="D1054" i="12"/>
  <c r="E1054" i="12"/>
  <c r="F1054" i="12"/>
  <c r="G1054" i="12"/>
  <c r="H1054" i="12"/>
  <c r="A1055" i="12"/>
  <c r="B1055" i="12"/>
  <c r="C1055" i="12"/>
  <c r="D1055" i="12"/>
  <c r="E1055" i="12"/>
  <c r="F1055" i="12"/>
  <c r="G1055" i="12"/>
  <c r="H1055" i="12"/>
  <c r="A1056" i="12"/>
  <c r="B1056" i="12"/>
  <c r="C1056" i="12"/>
  <c r="D1056" i="12"/>
  <c r="E1056" i="12"/>
  <c r="F1056" i="12"/>
  <c r="G1056" i="12"/>
  <c r="H1056" i="12"/>
  <c r="A1057" i="12"/>
  <c r="B1057" i="12"/>
  <c r="C1057" i="12"/>
  <c r="D1057" i="12"/>
  <c r="E1057" i="12"/>
  <c r="F1057" i="12"/>
  <c r="G1057" i="12"/>
  <c r="H1057" i="12"/>
  <c r="A1058" i="12"/>
  <c r="B1058" i="12"/>
  <c r="C1058" i="12"/>
  <c r="D1058" i="12"/>
  <c r="E1058" i="12"/>
  <c r="F1058" i="12"/>
  <c r="G1058" i="12"/>
  <c r="H1058" i="12"/>
  <c r="A1059" i="12"/>
  <c r="B1059" i="12"/>
  <c r="C1059" i="12"/>
  <c r="D1059" i="12"/>
  <c r="E1059" i="12"/>
  <c r="F1059" i="12"/>
  <c r="G1059" i="12"/>
  <c r="H1059" i="12"/>
  <c r="A1060" i="12"/>
  <c r="B1060" i="12"/>
  <c r="C1060" i="12"/>
  <c r="D1060" i="12"/>
  <c r="E1060" i="12"/>
  <c r="F1060" i="12"/>
  <c r="G1060" i="12"/>
  <c r="H1060" i="12"/>
  <c r="A1061" i="12"/>
  <c r="B1061" i="12"/>
  <c r="C1061" i="12"/>
  <c r="D1061" i="12"/>
  <c r="E1061" i="12"/>
  <c r="F1061" i="12"/>
  <c r="G1061" i="12"/>
  <c r="H1061" i="12"/>
  <c r="A1062" i="12"/>
  <c r="B1062" i="12"/>
  <c r="C1062" i="12"/>
  <c r="D1062" i="12"/>
  <c r="E1062" i="12"/>
  <c r="F1062" i="12"/>
  <c r="G1062" i="12"/>
  <c r="H1062" i="12"/>
  <c r="A1063" i="12"/>
  <c r="B1063" i="12"/>
  <c r="C1063" i="12"/>
  <c r="D1063" i="12"/>
  <c r="E1063" i="12"/>
  <c r="F1063" i="12"/>
  <c r="G1063" i="12"/>
  <c r="H1063" i="12"/>
  <c r="A1064" i="12"/>
  <c r="B1064" i="12"/>
  <c r="C1064" i="12"/>
  <c r="D1064" i="12"/>
  <c r="E1064" i="12"/>
  <c r="F1064" i="12"/>
  <c r="G1064" i="12"/>
  <c r="H1064" i="12"/>
  <c r="A1065" i="12"/>
  <c r="B1065" i="12"/>
  <c r="C1065" i="12"/>
  <c r="D1065" i="12"/>
  <c r="E1065" i="12"/>
  <c r="F1065" i="12"/>
  <c r="G1065" i="12"/>
  <c r="H1065" i="12"/>
  <c r="A1066" i="12"/>
  <c r="B1066" i="12"/>
  <c r="C1066" i="12"/>
  <c r="D1066" i="12"/>
  <c r="E1066" i="12"/>
  <c r="F1066" i="12"/>
  <c r="G1066" i="12"/>
  <c r="H1066" i="12"/>
  <c r="A1067" i="12"/>
  <c r="B1067" i="12"/>
  <c r="C1067" i="12"/>
  <c r="D1067" i="12"/>
  <c r="E1067" i="12"/>
  <c r="F1067" i="12"/>
  <c r="G1067" i="12"/>
  <c r="H1067" i="12"/>
  <c r="A1068" i="12"/>
  <c r="B1068" i="12"/>
  <c r="C1068" i="12"/>
  <c r="D1068" i="12"/>
  <c r="E1068" i="12"/>
  <c r="F1068" i="12"/>
  <c r="G1068" i="12"/>
  <c r="H1068" i="12"/>
  <c r="A1069" i="12"/>
  <c r="B1069" i="12"/>
  <c r="C1069" i="12"/>
  <c r="D1069" i="12"/>
  <c r="E1069" i="12"/>
  <c r="F1069" i="12"/>
  <c r="G1069" i="12"/>
  <c r="H1069" i="12"/>
  <c r="A1070" i="12"/>
  <c r="B1070" i="12"/>
  <c r="C1070" i="12"/>
  <c r="D1070" i="12"/>
  <c r="E1070" i="12"/>
  <c r="F1070" i="12"/>
  <c r="G1070" i="12"/>
  <c r="H1070" i="12"/>
  <c r="A1071" i="12"/>
  <c r="B1071" i="12"/>
  <c r="C1071" i="12"/>
  <c r="D1071" i="12"/>
  <c r="E1071" i="12"/>
  <c r="F1071" i="12"/>
  <c r="G1071" i="12"/>
  <c r="H1071" i="12"/>
  <c r="A1072" i="12"/>
  <c r="B1072" i="12"/>
  <c r="C1072" i="12"/>
  <c r="D1072" i="12"/>
  <c r="E1072" i="12"/>
  <c r="F1072" i="12"/>
  <c r="G1072" i="12"/>
  <c r="H1072" i="12"/>
  <c r="A1073" i="12"/>
  <c r="B1073" i="12"/>
  <c r="C1073" i="12"/>
  <c r="D1073" i="12"/>
  <c r="E1073" i="12"/>
  <c r="F1073" i="12"/>
  <c r="G1073" i="12"/>
  <c r="H1073" i="12"/>
  <c r="A1074" i="12"/>
  <c r="B1074" i="12"/>
  <c r="C1074" i="12"/>
  <c r="D1074" i="12"/>
  <c r="E1074" i="12"/>
  <c r="F1074" i="12"/>
  <c r="G1074" i="12"/>
  <c r="H1074" i="12"/>
  <c r="A1075" i="12"/>
  <c r="B1075" i="12"/>
  <c r="C1075" i="12"/>
  <c r="D1075" i="12"/>
  <c r="E1075" i="12"/>
  <c r="F1075" i="12"/>
  <c r="G1075" i="12"/>
  <c r="H1075" i="12"/>
  <c r="A1076" i="12"/>
  <c r="B1076" i="12"/>
  <c r="C1076" i="12"/>
  <c r="D1076" i="12"/>
  <c r="E1076" i="12"/>
  <c r="F1076" i="12"/>
  <c r="G1076" i="12"/>
  <c r="H1076" i="12"/>
  <c r="A1077" i="12"/>
  <c r="B1077" i="12"/>
  <c r="C1077" i="12"/>
  <c r="D1077" i="12"/>
  <c r="E1077" i="12"/>
  <c r="F1077" i="12"/>
  <c r="G1077" i="12"/>
  <c r="H1077" i="12"/>
  <c r="A1078" i="12"/>
  <c r="B1078" i="12"/>
  <c r="C1078" i="12"/>
  <c r="D1078" i="12"/>
  <c r="E1078" i="12"/>
  <c r="F1078" i="12"/>
  <c r="G1078" i="12"/>
  <c r="H1078" i="12"/>
  <c r="A1079" i="12"/>
  <c r="B1079" i="12"/>
  <c r="C1079" i="12"/>
  <c r="D1079" i="12"/>
  <c r="E1079" i="12"/>
  <c r="F1079" i="12"/>
  <c r="G1079" i="12"/>
  <c r="H1079" i="12"/>
  <c r="A1080" i="12"/>
  <c r="B1080" i="12"/>
  <c r="C1080" i="12"/>
  <c r="D1080" i="12"/>
  <c r="E1080" i="12"/>
  <c r="F1080" i="12"/>
  <c r="G1080" i="12"/>
  <c r="H1080" i="12"/>
  <c r="A1081" i="12"/>
  <c r="B1081" i="12"/>
  <c r="C1081" i="12"/>
  <c r="D1081" i="12"/>
  <c r="E1081" i="12"/>
  <c r="F1081" i="12"/>
  <c r="G1081" i="12"/>
  <c r="H1081" i="12"/>
  <c r="A1082" i="12"/>
  <c r="B1082" i="12"/>
  <c r="C1082" i="12"/>
  <c r="D1082" i="12"/>
  <c r="E1082" i="12"/>
  <c r="F1082" i="12"/>
  <c r="G1082" i="12"/>
  <c r="H1082" i="12"/>
  <c r="A1083" i="12"/>
  <c r="B1083" i="12"/>
  <c r="C1083" i="12"/>
  <c r="D1083" i="12"/>
  <c r="E1083" i="12"/>
  <c r="F1083" i="12"/>
  <c r="G1083" i="12"/>
  <c r="H1083" i="12"/>
  <c r="A1084" i="12"/>
  <c r="B1084" i="12"/>
  <c r="C1084" i="12"/>
  <c r="D1084" i="12"/>
  <c r="E1084" i="12"/>
  <c r="F1084" i="12"/>
  <c r="G1084" i="12"/>
  <c r="H1084" i="12"/>
  <c r="A1085" i="12"/>
  <c r="B1085" i="12"/>
  <c r="C1085" i="12"/>
  <c r="D1085" i="12"/>
  <c r="E1085" i="12"/>
  <c r="F1085" i="12"/>
  <c r="G1085" i="12"/>
  <c r="H1085" i="12"/>
  <c r="A1086" i="12"/>
  <c r="B1086" i="12"/>
  <c r="C1086" i="12"/>
  <c r="D1086" i="12"/>
  <c r="E1086" i="12"/>
  <c r="F1086" i="12"/>
  <c r="G1086" i="12"/>
  <c r="H1086" i="12"/>
  <c r="A1087" i="12"/>
  <c r="B1087" i="12"/>
  <c r="C1087" i="12"/>
  <c r="D1087" i="12"/>
  <c r="E1087" i="12"/>
  <c r="F1087" i="12"/>
  <c r="G1087" i="12"/>
  <c r="H1087" i="12"/>
  <c r="A1088" i="12"/>
  <c r="B1088" i="12"/>
  <c r="C1088" i="12"/>
  <c r="D1088" i="12"/>
  <c r="E1088" i="12"/>
  <c r="F1088" i="12"/>
  <c r="G1088" i="12"/>
  <c r="H1088" i="12"/>
  <c r="A1089" i="12"/>
  <c r="B1089" i="12"/>
  <c r="C1089" i="12"/>
  <c r="D1089" i="12"/>
  <c r="E1089" i="12"/>
  <c r="F1089" i="12"/>
  <c r="G1089" i="12"/>
  <c r="H1089" i="12"/>
  <c r="A1090" i="12"/>
  <c r="B1090" i="12"/>
  <c r="C1090" i="12"/>
  <c r="D1090" i="12"/>
  <c r="E1090" i="12"/>
  <c r="F1090" i="12"/>
  <c r="G1090" i="12"/>
  <c r="H1090" i="12"/>
  <c r="A1091" i="12"/>
  <c r="B1091" i="12"/>
  <c r="C1091" i="12"/>
  <c r="D1091" i="12"/>
  <c r="E1091" i="12"/>
  <c r="F1091" i="12"/>
  <c r="G1091" i="12"/>
  <c r="H1091" i="12"/>
  <c r="A1092" i="12"/>
  <c r="B1092" i="12"/>
  <c r="C1092" i="12"/>
  <c r="D1092" i="12"/>
  <c r="E1092" i="12"/>
  <c r="F1092" i="12"/>
  <c r="G1092" i="12"/>
  <c r="H1092" i="12"/>
  <c r="A1093" i="12"/>
  <c r="B1093" i="12"/>
  <c r="C1093" i="12"/>
  <c r="D1093" i="12"/>
  <c r="E1093" i="12"/>
  <c r="F1093" i="12"/>
  <c r="G1093" i="12"/>
  <c r="H1093" i="12"/>
  <c r="A1094" i="12"/>
  <c r="B1094" i="12"/>
  <c r="C1094" i="12"/>
  <c r="D1094" i="12"/>
  <c r="E1094" i="12"/>
  <c r="F1094" i="12"/>
  <c r="G1094" i="12"/>
  <c r="H1094" i="12"/>
  <c r="A1095" i="12"/>
  <c r="B1095" i="12"/>
  <c r="C1095" i="12"/>
  <c r="D1095" i="12"/>
  <c r="E1095" i="12"/>
  <c r="F1095" i="12"/>
  <c r="G1095" i="12"/>
  <c r="H1095" i="12"/>
  <c r="A1096" i="12"/>
  <c r="B1096" i="12"/>
  <c r="C1096" i="12"/>
  <c r="D1096" i="12"/>
  <c r="E1096" i="12"/>
  <c r="F1096" i="12"/>
  <c r="G1096" i="12"/>
  <c r="H1096" i="12"/>
  <c r="A1097" i="12"/>
  <c r="B1097" i="12"/>
  <c r="C1097" i="12"/>
  <c r="D1097" i="12"/>
  <c r="E1097" i="12"/>
  <c r="F1097" i="12"/>
  <c r="G1097" i="12"/>
  <c r="H1097" i="12"/>
  <c r="A1098" i="12"/>
  <c r="B1098" i="12"/>
  <c r="C1098" i="12"/>
  <c r="D1098" i="12"/>
  <c r="E1098" i="12"/>
  <c r="F1098" i="12"/>
  <c r="G1098" i="12"/>
  <c r="H1098" i="12"/>
  <c r="A1099" i="12"/>
  <c r="B1099" i="12"/>
  <c r="C1099" i="12"/>
  <c r="D1099" i="12"/>
  <c r="E1099" i="12"/>
  <c r="F1099" i="12"/>
  <c r="G1099" i="12"/>
  <c r="H1099" i="12"/>
  <c r="A1100" i="12"/>
  <c r="B1100" i="12"/>
  <c r="C1100" i="12"/>
  <c r="D1100" i="12"/>
  <c r="E1100" i="12"/>
  <c r="F1100" i="12"/>
  <c r="G1100" i="12"/>
  <c r="H1100" i="12"/>
  <c r="A1101" i="12"/>
  <c r="B1101" i="12"/>
  <c r="C1101" i="12"/>
  <c r="D1101" i="12"/>
  <c r="E1101" i="12"/>
  <c r="F1101" i="12"/>
  <c r="G1101" i="12"/>
  <c r="H1101" i="12"/>
  <c r="A1102" i="12"/>
  <c r="B1102" i="12"/>
  <c r="C1102" i="12"/>
  <c r="D1102" i="12"/>
  <c r="E1102" i="12"/>
  <c r="F1102" i="12"/>
  <c r="G1102" i="12"/>
  <c r="H1102" i="12"/>
  <c r="A1103" i="12"/>
  <c r="B1103" i="12"/>
  <c r="C1103" i="12"/>
  <c r="D1103" i="12"/>
  <c r="E1103" i="12"/>
  <c r="F1103" i="12"/>
  <c r="G1103" i="12"/>
  <c r="H1103" i="12"/>
  <c r="A1104" i="12"/>
  <c r="B1104" i="12"/>
  <c r="C1104" i="12"/>
  <c r="D1104" i="12"/>
  <c r="E1104" i="12"/>
  <c r="F1104" i="12"/>
  <c r="G1104" i="12"/>
  <c r="H1104" i="12"/>
  <c r="A1105" i="12"/>
  <c r="B1105" i="12"/>
  <c r="C1105" i="12"/>
  <c r="D1105" i="12"/>
  <c r="E1105" i="12"/>
  <c r="F1105" i="12"/>
  <c r="G1105" i="12"/>
  <c r="H1105" i="12"/>
  <c r="A1106" i="12"/>
  <c r="B1106" i="12"/>
  <c r="C1106" i="12"/>
  <c r="D1106" i="12"/>
  <c r="E1106" i="12"/>
  <c r="F1106" i="12"/>
  <c r="G1106" i="12"/>
  <c r="H1106" i="12"/>
  <c r="A1107" i="12"/>
  <c r="B1107" i="12"/>
  <c r="C1107" i="12"/>
  <c r="D1107" i="12"/>
  <c r="E1107" i="12"/>
  <c r="F1107" i="12"/>
  <c r="G1107" i="12"/>
  <c r="H1107" i="12"/>
  <c r="A1108" i="12"/>
  <c r="B1108" i="12"/>
  <c r="C1108" i="12"/>
  <c r="D1108" i="12"/>
  <c r="E1108" i="12"/>
  <c r="F1108" i="12"/>
  <c r="G1108" i="12"/>
  <c r="H1108" i="12"/>
  <c r="A1109" i="12"/>
  <c r="B1109" i="12"/>
  <c r="C1109" i="12"/>
  <c r="D1109" i="12"/>
  <c r="E1109" i="12"/>
  <c r="F1109" i="12"/>
  <c r="G1109" i="12"/>
  <c r="H1109" i="12"/>
  <c r="A1110" i="12"/>
  <c r="B1110" i="12"/>
  <c r="C1110" i="12"/>
  <c r="D1110" i="12"/>
  <c r="E1110" i="12"/>
  <c r="F1110" i="12"/>
  <c r="G1110" i="12"/>
  <c r="H1110" i="12"/>
  <c r="A1111" i="12"/>
  <c r="B1111" i="12"/>
  <c r="C1111" i="12"/>
  <c r="D1111" i="12"/>
  <c r="E1111" i="12"/>
  <c r="F1111" i="12"/>
  <c r="G1111" i="12"/>
  <c r="H1111" i="12"/>
  <c r="A1112" i="12"/>
  <c r="B1112" i="12"/>
  <c r="C1112" i="12"/>
  <c r="D1112" i="12"/>
  <c r="E1112" i="12"/>
  <c r="F1112" i="12"/>
  <c r="G1112" i="12"/>
  <c r="H1112" i="12"/>
  <c r="A1113" i="12"/>
  <c r="B1113" i="12"/>
  <c r="C1113" i="12"/>
  <c r="D1113" i="12"/>
  <c r="E1113" i="12"/>
  <c r="F1113" i="12"/>
  <c r="G1113" i="12"/>
  <c r="H1113" i="12"/>
  <c r="A1114" i="12"/>
  <c r="B1114" i="12"/>
  <c r="C1114" i="12"/>
  <c r="D1114" i="12"/>
  <c r="E1114" i="12"/>
  <c r="F1114" i="12"/>
  <c r="G1114" i="12"/>
  <c r="H1114" i="12"/>
  <c r="A1115" i="12"/>
  <c r="B1115" i="12"/>
  <c r="C1115" i="12"/>
  <c r="D1115" i="12"/>
  <c r="E1115" i="12"/>
  <c r="F1115" i="12"/>
  <c r="G1115" i="12"/>
  <c r="H1115" i="12"/>
  <c r="A1116" i="12"/>
  <c r="B1116" i="12"/>
  <c r="C1116" i="12"/>
  <c r="D1116" i="12"/>
  <c r="E1116" i="12"/>
  <c r="F1116" i="12"/>
  <c r="G1116" i="12"/>
  <c r="H1116" i="12"/>
  <c r="A1117" i="12"/>
  <c r="B1117" i="12"/>
  <c r="C1117" i="12"/>
  <c r="D1117" i="12"/>
  <c r="E1117" i="12"/>
  <c r="F1117" i="12"/>
  <c r="G1117" i="12"/>
  <c r="H1117" i="12"/>
  <c r="A1118" i="12"/>
  <c r="B1118" i="12"/>
  <c r="C1118" i="12"/>
  <c r="D1118" i="12"/>
  <c r="E1118" i="12"/>
  <c r="F1118" i="12"/>
  <c r="G1118" i="12"/>
  <c r="H1118" i="12"/>
  <c r="A1119" i="12"/>
  <c r="B1119" i="12"/>
  <c r="C1119" i="12"/>
  <c r="D1119" i="12"/>
  <c r="E1119" i="12"/>
  <c r="F1119" i="12"/>
  <c r="G1119" i="12"/>
  <c r="H1119" i="12"/>
  <c r="A1120" i="12"/>
  <c r="B1120" i="12"/>
  <c r="C1120" i="12"/>
  <c r="D1120" i="12"/>
  <c r="E1120" i="12"/>
  <c r="F1120" i="12"/>
  <c r="G1120" i="12"/>
  <c r="H1120" i="12"/>
  <c r="A1121" i="12"/>
  <c r="B1121" i="12"/>
  <c r="C1121" i="12"/>
  <c r="D1121" i="12"/>
  <c r="E1121" i="12"/>
  <c r="F1121" i="12"/>
  <c r="G1121" i="12"/>
  <c r="H1121" i="12"/>
  <c r="A1122" i="12"/>
  <c r="B1122" i="12"/>
  <c r="C1122" i="12"/>
  <c r="D1122" i="12"/>
  <c r="E1122" i="12"/>
  <c r="F1122" i="12"/>
  <c r="G1122" i="12"/>
  <c r="H1122" i="12"/>
  <c r="A1123" i="12"/>
  <c r="B1123" i="12"/>
  <c r="C1123" i="12"/>
  <c r="D1123" i="12"/>
  <c r="E1123" i="12"/>
  <c r="F1123" i="12"/>
  <c r="G1123" i="12"/>
  <c r="H1123" i="12"/>
  <c r="A1124" i="12"/>
  <c r="B1124" i="12"/>
  <c r="C1124" i="12"/>
  <c r="D1124" i="12"/>
  <c r="E1124" i="12"/>
  <c r="F1124" i="12"/>
  <c r="G1124" i="12"/>
  <c r="H1124" i="12"/>
  <c r="A1125" i="12"/>
  <c r="B1125" i="12"/>
  <c r="C1125" i="12"/>
  <c r="D1125" i="12"/>
  <c r="E1125" i="12"/>
  <c r="F1125" i="12"/>
  <c r="G1125" i="12"/>
  <c r="H1125" i="12"/>
  <c r="A1126" i="12"/>
  <c r="B1126" i="12"/>
  <c r="C1126" i="12"/>
  <c r="D1126" i="12"/>
  <c r="E1126" i="12"/>
  <c r="F1126" i="12"/>
  <c r="G1126" i="12"/>
  <c r="H1126" i="12"/>
  <c r="A1127" i="12"/>
  <c r="B1127" i="12"/>
  <c r="C1127" i="12"/>
  <c r="D1127" i="12"/>
  <c r="E1127" i="12"/>
  <c r="F1127" i="12"/>
  <c r="G1127" i="12"/>
  <c r="H1127" i="12"/>
  <c r="A1128" i="12"/>
  <c r="B1128" i="12"/>
  <c r="C1128" i="12"/>
  <c r="D1128" i="12"/>
  <c r="E1128" i="12"/>
  <c r="F1128" i="12"/>
  <c r="G1128" i="12"/>
  <c r="H1128" i="12"/>
  <c r="A1129" i="12"/>
  <c r="B1129" i="12"/>
  <c r="C1129" i="12"/>
  <c r="D1129" i="12"/>
  <c r="E1129" i="12"/>
  <c r="F1129" i="12"/>
  <c r="G1129" i="12"/>
  <c r="H1129" i="12"/>
  <c r="A1130" i="12"/>
  <c r="B1130" i="12"/>
  <c r="C1130" i="12"/>
  <c r="D1130" i="12"/>
  <c r="E1130" i="12"/>
  <c r="F1130" i="12"/>
  <c r="G1130" i="12"/>
  <c r="H1130" i="12"/>
  <c r="A1131" i="12"/>
  <c r="B1131" i="12"/>
  <c r="C1131" i="12"/>
  <c r="D1131" i="12"/>
  <c r="E1131" i="12"/>
  <c r="F1131" i="12"/>
  <c r="G1131" i="12"/>
  <c r="H1131" i="12"/>
  <c r="A1132" i="12"/>
  <c r="B1132" i="12"/>
  <c r="C1132" i="12"/>
  <c r="D1132" i="12"/>
  <c r="E1132" i="12"/>
  <c r="F1132" i="12"/>
  <c r="G1132" i="12"/>
  <c r="H1132" i="12"/>
  <c r="A1133" i="12"/>
  <c r="B1133" i="12"/>
  <c r="C1133" i="12"/>
  <c r="D1133" i="12"/>
  <c r="E1133" i="12"/>
  <c r="F1133" i="12"/>
  <c r="G1133" i="12"/>
  <c r="H1133" i="12"/>
  <c r="A1134" i="12"/>
  <c r="B1134" i="12"/>
  <c r="C1134" i="12"/>
  <c r="D1134" i="12"/>
  <c r="E1134" i="12"/>
  <c r="F1134" i="12"/>
  <c r="G1134" i="12"/>
  <c r="H1134" i="12"/>
  <c r="A1135" i="12"/>
  <c r="B1135" i="12"/>
  <c r="C1135" i="12"/>
  <c r="D1135" i="12"/>
  <c r="E1135" i="12"/>
  <c r="F1135" i="12"/>
  <c r="G1135" i="12"/>
  <c r="H1135" i="12"/>
  <c r="A1136" i="12"/>
  <c r="B1136" i="12"/>
  <c r="C1136" i="12"/>
  <c r="D1136" i="12"/>
  <c r="E1136" i="12"/>
  <c r="F1136" i="12"/>
  <c r="G1136" i="12"/>
  <c r="H1136" i="12"/>
  <c r="A1137" i="12"/>
  <c r="B1137" i="12"/>
  <c r="C1137" i="12"/>
  <c r="D1137" i="12"/>
  <c r="E1137" i="12"/>
  <c r="F1137" i="12"/>
  <c r="G1137" i="12"/>
  <c r="H1137" i="12"/>
  <c r="A1138" i="12"/>
  <c r="B1138" i="12"/>
  <c r="C1138" i="12"/>
  <c r="D1138" i="12"/>
  <c r="E1138" i="12"/>
  <c r="F1138" i="12"/>
  <c r="G1138" i="12"/>
  <c r="H1138" i="12"/>
  <c r="A1139" i="12"/>
  <c r="B1139" i="12"/>
  <c r="C1139" i="12"/>
  <c r="D1139" i="12"/>
  <c r="E1139" i="12"/>
  <c r="F1139" i="12"/>
  <c r="G1139" i="12"/>
  <c r="H1139" i="12"/>
  <c r="A1140" i="12"/>
  <c r="B1140" i="12"/>
  <c r="C1140" i="12"/>
  <c r="D1140" i="12"/>
  <c r="E1140" i="12"/>
  <c r="F1140" i="12"/>
  <c r="G1140" i="12"/>
  <c r="H1140" i="12"/>
  <c r="A1141" i="12"/>
  <c r="B1141" i="12"/>
  <c r="C1141" i="12"/>
  <c r="D1141" i="12"/>
  <c r="E1141" i="12"/>
  <c r="F1141" i="12"/>
  <c r="G1141" i="12"/>
  <c r="H1141" i="12"/>
  <c r="A1142" i="12"/>
  <c r="B1142" i="12"/>
  <c r="C1142" i="12"/>
  <c r="D1142" i="12"/>
  <c r="E1142" i="12"/>
  <c r="F1142" i="12"/>
  <c r="G1142" i="12"/>
  <c r="H1142" i="12"/>
  <c r="A1143" i="12"/>
  <c r="B1143" i="12"/>
  <c r="C1143" i="12"/>
  <c r="D1143" i="12"/>
  <c r="E1143" i="12"/>
  <c r="F1143" i="12"/>
  <c r="G1143" i="12"/>
  <c r="H1143" i="12"/>
  <c r="A1144" i="12"/>
  <c r="B1144" i="12"/>
  <c r="C1144" i="12"/>
  <c r="D1144" i="12"/>
  <c r="E1144" i="12"/>
  <c r="F1144" i="12"/>
  <c r="G1144" i="12"/>
  <c r="H1144" i="12"/>
  <c r="A1145" i="12"/>
  <c r="B1145" i="12"/>
  <c r="C1145" i="12"/>
  <c r="D1145" i="12"/>
  <c r="E1145" i="12"/>
  <c r="F1145" i="12"/>
  <c r="G1145" i="12"/>
  <c r="H1145" i="12"/>
  <c r="A1146" i="12"/>
  <c r="B1146" i="12"/>
  <c r="C1146" i="12"/>
  <c r="D1146" i="12"/>
  <c r="E1146" i="12"/>
  <c r="F1146" i="12"/>
  <c r="G1146" i="12"/>
  <c r="H1146" i="12"/>
  <c r="A1147" i="12"/>
  <c r="B1147" i="12"/>
  <c r="C1147" i="12"/>
  <c r="D1147" i="12"/>
  <c r="E1147" i="12"/>
  <c r="F1147" i="12"/>
  <c r="G1147" i="12"/>
  <c r="H1147" i="12"/>
  <c r="A1148" i="12"/>
  <c r="B1148" i="12"/>
  <c r="C1148" i="12"/>
  <c r="D1148" i="12"/>
  <c r="E1148" i="12"/>
  <c r="F1148" i="12"/>
  <c r="G1148" i="12"/>
  <c r="H1148" i="12"/>
  <c r="A1149" i="12"/>
  <c r="B1149" i="12"/>
  <c r="C1149" i="12"/>
  <c r="D1149" i="12"/>
  <c r="E1149" i="12"/>
  <c r="F1149" i="12"/>
  <c r="G1149" i="12"/>
  <c r="H1149" i="12"/>
  <c r="A1150" i="12"/>
  <c r="B1150" i="12"/>
  <c r="C1150" i="12"/>
  <c r="D1150" i="12"/>
  <c r="E1150" i="12"/>
  <c r="F1150" i="12"/>
  <c r="G1150" i="12"/>
  <c r="H1150" i="12"/>
  <c r="A1151" i="12"/>
  <c r="B1151" i="12"/>
  <c r="C1151" i="12"/>
  <c r="D1151" i="12"/>
  <c r="E1151" i="12"/>
  <c r="F1151" i="12"/>
  <c r="G1151" i="12"/>
  <c r="H1151" i="12"/>
  <c r="A1152" i="12"/>
  <c r="B1152" i="12"/>
  <c r="C1152" i="12"/>
  <c r="D1152" i="12"/>
  <c r="E1152" i="12"/>
  <c r="F1152" i="12"/>
  <c r="G1152" i="12"/>
  <c r="H1152" i="12"/>
  <c r="A1153" i="12"/>
  <c r="B1153" i="12"/>
  <c r="C1153" i="12"/>
  <c r="D1153" i="12"/>
  <c r="E1153" i="12"/>
  <c r="F1153" i="12"/>
  <c r="G1153" i="12"/>
  <c r="H1153" i="12"/>
  <c r="A1154" i="12"/>
  <c r="B1154" i="12"/>
  <c r="C1154" i="12"/>
  <c r="D1154" i="12"/>
  <c r="E1154" i="12"/>
  <c r="F1154" i="12"/>
  <c r="G1154" i="12"/>
  <c r="H1154" i="12"/>
  <c r="A1155" i="12"/>
  <c r="B1155" i="12"/>
  <c r="C1155" i="12"/>
  <c r="D1155" i="12"/>
  <c r="E1155" i="12"/>
  <c r="F1155" i="12"/>
  <c r="G1155" i="12"/>
  <c r="H1155" i="12"/>
  <c r="A1156" i="12"/>
  <c r="B1156" i="12"/>
  <c r="C1156" i="12"/>
  <c r="D1156" i="12"/>
  <c r="E1156" i="12"/>
  <c r="F1156" i="12"/>
  <c r="G1156" i="12"/>
  <c r="H1156" i="12"/>
  <c r="A1157" i="12"/>
  <c r="B1157" i="12"/>
  <c r="C1157" i="12"/>
  <c r="D1157" i="12"/>
  <c r="E1157" i="12"/>
  <c r="F1157" i="12"/>
  <c r="G1157" i="12"/>
  <c r="H1157" i="12"/>
  <c r="A1158" i="12"/>
  <c r="B1158" i="12"/>
  <c r="C1158" i="12"/>
  <c r="D1158" i="12"/>
  <c r="E1158" i="12"/>
  <c r="F1158" i="12"/>
  <c r="G1158" i="12"/>
  <c r="H1158" i="12"/>
  <c r="A1159" i="12"/>
  <c r="B1159" i="12"/>
  <c r="C1159" i="12"/>
  <c r="D1159" i="12"/>
  <c r="E1159" i="12"/>
  <c r="F1159" i="12"/>
  <c r="G1159" i="12"/>
  <c r="H1159" i="12"/>
  <c r="A1160" i="12"/>
  <c r="B1160" i="12"/>
  <c r="C1160" i="12"/>
  <c r="D1160" i="12"/>
  <c r="E1160" i="12"/>
  <c r="F1160" i="12"/>
  <c r="G1160" i="12"/>
  <c r="H1160" i="12"/>
  <c r="A1161" i="12"/>
  <c r="B1161" i="12"/>
  <c r="C1161" i="12"/>
  <c r="D1161" i="12"/>
  <c r="E1161" i="12"/>
  <c r="F1161" i="12"/>
  <c r="G1161" i="12"/>
  <c r="H1161" i="12"/>
  <c r="A1162" i="12"/>
  <c r="B1162" i="12"/>
  <c r="C1162" i="12"/>
  <c r="D1162" i="12"/>
  <c r="E1162" i="12"/>
  <c r="F1162" i="12"/>
  <c r="G1162" i="12"/>
  <c r="H1162" i="12"/>
  <c r="A1163" i="12"/>
  <c r="B1163" i="12"/>
  <c r="C1163" i="12"/>
  <c r="D1163" i="12"/>
  <c r="E1163" i="12"/>
  <c r="F1163" i="12"/>
  <c r="G1163" i="12"/>
  <c r="H1163" i="12"/>
  <c r="A1164" i="12"/>
  <c r="B1164" i="12"/>
  <c r="C1164" i="12"/>
  <c r="D1164" i="12"/>
  <c r="E1164" i="12"/>
  <c r="F1164" i="12"/>
  <c r="G1164" i="12"/>
  <c r="H1164" i="12"/>
  <c r="A1165" i="12"/>
  <c r="B1165" i="12"/>
  <c r="C1165" i="12"/>
  <c r="D1165" i="12"/>
  <c r="E1165" i="12"/>
  <c r="F1165" i="12"/>
  <c r="G1165" i="12"/>
  <c r="H1165" i="12"/>
  <c r="A1166" i="12"/>
  <c r="B1166" i="12"/>
  <c r="C1166" i="12"/>
  <c r="D1166" i="12"/>
  <c r="E1166" i="12"/>
  <c r="F1166" i="12"/>
  <c r="G1166" i="12"/>
  <c r="H1166" i="12"/>
  <c r="A1167" i="12"/>
  <c r="B1167" i="12"/>
  <c r="C1167" i="12"/>
  <c r="D1167" i="12"/>
  <c r="E1167" i="12"/>
  <c r="F1167" i="12"/>
  <c r="G1167" i="12"/>
  <c r="H1167" i="12"/>
  <c r="A1168" i="12"/>
  <c r="B1168" i="12"/>
  <c r="C1168" i="12"/>
  <c r="D1168" i="12"/>
  <c r="E1168" i="12"/>
  <c r="F1168" i="12"/>
  <c r="G1168" i="12"/>
  <c r="H1168" i="12"/>
  <c r="A1169" i="12"/>
  <c r="B1169" i="12"/>
  <c r="C1169" i="12"/>
  <c r="D1169" i="12"/>
  <c r="E1169" i="12"/>
  <c r="F1169" i="12"/>
  <c r="G1169" i="12"/>
  <c r="H1169" i="12"/>
  <c r="A1170" i="12"/>
  <c r="B1170" i="12"/>
  <c r="C1170" i="12"/>
  <c r="D1170" i="12"/>
  <c r="E1170" i="12"/>
  <c r="F1170" i="12"/>
  <c r="G1170" i="12"/>
  <c r="H1170" i="12"/>
  <c r="A1171" i="12"/>
  <c r="B1171" i="12"/>
  <c r="C1171" i="12"/>
  <c r="D1171" i="12"/>
  <c r="E1171" i="12"/>
  <c r="F1171" i="12"/>
  <c r="G1171" i="12"/>
  <c r="H1171" i="12"/>
  <c r="A1172" i="12"/>
  <c r="B1172" i="12"/>
  <c r="C1172" i="12"/>
  <c r="D1172" i="12"/>
  <c r="E1172" i="12"/>
  <c r="F1172" i="12"/>
  <c r="G1172" i="12"/>
  <c r="H1172" i="12"/>
  <c r="A1173" i="12"/>
  <c r="B1173" i="12"/>
  <c r="C1173" i="12"/>
  <c r="D1173" i="12"/>
  <c r="E1173" i="12"/>
  <c r="F1173" i="12"/>
  <c r="G1173" i="12"/>
  <c r="H1173" i="12"/>
  <c r="A1174" i="12"/>
  <c r="B1174" i="12"/>
  <c r="C1174" i="12"/>
  <c r="D1174" i="12"/>
  <c r="E1174" i="12"/>
  <c r="F1174" i="12"/>
  <c r="G1174" i="12"/>
  <c r="H1174" i="12"/>
  <c r="A1175" i="12"/>
  <c r="B1175" i="12"/>
  <c r="C1175" i="12"/>
  <c r="D1175" i="12"/>
  <c r="E1175" i="12"/>
  <c r="F1175" i="12"/>
  <c r="G1175" i="12"/>
  <c r="H1175" i="12"/>
  <c r="A1176" i="12"/>
  <c r="B1176" i="12"/>
  <c r="C1176" i="12"/>
  <c r="D1176" i="12"/>
  <c r="E1176" i="12"/>
  <c r="F1176" i="12"/>
  <c r="G1176" i="12"/>
  <c r="H1176" i="12"/>
  <c r="A1177" i="12"/>
  <c r="B1177" i="12"/>
  <c r="C1177" i="12"/>
  <c r="D1177" i="12"/>
  <c r="E1177" i="12"/>
  <c r="F1177" i="12"/>
  <c r="G1177" i="12"/>
  <c r="H1177" i="12"/>
  <c r="A1178" i="12"/>
  <c r="B1178" i="12"/>
  <c r="C1178" i="12"/>
  <c r="D1178" i="12"/>
  <c r="E1178" i="12"/>
  <c r="F1178" i="12"/>
  <c r="G1178" i="12"/>
  <c r="H1178" i="12"/>
  <c r="A1179" i="12"/>
  <c r="B1179" i="12"/>
  <c r="C1179" i="12"/>
  <c r="D1179" i="12"/>
  <c r="E1179" i="12"/>
  <c r="F1179" i="12"/>
  <c r="G1179" i="12"/>
  <c r="H1179" i="12"/>
  <c r="A1180" i="12"/>
  <c r="B1180" i="12"/>
  <c r="C1180" i="12"/>
  <c r="D1180" i="12"/>
  <c r="E1180" i="12"/>
  <c r="F1180" i="12"/>
  <c r="G1180" i="12"/>
  <c r="H1180" i="12"/>
  <c r="A1181" i="12"/>
  <c r="B1181" i="12"/>
  <c r="C1181" i="12"/>
  <c r="D1181" i="12"/>
  <c r="E1181" i="12"/>
  <c r="F1181" i="12"/>
  <c r="G1181" i="12"/>
  <c r="H1181" i="12"/>
  <c r="A1182" i="12"/>
  <c r="B1182" i="12"/>
  <c r="C1182" i="12"/>
  <c r="D1182" i="12"/>
  <c r="E1182" i="12"/>
  <c r="F1182" i="12"/>
  <c r="G1182" i="12"/>
  <c r="H1182" i="12"/>
  <c r="A1183" i="12"/>
  <c r="B1183" i="12"/>
  <c r="C1183" i="12"/>
  <c r="D1183" i="12"/>
  <c r="E1183" i="12"/>
  <c r="F1183" i="12"/>
  <c r="G1183" i="12"/>
  <c r="H1183" i="12"/>
  <c r="A1184" i="12"/>
  <c r="B1184" i="12"/>
  <c r="C1184" i="12"/>
  <c r="D1184" i="12"/>
  <c r="E1184" i="12"/>
  <c r="F1184" i="12"/>
  <c r="G1184" i="12"/>
  <c r="H1184" i="12"/>
  <c r="A1185" i="12"/>
  <c r="B1185" i="12"/>
  <c r="C1185" i="12"/>
  <c r="D1185" i="12"/>
  <c r="E1185" i="12"/>
  <c r="F1185" i="12"/>
  <c r="G1185" i="12"/>
  <c r="H1185" i="12"/>
  <c r="A1186" i="12"/>
  <c r="B1186" i="12"/>
  <c r="C1186" i="12"/>
  <c r="D1186" i="12"/>
  <c r="E1186" i="12"/>
  <c r="F1186" i="12"/>
  <c r="G1186" i="12"/>
  <c r="H1186" i="12"/>
  <c r="A1187" i="12"/>
  <c r="B1187" i="12"/>
  <c r="C1187" i="12"/>
  <c r="D1187" i="12"/>
  <c r="E1187" i="12"/>
  <c r="F1187" i="12"/>
  <c r="G1187" i="12"/>
  <c r="H1187" i="12"/>
  <c r="A1188" i="12"/>
  <c r="B1188" i="12"/>
  <c r="C1188" i="12"/>
  <c r="D1188" i="12"/>
  <c r="E1188" i="12"/>
  <c r="F1188" i="12"/>
  <c r="G1188" i="12"/>
  <c r="H1188" i="12"/>
  <c r="A1189" i="12"/>
  <c r="B1189" i="12"/>
  <c r="C1189" i="12"/>
  <c r="D1189" i="12"/>
  <c r="E1189" i="12"/>
  <c r="F1189" i="12"/>
  <c r="G1189" i="12"/>
  <c r="H1189" i="12"/>
  <c r="A1190" i="12"/>
  <c r="B1190" i="12"/>
  <c r="C1190" i="12"/>
  <c r="D1190" i="12"/>
  <c r="E1190" i="12"/>
  <c r="F1190" i="12"/>
  <c r="G1190" i="12"/>
  <c r="H1190" i="12"/>
  <c r="A1191" i="12"/>
  <c r="B1191" i="12"/>
  <c r="C1191" i="12"/>
  <c r="D1191" i="12"/>
  <c r="E1191" i="12"/>
  <c r="F1191" i="12"/>
  <c r="G1191" i="12"/>
  <c r="H1191" i="12"/>
  <c r="A1192" i="12"/>
  <c r="B1192" i="12"/>
  <c r="C1192" i="12"/>
  <c r="D1192" i="12"/>
  <c r="E1192" i="12"/>
  <c r="F1192" i="12"/>
  <c r="G1192" i="12"/>
  <c r="H1192" i="12"/>
  <c r="A1193" i="12"/>
  <c r="B1193" i="12"/>
  <c r="C1193" i="12"/>
  <c r="D1193" i="12"/>
  <c r="E1193" i="12"/>
  <c r="F1193" i="12"/>
  <c r="G1193" i="12"/>
  <c r="H1193" i="12"/>
  <c r="A1194" i="12"/>
  <c r="B1194" i="12"/>
  <c r="C1194" i="12"/>
  <c r="D1194" i="12"/>
  <c r="E1194" i="12"/>
  <c r="F1194" i="12"/>
  <c r="G1194" i="12"/>
  <c r="H1194" i="12"/>
  <c r="A1195" i="12"/>
  <c r="B1195" i="12"/>
  <c r="C1195" i="12"/>
  <c r="D1195" i="12"/>
  <c r="E1195" i="12"/>
  <c r="F1195" i="12"/>
  <c r="G1195" i="12"/>
  <c r="H1195" i="12"/>
  <c r="A1196" i="12"/>
  <c r="B1196" i="12"/>
  <c r="C1196" i="12"/>
  <c r="D1196" i="12"/>
  <c r="E1196" i="12"/>
  <c r="F1196" i="12"/>
  <c r="G1196" i="12"/>
  <c r="H1196" i="12"/>
  <c r="A1197" i="12"/>
  <c r="B1197" i="12"/>
  <c r="C1197" i="12"/>
  <c r="D1197" i="12"/>
  <c r="E1197" i="12"/>
  <c r="F1197" i="12"/>
  <c r="G1197" i="12"/>
  <c r="H1197" i="12"/>
  <c r="A1198" i="12"/>
  <c r="B1198" i="12"/>
  <c r="C1198" i="12"/>
  <c r="D1198" i="12"/>
  <c r="E1198" i="12"/>
  <c r="F1198" i="12"/>
  <c r="G1198" i="12"/>
  <c r="H1198" i="12"/>
  <c r="A1199" i="12"/>
  <c r="B1199" i="12"/>
  <c r="C1199" i="12"/>
  <c r="D1199" i="12"/>
  <c r="E1199" i="12"/>
  <c r="F1199" i="12"/>
  <c r="G1199" i="12"/>
  <c r="H1199" i="12"/>
  <c r="A1200" i="12"/>
  <c r="B1200" i="12"/>
  <c r="C1200" i="12"/>
  <c r="D1200" i="12"/>
  <c r="E1200" i="12"/>
  <c r="F1200" i="12"/>
  <c r="G1200" i="12"/>
  <c r="H1200" i="12"/>
  <c r="A1201" i="12"/>
  <c r="B1201" i="12"/>
  <c r="C1201" i="12"/>
  <c r="D1201" i="12"/>
  <c r="E1201" i="12"/>
  <c r="F1201" i="12"/>
  <c r="G1201" i="12"/>
  <c r="H1201" i="12"/>
  <c r="A1202" i="12"/>
  <c r="B1202" i="12"/>
  <c r="C1202" i="12"/>
  <c r="D1202" i="12"/>
  <c r="E1202" i="12"/>
  <c r="F1202" i="12"/>
  <c r="G1202" i="12"/>
  <c r="H1202" i="12"/>
  <c r="A1203" i="12"/>
  <c r="B1203" i="12"/>
  <c r="C1203" i="12"/>
  <c r="D1203" i="12"/>
  <c r="E1203" i="12"/>
  <c r="F1203" i="12"/>
  <c r="G1203" i="12"/>
  <c r="H1203" i="12"/>
  <c r="A1204" i="12"/>
  <c r="B1204" i="12"/>
  <c r="C1204" i="12"/>
  <c r="D1204" i="12"/>
  <c r="E1204" i="12"/>
  <c r="F1204" i="12"/>
  <c r="G1204" i="12"/>
  <c r="H1204" i="12"/>
  <c r="A1205" i="12"/>
  <c r="B1205" i="12"/>
  <c r="C1205" i="12"/>
  <c r="D1205" i="12"/>
  <c r="E1205" i="12"/>
  <c r="F1205" i="12"/>
  <c r="G1205" i="12"/>
  <c r="H1205" i="12"/>
  <c r="A1206" i="12"/>
  <c r="B1206" i="12"/>
  <c r="C1206" i="12"/>
  <c r="D1206" i="12"/>
  <c r="E1206" i="12"/>
  <c r="F1206" i="12"/>
  <c r="G1206" i="12"/>
  <c r="H1206" i="12"/>
  <c r="A1207" i="12"/>
  <c r="B1207" i="12"/>
  <c r="C1207" i="12"/>
  <c r="D1207" i="12"/>
  <c r="E1207" i="12"/>
  <c r="F1207" i="12"/>
  <c r="G1207" i="12"/>
  <c r="H1207" i="12"/>
  <c r="A1208" i="12"/>
  <c r="B1208" i="12"/>
  <c r="C1208" i="12"/>
  <c r="D1208" i="12"/>
  <c r="E1208" i="12"/>
  <c r="F1208" i="12"/>
  <c r="G1208" i="12"/>
  <c r="H1208" i="12"/>
  <c r="A1209" i="12"/>
  <c r="B1209" i="12"/>
  <c r="C1209" i="12"/>
  <c r="D1209" i="12"/>
  <c r="E1209" i="12"/>
  <c r="F1209" i="12"/>
  <c r="G1209" i="12"/>
  <c r="H1209" i="12"/>
  <c r="A1210" i="12"/>
  <c r="B1210" i="12"/>
  <c r="C1210" i="12"/>
  <c r="D1210" i="12"/>
  <c r="E1210" i="12"/>
  <c r="F1210" i="12"/>
  <c r="G1210" i="12"/>
  <c r="H1210" i="12"/>
  <c r="A1211" i="12"/>
  <c r="B1211" i="12"/>
  <c r="C1211" i="12"/>
  <c r="D1211" i="12"/>
  <c r="E1211" i="12"/>
  <c r="F1211" i="12"/>
  <c r="G1211" i="12"/>
  <c r="H1211" i="12"/>
  <c r="A1212" i="12"/>
  <c r="B1212" i="12"/>
  <c r="C1212" i="12"/>
  <c r="D1212" i="12"/>
  <c r="E1212" i="12"/>
  <c r="F1212" i="12"/>
  <c r="G1212" i="12"/>
  <c r="H1212" i="12"/>
  <c r="A1213" i="12"/>
  <c r="B1213" i="12"/>
  <c r="C1213" i="12"/>
  <c r="D1213" i="12"/>
  <c r="E1213" i="12"/>
  <c r="F1213" i="12"/>
  <c r="G1213" i="12"/>
  <c r="H1213" i="12"/>
  <c r="A1214" i="12"/>
  <c r="B1214" i="12"/>
  <c r="C1214" i="12"/>
  <c r="D1214" i="12"/>
  <c r="E1214" i="12"/>
  <c r="F1214" i="12"/>
  <c r="G1214" i="12"/>
  <c r="H1214" i="12"/>
  <c r="A1215" i="12"/>
  <c r="B1215" i="12"/>
  <c r="C1215" i="12"/>
  <c r="D1215" i="12"/>
  <c r="E1215" i="12"/>
  <c r="F1215" i="12"/>
  <c r="G1215" i="12"/>
  <c r="H1215" i="12"/>
  <c r="A1216" i="12"/>
  <c r="B1216" i="12"/>
  <c r="C1216" i="12"/>
  <c r="D1216" i="12"/>
  <c r="E1216" i="12"/>
  <c r="F1216" i="12"/>
  <c r="G1216" i="12"/>
  <c r="H1216" i="12"/>
  <c r="A1217" i="12"/>
  <c r="B1217" i="12"/>
  <c r="C1217" i="12"/>
  <c r="D1217" i="12"/>
  <c r="E1217" i="12"/>
  <c r="F1217" i="12"/>
  <c r="G1217" i="12"/>
  <c r="H1217" i="12"/>
  <c r="A1218" i="12"/>
  <c r="B1218" i="12"/>
  <c r="C1218" i="12"/>
  <c r="D1218" i="12"/>
  <c r="E1218" i="12"/>
  <c r="F1218" i="12"/>
  <c r="G1218" i="12"/>
  <c r="H1218" i="12"/>
  <c r="A1219" i="12"/>
  <c r="B1219" i="12"/>
  <c r="C1219" i="12"/>
  <c r="D1219" i="12"/>
  <c r="E1219" i="12"/>
  <c r="F1219" i="12"/>
  <c r="G1219" i="12"/>
  <c r="H1219" i="12"/>
  <c r="A1220" i="12"/>
  <c r="B1220" i="12"/>
  <c r="C1220" i="12"/>
  <c r="D1220" i="12"/>
  <c r="E1220" i="12"/>
  <c r="F1220" i="12"/>
  <c r="G1220" i="12"/>
  <c r="H1220" i="12"/>
  <c r="A1221" i="12"/>
  <c r="B1221" i="12"/>
  <c r="C1221" i="12"/>
  <c r="D1221" i="12"/>
  <c r="E1221" i="12"/>
  <c r="F1221" i="12"/>
  <c r="G1221" i="12"/>
  <c r="H1221" i="12"/>
  <c r="A1222" i="12"/>
  <c r="B1222" i="12"/>
  <c r="C1222" i="12"/>
  <c r="D1222" i="12"/>
  <c r="E1222" i="12"/>
  <c r="F1222" i="12"/>
  <c r="G1222" i="12"/>
  <c r="H1222" i="12"/>
  <c r="A1223" i="12"/>
  <c r="B1223" i="12"/>
  <c r="C1223" i="12"/>
  <c r="D1223" i="12"/>
  <c r="E1223" i="12"/>
  <c r="F1223" i="12"/>
  <c r="G1223" i="12"/>
  <c r="H1223" i="12"/>
  <c r="A1224" i="12"/>
  <c r="B1224" i="12"/>
  <c r="C1224" i="12"/>
  <c r="D1224" i="12"/>
  <c r="E1224" i="12"/>
  <c r="F1224" i="12"/>
  <c r="G1224" i="12"/>
  <c r="H1224" i="12"/>
  <c r="A1225" i="12"/>
  <c r="B1225" i="12"/>
  <c r="C1225" i="12"/>
  <c r="D1225" i="12"/>
  <c r="E1225" i="12"/>
  <c r="F1225" i="12"/>
  <c r="G1225" i="12"/>
  <c r="H1225" i="12"/>
  <c r="A1226" i="12"/>
  <c r="B1226" i="12"/>
  <c r="C1226" i="12"/>
  <c r="D1226" i="12"/>
  <c r="E1226" i="12"/>
  <c r="F1226" i="12"/>
  <c r="G1226" i="12"/>
  <c r="H1226" i="12"/>
  <c r="A1227" i="12"/>
  <c r="B1227" i="12"/>
  <c r="C1227" i="12"/>
  <c r="D1227" i="12"/>
  <c r="E1227" i="12"/>
  <c r="F1227" i="12"/>
  <c r="G1227" i="12"/>
  <c r="H1227" i="12"/>
  <c r="A1228" i="12"/>
  <c r="B1228" i="12"/>
  <c r="C1228" i="12"/>
  <c r="D1228" i="12"/>
  <c r="E1228" i="12"/>
  <c r="F1228" i="12"/>
  <c r="G1228" i="12"/>
  <c r="H1228" i="12"/>
  <c r="A1229" i="12"/>
  <c r="B1229" i="12"/>
  <c r="C1229" i="12"/>
  <c r="D1229" i="12"/>
  <c r="E1229" i="12"/>
  <c r="F1229" i="12"/>
  <c r="G1229" i="12"/>
  <c r="H1229" i="12"/>
  <c r="A1230" i="12"/>
  <c r="B1230" i="12"/>
  <c r="C1230" i="12"/>
  <c r="D1230" i="12"/>
  <c r="E1230" i="12"/>
  <c r="F1230" i="12"/>
  <c r="G1230" i="12"/>
  <c r="H1230" i="12"/>
  <c r="A1231" i="12"/>
  <c r="B1231" i="12"/>
  <c r="C1231" i="12"/>
  <c r="D1231" i="12"/>
  <c r="E1231" i="12"/>
  <c r="F1231" i="12"/>
  <c r="G1231" i="12"/>
  <c r="H1231" i="12"/>
  <c r="A1232" i="12"/>
  <c r="B1232" i="12"/>
  <c r="C1232" i="12"/>
  <c r="D1232" i="12"/>
  <c r="E1232" i="12"/>
  <c r="F1232" i="12"/>
  <c r="G1232" i="12"/>
  <c r="H1232" i="12"/>
  <c r="A1233" i="12"/>
  <c r="B1233" i="12"/>
  <c r="C1233" i="12"/>
  <c r="D1233" i="12"/>
  <c r="E1233" i="12"/>
  <c r="F1233" i="12"/>
  <c r="G1233" i="12"/>
  <c r="H1233" i="12"/>
  <c r="A1234" i="12"/>
  <c r="B1234" i="12"/>
  <c r="C1234" i="12"/>
  <c r="D1234" i="12"/>
  <c r="E1234" i="12"/>
  <c r="F1234" i="12"/>
  <c r="G1234" i="12"/>
  <c r="H1234" i="12"/>
  <c r="A1235" i="12"/>
  <c r="B1235" i="12"/>
  <c r="C1235" i="12"/>
  <c r="D1235" i="12"/>
  <c r="E1235" i="12"/>
  <c r="F1235" i="12"/>
  <c r="G1235" i="12"/>
  <c r="H1235" i="12"/>
  <c r="A1236" i="12"/>
  <c r="B1236" i="12"/>
  <c r="C1236" i="12"/>
  <c r="D1236" i="12"/>
  <c r="E1236" i="12"/>
  <c r="F1236" i="12"/>
  <c r="G1236" i="12"/>
  <c r="H1236" i="12"/>
  <c r="A1237" i="12"/>
  <c r="B1237" i="12"/>
  <c r="C1237" i="12"/>
  <c r="D1237" i="12"/>
  <c r="E1237" i="12"/>
  <c r="F1237" i="12"/>
  <c r="G1237" i="12"/>
  <c r="H1237" i="12"/>
  <c r="A1238" i="12"/>
  <c r="B1238" i="12"/>
  <c r="C1238" i="12"/>
  <c r="D1238" i="12"/>
  <c r="E1238" i="12"/>
  <c r="F1238" i="12"/>
  <c r="G1238" i="12"/>
  <c r="H1238" i="12"/>
  <c r="A1239" i="12"/>
  <c r="B1239" i="12"/>
  <c r="C1239" i="12"/>
  <c r="D1239" i="12"/>
  <c r="E1239" i="12"/>
  <c r="F1239" i="12"/>
  <c r="G1239" i="12"/>
  <c r="H1239" i="12"/>
  <c r="A1240" i="12"/>
  <c r="B1240" i="12"/>
  <c r="C1240" i="12"/>
  <c r="D1240" i="12"/>
  <c r="E1240" i="12"/>
  <c r="F1240" i="12"/>
  <c r="G1240" i="12"/>
  <c r="H1240" i="12"/>
  <c r="A1241" i="12"/>
  <c r="B1241" i="12"/>
  <c r="C1241" i="12"/>
  <c r="D1241" i="12"/>
  <c r="E1241" i="12"/>
  <c r="F1241" i="12"/>
  <c r="G1241" i="12"/>
  <c r="H1241" i="12"/>
  <c r="A1242" i="12"/>
  <c r="B1242" i="12"/>
  <c r="C1242" i="12"/>
  <c r="D1242" i="12"/>
  <c r="E1242" i="12"/>
  <c r="F1242" i="12"/>
  <c r="G1242" i="12"/>
  <c r="H1242" i="12"/>
  <c r="A1243" i="12"/>
  <c r="B1243" i="12"/>
  <c r="C1243" i="12"/>
  <c r="D1243" i="12"/>
  <c r="E1243" i="12"/>
  <c r="F1243" i="12"/>
  <c r="G1243" i="12"/>
  <c r="H1243" i="12"/>
  <c r="A1244" i="12"/>
  <c r="B1244" i="12"/>
  <c r="C1244" i="12"/>
  <c r="D1244" i="12"/>
  <c r="E1244" i="12"/>
  <c r="F1244" i="12"/>
  <c r="G1244" i="12"/>
  <c r="H1244" i="12"/>
  <c r="A1245" i="12"/>
  <c r="B1245" i="12"/>
  <c r="C1245" i="12"/>
  <c r="D1245" i="12"/>
  <c r="E1245" i="12"/>
  <c r="F1245" i="12"/>
  <c r="G1245" i="12"/>
  <c r="H1245" i="12"/>
  <c r="A1246" i="12"/>
  <c r="B1246" i="12"/>
  <c r="C1246" i="12"/>
  <c r="D1246" i="12"/>
  <c r="E1246" i="12"/>
  <c r="F1246" i="12"/>
  <c r="G1246" i="12"/>
  <c r="H1246" i="12"/>
  <c r="A1247" i="12"/>
  <c r="B1247" i="12"/>
  <c r="C1247" i="12"/>
  <c r="D1247" i="12"/>
  <c r="E1247" i="12"/>
  <c r="F1247" i="12"/>
  <c r="G1247" i="12"/>
  <c r="H1247" i="12"/>
  <c r="A1248" i="12"/>
  <c r="B1248" i="12"/>
  <c r="C1248" i="12"/>
  <c r="D1248" i="12"/>
  <c r="E1248" i="12"/>
  <c r="F1248" i="12"/>
  <c r="G1248" i="12"/>
  <c r="H1248" i="12"/>
  <c r="A1249" i="12"/>
  <c r="B1249" i="12"/>
  <c r="C1249" i="12"/>
  <c r="D1249" i="12"/>
  <c r="E1249" i="12"/>
  <c r="F1249" i="12"/>
  <c r="G1249" i="12"/>
  <c r="H1249" i="12"/>
  <c r="A1250" i="12"/>
  <c r="B1250" i="12"/>
  <c r="C1250" i="12"/>
  <c r="D1250" i="12"/>
  <c r="E1250" i="12"/>
  <c r="F1250" i="12"/>
  <c r="G1250" i="12"/>
  <c r="H1250" i="12"/>
  <c r="A1251" i="12"/>
  <c r="B1251" i="12"/>
  <c r="C1251" i="12"/>
  <c r="D1251" i="12"/>
  <c r="E1251" i="12"/>
  <c r="F1251" i="12"/>
  <c r="G1251" i="12"/>
  <c r="H1251" i="12"/>
  <c r="A1252" i="12"/>
  <c r="B1252" i="12"/>
  <c r="C1252" i="12"/>
  <c r="D1252" i="12"/>
  <c r="E1252" i="12"/>
  <c r="F1252" i="12"/>
  <c r="G1252" i="12"/>
  <c r="H1252" i="12"/>
  <c r="A1253" i="12"/>
  <c r="B1253" i="12"/>
  <c r="C1253" i="12"/>
  <c r="D1253" i="12"/>
  <c r="E1253" i="12"/>
  <c r="F1253" i="12"/>
  <c r="G1253" i="12"/>
  <c r="H1253" i="12"/>
  <c r="A1254" i="12"/>
  <c r="B1254" i="12"/>
  <c r="C1254" i="12"/>
  <c r="D1254" i="12"/>
  <c r="E1254" i="12"/>
  <c r="F1254" i="12"/>
  <c r="G1254" i="12"/>
  <c r="H1254" i="12"/>
  <c r="A1255" i="12"/>
  <c r="B1255" i="12"/>
  <c r="C1255" i="12"/>
  <c r="D1255" i="12"/>
  <c r="E1255" i="12"/>
  <c r="F1255" i="12"/>
  <c r="G1255" i="12"/>
  <c r="H1255" i="12"/>
  <c r="A1256" i="12"/>
  <c r="B1256" i="12"/>
  <c r="C1256" i="12"/>
  <c r="D1256" i="12"/>
  <c r="E1256" i="12"/>
  <c r="F1256" i="12"/>
  <c r="G1256" i="12"/>
  <c r="H1256" i="12"/>
  <c r="A1257" i="12"/>
  <c r="B1257" i="12"/>
  <c r="C1257" i="12"/>
  <c r="D1257" i="12"/>
  <c r="E1257" i="12"/>
  <c r="F1257" i="12"/>
  <c r="G1257" i="12"/>
  <c r="H1257" i="12"/>
  <c r="A1258" i="12"/>
  <c r="B1258" i="12"/>
  <c r="C1258" i="12"/>
  <c r="D1258" i="12"/>
  <c r="E1258" i="12"/>
  <c r="F1258" i="12"/>
  <c r="G1258" i="12"/>
  <c r="H1258" i="12"/>
  <c r="A1259" i="12"/>
  <c r="B1259" i="12"/>
  <c r="C1259" i="12"/>
  <c r="D1259" i="12"/>
  <c r="E1259" i="12"/>
  <c r="F1259" i="12"/>
  <c r="G1259" i="12"/>
  <c r="H1259" i="12"/>
  <c r="A1260" i="12"/>
  <c r="B1260" i="12"/>
  <c r="C1260" i="12"/>
  <c r="D1260" i="12"/>
  <c r="E1260" i="12"/>
  <c r="F1260" i="12"/>
  <c r="G1260" i="12"/>
  <c r="H1260" i="12"/>
  <c r="A1261" i="12"/>
  <c r="B1261" i="12"/>
  <c r="C1261" i="12"/>
  <c r="D1261" i="12"/>
  <c r="E1261" i="12"/>
  <c r="F1261" i="12"/>
  <c r="G1261" i="12"/>
  <c r="H1261" i="12"/>
  <c r="A1262" i="12"/>
  <c r="B1262" i="12"/>
  <c r="C1262" i="12"/>
  <c r="D1262" i="12"/>
  <c r="E1262" i="12"/>
  <c r="F1262" i="12"/>
  <c r="G1262" i="12"/>
  <c r="H1262" i="12"/>
  <c r="A1263" i="12"/>
  <c r="B1263" i="12"/>
  <c r="C1263" i="12"/>
  <c r="D1263" i="12"/>
  <c r="E1263" i="12"/>
  <c r="F1263" i="12"/>
  <c r="G1263" i="12"/>
  <c r="H1263" i="12"/>
  <c r="A1264" i="12"/>
  <c r="B1264" i="12"/>
  <c r="C1264" i="12"/>
  <c r="D1264" i="12"/>
  <c r="E1264" i="12"/>
  <c r="F1264" i="12"/>
  <c r="G1264" i="12"/>
  <c r="H1264" i="12"/>
  <c r="A1265" i="12"/>
  <c r="B1265" i="12"/>
  <c r="C1265" i="12"/>
  <c r="D1265" i="12"/>
  <c r="E1265" i="12"/>
  <c r="F1265" i="12"/>
  <c r="G1265" i="12"/>
  <c r="H1265" i="12"/>
  <c r="A1266" i="12"/>
  <c r="B1266" i="12"/>
  <c r="C1266" i="12"/>
  <c r="D1266" i="12"/>
  <c r="E1266" i="12"/>
  <c r="F1266" i="12"/>
  <c r="G1266" i="12"/>
  <c r="H1266" i="12"/>
  <c r="A1267" i="12"/>
  <c r="B1267" i="12"/>
  <c r="C1267" i="12"/>
  <c r="D1267" i="12"/>
  <c r="E1267" i="12"/>
  <c r="F1267" i="12"/>
  <c r="G1267" i="12"/>
  <c r="H1267" i="12"/>
  <c r="A1268" i="12"/>
  <c r="B1268" i="12"/>
  <c r="C1268" i="12"/>
  <c r="D1268" i="12"/>
  <c r="E1268" i="12"/>
  <c r="F1268" i="12"/>
  <c r="G1268" i="12"/>
  <c r="H1268" i="12"/>
  <c r="A1269" i="12"/>
  <c r="B1269" i="12"/>
  <c r="C1269" i="12"/>
  <c r="D1269" i="12"/>
  <c r="E1269" i="12"/>
  <c r="F1269" i="12"/>
  <c r="G1269" i="12"/>
  <c r="H1269" i="12"/>
  <c r="A1270" i="12"/>
  <c r="B1270" i="12"/>
  <c r="C1270" i="12"/>
  <c r="D1270" i="12"/>
  <c r="E1270" i="12"/>
  <c r="F1270" i="12"/>
  <c r="G1270" i="12"/>
  <c r="H1270" i="12"/>
  <c r="A1271" i="12"/>
  <c r="B1271" i="12"/>
  <c r="C1271" i="12"/>
  <c r="D1271" i="12"/>
  <c r="E1271" i="12"/>
  <c r="F1271" i="12"/>
  <c r="G1271" i="12"/>
  <c r="H1271" i="12"/>
  <c r="A1272" i="12"/>
  <c r="B1272" i="12"/>
  <c r="C1272" i="12"/>
  <c r="D1272" i="12"/>
  <c r="E1272" i="12"/>
  <c r="F1272" i="12"/>
  <c r="G1272" i="12"/>
  <c r="H1272" i="12"/>
  <c r="A1273" i="12"/>
  <c r="B1273" i="12"/>
  <c r="C1273" i="12"/>
  <c r="D1273" i="12"/>
  <c r="E1273" i="12"/>
  <c r="F1273" i="12"/>
  <c r="G1273" i="12"/>
  <c r="H1273" i="12"/>
  <c r="A1274" i="12"/>
  <c r="B1274" i="12"/>
  <c r="C1274" i="12"/>
  <c r="D1274" i="12"/>
  <c r="E1274" i="12"/>
  <c r="F1274" i="12"/>
  <c r="G1274" i="12"/>
  <c r="H1274" i="12"/>
  <c r="A1275" i="12"/>
  <c r="B1275" i="12"/>
  <c r="C1275" i="12"/>
  <c r="D1275" i="12"/>
  <c r="E1275" i="12"/>
  <c r="F1275" i="12"/>
  <c r="G1275" i="12"/>
  <c r="H1275" i="12"/>
  <c r="A1276" i="12"/>
  <c r="B1276" i="12"/>
  <c r="C1276" i="12"/>
  <c r="D1276" i="12"/>
  <c r="E1276" i="12"/>
  <c r="F1276" i="12"/>
  <c r="G1276" i="12"/>
  <c r="H1276" i="12"/>
  <c r="A1277" i="12"/>
  <c r="B1277" i="12"/>
  <c r="C1277" i="12"/>
  <c r="D1277" i="12"/>
  <c r="E1277" i="12"/>
  <c r="F1277" i="12"/>
  <c r="G1277" i="12"/>
  <c r="H1277" i="12"/>
  <c r="A1278" i="12"/>
  <c r="B1278" i="12"/>
  <c r="C1278" i="12"/>
  <c r="D1278" i="12"/>
  <c r="E1278" i="12"/>
  <c r="F1278" i="12"/>
  <c r="G1278" i="12"/>
  <c r="H1278" i="12"/>
  <c r="A1279" i="12"/>
  <c r="B1279" i="12"/>
  <c r="C1279" i="12"/>
  <c r="D1279" i="12"/>
  <c r="E1279" i="12"/>
  <c r="F1279" i="12"/>
  <c r="G1279" i="12"/>
  <c r="H1279" i="12"/>
  <c r="A1280" i="12"/>
  <c r="B1280" i="12"/>
  <c r="C1280" i="12"/>
  <c r="D1280" i="12"/>
  <c r="E1280" i="12"/>
  <c r="F1280" i="12"/>
  <c r="G1280" i="12"/>
  <c r="H1280" i="12"/>
  <c r="A1281" i="12"/>
  <c r="B1281" i="12"/>
  <c r="C1281" i="12"/>
  <c r="D1281" i="12"/>
  <c r="E1281" i="12"/>
  <c r="F1281" i="12"/>
  <c r="G1281" i="12"/>
  <c r="H1281" i="12"/>
  <c r="A1282" i="12"/>
  <c r="B1282" i="12"/>
  <c r="C1282" i="12"/>
  <c r="D1282" i="12"/>
  <c r="E1282" i="12"/>
  <c r="F1282" i="12"/>
  <c r="G1282" i="12"/>
  <c r="H1282" i="12"/>
  <c r="A1283" i="12"/>
  <c r="B1283" i="12"/>
  <c r="C1283" i="12"/>
  <c r="D1283" i="12"/>
  <c r="E1283" i="12"/>
  <c r="F1283" i="12"/>
  <c r="G1283" i="12"/>
  <c r="H1283" i="12"/>
  <c r="A1284" i="12"/>
  <c r="B1284" i="12"/>
  <c r="C1284" i="12"/>
  <c r="D1284" i="12"/>
  <c r="E1284" i="12"/>
  <c r="F1284" i="12"/>
  <c r="G1284" i="12"/>
  <c r="H1284" i="12"/>
  <c r="A1285" i="12"/>
  <c r="B1285" i="12"/>
  <c r="C1285" i="12"/>
  <c r="D1285" i="12"/>
  <c r="E1285" i="12"/>
  <c r="F1285" i="12"/>
  <c r="G1285" i="12"/>
  <c r="H1285" i="12"/>
  <c r="A1286" i="12"/>
  <c r="B1286" i="12"/>
  <c r="C1286" i="12"/>
  <c r="D1286" i="12"/>
  <c r="E1286" i="12"/>
  <c r="F1286" i="12"/>
  <c r="G1286" i="12"/>
  <c r="H1286" i="12"/>
  <c r="A1287" i="12"/>
  <c r="B1287" i="12"/>
  <c r="C1287" i="12"/>
  <c r="D1287" i="12"/>
  <c r="E1287" i="12"/>
  <c r="F1287" i="12"/>
  <c r="G1287" i="12"/>
  <c r="H1287" i="12"/>
  <c r="A1288" i="12"/>
  <c r="B1288" i="12"/>
  <c r="C1288" i="12"/>
  <c r="D1288" i="12"/>
  <c r="E1288" i="12"/>
  <c r="F1288" i="12"/>
  <c r="G1288" i="12"/>
  <c r="H1288" i="12"/>
  <c r="A1289" i="12"/>
  <c r="B1289" i="12"/>
  <c r="C1289" i="12"/>
  <c r="D1289" i="12"/>
  <c r="E1289" i="12"/>
  <c r="F1289" i="12"/>
  <c r="G1289" i="12"/>
  <c r="H1289" i="12"/>
  <c r="A1290" i="12"/>
  <c r="B1290" i="12"/>
  <c r="C1290" i="12"/>
  <c r="D1290" i="12"/>
  <c r="E1290" i="12"/>
  <c r="F1290" i="12"/>
  <c r="G1290" i="12"/>
  <c r="H1290" i="12"/>
  <c r="A1291" i="12"/>
  <c r="B1291" i="12"/>
  <c r="C1291" i="12"/>
  <c r="D1291" i="12"/>
  <c r="E1291" i="12"/>
  <c r="F1291" i="12"/>
  <c r="G1291" i="12"/>
  <c r="H1291" i="12"/>
  <c r="A1292" i="12"/>
  <c r="B1292" i="12"/>
  <c r="C1292" i="12"/>
  <c r="D1292" i="12"/>
  <c r="E1292" i="12"/>
  <c r="F1292" i="12"/>
  <c r="G1292" i="12"/>
  <c r="H1292" i="12"/>
  <c r="A1293" i="12"/>
  <c r="B1293" i="12"/>
  <c r="C1293" i="12"/>
  <c r="D1293" i="12"/>
  <c r="E1293" i="12"/>
  <c r="F1293" i="12"/>
  <c r="G1293" i="12"/>
  <c r="H1293" i="12"/>
  <c r="A1294" i="12"/>
  <c r="B1294" i="12"/>
  <c r="C1294" i="12"/>
  <c r="D1294" i="12"/>
  <c r="E1294" i="12"/>
  <c r="F1294" i="12"/>
  <c r="G1294" i="12"/>
  <c r="H1294" i="12"/>
  <c r="A1295" i="12"/>
  <c r="B1295" i="12"/>
  <c r="C1295" i="12"/>
  <c r="D1295" i="12"/>
  <c r="E1295" i="12"/>
  <c r="F1295" i="12"/>
  <c r="G1295" i="12"/>
  <c r="H1295" i="12"/>
  <c r="A1296" i="12"/>
  <c r="B1296" i="12"/>
  <c r="C1296" i="12"/>
  <c r="D1296" i="12"/>
  <c r="E1296" i="12"/>
  <c r="F1296" i="12"/>
  <c r="G1296" i="12"/>
  <c r="H1296" i="12"/>
  <c r="A1297" i="12"/>
  <c r="B1297" i="12"/>
  <c r="C1297" i="12"/>
  <c r="D1297" i="12"/>
  <c r="E1297" i="12"/>
  <c r="F1297" i="12"/>
  <c r="G1297" i="12"/>
  <c r="H1297" i="12"/>
  <c r="A1298" i="12"/>
  <c r="B1298" i="12"/>
  <c r="C1298" i="12"/>
  <c r="D1298" i="12"/>
  <c r="E1298" i="12"/>
  <c r="F1298" i="12"/>
  <c r="G1298" i="12"/>
  <c r="H1298" i="12"/>
  <c r="A1299" i="12"/>
  <c r="B1299" i="12"/>
  <c r="C1299" i="12"/>
  <c r="D1299" i="12"/>
  <c r="E1299" i="12"/>
  <c r="F1299" i="12"/>
  <c r="G1299" i="12"/>
  <c r="H1299" i="12"/>
  <c r="A1300" i="12"/>
  <c r="B1300" i="12"/>
  <c r="C1300" i="12"/>
  <c r="D1300" i="12"/>
  <c r="E1300" i="12"/>
  <c r="F1300" i="12"/>
  <c r="G1300" i="12"/>
  <c r="H1300" i="12"/>
  <c r="A1301" i="12"/>
  <c r="B1301" i="12"/>
  <c r="C1301" i="12"/>
  <c r="D1301" i="12"/>
  <c r="E1301" i="12"/>
  <c r="F1301" i="12"/>
  <c r="G1301" i="12"/>
  <c r="H1301" i="12"/>
  <c r="A1302" i="12"/>
  <c r="B1302" i="12"/>
  <c r="C1302" i="12"/>
  <c r="D1302" i="12"/>
  <c r="E1302" i="12"/>
  <c r="F1302" i="12"/>
  <c r="G1302" i="12"/>
  <c r="H1302" i="12"/>
  <c r="A1303" i="12"/>
  <c r="B1303" i="12"/>
  <c r="C1303" i="12"/>
  <c r="D1303" i="12"/>
  <c r="E1303" i="12"/>
  <c r="F1303" i="12"/>
  <c r="G1303" i="12"/>
  <c r="H1303" i="12"/>
  <c r="A1304" i="12"/>
  <c r="B1304" i="12"/>
  <c r="C1304" i="12"/>
  <c r="D1304" i="12"/>
  <c r="E1304" i="12"/>
  <c r="F1304" i="12"/>
  <c r="G1304" i="12"/>
  <c r="H1304" i="12"/>
  <c r="A1305" i="12"/>
  <c r="B1305" i="12"/>
  <c r="C1305" i="12"/>
  <c r="D1305" i="12"/>
  <c r="E1305" i="12"/>
  <c r="F1305" i="12"/>
  <c r="G1305" i="12"/>
  <c r="H1305" i="12"/>
  <c r="A1306" i="12"/>
  <c r="B1306" i="12"/>
  <c r="C1306" i="12"/>
  <c r="D1306" i="12"/>
  <c r="E1306" i="12"/>
  <c r="F1306" i="12"/>
  <c r="G1306" i="12"/>
  <c r="H1306" i="12"/>
  <c r="A1307" i="12"/>
  <c r="B1307" i="12"/>
  <c r="C1307" i="12"/>
  <c r="D1307" i="12"/>
  <c r="E1307" i="12"/>
  <c r="F1307" i="12"/>
  <c r="G1307" i="12"/>
  <c r="H1307" i="12"/>
  <c r="A1308" i="12"/>
  <c r="B1308" i="12"/>
  <c r="C1308" i="12"/>
  <c r="D1308" i="12"/>
  <c r="E1308" i="12"/>
  <c r="F1308" i="12"/>
  <c r="G1308" i="12"/>
  <c r="H1308" i="12"/>
  <c r="A1309" i="12"/>
  <c r="B1309" i="12"/>
  <c r="C1309" i="12"/>
  <c r="D1309" i="12"/>
  <c r="E1309" i="12"/>
  <c r="F1309" i="12"/>
  <c r="G1309" i="12"/>
  <c r="H1309" i="12"/>
  <c r="A1310" i="12"/>
  <c r="B1310" i="12"/>
  <c r="C1310" i="12"/>
  <c r="D1310" i="12"/>
  <c r="E1310" i="12"/>
  <c r="F1310" i="12"/>
  <c r="G1310" i="12"/>
  <c r="H1310" i="12"/>
  <c r="A1311" i="12"/>
  <c r="B1311" i="12"/>
  <c r="C1311" i="12"/>
  <c r="D1311" i="12"/>
  <c r="E1311" i="12"/>
  <c r="F1311" i="12"/>
  <c r="G1311" i="12"/>
  <c r="H1311" i="12"/>
  <c r="A1312" i="12"/>
  <c r="B1312" i="12"/>
  <c r="C1312" i="12"/>
  <c r="D1312" i="12"/>
  <c r="E1312" i="12"/>
  <c r="F1312" i="12"/>
  <c r="G1312" i="12"/>
  <c r="H1312" i="12"/>
  <c r="A1313" i="12"/>
  <c r="B1313" i="12"/>
  <c r="C1313" i="12"/>
  <c r="D1313" i="12"/>
  <c r="E1313" i="12"/>
  <c r="F1313" i="12"/>
  <c r="G1313" i="12"/>
  <c r="H1313" i="12"/>
  <c r="A1314" i="12"/>
  <c r="B1314" i="12"/>
  <c r="C1314" i="12"/>
  <c r="D1314" i="12"/>
  <c r="E1314" i="12"/>
  <c r="F1314" i="12"/>
  <c r="G1314" i="12"/>
  <c r="H1314" i="12"/>
  <c r="A1315" i="12"/>
  <c r="B1315" i="12"/>
  <c r="C1315" i="12"/>
  <c r="D1315" i="12"/>
  <c r="E1315" i="12"/>
  <c r="F1315" i="12"/>
  <c r="G1315" i="12"/>
  <c r="H1315" i="12"/>
  <c r="A1316" i="12"/>
  <c r="B1316" i="12"/>
  <c r="C1316" i="12"/>
  <c r="D1316" i="12"/>
  <c r="E1316" i="12"/>
  <c r="F1316" i="12"/>
  <c r="G1316" i="12"/>
  <c r="H1316" i="12"/>
  <c r="A1317" i="12"/>
  <c r="B1317" i="12"/>
  <c r="C1317" i="12"/>
  <c r="D1317" i="12"/>
  <c r="E1317" i="12"/>
  <c r="F1317" i="12"/>
  <c r="G1317" i="12"/>
  <c r="H1317" i="12"/>
  <c r="A1318" i="12"/>
  <c r="B1318" i="12"/>
  <c r="C1318" i="12"/>
  <c r="D1318" i="12"/>
  <c r="E1318" i="12"/>
  <c r="F1318" i="12"/>
  <c r="G1318" i="12"/>
  <c r="H1318" i="12"/>
  <c r="A1319" i="12"/>
  <c r="B1319" i="12"/>
  <c r="C1319" i="12"/>
  <c r="D1319" i="12"/>
  <c r="E1319" i="12"/>
  <c r="F1319" i="12"/>
  <c r="G1319" i="12"/>
  <c r="H1319" i="12"/>
  <c r="A1320" i="12"/>
  <c r="B1320" i="12"/>
  <c r="C1320" i="12"/>
  <c r="D1320" i="12"/>
  <c r="E1320" i="12"/>
  <c r="F1320" i="12"/>
  <c r="G1320" i="12"/>
  <c r="H1320" i="12"/>
  <c r="A1321" i="12"/>
  <c r="B1321" i="12"/>
  <c r="C1321" i="12"/>
  <c r="D1321" i="12"/>
  <c r="E1321" i="12"/>
  <c r="F1321" i="12"/>
  <c r="G1321" i="12"/>
  <c r="H1321" i="12"/>
  <c r="A1322" i="12"/>
  <c r="B1322" i="12"/>
  <c r="C1322" i="12"/>
  <c r="D1322" i="12"/>
  <c r="E1322" i="12"/>
  <c r="F1322" i="12"/>
  <c r="G1322" i="12"/>
  <c r="H1322" i="12"/>
  <c r="A1323" i="12"/>
  <c r="B1323" i="12"/>
  <c r="C1323" i="12"/>
  <c r="D1323" i="12"/>
  <c r="E1323" i="12"/>
  <c r="F1323" i="12"/>
  <c r="G1323" i="12"/>
  <c r="H1323" i="12"/>
  <c r="A1324" i="12"/>
  <c r="B1324" i="12"/>
  <c r="C1324" i="12"/>
  <c r="D1324" i="12"/>
  <c r="E1324" i="12"/>
  <c r="F1324" i="12"/>
  <c r="G1324" i="12"/>
  <c r="H1324" i="12"/>
  <c r="A1325" i="12"/>
  <c r="B1325" i="12"/>
  <c r="C1325" i="12"/>
  <c r="D1325" i="12"/>
  <c r="E1325" i="12"/>
  <c r="F1325" i="12"/>
  <c r="G1325" i="12"/>
  <c r="H1325" i="12"/>
  <c r="A1326" i="12"/>
  <c r="B1326" i="12"/>
  <c r="C1326" i="12"/>
  <c r="D1326" i="12"/>
  <c r="E1326" i="12"/>
  <c r="F1326" i="12"/>
  <c r="G1326" i="12"/>
  <c r="H1326" i="12"/>
  <c r="A1327" i="12"/>
  <c r="B1327" i="12"/>
  <c r="C1327" i="12"/>
  <c r="D1327" i="12"/>
  <c r="E1327" i="12"/>
  <c r="F1327" i="12"/>
  <c r="G1327" i="12"/>
  <c r="H1327" i="12"/>
  <c r="A1328" i="12"/>
  <c r="B1328" i="12"/>
  <c r="C1328" i="12"/>
  <c r="D1328" i="12"/>
  <c r="E1328" i="12"/>
  <c r="F1328" i="12"/>
  <c r="G1328" i="12"/>
  <c r="H1328" i="12"/>
  <c r="A1329" i="12"/>
  <c r="B1329" i="12"/>
  <c r="C1329" i="12"/>
  <c r="D1329" i="12"/>
  <c r="E1329" i="12"/>
  <c r="F1329" i="12"/>
  <c r="G1329" i="12"/>
  <c r="H1329" i="12"/>
  <c r="A1330" i="12"/>
  <c r="B1330" i="12"/>
  <c r="C1330" i="12"/>
  <c r="D1330" i="12"/>
  <c r="E1330" i="12"/>
  <c r="F1330" i="12"/>
  <c r="G1330" i="12"/>
  <c r="H1330" i="12"/>
  <c r="A1331" i="12"/>
  <c r="B1331" i="12"/>
  <c r="C1331" i="12"/>
  <c r="D1331" i="12"/>
  <c r="E1331" i="12"/>
  <c r="F1331" i="12"/>
  <c r="G1331" i="12"/>
  <c r="H1331" i="12"/>
  <c r="A1332" i="12"/>
  <c r="B1332" i="12"/>
  <c r="C1332" i="12"/>
  <c r="D1332" i="12"/>
  <c r="E1332" i="12"/>
  <c r="F1332" i="12"/>
  <c r="G1332" i="12"/>
  <c r="H1332" i="12"/>
  <c r="A1333" i="12"/>
  <c r="B1333" i="12"/>
  <c r="C1333" i="12"/>
  <c r="D1333" i="12"/>
  <c r="E1333" i="12"/>
  <c r="F1333" i="12"/>
  <c r="G1333" i="12"/>
  <c r="H1333" i="12"/>
  <c r="A1334" i="12"/>
  <c r="B1334" i="12"/>
  <c r="C1334" i="12"/>
  <c r="D1334" i="12"/>
  <c r="E1334" i="12"/>
  <c r="F1334" i="12"/>
  <c r="G1334" i="12"/>
  <c r="H1334" i="12"/>
  <c r="A1335" i="12"/>
  <c r="B1335" i="12"/>
  <c r="C1335" i="12"/>
  <c r="D1335" i="12"/>
  <c r="E1335" i="12"/>
  <c r="F1335" i="12"/>
  <c r="G1335" i="12"/>
  <c r="H1335" i="12"/>
  <c r="A1336" i="12"/>
  <c r="B1336" i="12"/>
  <c r="C1336" i="12"/>
  <c r="D1336" i="12"/>
  <c r="E1336" i="12"/>
  <c r="F1336" i="12"/>
  <c r="G1336" i="12"/>
  <c r="H1336" i="12"/>
  <c r="A1337" i="12"/>
  <c r="B1337" i="12"/>
  <c r="C1337" i="12"/>
  <c r="D1337" i="12"/>
  <c r="E1337" i="12"/>
  <c r="F1337" i="12"/>
  <c r="G1337" i="12"/>
  <c r="H1337" i="12"/>
  <c r="A1338" i="12"/>
  <c r="B1338" i="12"/>
  <c r="C1338" i="12"/>
  <c r="D1338" i="12"/>
  <c r="E1338" i="12"/>
  <c r="F1338" i="12"/>
  <c r="G1338" i="12"/>
  <c r="H1338" i="12"/>
  <c r="A1339" i="12"/>
  <c r="B1339" i="12"/>
  <c r="C1339" i="12"/>
  <c r="D1339" i="12"/>
  <c r="E1339" i="12"/>
  <c r="F1339" i="12"/>
  <c r="G1339" i="12"/>
  <c r="H1339" i="12"/>
  <c r="A1340" i="12"/>
  <c r="B1340" i="12"/>
  <c r="C1340" i="12"/>
  <c r="D1340" i="12"/>
  <c r="E1340" i="12"/>
  <c r="F1340" i="12"/>
  <c r="G1340" i="12"/>
  <c r="H1340" i="12"/>
  <c r="A1341" i="12"/>
  <c r="B1341" i="12"/>
  <c r="C1341" i="12"/>
  <c r="D1341" i="12"/>
  <c r="E1341" i="12"/>
  <c r="F1341" i="12"/>
  <c r="G1341" i="12"/>
  <c r="H1341" i="12"/>
  <c r="A1342" i="12"/>
  <c r="B1342" i="12"/>
  <c r="C1342" i="12"/>
  <c r="D1342" i="12"/>
  <c r="E1342" i="12"/>
  <c r="F1342" i="12"/>
  <c r="G1342" i="12"/>
  <c r="H1342" i="12"/>
  <c r="A1343" i="12"/>
  <c r="B1343" i="12"/>
  <c r="C1343" i="12"/>
  <c r="D1343" i="12"/>
  <c r="E1343" i="12"/>
  <c r="F1343" i="12"/>
  <c r="G1343" i="12"/>
  <c r="H1343" i="12"/>
  <c r="A1344" i="12"/>
  <c r="B1344" i="12"/>
  <c r="C1344" i="12"/>
  <c r="D1344" i="12"/>
  <c r="E1344" i="12"/>
  <c r="F1344" i="12"/>
  <c r="G1344" i="12"/>
  <c r="H1344" i="12"/>
  <c r="A1345" i="12"/>
  <c r="B1345" i="12"/>
  <c r="C1345" i="12"/>
  <c r="D1345" i="12"/>
  <c r="E1345" i="12"/>
  <c r="F1345" i="12"/>
  <c r="G1345" i="12"/>
  <c r="H1345" i="12"/>
  <c r="A1346" i="12"/>
  <c r="B1346" i="12"/>
  <c r="C1346" i="12"/>
  <c r="D1346" i="12"/>
  <c r="E1346" i="12"/>
  <c r="F1346" i="12"/>
  <c r="G1346" i="12"/>
  <c r="H1346" i="12"/>
  <c r="A1347" i="12"/>
  <c r="B1347" i="12"/>
  <c r="C1347" i="12"/>
  <c r="D1347" i="12"/>
  <c r="E1347" i="12"/>
  <c r="F1347" i="12"/>
  <c r="G1347" i="12"/>
  <c r="H1347" i="12"/>
  <c r="A1348" i="12"/>
  <c r="B1348" i="12"/>
  <c r="C1348" i="12"/>
  <c r="D1348" i="12"/>
  <c r="E1348" i="12"/>
  <c r="F1348" i="12"/>
  <c r="G1348" i="12"/>
  <c r="H1348" i="12"/>
  <c r="A1349" i="12"/>
  <c r="B1349" i="12"/>
  <c r="C1349" i="12"/>
  <c r="D1349" i="12"/>
  <c r="E1349" i="12"/>
  <c r="F1349" i="12"/>
  <c r="G1349" i="12"/>
  <c r="H1349" i="12"/>
  <c r="A1350" i="12"/>
  <c r="B1350" i="12"/>
  <c r="C1350" i="12"/>
  <c r="D1350" i="12"/>
  <c r="E1350" i="12"/>
  <c r="F1350" i="12"/>
  <c r="G1350" i="12"/>
  <c r="H1350" i="12"/>
  <c r="A1351" i="12"/>
  <c r="B1351" i="12"/>
  <c r="C1351" i="12"/>
  <c r="D1351" i="12"/>
  <c r="E1351" i="12"/>
  <c r="F1351" i="12"/>
  <c r="G1351" i="12"/>
  <c r="H1351" i="12"/>
  <c r="A1352" i="12"/>
  <c r="B1352" i="12"/>
  <c r="C1352" i="12"/>
  <c r="D1352" i="12"/>
  <c r="E1352" i="12"/>
  <c r="F1352" i="12"/>
  <c r="G1352" i="12"/>
  <c r="H1352" i="12"/>
  <c r="A1353" i="12"/>
  <c r="B1353" i="12"/>
  <c r="C1353" i="12"/>
  <c r="D1353" i="12"/>
  <c r="E1353" i="12"/>
  <c r="F1353" i="12"/>
  <c r="G1353" i="12"/>
  <c r="H1353" i="12"/>
  <c r="A1354" i="12"/>
  <c r="B1354" i="12"/>
  <c r="C1354" i="12"/>
  <c r="D1354" i="12"/>
  <c r="E1354" i="12"/>
  <c r="F1354" i="12"/>
  <c r="G1354" i="12"/>
  <c r="H1354" i="12"/>
  <c r="A1355" i="12"/>
  <c r="B1355" i="12"/>
  <c r="C1355" i="12"/>
  <c r="D1355" i="12"/>
  <c r="E1355" i="12"/>
  <c r="F1355" i="12"/>
  <c r="G1355" i="12"/>
  <c r="H1355" i="12"/>
  <c r="A1356" i="12"/>
  <c r="B1356" i="12"/>
  <c r="C1356" i="12"/>
  <c r="D1356" i="12"/>
  <c r="E1356" i="12"/>
  <c r="F1356" i="12"/>
  <c r="G1356" i="12"/>
  <c r="H1356" i="12"/>
  <c r="A1357" i="12"/>
  <c r="B1357" i="12"/>
  <c r="C1357" i="12"/>
  <c r="D1357" i="12"/>
  <c r="E1357" i="12"/>
  <c r="F1357" i="12"/>
  <c r="G1357" i="12"/>
  <c r="H1357" i="12"/>
  <c r="A1358" i="12"/>
  <c r="B1358" i="12"/>
  <c r="C1358" i="12"/>
  <c r="D1358" i="12"/>
  <c r="E1358" i="12"/>
  <c r="F1358" i="12"/>
  <c r="G1358" i="12"/>
  <c r="H1358" i="12"/>
  <c r="A1359" i="12"/>
  <c r="B1359" i="12"/>
  <c r="C1359" i="12"/>
  <c r="D1359" i="12"/>
  <c r="E1359" i="12"/>
  <c r="F1359" i="12"/>
  <c r="G1359" i="12"/>
  <c r="H1359" i="12"/>
  <c r="A1360" i="12"/>
  <c r="B1360" i="12"/>
  <c r="C1360" i="12"/>
  <c r="D1360" i="12"/>
  <c r="E1360" i="12"/>
  <c r="F1360" i="12"/>
  <c r="G1360" i="12"/>
  <c r="H1360" i="12"/>
  <c r="A1361" i="12"/>
  <c r="B1361" i="12"/>
  <c r="C1361" i="12"/>
  <c r="D1361" i="12"/>
  <c r="E1361" i="12"/>
  <c r="F1361" i="12"/>
  <c r="G1361" i="12"/>
  <c r="H1361" i="12"/>
  <c r="A1362" i="12"/>
  <c r="B1362" i="12"/>
  <c r="C1362" i="12"/>
  <c r="D1362" i="12"/>
  <c r="E1362" i="12"/>
  <c r="F1362" i="12"/>
  <c r="G1362" i="12"/>
  <c r="H1362" i="12"/>
  <c r="A1363" i="12"/>
  <c r="B1363" i="12"/>
  <c r="C1363" i="12"/>
  <c r="D1363" i="12"/>
  <c r="E1363" i="12"/>
  <c r="F1363" i="12"/>
  <c r="G1363" i="12"/>
  <c r="H1363" i="12"/>
  <c r="A1364" i="12"/>
  <c r="B1364" i="12"/>
  <c r="C1364" i="12"/>
  <c r="D1364" i="12"/>
  <c r="E1364" i="12"/>
  <c r="F1364" i="12"/>
  <c r="G1364" i="12"/>
  <c r="H1364" i="12"/>
  <c r="A1365" i="12"/>
  <c r="B1365" i="12"/>
  <c r="C1365" i="12"/>
  <c r="D1365" i="12"/>
  <c r="E1365" i="12"/>
  <c r="F1365" i="12"/>
  <c r="G1365" i="12"/>
  <c r="H1365" i="12"/>
  <c r="A1366" i="12"/>
  <c r="B1366" i="12"/>
  <c r="C1366" i="12"/>
  <c r="D1366" i="12"/>
  <c r="E1366" i="12"/>
  <c r="F1366" i="12"/>
  <c r="G1366" i="12"/>
  <c r="H1366" i="12"/>
  <c r="A1367" i="12"/>
  <c r="B1367" i="12"/>
  <c r="C1367" i="12"/>
  <c r="D1367" i="12"/>
  <c r="E1367" i="12"/>
  <c r="F1367" i="12"/>
  <c r="G1367" i="12"/>
  <c r="H1367" i="12"/>
  <c r="A1368" i="12"/>
  <c r="B1368" i="12"/>
  <c r="C1368" i="12"/>
  <c r="D1368" i="12"/>
  <c r="E1368" i="12"/>
  <c r="F1368" i="12"/>
  <c r="G1368" i="12"/>
  <c r="H1368" i="12"/>
  <c r="A1369" i="12"/>
  <c r="B1369" i="12"/>
  <c r="C1369" i="12"/>
  <c r="D1369" i="12"/>
  <c r="E1369" i="12"/>
  <c r="F1369" i="12"/>
  <c r="G1369" i="12"/>
  <c r="H1369" i="12"/>
  <c r="A1370" i="12"/>
  <c r="B1370" i="12"/>
  <c r="C1370" i="12"/>
  <c r="D1370" i="12"/>
  <c r="E1370" i="12"/>
  <c r="F1370" i="12"/>
  <c r="G1370" i="12"/>
  <c r="H1370" i="12"/>
  <c r="A1371" i="12"/>
  <c r="B1371" i="12"/>
  <c r="C1371" i="12"/>
  <c r="D1371" i="12"/>
  <c r="E1371" i="12"/>
  <c r="F1371" i="12"/>
  <c r="G1371" i="12"/>
  <c r="H1371" i="12"/>
  <c r="A1372" i="12"/>
  <c r="B1372" i="12"/>
  <c r="C1372" i="12"/>
  <c r="D1372" i="12"/>
  <c r="E1372" i="12"/>
  <c r="F1372" i="12"/>
  <c r="G1372" i="12"/>
  <c r="H1372" i="12"/>
  <c r="A1373" i="12"/>
  <c r="B1373" i="12"/>
  <c r="C1373" i="12"/>
  <c r="D1373" i="12"/>
  <c r="E1373" i="12"/>
  <c r="F1373" i="12"/>
  <c r="G1373" i="12"/>
  <c r="H1373" i="12"/>
  <c r="A1374" i="12"/>
  <c r="B1374" i="12"/>
  <c r="C1374" i="12"/>
  <c r="D1374" i="12"/>
  <c r="E1374" i="12"/>
  <c r="F1374" i="12"/>
  <c r="G1374" i="12"/>
  <c r="H1374" i="12"/>
  <c r="A1375" i="12"/>
  <c r="B1375" i="12"/>
  <c r="C1375" i="12"/>
  <c r="D1375" i="12"/>
  <c r="E1375" i="12"/>
  <c r="F1375" i="12"/>
  <c r="G1375" i="12"/>
  <c r="H1375" i="12"/>
  <c r="A1376" i="12"/>
  <c r="B1376" i="12"/>
  <c r="C1376" i="12"/>
  <c r="D1376" i="12"/>
  <c r="E1376" i="12"/>
  <c r="F1376" i="12"/>
  <c r="G1376" i="12"/>
  <c r="H1376" i="12"/>
  <c r="A1377" i="12"/>
  <c r="B1377" i="12"/>
  <c r="C1377" i="12"/>
  <c r="D1377" i="12"/>
  <c r="E1377" i="12"/>
  <c r="F1377" i="12"/>
  <c r="G1377" i="12"/>
  <c r="H1377" i="12"/>
  <c r="A1378" i="12"/>
  <c r="B1378" i="12"/>
  <c r="C1378" i="12"/>
  <c r="D1378" i="12"/>
  <c r="E1378" i="12"/>
  <c r="F1378" i="12"/>
  <c r="G1378" i="12"/>
  <c r="H1378" i="12"/>
  <c r="A1379" i="12"/>
  <c r="B1379" i="12"/>
  <c r="C1379" i="12"/>
  <c r="D1379" i="12"/>
  <c r="E1379" i="12"/>
  <c r="F1379" i="12"/>
  <c r="G1379" i="12"/>
  <c r="H1379" i="12"/>
  <c r="A1380" i="12"/>
  <c r="B1380" i="12"/>
  <c r="C1380" i="12"/>
  <c r="D1380" i="12"/>
  <c r="E1380" i="12"/>
  <c r="F1380" i="12"/>
  <c r="G1380" i="12"/>
  <c r="H1380" i="12"/>
  <c r="A1381" i="12"/>
  <c r="B1381" i="12"/>
  <c r="C1381" i="12"/>
  <c r="D1381" i="12"/>
  <c r="E1381" i="12"/>
  <c r="F1381" i="12"/>
  <c r="G1381" i="12"/>
  <c r="H1381" i="12"/>
  <c r="A1382" i="12"/>
  <c r="B1382" i="12"/>
  <c r="C1382" i="12"/>
  <c r="D1382" i="12"/>
  <c r="E1382" i="12"/>
  <c r="F1382" i="12"/>
  <c r="G1382" i="12"/>
  <c r="H1382" i="12"/>
  <c r="A1383" i="12"/>
  <c r="B1383" i="12"/>
  <c r="C1383" i="12"/>
  <c r="D1383" i="12"/>
  <c r="E1383" i="12"/>
  <c r="F1383" i="12"/>
  <c r="G1383" i="12"/>
  <c r="H1383" i="12"/>
  <c r="A1384" i="12"/>
  <c r="B1384" i="12"/>
  <c r="C1384" i="12"/>
  <c r="D1384" i="12"/>
  <c r="E1384" i="12"/>
  <c r="F1384" i="12"/>
  <c r="G1384" i="12"/>
  <c r="H1384" i="12"/>
  <c r="A1385" i="12"/>
  <c r="B1385" i="12"/>
  <c r="C1385" i="12"/>
  <c r="D1385" i="12"/>
  <c r="E1385" i="12"/>
  <c r="F1385" i="12"/>
  <c r="G1385" i="12"/>
  <c r="H1385" i="12"/>
  <c r="A1386" i="12"/>
  <c r="B1386" i="12"/>
  <c r="C1386" i="12"/>
  <c r="D1386" i="12"/>
  <c r="E1386" i="12"/>
  <c r="F1386" i="12"/>
  <c r="G1386" i="12"/>
  <c r="H1386" i="12"/>
  <c r="A1387" i="12"/>
  <c r="B1387" i="12"/>
  <c r="C1387" i="12"/>
  <c r="D1387" i="12"/>
  <c r="E1387" i="12"/>
  <c r="F1387" i="12"/>
  <c r="G1387" i="12"/>
  <c r="H1387" i="12"/>
  <c r="A1388" i="12"/>
  <c r="B1388" i="12"/>
  <c r="C1388" i="12"/>
  <c r="D1388" i="12"/>
  <c r="E1388" i="12"/>
  <c r="F1388" i="12"/>
  <c r="G1388" i="12"/>
  <c r="H1388" i="12"/>
  <c r="A1389" i="12"/>
  <c r="B1389" i="12"/>
  <c r="C1389" i="12"/>
  <c r="D1389" i="12"/>
  <c r="E1389" i="12"/>
  <c r="F1389" i="12"/>
  <c r="G1389" i="12"/>
  <c r="H1389" i="12"/>
  <c r="A1390" i="12"/>
  <c r="B1390" i="12"/>
  <c r="C1390" i="12"/>
  <c r="D1390" i="12"/>
  <c r="E1390" i="12"/>
  <c r="F1390" i="12"/>
  <c r="G1390" i="12"/>
  <c r="H1390" i="12"/>
  <c r="A1391" i="12"/>
  <c r="B1391" i="12"/>
  <c r="C1391" i="12"/>
  <c r="D1391" i="12"/>
  <c r="E1391" i="12"/>
  <c r="F1391" i="12"/>
  <c r="G1391" i="12"/>
  <c r="H1391" i="12"/>
  <c r="A1392" i="12"/>
  <c r="B1392" i="12"/>
  <c r="C1392" i="12"/>
  <c r="D1392" i="12"/>
  <c r="E1392" i="12"/>
  <c r="F1392" i="12"/>
  <c r="G1392" i="12"/>
  <c r="H1392" i="12"/>
  <c r="A1393" i="12"/>
  <c r="B1393" i="12"/>
  <c r="C1393" i="12"/>
  <c r="D1393" i="12"/>
  <c r="E1393" i="12"/>
  <c r="F1393" i="12"/>
  <c r="G1393" i="12"/>
  <c r="H1393" i="12"/>
  <c r="A1394" i="12"/>
  <c r="B1394" i="12"/>
  <c r="C1394" i="12"/>
  <c r="D1394" i="12"/>
  <c r="E1394" i="12"/>
  <c r="F1394" i="12"/>
  <c r="G1394" i="12"/>
  <c r="H1394" i="12"/>
  <c r="A1395" i="12"/>
  <c r="B1395" i="12"/>
  <c r="C1395" i="12"/>
  <c r="D1395" i="12"/>
  <c r="E1395" i="12"/>
  <c r="F1395" i="12"/>
  <c r="G1395" i="12"/>
  <c r="H1395" i="12"/>
  <c r="A1396" i="12"/>
  <c r="B1396" i="12"/>
  <c r="C1396" i="12"/>
  <c r="D1396" i="12"/>
  <c r="E1396" i="12"/>
  <c r="F1396" i="12"/>
  <c r="G1396" i="12"/>
  <c r="H1396" i="12"/>
  <c r="A1397" i="12"/>
  <c r="B1397" i="12"/>
  <c r="C1397" i="12"/>
  <c r="D1397" i="12"/>
  <c r="E1397" i="12"/>
  <c r="F1397" i="12"/>
  <c r="G1397" i="12"/>
  <c r="H1397" i="12"/>
  <c r="A1398" i="12"/>
  <c r="B1398" i="12"/>
  <c r="C1398" i="12"/>
  <c r="D1398" i="12"/>
  <c r="E1398" i="12"/>
  <c r="F1398" i="12"/>
  <c r="G1398" i="12"/>
  <c r="H1398" i="12"/>
  <c r="A1399" i="12"/>
  <c r="B1399" i="12"/>
  <c r="C1399" i="12"/>
  <c r="D1399" i="12"/>
  <c r="E1399" i="12"/>
  <c r="F1399" i="12"/>
  <c r="G1399" i="12"/>
  <c r="H1399" i="12"/>
  <c r="A1400" i="12"/>
  <c r="B1400" i="12"/>
  <c r="C1400" i="12"/>
  <c r="D1400" i="12"/>
  <c r="E1400" i="12"/>
  <c r="F1400" i="12"/>
  <c r="G1400" i="12"/>
  <c r="H1400" i="12"/>
  <c r="A1401" i="12"/>
  <c r="B1401" i="12"/>
  <c r="C1401" i="12"/>
  <c r="D1401" i="12"/>
  <c r="E1401" i="12"/>
  <c r="F1401" i="12"/>
  <c r="G1401" i="12"/>
  <c r="H1401" i="12"/>
  <c r="A1402" i="12"/>
  <c r="B1402" i="12"/>
  <c r="C1402" i="12"/>
  <c r="D1402" i="12"/>
  <c r="E1402" i="12"/>
  <c r="F1402" i="12"/>
  <c r="G1402" i="12"/>
  <c r="H1402" i="12"/>
  <c r="A1403" i="12"/>
  <c r="B1403" i="12"/>
  <c r="C1403" i="12"/>
  <c r="D1403" i="12"/>
  <c r="E1403" i="12"/>
  <c r="F1403" i="12"/>
  <c r="G1403" i="12"/>
  <c r="H1403" i="12"/>
  <c r="A1404" i="12"/>
  <c r="B1404" i="12"/>
  <c r="C1404" i="12"/>
  <c r="D1404" i="12"/>
  <c r="E1404" i="12"/>
  <c r="F1404" i="12"/>
  <c r="G1404" i="12"/>
  <c r="H1404" i="12"/>
  <c r="A1405" i="12"/>
  <c r="B1405" i="12"/>
  <c r="C1405" i="12"/>
  <c r="D1405" i="12"/>
  <c r="E1405" i="12"/>
  <c r="F1405" i="12"/>
  <c r="G1405" i="12"/>
  <c r="H1405" i="12"/>
  <c r="A1406" i="12"/>
  <c r="B1406" i="12"/>
  <c r="C1406" i="12"/>
  <c r="D1406" i="12"/>
  <c r="E1406" i="12"/>
  <c r="F1406" i="12"/>
  <c r="G1406" i="12"/>
  <c r="H1406" i="12"/>
  <c r="A1407" i="12"/>
  <c r="B1407" i="12"/>
  <c r="C1407" i="12"/>
  <c r="D1407" i="12"/>
  <c r="E1407" i="12"/>
  <c r="F1407" i="12"/>
  <c r="G1407" i="12"/>
  <c r="H1407" i="12"/>
  <c r="A1408" i="12"/>
  <c r="B1408" i="12"/>
  <c r="C1408" i="12"/>
  <c r="D1408" i="12"/>
  <c r="E1408" i="12"/>
  <c r="F1408" i="12"/>
  <c r="G1408" i="12"/>
  <c r="H1408" i="12"/>
  <c r="A1409" i="12"/>
  <c r="B1409" i="12"/>
  <c r="C1409" i="12"/>
  <c r="D1409" i="12"/>
  <c r="E1409" i="12"/>
  <c r="F1409" i="12"/>
  <c r="G1409" i="12"/>
  <c r="H1409" i="12"/>
  <c r="A1410" i="12"/>
  <c r="B1410" i="12"/>
  <c r="C1410" i="12"/>
  <c r="D1410" i="12"/>
  <c r="E1410" i="12"/>
  <c r="F1410" i="12"/>
  <c r="G1410" i="12"/>
  <c r="H1410" i="12"/>
  <c r="A1411" i="12"/>
  <c r="B1411" i="12"/>
  <c r="C1411" i="12"/>
  <c r="D1411" i="12"/>
  <c r="E1411" i="12"/>
  <c r="F1411" i="12"/>
  <c r="G1411" i="12"/>
  <c r="H1411" i="12"/>
  <c r="A1412" i="12"/>
  <c r="B1412" i="12"/>
  <c r="C1412" i="12"/>
  <c r="D1412" i="12"/>
  <c r="E1412" i="12"/>
  <c r="F1412" i="12"/>
  <c r="G1412" i="12"/>
  <c r="H1412" i="12"/>
  <c r="A1413" i="12"/>
  <c r="B1413" i="12"/>
  <c r="C1413" i="12"/>
  <c r="D1413" i="12"/>
  <c r="E1413" i="12"/>
  <c r="F1413" i="12"/>
  <c r="G1413" i="12"/>
  <c r="H1413" i="12"/>
  <c r="A1414" i="12"/>
  <c r="B1414" i="12"/>
  <c r="C1414" i="12"/>
  <c r="D1414" i="12"/>
  <c r="E1414" i="12"/>
  <c r="F1414" i="12"/>
  <c r="G1414" i="12"/>
  <c r="H1414" i="12"/>
  <c r="A1415" i="12"/>
  <c r="B1415" i="12"/>
  <c r="C1415" i="12"/>
  <c r="D1415" i="12"/>
  <c r="E1415" i="12"/>
  <c r="F1415" i="12"/>
  <c r="G1415" i="12"/>
  <c r="H1415" i="12"/>
  <c r="A1416" i="12"/>
  <c r="B1416" i="12"/>
  <c r="C1416" i="12"/>
  <c r="D1416" i="12"/>
  <c r="E1416" i="12"/>
  <c r="F1416" i="12"/>
  <c r="G1416" i="12"/>
  <c r="H1416" i="12"/>
  <c r="A1417" i="12"/>
  <c r="B1417" i="12"/>
  <c r="C1417" i="12"/>
  <c r="D1417" i="12"/>
  <c r="E1417" i="12"/>
  <c r="F1417" i="12"/>
  <c r="G1417" i="12"/>
  <c r="H1417" i="12"/>
  <c r="A1418" i="12"/>
  <c r="B1418" i="12"/>
  <c r="C1418" i="12"/>
  <c r="D1418" i="12"/>
  <c r="E1418" i="12"/>
  <c r="F1418" i="12"/>
  <c r="G1418" i="12"/>
  <c r="H1418" i="12"/>
  <c r="A1419" i="12"/>
  <c r="B1419" i="12"/>
  <c r="C1419" i="12"/>
  <c r="D1419" i="12"/>
  <c r="E1419" i="12"/>
  <c r="F1419" i="12"/>
  <c r="G1419" i="12"/>
  <c r="H1419" i="12"/>
  <c r="A1420" i="12"/>
  <c r="B1420" i="12"/>
  <c r="C1420" i="12"/>
  <c r="D1420" i="12"/>
  <c r="E1420" i="12"/>
  <c r="F1420" i="12"/>
  <c r="G1420" i="12"/>
  <c r="H1420" i="12"/>
  <c r="A1421" i="12"/>
  <c r="B1421" i="12"/>
  <c r="C1421" i="12"/>
  <c r="D1421" i="12"/>
  <c r="E1421" i="12"/>
  <c r="F1421" i="12"/>
  <c r="G1421" i="12"/>
  <c r="H1421" i="12"/>
  <c r="A1422" i="12"/>
  <c r="B1422" i="12"/>
  <c r="C1422" i="12"/>
  <c r="D1422" i="12"/>
  <c r="E1422" i="12"/>
  <c r="F1422" i="12"/>
  <c r="G1422" i="12"/>
  <c r="H1422" i="12"/>
  <c r="A1423" i="12"/>
  <c r="B1423" i="12"/>
  <c r="C1423" i="12"/>
  <c r="D1423" i="12"/>
  <c r="E1423" i="12"/>
  <c r="F1423" i="12"/>
  <c r="G1423" i="12"/>
  <c r="H1423" i="12"/>
  <c r="A1424" i="12"/>
  <c r="B1424" i="12"/>
  <c r="C1424" i="12"/>
  <c r="D1424" i="12"/>
  <c r="E1424" i="12"/>
  <c r="F1424" i="12"/>
  <c r="G1424" i="12"/>
  <c r="H1424" i="12"/>
  <c r="A1425" i="12"/>
  <c r="B1425" i="12"/>
  <c r="C1425" i="12"/>
  <c r="D1425" i="12"/>
  <c r="E1425" i="12"/>
  <c r="F1425" i="12"/>
  <c r="G1425" i="12"/>
  <c r="H1425" i="12"/>
  <c r="A1426" i="12"/>
  <c r="B1426" i="12"/>
  <c r="C1426" i="12"/>
  <c r="D1426" i="12"/>
  <c r="E1426" i="12"/>
  <c r="F1426" i="12"/>
  <c r="G1426" i="12"/>
  <c r="H1426" i="12"/>
  <c r="A1427" i="12"/>
  <c r="B1427" i="12"/>
  <c r="C1427" i="12"/>
  <c r="D1427" i="12"/>
  <c r="E1427" i="12"/>
  <c r="F1427" i="12"/>
  <c r="G1427" i="12"/>
  <c r="H1427" i="12"/>
  <c r="A1428" i="12"/>
  <c r="B1428" i="12"/>
  <c r="C1428" i="12"/>
  <c r="D1428" i="12"/>
  <c r="E1428" i="12"/>
  <c r="F1428" i="12"/>
  <c r="G1428" i="12"/>
  <c r="H1428" i="12"/>
  <c r="A1429" i="12"/>
  <c r="B1429" i="12"/>
  <c r="C1429" i="12"/>
  <c r="D1429" i="12"/>
  <c r="E1429" i="12"/>
  <c r="F1429" i="12"/>
  <c r="G1429" i="12"/>
  <c r="H1429" i="12"/>
  <c r="A1430" i="12"/>
  <c r="B1430" i="12"/>
  <c r="C1430" i="12"/>
  <c r="D1430" i="12"/>
  <c r="E1430" i="12"/>
  <c r="F1430" i="12"/>
  <c r="G1430" i="12"/>
  <c r="H1430" i="12"/>
  <c r="A1431" i="12"/>
  <c r="B1431" i="12"/>
  <c r="C1431" i="12"/>
  <c r="D1431" i="12"/>
  <c r="E1431" i="12"/>
  <c r="F1431" i="12"/>
  <c r="G1431" i="12"/>
  <c r="H1431" i="12"/>
  <c r="A1432" i="12"/>
  <c r="B1432" i="12"/>
  <c r="C1432" i="12"/>
  <c r="D1432" i="12"/>
  <c r="E1432" i="12"/>
  <c r="F1432" i="12"/>
  <c r="G1432" i="12"/>
  <c r="H1432" i="12"/>
  <c r="A1433" i="12"/>
  <c r="B1433" i="12"/>
  <c r="C1433" i="12"/>
  <c r="D1433" i="12"/>
  <c r="E1433" i="12"/>
  <c r="F1433" i="12"/>
  <c r="G1433" i="12"/>
  <c r="H1433" i="12"/>
  <c r="A1434" i="12"/>
  <c r="B1434" i="12"/>
  <c r="C1434" i="12"/>
  <c r="D1434" i="12"/>
  <c r="E1434" i="12"/>
  <c r="F1434" i="12"/>
  <c r="G1434" i="12"/>
  <c r="H1434" i="12"/>
  <c r="A1435" i="12"/>
  <c r="B1435" i="12"/>
  <c r="C1435" i="12"/>
  <c r="D1435" i="12"/>
  <c r="E1435" i="12"/>
  <c r="F1435" i="12"/>
  <c r="G1435" i="12"/>
  <c r="H1435" i="12"/>
  <c r="A1436" i="12"/>
  <c r="B1436" i="12"/>
  <c r="C1436" i="12"/>
  <c r="D1436" i="12"/>
  <c r="E1436" i="12"/>
  <c r="F1436" i="12"/>
  <c r="G1436" i="12"/>
  <c r="H1436" i="12"/>
  <c r="A1437" i="12"/>
  <c r="B1437" i="12"/>
  <c r="C1437" i="12"/>
  <c r="D1437" i="12"/>
  <c r="E1437" i="12"/>
  <c r="F1437" i="12"/>
  <c r="G1437" i="12"/>
  <c r="H1437" i="12"/>
  <c r="A1438" i="12"/>
  <c r="B1438" i="12"/>
  <c r="C1438" i="12"/>
  <c r="D1438" i="12"/>
  <c r="E1438" i="12"/>
  <c r="F1438" i="12"/>
  <c r="G1438" i="12"/>
  <c r="H1438" i="12"/>
  <c r="A1439" i="12"/>
  <c r="B1439" i="12"/>
  <c r="C1439" i="12"/>
  <c r="D1439" i="12"/>
  <c r="E1439" i="12"/>
  <c r="F1439" i="12"/>
  <c r="G1439" i="12"/>
  <c r="H1439" i="12"/>
  <c r="A1440" i="12"/>
  <c r="B1440" i="12"/>
  <c r="C1440" i="12"/>
  <c r="D1440" i="12"/>
  <c r="E1440" i="12"/>
  <c r="F1440" i="12"/>
  <c r="G1440" i="12"/>
  <c r="H1440" i="12"/>
  <c r="A1441" i="12"/>
  <c r="B1441" i="12"/>
  <c r="C1441" i="12"/>
  <c r="D1441" i="12"/>
  <c r="E1441" i="12"/>
  <c r="F1441" i="12"/>
  <c r="G1441" i="12"/>
  <c r="H1441" i="12"/>
  <c r="A1442" i="12"/>
  <c r="B1442" i="12"/>
  <c r="C1442" i="12"/>
  <c r="D1442" i="12"/>
  <c r="E1442" i="12"/>
  <c r="F1442" i="12"/>
  <c r="G1442" i="12"/>
  <c r="H1442" i="12"/>
  <c r="A1443" i="12"/>
  <c r="B1443" i="12"/>
  <c r="C1443" i="12"/>
  <c r="D1443" i="12"/>
  <c r="E1443" i="12"/>
  <c r="F1443" i="12"/>
  <c r="G1443" i="12"/>
  <c r="H1443" i="12"/>
  <c r="A1444" i="12"/>
  <c r="B1444" i="12"/>
  <c r="C1444" i="12"/>
  <c r="D1444" i="12"/>
  <c r="E1444" i="12"/>
  <c r="F1444" i="12"/>
  <c r="G1444" i="12"/>
  <c r="H1444" i="12"/>
  <c r="A1445" i="12"/>
  <c r="B1445" i="12"/>
  <c r="C1445" i="12"/>
  <c r="D1445" i="12"/>
  <c r="E1445" i="12"/>
  <c r="F1445" i="12"/>
  <c r="G1445" i="12"/>
  <c r="H1445" i="12"/>
  <c r="A1446" i="12"/>
  <c r="B1446" i="12"/>
  <c r="C1446" i="12"/>
  <c r="D1446" i="12"/>
  <c r="E1446" i="12"/>
  <c r="F1446" i="12"/>
  <c r="G1446" i="12"/>
  <c r="H1446" i="12"/>
  <c r="A1447" i="12"/>
  <c r="B1447" i="12"/>
  <c r="C1447" i="12"/>
  <c r="D1447" i="12"/>
  <c r="E1447" i="12"/>
  <c r="F1447" i="12"/>
  <c r="G1447" i="12"/>
  <c r="H1447" i="12"/>
  <c r="A1448" i="12"/>
  <c r="B1448" i="12"/>
  <c r="C1448" i="12"/>
  <c r="D1448" i="12"/>
  <c r="E1448" i="12"/>
  <c r="F1448" i="12"/>
  <c r="G1448" i="12"/>
  <c r="H1448" i="12"/>
  <c r="A1449" i="12"/>
  <c r="B1449" i="12"/>
  <c r="C1449" i="12"/>
  <c r="D1449" i="12"/>
  <c r="E1449" i="12"/>
  <c r="F1449" i="12"/>
  <c r="G1449" i="12"/>
  <c r="H1449" i="12"/>
  <c r="A1450" i="12"/>
  <c r="B1450" i="12"/>
  <c r="C1450" i="12"/>
  <c r="D1450" i="12"/>
  <c r="E1450" i="12"/>
  <c r="F1450" i="12"/>
  <c r="G1450" i="12"/>
  <c r="H1450" i="12"/>
  <c r="A1451" i="12"/>
  <c r="B1451" i="12"/>
  <c r="C1451" i="12"/>
  <c r="D1451" i="12"/>
  <c r="E1451" i="12"/>
  <c r="F1451" i="12"/>
  <c r="G1451" i="12"/>
  <c r="H1451" i="12"/>
  <c r="A1452" i="12"/>
  <c r="B1452" i="12"/>
  <c r="C1452" i="12"/>
  <c r="D1452" i="12"/>
  <c r="E1452" i="12"/>
  <c r="F1452" i="12"/>
  <c r="G1452" i="12"/>
  <c r="H1452" i="12"/>
  <c r="A1453" i="12"/>
  <c r="B1453" i="12"/>
  <c r="C1453" i="12"/>
  <c r="D1453" i="12"/>
  <c r="E1453" i="12"/>
  <c r="F1453" i="12"/>
  <c r="G1453" i="12"/>
  <c r="H1453" i="12"/>
  <c r="A1454" i="12"/>
  <c r="B1454" i="12"/>
  <c r="C1454" i="12"/>
  <c r="D1454" i="12"/>
  <c r="E1454" i="12"/>
  <c r="F1454" i="12"/>
  <c r="G1454" i="12"/>
  <c r="H1454" i="12"/>
  <c r="A1455" i="12"/>
  <c r="B1455" i="12"/>
  <c r="C1455" i="12"/>
  <c r="D1455" i="12"/>
  <c r="E1455" i="12"/>
  <c r="F1455" i="12"/>
  <c r="G1455" i="12"/>
  <c r="H1455" i="12"/>
  <c r="A1456" i="12"/>
  <c r="B1456" i="12"/>
  <c r="C1456" i="12"/>
  <c r="D1456" i="12"/>
  <c r="E1456" i="12"/>
  <c r="F1456" i="12"/>
  <c r="G1456" i="12"/>
  <c r="H1456" i="12"/>
  <c r="A1457" i="12"/>
  <c r="B1457" i="12"/>
  <c r="C1457" i="12"/>
  <c r="D1457" i="12"/>
  <c r="E1457" i="12"/>
  <c r="F1457" i="12"/>
  <c r="G1457" i="12"/>
  <c r="H1457" i="12"/>
  <c r="A1458" i="12"/>
  <c r="B1458" i="12"/>
  <c r="C1458" i="12"/>
  <c r="D1458" i="12"/>
  <c r="E1458" i="12"/>
  <c r="F1458" i="12"/>
  <c r="G1458" i="12"/>
  <c r="H1458" i="12"/>
  <c r="A1459" i="12"/>
  <c r="B1459" i="12"/>
  <c r="C1459" i="12"/>
  <c r="D1459" i="12"/>
  <c r="E1459" i="12"/>
  <c r="F1459" i="12"/>
  <c r="G1459" i="12"/>
  <c r="H1459" i="12"/>
  <c r="A1460" i="12"/>
  <c r="B1460" i="12"/>
  <c r="C1460" i="12"/>
  <c r="D1460" i="12"/>
  <c r="E1460" i="12"/>
  <c r="F1460" i="12"/>
  <c r="G1460" i="12"/>
  <c r="H1460" i="12"/>
  <c r="A1461" i="12"/>
  <c r="B1461" i="12"/>
  <c r="C1461" i="12"/>
  <c r="D1461" i="12"/>
  <c r="E1461" i="12"/>
  <c r="F1461" i="12"/>
  <c r="G1461" i="12"/>
  <c r="H1461" i="12"/>
  <c r="A1462" i="12"/>
  <c r="B1462" i="12"/>
  <c r="C1462" i="12"/>
  <c r="D1462" i="12"/>
  <c r="E1462" i="12"/>
  <c r="F1462" i="12"/>
  <c r="G1462" i="12"/>
  <c r="H1462" i="12"/>
  <c r="A1463" i="12"/>
  <c r="B1463" i="12"/>
  <c r="C1463" i="12"/>
  <c r="D1463" i="12"/>
  <c r="E1463" i="12"/>
  <c r="F1463" i="12"/>
  <c r="G1463" i="12"/>
  <c r="H1463" i="12"/>
  <c r="A1464" i="12"/>
  <c r="B1464" i="12"/>
  <c r="C1464" i="12"/>
  <c r="D1464" i="12"/>
  <c r="E1464" i="12"/>
  <c r="F1464" i="12"/>
  <c r="G1464" i="12"/>
  <c r="H1464" i="12"/>
  <c r="A1465" i="12"/>
  <c r="B1465" i="12"/>
  <c r="C1465" i="12"/>
  <c r="D1465" i="12"/>
  <c r="E1465" i="12"/>
  <c r="F1465" i="12"/>
  <c r="G1465" i="12"/>
  <c r="H1465" i="12"/>
  <c r="A1466" i="12"/>
  <c r="B1466" i="12"/>
  <c r="C1466" i="12"/>
  <c r="D1466" i="12"/>
  <c r="E1466" i="12"/>
  <c r="F1466" i="12"/>
  <c r="G1466" i="12"/>
  <c r="H1466" i="12"/>
  <c r="A1467" i="12"/>
  <c r="B1467" i="12"/>
  <c r="C1467" i="12"/>
  <c r="D1467" i="12"/>
  <c r="E1467" i="12"/>
  <c r="F1467" i="12"/>
  <c r="G1467" i="12"/>
  <c r="H1467" i="12"/>
  <c r="A1468" i="12"/>
  <c r="B1468" i="12"/>
  <c r="C1468" i="12"/>
  <c r="D1468" i="12"/>
  <c r="E1468" i="12"/>
  <c r="F1468" i="12"/>
  <c r="G1468" i="12"/>
  <c r="H1468" i="12"/>
  <c r="A1469" i="12"/>
  <c r="B1469" i="12"/>
  <c r="C1469" i="12"/>
  <c r="D1469" i="12"/>
  <c r="E1469" i="12"/>
  <c r="F1469" i="12"/>
  <c r="G1469" i="12"/>
  <c r="H1469" i="12"/>
  <c r="A1470" i="12"/>
  <c r="B1470" i="12"/>
  <c r="C1470" i="12"/>
  <c r="D1470" i="12"/>
  <c r="E1470" i="12"/>
  <c r="F1470" i="12"/>
  <c r="G1470" i="12"/>
  <c r="H1470" i="12"/>
  <c r="A1471" i="12"/>
  <c r="B1471" i="12"/>
  <c r="C1471" i="12"/>
  <c r="D1471" i="12"/>
  <c r="E1471" i="12"/>
  <c r="F1471" i="12"/>
  <c r="G1471" i="12"/>
  <c r="H1471" i="12"/>
  <c r="A1472" i="12"/>
  <c r="B1472" i="12"/>
  <c r="C1472" i="12"/>
  <c r="D1472" i="12"/>
  <c r="E1472" i="12"/>
  <c r="F1472" i="12"/>
  <c r="G1472" i="12"/>
  <c r="H1472" i="12"/>
  <c r="A1473" i="12"/>
  <c r="B1473" i="12"/>
  <c r="C1473" i="12"/>
  <c r="D1473" i="12"/>
  <c r="E1473" i="12"/>
  <c r="F1473" i="12"/>
  <c r="G1473" i="12"/>
  <c r="H1473" i="12"/>
  <c r="A1474" i="12"/>
  <c r="B1474" i="12"/>
  <c r="C1474" i="12"/>
  <c r="D1474" i="12"/>
  <c r="E1474" i="12"/>
  <c r="F1474" i="12"/>
  <c r="G1474" i="12"/>
  <c r="H1474" i="12"/>
  <c r="A1475" i="12"/>
  <c r="B1475" i="12"/>
  <c r="C1475" i="12"/>
  <c r="D1475" i="12"/>
  <c r="E1475" i="12"/>
  <c r="F1475" i="12"/>
  <c r="G1475" i="12"/>
  <c r="H1475" i="12"/>
  <c r="A1476" i="12"/>
  <c r="B1476" i="12"/>
  <c r="C1476" i="12"/>
  <c r="D1476" i="12"/>
  <c r="E1476" i="12"/>
  <c r="F1476" i="12"/>
  <c r="G1476" i="12"/>
  <c r="H1476" i="12"/>
  <c r="A1477" i="12"/>
  <c r="B1477" i="12"/>
  <c r="C1477" i="12"/>
  <c r="D1477" i="12"/>
  <c r="E1477" i="12"/>
  <c r="F1477" i="12"/>
  <c r="G1477" i="12"/>
  <c r="H1477" i="12"/>
  <c r="A1478" i="12"/>
  <c r="B1478" i="12"/>
  <c r="C1478" i="12"/>
  <c r="D1478" i="12"/>
  <c r="E1478" i="12"/>
  <c r="F1478" i="12"/>
  <c r="G1478" i="12"/>
  <c r="H1478" i="12"/>
  <c r="A1479" i="12"/>
  <c r="B1479" i="12"/>
  <c r="C1479" i="12"/>
  <c r="D1479" i="12"/>
  <c r="E1479" i="12"/>
  <c r="F1479" i="12"/>
  <c r="G1479" i="12"/>
  <c r="H1479" i="12"/>
  <c r="A1480" i="12"/>
  <c r="B1480" i="12"/>
  <c r="C1480" i="12"/>
  <c r="D1480" i="12"/>
  <c r="E1480" i="12"/>
  <c r="F1480" i="12"/>
  <c r="G1480" i="12"/>
  <c r="H1480" i="12"/>
  <c r="A1481" i="12"/>
  <c r="B1481" i="12"/>
  <c r="C1481" i="12"/>
  <c r="D1481" i="12"/>
  <c r="E1481" i="12"/>
  <c r="F1481" i="12"/>
  <c r="G1481" i="12"/>
  <c r="H1481" i="12"/>
  <c r="A1482" i="12"/>
  <c r="B1482" i="12"/>
  <c r="C1482" i="12"/>
  <c r="D1482" i="12"/>
  <c r="E1482" i="12"/>
  <c r="F1482" i="12"/>
  <c r="G1482" i="12"/>
  <c r="H1482" i="12"/>
  <c r="A1483" i="12"/>
  <c r="B1483" i="12"/>
  <c r="C1483" i="12"/>
  <c r="D1483" i="12"/>
  <c r="E1483" i="12"/>
  <c r="F1483" i="12"/>
  <c r="G1483" i="12"/>
  <c r="H1483" i="12"/>
  <c r="A1484" i="12"/>
  <c r="B1484" i="12"/>
  <c r="C1484" i="12"/>
  <c r="D1484" i="12"/>
  <c r="E1484" i="12"/>
  <c r="F1484" i="12"/>
  <c r="G1484" i="12"/>
  <c r="H1484" i="12"/>
  <c r="A1485" i="12"/>
  <c r="B1485" i="12"/>
  <c r="C1485" i="12"/>
  <c r="D1485" i="12"/>
  <c r="E1485" i="12"/>
  <c r="F1485" i="12"/>
  <c r="G1485" i="12"/>
  <c r="H1485" i="12"/>
  <c r="A1486" i="12"/>
  <c r="B1486" i="12"/>
  <c r="C1486" i="12"/>
  <c r="D1486" i="12"/>
  <c r="E1486" i="12"/>
  <c r="F1486" i="12"/>
  <c r="G1486" i="12"/>
  <c r="H1486" i="12"/>
  <c r="A1487" i="12"/>
  <c r="B1487" i="12"/>
  <c r="C1487" i="12"/>
  <c r="D1487" i="12"/>
  <c r="E1487" i="12"/>
  <c r="F1487" i="12"/>
  <c r="G1487" i="12"/>
  <c r="H1487" i="12"/>
  <c r="A1488" i="12"/>
  <c r="B1488" i="12"/>
  <c r="C1488" i="12"/>
  <c r="D1488" i="12"/>
  <c r="E1488" i="12"/>
  <c r="F1488" i="12"/>
  <c r="G1488" i="12"/>
  <c r="H1488" i="12"/>
  <c r="A1489" i="12"/>
  <c r="B1489" i="12"/>
  <c r="C1489" i="12"/>
  <c r="D1489" i="12"/>
  <c r="E1489" i="12"/>
  <c r="F1489" i="12"/>
  <c r="G1489" i="12"/>
  <c r="H1489" i="12"/>
  <c r="A1490" i="12"/>
  <c r="B1490" i="12"/>
  <c r="C1490" i="12"/>
  <c r="D1490" i="12"/>
  <c r="E1490" i="12"/>
  <c r="F1490" i="12"/>
  <c r="G1490" i="12"/>
  <c r="H1490" i="12"/>
  <c r="A1491" i="12"/>
  <c r="B1491" i="12"/>
  <c r="C1491" i="12"/>
  <c r="D1491" i="12"/>
  <c r="E1491" i="12"/>
  <c r="F1491" i="12"/>
  <c r="G1491" i="12"/>
  <c r="H1491" i="12"/>
  <c r="A1492" i="12"/>
  <c r="B1492" i="12"/>
  <c r="C1492" i="12"/>
  <c r="D1492" i="12"/>
  <c r="E1492" i="12"/>
  <c r="F1492" i="12"/>
  <c r="G1492" i="12"/>
  <c r="H1492" i="12"/>
  <c r="A1493" i="12"/>
  <c r="B1493" i="12"/>
  <c r="C1493" i="12"/>
  <c r="D1493" i="12"/>
  <c r="E1493" i="12"/>
  <c r="F1493" i="12"/>
  <c r="G1493" i="12"/>
  <c r="H1493" i="12"/>
  <c r="A1494" i="12"/>
  <c r="B1494" i="12"/>
  <c r="C1494" i="12"/>
  <c r="D1494" i="12"/>
  <c r="E1494" i="12"/>
  <c r="F1494" i="12"/>
  <c r="G1494" i="12"/>
  <c r="H1494" i="12"/>
  <c r="A1495" i="12"/>
  <c r="B1495" i="12"/>
  <c r="C1495" i="12"/>
  <c r="D1495" i="12"/>
  <c r="E1495" i="12"/>
  <c r="F1495" i="12"/>
  <c r="G1495" i="12"/>
  <c r="H1495" i="12"/>
  <c r="A1496" i="12"/>
  <c r="B1496" i="12"/>
  <c r="C1496" i="12"/>
  <c r="D1496" i="12"/>
  <c r="E1496" i="12"/>
  <c r="F1496" i="12"/>
  <c r="G1496" i="12"/>
  <c r="H1496" i="12"/>
  <c r="A1497" i="12"/>
  <c r="B1497" i="12"/>
  <c r="C1497" i="12"/>
  <c r="D1497" i="12"/>
  <c r="E1497" i="12"/>
  <c r="F1497" i="12"/>
  <c r="G1497" i="12"/>
  <c r="H1497" i="12"/>
  <c r="A1498" i="12"/>
  <c r="B1498" i="12"/>
  <c r="C1498" i="12"/>
  <c r="D1498" i="12"/>
  <c r="E1498" i="12"/>
  <c r="F1498" i="12"/>
  <c r="G1498" i="12"/>
  <c r="H1498" i="12"/>
  <c r="A1499" i="12"/>
  <c r="B1499" i="12"/>
  <c r="C1499" i="12"/>
  <c r="D1499" i="12"/>
  <c r="E1499" i="12"/>
  <c r="F1499" i="12"/>
  <c r="G1499" i="12"/>
  <c r="H1499" i="12"/>
  <c r="A1500" i="12"/>
  <c r="B1500" i="12"/>
  <c r="C1500" i="12"/>
  <c r="D1500" i="12"/>
  <c r="E1500" i="12"/>
  <c r="F1500" i="12"/>
  <c r="G1500" i="12"/>
  <c r="H1500" i="12"/>
  <c r="A1501" i="12"/>
  <c r="B1501" i="12"/>
  <c r="C1501" i="12"/>
  <c r="D1501" i="12"/>
  <c r="E1501" i="12"/>
  <c r="F1501" i="12"/>
  <c r="G1501" i="12"/>
  <c r="H1501" i="12"/>
  <c r="A1502" i="12"/>
  <c r="B1502" i="12"/>
  <c r="C1502" i="12"/>
  <c r="D1502" i="12"/>
  <c r="E1502" i="12"/>
  <c r="F1502" i="12"/>
  <c r="G1502" i="12"/>
  <c r="H1502" i="12"/>
  <c r="A1503" i="12"/>
  <c r="B1503" i="12"/>
  <c r="C1503" i="12"/>
  <c r="D1503" i="12"/>
  <c r="E1503" i="12"/>
  <c r="F1503" i="12"/>
  <c r="G1503" i="12"/>
  <c r="H1503" i="12"/>
  <c r="A1504" i="12"/>
  <c r="B1504" i="12"/>
  <c r="C1504" i="12"/>
  <c r="D1504" i="12"/>
  <c r="E1504" i="12"/>
  <c r="F1504" i="12"/>
  <c r="G1504" i="12"/>
  <c r="H1504" i="12"/>
  <c r="A1505" i="12"/>
  <c r="B1505" i="12"/>
  <c r="C1505" i="12"/>
  <c r="D1505" i="12"/>
  <c r="E1505" i="12"/>
  <c r="F1505" i="12"/>
  <c r="G1505" i="12"/>
  <c r="H1505" i="12"/>
  <c r="A1506" i="12"/>
  <c r="B1506" i="12"/>
  <c r="C1506" i="12"/>
  <c r="D1506" i="12"/>
  <c r="E1506" i="12"/>
  <c r="F1506" i="12"/>
  <c r="G1506" i="12"/>
  <c r="H1506" i="12"/>
  <c r="A1507" i="12"/>
  <c r="B1507" i="12"/>
  <c r="C1507" i="12"/>
  <c r="D1507" i="12"/>
  <c r="E1507" i="12"/>
  <c r="F1507" i="12"/>
  <c r="G1507" i="12"/>
  <c r="H1507" i="12"/>
  <c r="A1508" i="12"/>
  <c r="B1508" i="12"/>
  <c r="C1508" i="12"/>
  <c r="D1508" i="12"/>
  <c r="E1508" i="12"/>
  <c r="F1508" i="12"/>
  <c r="G1508" i="12"/>
  <c r="H1508" i="12"/>
  <c r="A1509" i="12"/>
  <c r="B1509" i="12"/>
  <c r="C1509" i="12"/>
  <c r="D1509" i="12"/>
  <c r="E1509" i="12"/>
  <c r="F1509" i="12"/>
  <c r="G1509" i="12"/>
  <c r="H1509" i="12"/>
  <c r="A1510" i="12"/>
  <c r="B1510" i="12"/>
  <c r="C1510" i="12"/>
  <c r="D1510" i="12"/>
  <c r="E1510" i="12"/>
  <c r="F1510" i="12"/>
  <c r="G1510" i="12"/>
  <c r="H1510" i="12"/>
  <c r="A1511" i="12"/>
  <c r="B1511" i="12"/>
  <c r="C1511" i="12"/>
  <c r="D1511" i="12"/>
  <c r="E1511" i="12"/>
  <c r="F1511" i="12"/>
  <c r="G1511" i="12"/>
  <c r="H1511" i="12"/>
  <c r="A1512" i="12"/>
  <c r="B1512" i="12"/>
  <c r="C1512" i="12"/>
  <c r="D1512" i="12"/>
  <c r="E1512" i="12"/>
  <c r="F1512" i="12"/>
  <c r="G1512" i="12"/>
  <c r="H1512" i="12"/>
  <c r="A1513" i="12"/>
  <c r="B1513" i="12"/>
  <c r="C1513" i="12"/>
  <c r="D1513" i="12"/>
  <c r="E1513" i="12"/>
  <c r="F1513" i="12"/>
  <c r="G1513" i="12"/>
  <c r="H1513" i="12"/>
  <c r="A1514" i="12"/>
  <c r="B1514" i="12"/>
  <c r="C1514" i="12"/>
  <c r="D1514" i="12"/>
  <c r="E1514" i="12"/>
  <c r="F1514" i="12"/>
  <c r="G1514" i="12"/>
  <c r="H1514" i="12"/>
  <c r="A1515" i="12"/>
  <c r="B1515" i="12"/>
  <c r="C1515" i="12"/>
  <c r="D1515" i="12"/>
  <c r="E1515" i="12"/>
  <c r="F1515" i="12"/>
  <c r="G1515" i="12"/>
  <c r="H1515" i="12"/>
  <c r="A1516" i="12"/>
  <c r="B1516" i="12"/>
  <c r="C1516" i="12"/>
  <c r="D1516" i="12"/>
  <c r="E1516" i="12"/>
  <c r="F1516" i="12"/>
  <c r="G1516" i="12"/>
  <c r="H1516" i="12"/>
  <c r="A1517" i="12"/>
  <c r="B1517" i="12"/>
  <c r="C1517" i="12"/>
  <c r="D1517" i="12"/>
  <c r="E1517" i="12"/>
  <c r="F1517" i="12"/>
  <c r="G1517" i="12"/>
  <c r="H1517" i="12"/>
  <c r="A1518" i="12"/>
  <c r="B1518" i="12"/>
  <c r="C1518" i="12"/>
  <c r="D1518" i="12"/>
  <c r="E1518" i="12"/>
  <c r="F1518" i="12"/>
  <c r="G1518" i="12"/>
  <c r="H1518" i="12"/>
  <c r="A1519" i="12"/>
  <c r="B1519" i="12"/>
  <c r="C1519" i="12"/>
  <c r="D1519" i="12"/>
  <c r="E1519" i="12"/>
  <c r="F1519" i="12"/>
  <c r="G1519" i="12"/>
  <c r="H1519" i="12"/>
  <c r="A1520" i="12"/>
  <c r="B1520" i="12"/>
  <c r="C1520" i="12"/>
  <c r="D1520" i="12"/>
  <c r="E1520" i="12"/>
  <c r="F1520" i="12"/>
  <c r="G1520" i="12"/>
  <c r="H1520" i="12"/>
  <c r="A1521" i="12"/>
  <c r="B1521" i="12"/>
  <c r="C1521" i="12"/>
  <c r="D1521" i="12"/>
  <c r="E1521" i="12"/>
  <c r="F1521" i="12"/>
  <c r="G1521" i="12"/>
  <c r="H1521" i="12"/>
  <c r="A1522" i="12"/>
  <c r="B1522" i="12"/>
  <c r="C1522" i="12"/>
  <c r="D1522" i="12"/>
  <c r="E1522" i="12"/>
  <c r="F1522" i="12"/>
  <c r="G1522" i="12"/>
  <c r="H1522" i="12"/>
  <c r="A1523" i="12"/>
  <c r="B1523" i="12"/>
  <c r="C1523" i="12"/>
  <c r="D1523" i="12"/>
  <c r="E1523" i="12"/>
  <c r="F1523" i="12"/>
  <c r="G1523" i="12"/>
  <c r="H1523" i="12"/>
  <c r="A1524" i="12"/>
  <c r="B1524" i="12"/>
  <c r="C1524" i="12"/>
  <c r="D1524" i="12"/>
  <c r="E1524" i="12"/>
  <c r="F1524" i="12"/>
  <c r="G1524" i="12"/>
  <c r="H1524" i="12"/>
  <c r="A1525" i="12"/>
  <c r="B1525" i="12"/>
  <c r="C1525" i="12"/>
  <c r="D1525" i="12"/>
  <c r="E1525" i="12"/>
  <c r="F1525" i="12"/>
  <c r="G1525" i="12"/>
  <c r="H1525" i="12"/>
  <c r="A1526" i="12"/>
  <c r="B1526" i="12"/>
  <c r="C1526" i="12"/>
  <c r="D1526" i="12"/>
  <c r="E1526" i="12"/>
  <c r="F1526" i="12"/>
  <c r="G1526" i="12"/>
  <c r="H1526" i="12"/>
  <c r="A1527" i="12"/>
  <c r="B1527" i="12"/>
  <c r="C1527" i="12"/>
  <c r="D1527" i="12"/>
  <c r="E1527" i="12"/>
  <c r="F1527" i="12"/>
  <c r="G1527" i="12"/>
  <c r="H1527" i="12"/>
  <c r="A1528" i="12"/>
  <c r="B1528" i="12"/>
  <c r="C1528" i="12"/>
  <c r="D1528" i="12"/>
  <c r="E1528" i="12"/>
  <c r="F1528" i="12"/>
  <c r="G1528" i="12"/>
  <c r="H1528" i="12"/>
  <c r="A1529" i="12"/>
  <c r="B1529" i="12"/>
  <c r="C1529" i="12"/>
  <c r="D1529" i="12"/>
  <c r="E1529" i="12"/>
  <c r="F1529" i="12"/>
  <c r="G1529" i="12"/>
  <c r="H1529" i="12"/>
  <c r="A1530" i="12"/>
  <c r="B1530" i="12"/>
  <c r="C1530" i="12"/>
  <c r="D1530" i="12"/>
  <c r="E1530" i="12"/>
  <c r="F1530" i="12"/>
  <c r="G1530" i="12"/>
  <c r="H1530" i="12"/>
  <c r="A1531" i="12"/>
  <c r="B1531" i="12"/>
  <c r="C1531" i="12"/>
  <c r="D1531" i="12"/>
  <c r="E1531" i="12"/>
  <c r="F1531" i="12"/>
  <c r="G1531" i="12"/>
  <c r="H1531" i="12"/>
  <c r="A1532" i="12"/>
  <c r="B1532" i="12"/>
  <c r="C1532" i="12"/>
  <c r="D1532" i="12"/>
  <c r="E1532" i="12"/>
  <c r="F1532" i="12"/>
  <c r="G1532" i="12"/>
  <c r="H1532" i="12"/>
  <c r="A1533" i="12"/>
  <c r="B1533" i="12"/>
  <c r="C1533" i="12"/>
  <c r="D1533" i="12"/>
  <c r="E1533" i="12"/>
  <c r="F1533" i="12"/>
  <c r="G1533" i="12"/>
  <c r="H1533" i="12"/>
  <c r="A1534" i="12"/>
  <c r="B1534" i="12"/>
  <c r="C1534" i="12"/>
  <c r="D1534" i="12"/>
  <c r="E1534" i="12"/>
  <c r="F1534" i="12"/>
  <c r="G1534" i="12"/>
  <c r="H1534" i="12"/>
  <c r="A1535" i="12"/>
  <c r="B1535" i="12"/>
  <c r="C1535" i="12"/>
  <c r="D1535" i="12"/>
  <c r="E1535" i="12"/>
  <c r="F1535" i="12"/>
  <c r="G1535" i="12"/>
  <c r="H1535" i="12"/>
  <c r="A1536" i="12"/>
  <c r="B1536" i="12"/>
  <c r="C1536" i="12"/>
  <c r="D1536" i="12"/>
  <c r="E1536" i="12"/>
  <c r="F1536" i="12"/>
  <c r="G1536" i="12"/>
  <c r="H1536" i="12"/>
  <c r="A1537" i="12"/>
  <c r="B1537" i="12"/>
  <c r="C1537" i="12"/>
  <c r="D1537" i="12"/>
  <c r="E1537" i="12"/>
  <c r="F1537" i="12"/>
  <c r="G1537" i="12"/>
  <c r="H1537" i="12"/>
  <c r="A1538" i="12"/>
  <c r="B1538" i="12"/>
  <c r="C1538" i="12"/>
  <c r="D1538" i="12"/>
  <c r="E1538" i="12"/>
  <c r="F1538" i="12"/>
  <c r="G1538" i="12"/>
  <c r="H1538" i="12"/>
  <c r="A1539" i="12"/>
  <c r="B1539" i="12"/>
  <c r="C1539" i="12"/>
  <c r="D1539" i="12"/>
  <c r="E1539" i="12"/>
  <c r="F1539" i="12"/>
  <c r="G1539" i="12"/>
  <c r="H1539" i="12"/>
  <c r="A1540" i="12"/>
  <c r="B1540" i="12"/>
  <c r="C1540" i="12"/>
  <c r="D1540" i="12"/>
  <c r="E1540" i="12"/>
  <c r="F1540" i="12"/>
  <c r="G1540" i="12"/>
  <c r="H1540" i="12"/>
  <c r="A1541" i="12"/>
  <c r="B1541" i="12"/>
  <c r="C1541" i="12"/>
  <c r="D1541" i="12"/>
  <c r="E1541" i="12"/>
  <c r="F1541" i="12"/>
  <c r="G1541" i="12"/>
  <c r="H1541" i="12"/>
  <c r="A1542" i="12"/>
  <c r="B1542" i="12"/>
  <c r="C1542" i="12"/>
  <c r="D1542" i="12"/>
  <c r="E1542" i="12"/>
  <c r="F1542" i="12"/>
  <c r="G1542" i="12"/>
  <c r="H1542" i="12"/>
  <c r="A1543" i="12"/>
  <c r="B1543" i="12"/>
  <c r="C1543" i="12"/>
  <c r="D1543" i="12"/>
  <c r="E1543" i="12"/>
  <c r="F1543" i="12"/>
  <c r="G1543" i="12"/>
  <c r="H1543" i="12"/>
  <c r="A1544" i="12"/>
  <c r="B1544" i="12"/>
  <c r="C1544" i="12"/>
  <c r="D1544" i="12"/>
  <c r="E1544" i="12"/>
  <c r="F1544" i="12"/>
  <c r="G1544" i="12"/>
  <c r="H1544" i="12"/>
  <c r="A1545" i="12"/>
  <c r="B1545" i="12"/>
  <c r="C1545" i="12"/>
  <c r="D1545" i="12"/>
  <c r="E1545" i="12"/>
  <c r="F1545" i="12"/>
  <c r="G1545" i="12"/>
  <c r="H1545" i="12"/>
  <c r="A1546" i="12"/>
  <c r="B1546" i="12"/>
  <c r="C1546" i="12"/>
  <c r="D1546" i="12"/>
  <c r="E1546" i="12"/>
  <c r="F1546" i="12"/>
  <c r="G1546" i="12"/>
  <c r="H1546" i="12"/>
  <c r="A1547" i="12"/>
  <c r="B1547" i="12"/>
  <c r="C1547" i="12"/>
  <c r="D1547" i="12"/>
  <c r="E1547" i="12"/>
  <c r="F1547" i="12"/>
  <c r="G1547" i="12"/>
  <c r="H1547" i="12"/>
  <c r="A1548" i="12"/>
  <c r="B1548" i="12"/>
  <c r="C1548" i="12"/>
  <c r="D1548" i="12"/>
  <c r="E1548" i="12"/>
  <c r="F1548" i="12"/>
  <c r="G1548" i="12"/>
  <c r="H1548" i="12"/>
  <c r="A1549" i="12"/>
  <c r="B1549" i="12"/>
  <c r="C1549" i="12"/>
  <c r="D1549" i="12"/>
  <c r="E1549" i="12"/>
  <c r="F1549" i="12"/>
  <c r="G1549" i="12"/>
  <c r="H1549" i="12"/>
  <c r="A1550" i="12"/>
  <c r="B1550" i="12"/>
  <c r="C1550" i="12"/>
  <c r="D1550" i="12"/>
  <c r="E1550" i="12"/>
  <c r="F1550" i="12"/>
  <c r="G1550" i="12"/>
  <c r="H1550" i="12"/>
  <c r="A1551" i="12"/>
  <c r="B1551" i="12"/>
  <c r="C1551" i="12"/>
  <c r="D1551" i="12"/>
  <c r="E1551" i="12"/>
  <c r="F1551" i="12"/>
  <c r="G1551" i="12"/>
  <c r="H1551" i="12"/>
  <c r="A1552" i="12"/>
  <c r="B1552" i="12"/>
  <c r="C1552" i="12"/>
  <c r="D1552" i="12"/>
  <c r="E1552" i="12"/>
  <c r="F1552" i="12"/>
  <c r="G1552" i="12"/>
  <c r="H1552" i="12"/>
  <c r="A1553" i="12"/>
  <c r="B1553" i="12"/>
  <c r="C1553" i="12"/>
  <c r="D1553" i="12"/>
  <c r="E1553" i="12"/>
  <c r="F1553" i="12"/>
  <c r="G1553" i="12"/>
  <c r="H1553" i="12"/>
  <c r="A1554" i="12"/>
  <c r="B1554" i="12"/>
  <c r="C1554" i="12"/>
  <c r="D1554" i="12"/>
  <c r="E1554" i="12"/>
  <c r="F1554" i="12"/>
  <c r="G1554" i="12"/>
  <c r="H1554" i="12"/>
  <c r="A1555" i="12"/>
  <c r="B1555" i="12"/>
  <c r="C1555" i="12"/>
  <c r="D1555" i="12"/>
  <c r="E1555" i="12"/>
  <c r="F1555" i="12"/>
  <c r="G1555" i="12"/>
  <c r="H1555" i="12"/>
  <c r="A1556" i="12"/>
  <c r="B1556" i="12"/>
  <c r="C1556" i="12"/>
  <c r="D1556" i="12"/>
  <c r="E1556" i="12"/>
  <c r="F1556" i="12"/>
  <c r="G1556" i="12"/>
  <c r="H1556" i="12"/>
  <c r="A1557" i="12"/>
  <c r="B1557" i="12"/>
  <c r="C1557" i="12"/>
  <c r="D1557" i="12"/>
  <c r="E1557" i="12"/>
  <c r="F1557" i="12"/>
  <c r="G1557" i="12"/>
  <c r="H1557" i="12"/>
  <c r="A1558" i="12"/>
  <c r="B1558" i="12"/>
  <c r="C1558" i="12"/>
  <c r="D1558" i="12"/>
  <c r="E1558" i="12"/>
  <c r="F1558" i="12"/>
  <c r="G1558" i="12"/>
  <c r="H1558" i="12"/>
  <c r="A1559" i="12"/>
  <c r="B1559" i="12"/>
  <c r="C1559" i="12"/>
  <c r="D1559" i="12"/>
  <c r="E1559" i="12"/>
  <c r="F1559" i="12"/>
  <c r="G1559" i="12"/>
  <c r="H1559" i="12"/>
  <c r="A1560" i="12"/>
  <c r="B1560" i="12"/>
  <c r="C1560" i="12"/>
  <c r="D1560" i="12"/>
  <c r="E1560" i="12"/>
  <c r="F1560" i="12"/>
  <c r="G1560" i="12"/>
  <c r="H1560" i="12"/>
  <c r="A1561" i="12"/>
  <c r="B1561" i="12"/>
  <c r="C1561" i="12"/>
  <c r="D1561" i="12"/>
  <c r="E1561" i="12"/>
  <c r="F1561" i="12"/>
  <c r="G1561" i="12"/>
  <c r="H1561" i="12"/>
  <c r="A1562" i="12"/>
  <c r="B1562" i="12"/>
  <c r="C1562" i="12"/>
  <c r="D1562" i="12"/>
  <c r="E1562" i="12"/>
  <c r="F1562" i="12"/>
  <c r="G1562" i="12"/>
  <c r="H1562" i="12"/>
  <c r="A1563" i="12"/>
  <c r="B1563" i="12"/>
  <c r="C1563" i="12"/>
  <c r="D1563" i="12"/>
  <c r="E1563" i="12"/>
  <c r="F1563" i="12"/>
  <c r="G1563" i="12"/>
  <c r="H1563" i="12"/>
  <c r="A1564" i="12"/>
  <c r="B1564" i="12"/>
  <c r="C1564" i="12"/>
  <c r="D1564" i="12"/>
  <c r="E1564" i="12"/>
  <c r="F1564" i="12"/>
  <c r="G1564" i="12"/>
  <c r="H1564" i="12"/>
  <c r="A1565" i="12"/>
  <c r="B1565" i="12"/>
  <c r="C1565" i="12"/>
  <c r="D1565" i="12"/>
  <c r="E1565" i="12"/>
  <c r="F1565" i="12"/>
  <c r="G1565" i="12"/>
  <c r="H1565" i="12"/>
  <c r="A1566" i="12"/>
  <c r="B1566" i="12"/>
  <c r="C1566" i="12"/>
  <c r="D1566" i="12"/>
  <c r="E1566" i="12"/>
  <c r="F1566" i="12"/>
  <c r="G1566" i="12"/>
  <c r="H1566" i="12"/>
  <c r="A1567" i="12"/>
  <c r="B1567" i="12"/>
  <c r="C1567" i="12"/>
  <c r="D1567" i="12"/>
  <c r="E1567" i="12"/>
  <c r="F1567" i="12"/>
  <c r="G1567" i="12"/>
  <c r="H1567" i="12"/>
  <c r="A1568" i="12"/>
  <c r="B1568" i="12"/>
  <c r="C1568" i="12"/>
  <c r="D1568" i="12"/>
  <c r="E1568" i="12"/>
  <c r="F1568" i="12"/>
  <c r="G1568" i="12"/>
  <c r="H1568" i="12"/>
  <c r="A1569" i="12"/>
  <c r="B1569" i="12"/>
  <c r="C1569" i="12"/>
  <c r="D1569" i="12"/>
  <c r="E1569" i="12"/>
  <c r="F1569" i="12"/>
  <c r="G1569" i="12"/>
  <c r="H1569" i="12"/>
  <c r="A1570" i="12"/>
  <c r="B1570" i="12"/>
  <c r="C1570" i="12"/>
  <c r="D1570" i="12"/>
  <c r="E1570" i="12"/>
  <c r="F1570" i="12"/>
  <c r="G1570" i="12"/>
  <c r="H1570" i="12"/>
  <c r="A1571" i="12"/>
  <c r="B1571" i="12"/>
  <c r="C1571" i="12"/>
  <c r="D1571" i="12"/>
  <c r="E1571" i="12"/>
  <c r="F1571" i="12"/>
  <c r="G1571" i="12"/>
  <c r="H1571" i="12"/>
  <c r="A1572" i="12"/>
  <c r="B1572" i="12"/>
  <c r="C1572" i="12"/>
  <c r="D1572" i="12"/>
  <c r="E1572" i="12"/>
  <c r="F1572" i="12"/>
  <c r="G1572" i="12"/>
  <c r="H1572" i="12"/>
  <c r="A1573" i="12"/>
  <c r="B1573" i="12"/>
  <c r="C1573" i="12"/>
  <c r="D1573" i="12"/>
  <c r="E1573" i="12"/>
  <c r="F1573" i="12"/>
  <c r="G1573" i="12"/>
  <c r="H1573" i="12"/>
  <c r="A1574" i="12"/>
  <c r="B1574" i="12"/>
  <c r="C1574" i="12"/>
  <c r="D1574" i="12"/>
  <c r="E1574" i="12"/>
  <c r="F1574" i="12"/>
  <c r="G1574" i="12"/>
  <c r="H1574" i="12"/>
  <c r="A1575" i="12"/>
  <c r="B1575" i="12"/>
  <c r="C1575" i="12"/>
  <c r="D1575" i="12"/>
  <c r="E1575" i="12"/>
  <c r="F1575" i="12"/>
  <c r="G1575" i="12"/>
  <c r="H1575" i="12"/>
  <c r="A1576" i="12"/>
  <c r="B1576" i="12"/>
  <c r="C1576" i="12"/>
  <c r="D1576" i="12"/>
  <c r="E1576" i="12"/>
  <c r="F1576" i="12"/>
  <c r="G1576" i="12"/>
  <c r="H1576" i="12"/>
  <c r="A1577" i="12"/>
  <c r="B1577" i="12"/>
  <c r="C1577" i="12"/>
  <c r="D1577" i="12"/>
  <c r="E1577" i="12"/>
  <c r="F1577" i="12"/>
  <c r="G1577" i="12"/>
  <c r="H1577" i="12"/>
  <c r="A1578" i="12"/>
  <c r="B1578" i="12"/>
  <c r="C1578" i="12"/>
  <c r="D1578" i="12"/>
  <c r="E1578" i="12"/>
  <c r="F1578" i="12"/>
  <c r="G1578" i="12"/>
  <c r="H1578" i="12"/>
  <c r="A1579" i="12"/>
  <c r="B1579" i="12"/>
  <c r="C1579" i="12"/>
  <c r="D1579" i="12"/>
  <c r="E1579" i="12"/>
  <c r="F1579" i="12"/>
  <c r="G1579" i="12"/>
  <c r="H1579" i="12"/>
  <c r="A1580" i="12"/>
  <c r="B1580" i="12"/>
  <c r="C1580" i="12"/>
  <c r="D1580" i="12"/>
  <c r="E1580" i="12"/>
  <c r="F1580" i="12"/>
  <c r="G1580" i="12"/>
  <c r="H1580" i="12"/>
  <c r="A1581" i="12"/>
  <c r="B1581" i="12"/>
  <c r="C1581" i="12"/>
  <c r="D1581" i="12"/>
  <c r="E1581" i="12"/>
  <c r="F1581" i="12"/>
  <c r="G1581" i="12"/>
  <c r="H1581" i="12"/>
  <c r="A1582" i="12"/>
  <c r="B1582" i="12"/>
  <c r="C1582" i="12"/>
  <c r="D1582" i="12"/>
  <c r="E1582" i="12"/>
  <c r="F1582" i="12"/>
  <c r="G1582" i="12"/>
  <c r="H1582" i="12"/>
  <c r="A1583" i="12"/>
  <c r="B1583" i="12"/>
  <c r="C1583" i="12"/>
  <c r="D1583" i="12"/>
  <c r="E1583" i="12"/>
  <c r="F1583" i="12"/>
  <c r="G1583" i="12"/>
  <c r="H1583" i="12"/>
  <c r="A1584" i="12"/>
  <c r="B1584" i="12"/>
  <c r="C1584" i="12"/>
  <c r="D1584" i="12"/>
  <c r="E1584" i="12"/>
  <c r="F1584" i="12"/>
  <c r="G1584" i="12"/>
  <c r="H1584" i="12"/>
  <c r="A1585" i="12"/>
  <c r="B1585" i="12"/>
  <c r="C1585" i="12"/>
  <c r="D1585" i="12"/>
  <c r="E1585" i="12"/>
  <c r="F1585" i="12"/>
  <c r="G1585" i="12"/>
  <c r="H1585" i="12"/>
  <c r="A1586" i="12"/>
  <c r="B1586" i="12"/>
  <c r="C1586" i="12"/>
  <c r="D1586" i="12"/>
  <c r="E1586" i="12"/>
  <c r="F1586" i="12"/>
  <c r="G1586" i="12"/>
  <c r="H1586" i="12"/>
  <c r="A1587" i="12"/>
  <c r="B1587" i="12"/>
  <c r="C1587" i="12"/>
  <c r="D1587" i="12"/>
  <c r="E1587" i="12"/>
  <c r="F1587" i="12"/>
  <c r="G1587" i="12"/>
  <c r="H1587" i="12"/>
  <c r="A1588" i="12"/>
  <c r="B1588" i="12"/>
  <c r="C1588" i="12"/>
  <c r="D1588" i="12"/>
  <c r="E1588" i="12"/>
  <c r="F1588" i="12"/>
  <c r="G1588" i="12"/>
  <c r="H1588" i="12"/>
  <c r="A1589" i="12"/>
  <c r="B1589" i="12"/>
  <c r="C1589" i="12"/>
  <c r="D1589" i="12"/>
  <c r="E1589" i="12"/>
  <c r="F1589" i="12"/>
  <c r="G1589" i="12"/>
  <c r="H1589" i="12"/>
  <c r="A1590" i="12"/>
  <c r="B1590" i="12"/>
  <c r="C1590" i="12"/>
  <c r="D1590" i="12"/>
  <c r="E1590" i="12"/>
  <c r="F1590" i="12"/>
  <c r="G1590" i="12"/>
  <c r="H1590" i="12"/>
  <c r="A1591" i="12"/>
  <c r="B1591" i="12"/>
  <c r="C1591" i="12"/>
  <c r="D1591" i="12"/>
  <c r="E1591" i="12"/>
  <c r="F1591" i="12"/>
  <c r="G1591" i="12"/>
  <c r="H1591" i="12"/>
  <c r="A1592" i="12"/>
  <c r="B1592" i="12"/>
  <c r="C1592" i="12"/>
  <c r="D1592" i="12"/>
  <c r="E1592" i="12"/>
  <c r="F1592" i="12"/>
  <c r="G1592" i="12"/>
  <c r="H1592" i="12"/>
  <c r="A1593" i="12"/>
  <c r="B1593" i="12"/>
  <c r="C1593" i="12"/>
  <c r="D1593" i="12"/>
  <c r="E1593" i="12"/>
  <c r="F1593" i="12"/>
  <c r="G1593" i="12"/>
  <c r="H1593" i="12"/>
  <c r="A1594" i="12"/>
  <c r="B1594" i="12"/>
  <c r="C1594" i="12"/>
  <c r="D1594" i="12"/>
  <c r="E1594" i="12"/>
  <c r="F1594" i="12"/>
  <c r="G1594" i="12"/>
  <c r="H1594" i="12"/>
  <c r="A1595" i="12"/>
  <c r="B1595" i="12"/>
  <c r="C1595" i="12"/>
  <c r="D1595" i="12"/>
  <c r="E1595" i="12"/>
  <c r="F1595" i="12"/>
  <c r="G1595" i="12"/>
  <c r="H1595" i="12"/>
  <c r="A1596" i="12"/>
  <c r="B1596" i="12"/>
  <c r="C1596" i="12"/>
  <c r="D1596" i="12"/>
  <c r="E1596" i="12"/>
  <c r="F1596" i="12"/>
  <c r="G1596" i="12"/>
  <c r="H1596" i="12"/>
  <c r="A1597" i="12"/>
  <c r="B1597" i="12"/>
  <c r="C1597" i="12"/>
  <c r="D1597" i="12"/>
  <c r="E1597" i="12"/>
  <c r="F1597" i="12"/>
  <c r="G1597" i="12"/>
  <c r="H1597" i="12"/>
  <c r="A1598" i="12"/>
  <c r="B1598" i="12"/>
  <c r="C1598" i="12"/>
  <c r="D1598" i="12"/>
  <c r="E1598" i="12"/>
  <c r="F1598" i="12"/>
  <c r="G1598" i="12"/>
  <c r="H1598" i="12"/>
  <c r="A1599" i="12"/>
  <c r="B1599" i="12"/>
  <c r="C1599" i="12"/>
  <c r="D1599" i="12"/>
  <c r="E1599" i="12"/>
  <c r="F1599" i="12"/>
  <c r="G1599" i="12"/>
  <c r="H1599" i="12"/>
  <c r="A1600" i="12"/>
  <c r="B1600" i="12"/>
  <c r="C1600" i="12"/>
  <c r="D1600" i="12"/>
  <c r="E1600" i="12"/>
  <c r="F1600" i="12"/>
  <c r="G1600" i="12"/>
  <c r="H1600" i="12"/>
  <c r="A1601" i="12"/>
  <c r="B1601" i="12"/>
  <c r="C1601" i="12"/>
  <c r="D1601" i="12"/>
  <c r="E1601" i="12"/>
  <c r="F1601" i="12"/>
  <c r="G1601" i="12"/>
  <c r="H1601" i="12"/>
  <c r="A1602" i="12"/>
  <c r="B1602" i="12"/>
  <c r="C1602" i="12"/>
  <c r="D1602" i="12"/>
  <c r="E1602" i="12"/>
  <c r="F1602" i="12"/>
  <c r="G1602" i="12"/>
  <c r="H1602" i="12"/>
  <c r="A1603" i="12"/>
  <c r="B1603" i="12"/>
  <c r="C1603" i="12"/>
  <c r="D1603" i="12"/>
  <c r="E1603" i="12"/>
  <c r="F1603" i="12"/>
  <c r="G1603" i="12"/>
  <c r="H1603" i="12"/>
  <c r="A1604" i="12"/>
  <c r="B1604" i="12"/>
  <c r="C1604" i="12"/>
  <c r="D1604" i="12"/>
  <c r="E1604" i="12"/>
  <c r="F1604" i="12"/>
  <c r="G1604" i="12"/>
  <c r="H1604" i="12"/>
  <c r="A1605" i="12"/>
  <c r="B1605" i="12"/>
  <c r="C1605" i="12"/>
  <c r="D1605" i="12"/>
  <c r="E1605" i="12"/>
  <c r="F1605" i="12"/>
  <c r="G1605" i="12"/>
  <c r="H1605" i="12"/>
  <c r="A1606" i="12"/>
  <c r="B1606" i="12"/>
  <c r="C1606" i="12"/>
  <c r="D1606" i="12"/>
  <c r="E1606" i="12"/>
  <c r="F1606" i="12"/>
  <c r="G1606" i="12"/>
  <c r="H1606" i="12"/>
  <c r="A1607" i="12"/>
  <c r="B1607" i="12"/>
  <c r="C1607" i="12"/>
  <c r="D1607" i="12"/>
  <c r="E1607" i="12"/>
  <c r="F1607" i="12"/>
  <c r="G1607" i="12"/>
  <c r="H1607" i="12"/>
  <c r="A1608" i="12"/>
  <c r="B1608" i="12"/>
  <c r="C1608" i="12"/>
  <c r="D1608" i="12"/>
  <c r="E1608" i="12"/>
  <c r="F1608" i="12"/>
  <c r="G1608" i="12"/>
  <c r="H1608" i="12"/>
  <c r="A1609" i="12"/>
  <c r="B1609" i="12"/>
  <c r="C1609" i="12"/>
  <c r="D1609" i="12"/>
  <c r="E1609" i="12"/>
  <c r="F1609" i="12"/>
  <c r="G1609" i="12"/>
  <c r="H1609" i="12"/>
  <c r="A1610" i="12"/>
  <c r="B1610" i="12"/>
  <c r="C1610" i="12"/>
  <c r="D1610" i="12"/>
  <c r="E1610" i="12"/>
  <c r="F1610" i="12"/>
  <c r="G1610" i="12"/>
  <c r="H1610" i="12"/>
  <c r="A1611" i="12"/>
  <c r="B1611" i="12"/>
  <c r="C1611" i="12"/>
  <c r="D1611" i="12"/>
  <c r="E1611" i="12"/>
  <c r="F1611" i="12"/>
  <c r="G1611" i="12"/>
  <c r="H1611" i="12"/>
  <c r="A1612" i="12"/>
  <c r="B1612" i="12"/>
  <c r="C1612" i="12"/>
  <c r="D1612" i="12"/>
  <c r="E1612" i="12"/>
  <c r="F1612" i="12"/>
  <c r="G1612" i="12"/>
  <c r="H1612" i="12"/>
  <c r="A1613" i="12"/>
  <c r="B1613" i="12"/>
  <c r="C1613" i="12"/>
  <c r="D1613" i="12"/>
  <c r="E1613" i="12"/>
  <c r="F1613" i="12"/>
  <c r="G1613" i="12"/>
  <c r="H1613" i="12"/>
  <c r="A1614" i="12"/>
  <c r="B1614" i="12"/>
  <c r="C1614" i="12"/>
  <c r="D1614" i="12"/>
  <c r="E1614" i="12"/>
  <c r="F1614" i="12"/>
  <c r="G1614" i="12"/>
  <c r="H1614" i="12"/>
  <c r="A1615" i="12"/>
  <c r="B1615" i="12"/>
  <c r="C1615" i="12"/>
  <c r="D1615" i="12"/>
  <c r="E1615" i="12"/>
  <c r="F1615" i="12"/>
  <c r="G1615" i="12"/>
  <c r="H1615" i="12"/>
  <c r="A1616" i="12"/>
  <c r="B1616" i="12"/>
  <c r="C1616" i="12"/>
  <c r="D1616" i="12"/>
  <c r="E1616" i="12"/>
  <c r="F1616" i="12"/>
  <c r="G1616" i="12"/>
  <c r="H1616" i="12"/>
  <c r="A1617" i="12"/>
  <c r="B1617" i="12"/>
  <c r="C1617" i="12"/>
  <c r="D1617" i="12"/>
  <c r="E1617" i="12"/>
  <c r="F1617" i="12"/>
  <c r="G1617" i="12"/>
  <c r="H1617" i="12"/>
  <c r="A1618" i="12"/>
  <c r="B1618" i="12"/>
  <c r="C1618" i="12"/>
  <c r="D1618" i="12"/>
  <c r="E1618" i="12"/>
  <c r="F1618" i="12"/>
  <c r="G1618" i="12"/>
  <c r="H1618" i="12"/>
  <c r="A1619" i="12"/>
  <c r="B1619" i="12"/>
  <c r="C1619" i="12"/>
  <c r="D1619" i="12"/>
  <c r="E1619" i="12"/>
  <c r="F1619" i="12"/>
  <c r="G1619" i="12"/>
  <c r="H1619" i="12"/>
  <c r="A1620" i="12"/>
  <c r="B1620" i="12"/>
  <c r="C1620" i="12"/>
  <c r="D1620" i="12"/>
  <c r="E1620" i="12"/>
  <c r="F1620" i="12"/>
  <c r="G1620" i="12"/>
  <c r="H1620" i="12"/>
  <c r="A1621" i="12"/>
  <c r="B1621" i="12"/>
  <c r="C1621" i="12"/>
  <c r="D1621" i="12"/>
  <c r="E1621" i="12"/>
  <c r="F1621" i="12"/>
  <c r="G1621" i="12"/>
  <c r="H1621" i="12"/>
  <c r="A1622" i="12"/>
  <c r="B1622" i="12"/>
  <c r="C1622" i="12"/>
  <c r="D1622" i="12"/>
  <c r="E1622" i="12"/>
  <c r="F1622" i="12"/>
  <c r="G1622" i="12"/>
  <c r="H1622" i="12"/>
  <c r="A1623" i="12"/>
  <c r="B1623" i="12"/>
  <c r="C1623" i="12"/>
  <c r="D1623" i="12"/>
  <c r="E1623" i="12"/>
  <c r="F1623" i="12"/>
  <c r="G1623" i="12"/>
  <c r="H1623" i="12"/>
  <c r="A1624" i="12"/>
  <c r="B1624" i="12"/>
  <c r="C1624" i="12"/>
  <c r="D1624" i="12"/>
  <c r="E1624" i="12"/>
  <c r="F1624" i="12"/>
  <c r="G1624" i="12"/>
  <c r="H1624" i="12"/>
  <c r="A1625" i="12"/>
  <c r="B1625" i="12"/>
  <c r="C1625" i="12"/>
  <c r="D1625" i="12"/>
  <c r="E1625" i="12"/>
  <c r="F1625" i="12"/>
  <c r="G1625" i="12"/>
  <c r="H1625" i="12"/>
  <c r="A1626" i="12"/>
  <c r="B1626" i="12"/>
  <c r="C1626" i="12"/>
  <c r="D1626" i="12"/>
  <c r="E1626" i="12"/>
  <c r="F1626" i="12"/>
  <c r="G1626" i="12"/>
  <c r="H1626" i="12"/>
  <c r="A1627" i="12"/>
  <c r="B1627" i="12"/>
  <c r="C1627" i="12"/>
  <c r="D1627" i="12"/>
  <c r="E1627" i="12"/>
  <c r="F1627" i="12"/>
  <c r="G1627" i="12"/>
  <c r="H1627" i="12"/>
  <c r="A1628" i="12"/>
  <c r="B1628" i="12"/>
  <c r="C1628" i="12"/>
  <c r="D1628" i="12"/>
  <c r="E1628" i="12"/>
  <c r="F1628" i="12"/>
  <c r="G1628" i="12"/>
  <c r="H1628" i="12"/>
  <c r="A1629" i="12"/>
  <c r="B1629" i="12"/>
  <c r="C1629" i="12"/>
  <c r="D1629" i="12"/>
  <c r="E1629" i="12"/>
  <c r="F1629" i="12"/>
  <c r="G1629" i="12"/>
  <c r="H1629" i="12"/>
  <c r="A1630" i="12"/>
  <c r="B1630" i="12"/>
  <c r="C1630" i="12"/>
  <c r="D1630" i="12"/>
  <c r="E1630" i="12"/>
  <c r="F1630" i="12"/>
  <c r="G1630" i="12"/>
  <c r="H1630" i="12"/>
  <c r="A1631" i="12"/>
  <c r="B1631" i="12"/>
  <c r="C1631" i="12"/>
  <c r="D1631" i="12"/>
  <c r="E1631" i="12"/>
  <c r="F1631" i="12"/>
  <c r="G1631" i="12"/>
  <c r="H1631" i="12"/>
  <c r="A1632" i="12"/>
  <c r="B1632" i="12"/>
  <c r="C1632" i="12"/>
  <c r="D1632" i="12"/>
  <c r="E1632" i="12"/>
  <c r="F1632" i="12"/>
  <c r="G1632" i="12"/>
  <c r="H1632" i="12"/>
  <c r="A1633" i="12"/>
  <c r="B1633" i="12"/>
  <c r="C1633" i="12"/>
  <c r="D1633" i="12"/>
  <c r="E1633" i="12"/>
  <c r="F1633" i="12"/>
  <c r="G1633" i="12"/>
  <c r="H1633" i="12"/>
  <c r="A1634" i="12"/>
  <c r="B1634" i="12"/>
  <c r="C1634" i="12"/>
  <c r="D1634" i="12"/>
  <c r="E1634" i="12"/>
  <c r="F1634" i="12"/>
  <c r="G1634" i="12"/>
  <c r="H1634" i="12"/>
  <c r="A1635" i="12"/>
  <c r="B1635" i="12"/>
  <c r="C1635" i="12"/>
  <c r="D1635" i="12"/>
  <c r="E1635" i="12"/>
  <c r="F1635" i="12"/>
  <c r="G1635" i="12"/>
  <c r="H1635" i="12"/>
  <c r="A1636" i="12"/>
  <c r="B1636" i="12"/>
  <c r="C1636" i="12"/>
  <c r="D1636" i="12"/>
  <c r="E1636" i="12"/>
  <c r="F1636" i="12"/>
  <c r="G1636" i="12"/>
  <c r="H1636" i="12"/>
  <c r="A1637" i="12"/>
  <c r="B1637" i="12"/>
  <c r="C1637" i="12"/>
  <c r="D1637" i="12"/>
  <c r="E1637" i="12"/>
  <c r="F1637" i="12"/>
  <c r="G1637" i="12"/>
  <c r="H1637" i="12"/>
  <c r="A1638" i="12"/>
  <c r="B1638" i="12"/>
  <c r="C1638" i="12"/>
  <c r="D1638" i="12"/>
  <c r="E1638" i="12"/>
  <c r="F1638" i="12"/>
  <c r="G1638" i="12"/>
  <c r="H1638" i="12"/>
  <c r="A1639" i="12"/>
  <c r="B1639" i="12"/>
  <c r="C1639" i="12"/>
  <c r="D1639" i="12"/>
  <c r="E1639" i="12"/>
  <c r="F1639" i="12"/>
  <c r="G1639" i="12"/>
  <c r="H1639" i="12"/>
  <c r="A1640" i="12"/>
  <c r="B1640" i="12"/>
  <c r="C1640" i="12"/>
  <c r="D1640" i="12"/>
  <c r="E1640" i="12"/>
  <c r="F1640" i="12"/>
  <c r="G1640" i="12"/>
  <c r="H1640" i="12"/>
  <c r="A1641" i="12"/>
  <c r="B1641" i="12"/>
  <c r="C1641" i="12"/>
  <c r="D1641" i="12"/>
  <c r="E1641" i="12"/>
  <c r="F1641" i="12"/>
  <c r="G1641" i="12"/>
  <c r="H1641" i="12"/>
  <c r="A1642" i="12"/>
  <c r="B1642" i="12"/>
  <c r="C1642" i="12"/>
  <c r="D1642" i="12"/>
  <c r="E1642" i="12"/>
  <c r="F1642" i="12"/>
  <c r="G1642" i="12"/>
  <c r="H1642" i="12"/>
  <c r="A1643" i="12"/>
  <c r="B1643" i="12"/>
  <c r="C1643" i="12"/>
  <c r="D1643" i="12"/>
  <c r="E1643" i="12"/>
  <c r="F1643" i="12"/>
  <c r="G1643" i="12"/>
  <c r="H1643" i="12"/>
  <c r="A1644" i="12"/>
  <c r="B1644" i="12"/>
  <c r="C1644" i="12"/>
  <c r="D1644" i="12"/>
  <c r="E1644" i="12"/>
  <c r="F1644" i="12"/>
  <c r="G1644" i="12"/>
  <c r="H1644" i="12"/>
  <c r="A1645" i="12"/>
  <c r="B1645" i="12"/>
  <c r="C1645" i="12"/>
  <c r="D1645" i="12"/>
  <c r="E1645" i="12"/>
  <c r="F1645" i="12"/>
  <c r="G1645" i="12"/>
  <c r="H1645" i="12"/>
  <c r="A1646" i="12"/>
  <c r="B1646" i="12"/>
  <c r="C1646" i="12"/>
  <c r="D1646" i="12"/>
  <c r="E1646" i="12"/>
  <c r="F1646" i="12"/>
  <c r="G1646" i="12"/>
  <c r="H1646" i="12"/>
  <c r="A1647" i="12"/>
  <c r="B1647" i="12"/>
  <c r="C1647" i="12"/>
  <c r="D1647" i="12"/>
  <c r="E1647" i="12"/>
  <c r="F1647" i="12"/>
  <c r="G1647" i="12"/>
  <c r="H1647" i="12"/>
  <c r="A1648" i="12"/>
  <c r="B1648" i="12"/>
  <c r="C1648" i="12"/>
  <c r="D1648" i="12"/>
  <c r="E1648" i="12"/>
  <c r="F1648" i="12"/>
  <c r="G1648" i="12"/>
  <c r="H1648" i="12"/>
  <c r="A1649" i="12"/>
  <c r="B1649" i="12"/>
  <c r="C1649" i="12"/>
  <c r="D1649" i="12"/>
  <c r="E1649" i="12"/>
  <c r="F1649" i="12"/>
  <c r="G1649" i="12"/>
  <c r="H1649" i="12"/>
  <c r="A1650" i="12"/>
  <c r="B1650" i="12"/>
  <c r="C1650" i="12"/>
  <c r="D1650" i="12"/>
  <c r="E1650" i="12"/>
  <c r="F1650" i="12"/>
  <c r="G1650" i="12"/>
  <c r="H1650" i="12"/>
  <c r="A1651" i="12"/>
  <c r="B1651" i="12"/>
  <c r="C1651" i="12"/>
  <c r="D1651" i="12"/>
  <c r="E1651" i="12"/>
  <c r="F1651" i="12"/>
  <c r="G1651" i="12"/>
  <c r="H1651" i="12"/>
  <c r="A1652" i="12"/>
  <c r="B1652" i="12"/>
  <c r="C1652" i="12"/>
  <c r="D1652" i="12"/>
  <c r="E1652" i="12"/>
  <c r="F1652" i="12"/>
  <c r="G1652" i="12"/>
  <c r="H1652" i="12"/>
  <c r="A1653" i="12"/>
  <c r="B1653" i="12"/>
  <c r="C1653" i="12"/>
  <c r="D1653" i="12"/>
  <c r="E1653" i="12"/>
  <c r="F1653" i="12"/>
  <c r="G1653" i="12"/>
  <c r="H1653" i="12"/>
  <c r="A1654" i="12"/>
  <c r="B1654" i="12"/>
  <c r="C1654" i="12"/>
  <c r="D1654" i="12"/>
  <c r="E1654" i="12"/>
  <c r="F1654" i="12"/>
  <c r="G1654" i="12"/>
  <c r="H1654" i="12"/>
  <c r="A1655" i="12"/>
  <c r="B1655" i="12"/>
  <c r="C1655" i="12"/>
  <c r="D1655" i="12"/>
  <c r="E1655" i="12"/>
  <c r="F1655" i="12"/>
  <c r="G1655" i="12"/>
  <c r="H1655" i="12"/>
  <c r="A1656" i="12"/>
  <c r="B1656" i="12"/>
  <c r="C1656" i="12"/>
  <c r="D1656" i="12"/>
  <c r="E1656" i="12"/>
  <c r="F1656" i="12"/>
  <c r="G1656" i="12"/>
  <c r="H1656" i="12"/>
  <c r="A1657" i="12"/>
  <c r="B1657" i="12"/>
  <c r="C1657" i="12"/>
  <c r="D1657" i="12"/>
  <c r="E1657" i="12"/>
  <c r="F1657" i="12"/>
  <c r="G1657" i="12"/>
  <c r="H1657" i="12"/>
  <c r="A1658" i="12"/>
  <c r="B1658" i="12"/>
  <c r="C1658" i="12"/>
  <c r="D1658" i="12"/>
  <c r="E1658" i="12"/>
  <c r="F1658" i="12"/>
  <c r="G1658" i="12"/>
  <c r="H1658" i="12"/>
  <c r="A1659" i="12"/>
  <c r="B1659" i="12"/>
  <c r="C1659" i="12"/>
  <c r="D1659" i="12"/>
  <c r="E1659" i="12"/>
  <c r="F1659" i="12"/>
  <c r="G1659" i="12"/>
  <c r="H1659" i="12"/>
  <c r="A1660" i="12"/>
  <c r="B1660" i="12"/>
  <c r="C1660" i="12"/>
  <c r="D1660" i="12"/>
  <c r="E1660" i="12"/>
  <c r="F1660" i="12"/>
  <c r="G1660" i="12"/>
  <c r="H1660" i="12"/>
  <c r="A1661" i="12"/>
  <c r="B1661" i="12"/>
  <c r="C1661" i="12"/>
  <c r="D1661" i="12"/>
  <c r="E1661" i="12"/>
  <c r="F1661" i="12"/>
  <c r="G1661" i="12"/>
  <c r="H1661" i="12"/>
  <c r="A1662" i="12"/>
  <c r="B1662" i="12"/>
  <c r="C1662" i="12"/>
  <c r="D1662" i="12"/>
  <c r="E1662" i="12"/>
  <c r="F1662" i="12"/>
  <c r="G1662" i="12"/>
  <c r="H1662" i="12"/>
  <c r="A1663" i="12"/>
  <c r="B1663" i="12"/>
  <c r="C1663" i="12"/>
  <c r="D1663" i="12"/>
  <c r="E1663" i="12"/>
  <c r="F1663" i="12"/>
  <c r="G1663" i="12"/>
  <c r="H1663" i="12"/>
  <c r="A1664" i="12"/>
  <c r="B1664" i="12"/>
  <c r="C1664" i="12"/>
  <c r="D1664" i="12"/>
  <c r="E1664" i="12"/>
  <c r="F1664" i="12"/>
  <c r="G1664" i="12"/>
  <c r="H1664" i="12"/>
  <c r="A1665" i="12"/>
  <c r="B1665" i="12"/>
  <c r="C1665" i="12"/>
  <c r="D1665" i="12"/>
  <c r="E1665" i="12"/>
  <c r="F1665" i="12"/>
  <c r="G1665" i="12"/>
  <c r="H1665" i="12"/>
  <c r="A1666" i="12"/>
  <c r="B1666" i="12"/>
  <c r="C1666" i="12"/>
  <c r="D1666" i="12"/>
  <c r="E1666" i="12"/>
  <c r="F1666" i="12"/>
  <c r="G1666" i="12"/>
  <c r="H1666" i="12"/>
  <c r="A1667" i="12"/>
  <c r="B1667" i="12"/>
  <c r="C1667" i="12"/>
  <c r="D1667" i="12"/>
  <c r="E1667" i="12"/>
  <c r="F1667" i="12"/>
  <c r="G1667" i="12"/>
  <c r="H1667" i="12"/>
  <c r="A1668" i="12"/>
  <c r="B1668" i="12"/>
  <c r="C1668" i="12"/>
  <c r="D1668" i="12"/>
  <c r="E1668" i="12"/>
  <c r="F1668" i="12"/>
  <c r="G1668" i="12"/>
  <c r="H1668" i="12"/>
  <c r="A1669" i="12"/>
  <c r="B1669" i="12"/>
  <c r="C1669" i="12"/>
  <c r="D1669" i="12"/>
  <c r="E1669" i="12"/>
  <c r="F1669" i="12"/>
  <c r="G1669" i="12"/>
  <c r="H1669" i="12"/>
  <c r="A1670" i="12"/>
  <c r="B1670" i="12"/>
  <c r="C1670" i="12"/>
  <c r="D1670" i="12"/>
  <c r="E1670" i="12"/>
  <c r="F1670" i="12"/>
  <c r="G1670" i="12"/>
  <c r="H1670" i="12"/>
  <c r="A1671" i="12"/>
  <c r="B1671" i="12"/>
  <c r="C1671" i="12"/>
  <c r="D1671" i="12"/>
  <c r="E1671" i="12"/>
  <c r="F1671" i="12"/>
  <c r="G1671" i="12"/>
  <c r="H1671" i="12"/>
  <c r="A1672" i="12"/>
  <c r="B1672" i="12"/>
  <c r="C1672" i="12"/>
  <c r="D1672" i="12"/>
  <c r="E1672" i="12"/>
  <c r="F1672" i="12"/>
  <c r="G1672" i="12"/>
  <c r="H1672" i="12"/>
  <c r="A1673" i="12"/>
  <c r="B1673" i="12"/>
  <c r="C1673" i="12"/>
  <c r="D1673" i="12"/>
  <c r="E1673" i="12"/>
  <c r="F1673" i="12"/>
  <c r="G1673" i="12"/>
  <c r="H1673" i="12"/>
  <c r="A1674" i="12"/>
  <c r="B1674" i="12"/>
  <c r="C1674" i="12"/>
  <c r="D1674" i="12"/>
  <c r="E1674" i="12"/>
  <c r="F1674" i="12"/>
  <c r="G1674" i="12"/>
  <c r="H1674" i="12"/>
  <c r="A1675" i="12"/>
  <c r="B1675" i="12"/>
  <c r="C1675" i="12"/>
  <c r="D1675" i="12"/>
  <c r="E1675" i="12"/>
  <c r="F1675" i="12"/>
  <c r="G1675" i="12"/>
  <c r="H1675" i="12"/>
  <c r="A1676" i="12"/>
  <c r="B1676" i="12"/>
  <c r="C1676" i="12"/>
  <c r="D1676" i="12"/>
  <c r="E1676" i="12"/>
  <c r="F1676" i="12"/>
  <c r="G1676" i="12"/>
  <c r="H1676" i="12"/>
  <c r="A1677" i="12"/>
  <c r="B1677" i="12"/>
  <c r="C1677" i="12"/>
  <c r="D1677" i="12"/>
  <c r="E1677" i="12"/>
  <c r="F1677" i="12"/>
  <c r="G1677" i="12"/>
  <c r="H1677" i="12"/>
  <c r="A1678" i="12"/>
  <c r="B1678" i="12"/>
  <c r="C1678" i="12"/>
  <c r="D1678" i="12"/>
  <c r="E1678" i="12"/>
  <c r="F1678" i="12"/>
  <c r="G1678" i="12"/>
  <c r="H1678" i="12"/>
  <c r="A1679" i="12"/>
  <c r="B1679" i="12"/>
  <c r="C1679" i="12"/>
  <c r="D1679" i="12"/>
  <c r="E1679" i="12"/>
  <c r="F1679" i="12"/>
  <c r="G1679" i="12"/>
  <c r="H1679" i="12"/>
  <c r="A1680" i="12"/>
  <c r="B1680" i="12"/>
  <c r="C1680" i="12"/>
  <c r="D1680" i="12"/>
  <c r="E1680" i="12"/>
  <c r="F1680" i="12"/>
  <c r="G1680" i="12"/>
  <c r="H1680" i="12"/>
  <c r="A1681" i="12"/>
  <c r="B1681" i="12"/>
  <c r="C1681" i="12"/>
  <c r="D1681" i="12"/>
  <c r="E1681" i="12"/>
  <c r="F1681" i="12"/>
  <c r="G1681" i="12"/>
  <c r="H1681" i="12"/>
  <c r="A1682" i="12"/>
  <c r="B1682" i="12"/>
  <c r="C1682" i="12"/>
  <c r="D1682" i="12"/>
  <c r="E1682" i="12"/>
  <c r="F1682" i="12"/>
  <c r="G1682" i="12"/>
  <c r="H1682" i="12"/>
  <c r="A1683" i="12"/>
  <c r="B1683" i="12"/>
  <c r="C1683" i="12"/>
  <c r="D1683" i="12"/>
  <c r="E1683" i="12"/>
  <c r="F1683" i="12"/>
  <c r="G1683" i="12"/>
  <c r="H1683" i="12"/>
  <c r="A1684" i="12"/>
  <c r="B1684" i="12"/>
  <c r="C1684" i="12"/>
  <c r="D1684" i="12"/>
  <c r="E1684" i="12"/>
  <c r="F1684" i="12"/>
  <c r="G1684" i="12"/>
  <c r="H1684" i="12"/>
  <c r="A1685" i="12"/>
  <c r="B1685" i="12"/>
  <c r="C1685" i="12"/>
  <c r="D1685" i="12"/>
  <c r="E1685" i="12"/>
  <c r="F1685" i="12"/>
  <c r="G1685" i="12"/>
  <c r="H1685" i="12"/>
  <c r="A1686" i="12"/>
  <c r="B1686" i="12"/>
  <c r="C1686" i="12"/>
  <c r="D1686" i="12"/>
  <c r="E1686" i="12"/>
  <c r="F1686" i="12"/>
  <c r="G1686" i="12"/>
  <c r="H1686" i="12"/>
  <c r="A1687" i="12"/>
  <c r="B1687" i="12"/>
  <c r="C1687" i="12"/>
  <c r="D1687" i="12"/>
  <c r="E1687" i="12"/>
  <c r="F1687" i="12"/>
  <c r="G1687" i="12"/>
  <c r="H1687" i="12"/>
  <c r="A1688" i="12"/>
  <c r="B1688" i="12"/>
  <c r="C1688" i="12"/>
  <c r="D1688" i="12"/>
  <c r="E1688" i="12"/>
  <c r="F1688" i="12"/>
  <c r="G1688" i="12"/>
  <c r="H1688" i="12"/>
  <c r="A1689" i="12"/>
  <c r="B1689" i="12"/>
  <c r="C1689" i="12"/>
  <c r="D1689" i="12"/>
  <c r="E1689" i="12"/>
  <c r="F1689" i="12"/>
  <c r="G1689" i="12"/>
  <c r="H1689" i="12"/>
  <c r="A1690" i="12"/>
  <c r="B1690" i="12"/>
  <c r="C1690" i="12"/>
  <c r="D1690" i="12"/>
  <c r="E1690" i="12"/>
  <c r="F1690" i="12"/>
  <c r="G1690" i="12"/>
  <c r="H1690" i="12"/>
  <c r="A1691" i="12"/>
  <c r="B1691" i="12"/>
  <c r="C1691" i="12"/>
  <c r="D1691" i="12"/>
  <c r="E1691" i="12"/>
  <c r="F1691" i="12"/>
  <c r="G1691" i="12"/>
  <c r="H1691" i="12"/>
  <c r="A1692" i="12"/>
  <c r="B1692" i="12"/>
  <c r="C1692" i="12"/>
  <c r="D1692" i="12"/>
  <c r="E1692" i="12"/>
  <c r="F1692" i="12"/>
  <c r="G1692" i="12"/>
  <c r="H1692" i="12"/>
  <c r="A1693" i="12"/>
  <c r="B1693" i="12"/>
  <c r="C1693" i="12"/>
  <c r="D1693" i="12"/>
  <c r="E1693" i="12"/>
  <c r="F1693" i="12"/>
  <c r="G1693" i="12"/>
  <c r="H1693" i="12"/>
  <c r="A1694" i="12"/>
  <c r="B1694" i="12"/>
  <c r="C1694" i="12"/>
  <c r="D1694" i="12"/>
  <c r="E1694" i="12"/>
  <c r="F1694" i="12"/>
  <c r="G1694" i="12"/>
  <c r="H1694" i="12"/>
  <c r="A1695" i="12"/>
  <c r="B1695" i="12"/>
  <c r="C1695" i="12"/>
  <c r="D1695" i="12"/>
  <c r="E1695" i="12"/>
  <c r="F1695" i="12"/>
  <c r="G1695" i="12"/>
  <c r="H1695" i="12"/>
  <c r="A1696" i="12"/>
  <c r="B1696" i="12"/>
  <c r="C1696" i="12"/>
  <c r="D1696" i="12"/>
  <c r="E1696" i="12"/>
  <c r="F1696" i="12"/>
  <c r="G1696" i="12"/>
  <c r="H1696" i="12"/>
  <c r="A1697" i="12"/>
  <c r="B1697" i="12"/>
  <c r="C1697" i="12"/>
  <c r="D1697" i="12"/>
  <c r="E1697" i="12"/>
  <c r="F1697" i="12"/>
  <c r="G1697" i="12"/>
  <c r="H1697" i="12"/>
  <c r="A1698" i="12"/>
  <c r="B1698" i="12"/>
  <c r="C1698" i="12"/>
  <c r="D1698" i="12"/>
  <c r="E1698" i="12"/>
  <c r="F1698" i="12"/>
  <c r="G1698" i="12"/>
  <c r="H1698" i="12"/>
  <c r="A1699" i="12"/>
  <c r="B1699" i="12"/>
  <c r="C1699" i="12"/>
  <c r="D1699" i="12"/>
  <c r="E1699" i="12"/>
  <c r="F1699" i="12"/>
  <c r="G1699" i="12"/>
  <c r="H1699" i="12"/>
  <c r="A1700" i="12"/>
  <c r="B1700" i="12"/>
  <c r="C1700" i="12"/>
  <c r="D1700" i="12"/>
  <c r="E1700" i="12"/>
  <c r="F1700" i="12"/>
  <c r="G1700" i="12"/>
  <c r="H1700" i="12"/>
  <c r="A1701" i="12"/>
  <c r="B1701" i="12"/>
  <c r="C1701" i="12"/>
  <c r="D1701" i="12"/>
  <c r="E1701" i="12"/>
  <c r="F1701" i="12"/>
  <c r="G1701" i="12"/>
  <c r="H1701" i="12"/>
  <c r="A1702" i="12"/>
  <c r="B1702" i="12"/>
  <c r="C1702" i="12"/>
  <c r="D1702" i="12"/>
  <c r="E1702" i="12"/>
  <c r="F1702" i="12"/>
  <c r="G1702" i="12"/>
  <c r="H1702" i="12"/>
  <c r="A1703" i="12"/>
  <c r="B1703" i="12"/>
  <c r="C1703" i="12"/>
  <c r="D1703" i="12"/>
  <c r="E1703" i="12"/>
  <c r="F1703" i="12"/>
  <c r="G1703" i="12"/>
  <c r="H1703" i="12"/>
  <c r="A1704" i="12"/>
  <c r="B1704" i="12"/>
  <c r="C1704" i="12"/>
  <c r="D1704" i="12"/>
  <c r="E1704" i="12"/>
  <c r="F1704" i="12"/>
  <c r="G1704" i="12"/>
  <c r="H1704" i="12"/>
  <c r="A1705" i="12"/>
  <c r="B1705" i="12"/>
  <c r="C1705" i="12"/>
  <c r="D1705" i="12"/>
  <c r="E1705" i="12"/>
  <c r="F1705" i="12"/>
  <c r="G1705" i="12"/>
  <c r="H1705" i="12"/>
  <c r="A1706" i="12"/>
  <c r="B1706" i="12"/>
  <c r="C1706" i="12"/>
  <c r="D1706" i="12"/>
  <c r="E1706" i="12"/>
  <c r="F1706" i="12"/>
  <c r="G1706" i="12"/>
  <c r="H1706" i="12"/>
  <c r="A1707" i="12"/>
  <c r="B1707" i="12"/>
  <c r="C1707" i="12"/>
  <c r="D1707" i="12"/>
  <c r="E1707" i="12"/>
  <c r="F1707" i="12"/>
  <c r="G1707" i="12"/>
  <c r="H1707" i="12"/>
  <c r="A1708" i="12"/>
  <c r="B1708" i="12"/>
  <c r="C1708" i="12"/>
  <c r="D1708" i="12"/>
  <c r="E1708" i="12"/>
  <c r="F1708" i="12"/>
  <c r="G1708" i="12"/>
  <c r="H1708" i="12"/>
  <c r="A1709" i="12"/>
  <c r="B1709" i="12"/>
  <c r="C1709" i="12"/>
  <c r="D1709" i="12"/>
  <c r="E1709" i="12"/>
  <c r="F1709" i="12"/>
  <c r="G1709" i="12"/>
  <c r="H1709" i="12"/>
  <c r="A1710" i="12"/>
  <c r="B1710" i="12"/>
  <c r="C1710" i="12"/>
  <c r="D1710" i="12"/>
  <c r="E1710" i="12"/>
  <c r="F1710" i="12"/>
  <c r="G1710" i="12"/>
  <c r="H1710" i="12"/>
  <c r="A1711" i="12"/>
  <c r="B1711" i="12"/>
  <c r="C1711" i="12"/>
  <c r="D1711" i="12"/>
  <c r="E1711" i="12"/>
  <c r="F1711" i="12"/>
  <c r="G1711" i="12"/>
  <c r="H1711" i="12"/>
  <c r="A1712" i="12"/>
  <c r="B1712" i="12"/>
  <c r="C1712" i="12"/>
  <c r="D1712" i="12"/>
  <c r="E1712" i="12"/>
  <c r="F1712" i="12"/>
  <c r="G1712" i="12"/>
  <c r="H1712" i="12"/>
  <c r="A1713" i="12"/>
  <c r="B1713" i="12"/>
  <c r="C1713" i="12"/>
  <c r="D1713" i="12"/>
  <c r="E1713" i="12"/>
  <c r="F1713" i="12"/>
  <c r="G1713" i="12"/>
  <c r="H1713" i="12"/>
  <c r="A1714" i="12"/>
  <c r="B1714" i="12"/>
  <c r="C1714" i="12"/>
  <c r="D1714" i="12"/>
  <c r="E1714" i="12"/>
  <c r="F1714" i="12"/>
  <c r="G1714" i="12"/>
  <c r="H1714" i="12"/>
  <c r="A1715" i="12"/>
  <c r="B1715" i="12"/>
  <c r="C1715" i="12"/>
  <c r="D1715" i="12"/>
  <c r="E1715" i="12"/>
  <c r="F1715" i="12"/>
  <c r="G1715" i="12"/>
  <c r="H1715" i="12"/>
  <c r="A1716" i="12"/>
  <c r="B1716" i="12"/>
  <c r="C1716" i="12"/>
  <c r="D1716" i="12"/>
  <c r="E1716" i="12"/>
  <c r="F1716" i="12"/>
  <c r="G1716" i="12"/>
  <c r="H1716" i="12"/>
  <c r="A1717" i="12"/>
  <c r="B1717" i="12"/>
  <c r="C1717" i="12"/>
  <c r="D1717" i="12"/>
  <c r="E1717" i="12"/>
  <c r="F1717" i="12"/>
  <c r="G1717" i="12"/>
  <c r="H1717" i="12"/>
  <c r="A1718" i="12"/>
  <c r="B1718" i="12"/>
  <c r="C1718" i="12"/>
  <c r="D1718" i="12"/>
  <c r="E1718" i="12"/>
  <c r="F1718" i="12"/>
  <c r="G1718" i="12"/>
  <c r="H1718" i="12"/>
  <c r="A1719" i="12"/>
  <c r="B1719" i="12"/>
  <c r="C1719" i="12"/>
  <c r="D1719" i="12"/>
  <c r="E1719" i="12"/>
  <c r="F1719" i="12"/>
  <c r="G1719" i="12"/>
  <c r="H1719" i="12"/>
  <c r="A1720" i="12"/>
  <c r="B1720" i="12"/>
  <c r="C1720" i="12"/>
  <c r="D1720" i="12"/>
  <c r="E1720" i="12"/>
  <c r="F1720" i="12"/>
  <c r="G1720" i="12"/>
  <c r="H1720" i="12"/>
  <c r="A1721" i="12"/>
  <c r="B1721" i="12"/>
  <c r="C1721" i="12"/>
  <c r="D1721" i="12"/>
  <c r="E1721" i="12"/>
  <c r="F1721" i="12"/>
  <c r="G1721" i="12"/>
  <c r="H1721" i="12"/>
  <c r="A1722" i="12"/>
  <c r="B1722" i="12"/>
  <c r="C1722" i="12"/>
  <c r="D1722" i="12"/>
  <c r="E1722" i="12"/>
  <c r="F1722" i="12"/>
  <c r="G1722" i="12"/>
  <c r="H1722" i="12"/>
  <c r="A1723" i="12"/>
  <c r="B1723" i="12"/>
  <c r="C1723" i="12"/>
  <c r="D1723" i="12"/>
  <c r="E1723" i="12"/>
  <c r="F1723" i="12"/>
  <c r="G1723" i="12"/>
  <c r="H1723" i="12"/>
  <c r="A1724" i="12"/>
  <c r="B1724" i="12"/>
  <c r="C1724" i="12"/>
  <c r="D1724" i="12"/>
  <c r="E1724" i="12"/>
  <c r="F1724" i="12"/>
  <c r="G1724" i="12"/>
  <c r="H1724" i="12"/>
  <c r="A1725" i="12"/>
  <c r="B1725" i="12"/>
  <c r="C1725" i="12"/>
  <c r="D1725" i="12"/>
  <c r="E1725" i="12"/>
  <c r="F1725" i="12"/>
  <c r="G1725" i="12"/>
  <c r="H1725" i="12"/>
  <c r="A1726" i="12"/>
  <c r="B1726" i="12"/>
  <c r="C1726" i="12"/>
  <c r="D1726" i="12"/>
  <c r="E1726" i="12"/>
  <c r="F1726" i="12"/>
  <c r="G1726" i="12"/>
  <c r="H1726" i="12"/>
  <c r="A1727" i="12"/>
  <c r="B1727" i="12"/>
  <c r="C1727" i="12"/>
  <c r="D1727" i="12"/>
  <c r="E1727" i="12"/>
  <c r="F1727" i="12"/>
  <c r="G1727" i="12"/>
  <c r="H1727" i="12"/>
  <c r="A1728" i="12"/>
  <c r="B1728" i="12"/>
  <c r="C1728" i="12"/>
  <c r="D1728" i="12"/>
  <c r="E1728" i="12"/>
  <c r="F1728" i="12"/>
  <c r="G1728" i="12"/>
  <c r="H1728" i="12"/>
  <c r="A1729" i="12"/>
  <c r="B1729" i="12"/>
  <c r="C1729" i="12"/>
  <c r="D1729" i="12"/>
  <c r="E1729" i="12"/>
  <c r="F1729" i="12"/>
  <c r="G1729" i="12"/>
  <c r="H1729" i="12"/>
  <c r="A1730" i="12"/>
  <c r="B1730" i="12"/>
  <c r="C1730" i="12"/>
  <c r="D1730" i="12"/>
  <c r="E1730" i="12"/>
  <c r="F1730" i="12"/>
  <c r="G1730" i="12"/>
  <c r="H1730" i="12"/>
  <c r="A1731" i="12"/>
  <c r="B1731" i="12"/>
  <c r="C1731" i="12"/>
  <c r="D1731" i="12"/>
  <c r="E1731" i="12"/>
  <c r="F1731" i="12"/>
  <c r="G1731" i="12"/>
  <c r="H1731" i="12"/>
  <c r="A1732" i="12"/>
  <c r="B1732" i="12"/>
  <c r="C1732" i="12"/>
  <c r="D1732" i="12"/>
  <c r="E1732" i="12"/>
  <c r="F1732" i="12"/>
  <c r="G1732" i="12"/>
  <c r="H1732" i="12"/>
  <c r="A1733" i="12"/>
  <c r="B1733" i="12"/>
  <c r="C1733" i="12"/>
  <c r="D1733" i="12"/>
  <c r="E1733" i="12"/>
  <c r="F1733" i="12"/>
  <c r="G1733" i="12"/>
  <c r="H1733" i="12"/>
  <c r="A1734" i="12"/>
  <c r="B1734" i="12"/>
  <c r="C1734" i="12"/>
  <c r="D1734" i="12"/>
  <c r="E1734" i="12"/>
  <c r="F1734" i="12"/>
  <c r="G1734" i="12"/>
  <c r="H1734" i="12"/>
  <c r="A1735" i="12"/>
  <c r="B1735" i="12"/>
  <c r="C1735" i="12"/>
  <c r="D1735" i="12"/>
  <c r="E1735" i="12"/>
  <c r="F1735" i="12"/>
  <c r="G1735" i="12"/>
  <c r="H1735" i="12"/>
  <c r="A1736" i="12"/>
  <c r="B1736" i="12"/>
  <c r="C1736" i="12"/>
  <c r="D1736" i="12"/>
  <c r="E1736" i="12"/>
  <c r="F1736" i="12"/>
  <c r="G1736" i="12"/>
  <c r="H1736" i="12"/>
  <c r="A1737" i="12"/>
  <c r="B1737" i="12"/>
  <c r="C1737" i="12"/>
  <c r="D1737" i="12"/>
  <c r="E1737" i="12"/>
  <c r="F1737" i="12"/>
  <c r="G1737" i="12"/>
  <c r="H1737" i="12"/>
  <c r="A1738" i="12"/>
  <c r="B1738" i="12"/>
  <c r="C1738" i="12"/>
  <c r="D1738" i="12"/>
  <c r="E1738" i="12"/>
  <c r="F1738" i="12"/>
  <c r="G1738" i="12"/>
  <c r="H1738" i="12"/>
  <c r="A1739" i="12"/>
  <c r="B1739" i="12"/>
  <c r="C1739" i="12"/>
  <c r="D1739" i="12"/>
  <c r="E1739" i="12"/>
  <c r="F1739" i="12"/>
  <c r="G1739" i="12"/>
  <c r="H1739" i="12"/>
  <c r="A1740" i="12"/>
  <c r="B1740" i="12"/>
  <c r="C1740" i="12"/>
  <c r="D1740" i="12"/>
  <c r="E1740" i="12"/>
  <c r="F1740" i="12"/>
  <c r="G1740" i="12"/>
  <c r="H1740" i="12"/>
  <c r="A1741" i="12"/>
  <c r="B1741" i="12"/>
  <c r="C1741" i="12"/>
  <c r="D1741" i="12"/>
  <c r="E1741" i="12"/>
  <c r="F1741" i="12"/>
  <c r="G1741" i="12"/>
  <c r="H1741" i="12"/>
  <c r="A1742" i="12"/>
  <c r="B1742" i="12"/>
  <c r="C1742" i="12"/>
  <c r="D1742" i="12"/>
  <c r="E1742" i="12"/>
  <c r="F1742" i="12"/>
  <c r="G1742" i="12"/>
  <c r="H1742" i="12"/>
  <c r="A1743" i="12"/>
  <c r="B1743" i="12"/>
  <c r="C1743" i="12"/>
  <c r="D1743" i="12"/>
  <c r="E1743" i="12"/>
  <c r="F1743" i="12"/>
  <c r="G1743" i="12"/>
  <c r="H1743" i="12"/>
  <c r="A1744" i="12"/>
  <c r="B1744" i="12"/>
  <c r="C1744" i="12"/>
  <c r="D1744" i="12"/>
  <c r="E1744" i="12"/>
  <c r="F1744" i="12"/>
  <c r="G1744" i="12"/>
  <c r="H1744" i="12"/>
  <c r="A1745" i="12"/>
  <c r="B1745" i="12"/>
  <c r="C1745" i="12"/>
  <c r="D1745" i="12"/>
  <c r="E1745" i="12"/>
  <c r="F1745" i="12"/>
  <c r="G1745" i="12"/>
  <c r="H1745" i="12"/>
  <c r="A1746" i="12"/>
  <c r="B1746" i="12"/>
  <c r="C1746" i="12"/>
  <c r="D1746" i="12"/>
  <c r="E1746" i="12"/>
  <c r="F1746" i="12"/>
  <c r="G1746" i="12"/>
  <c r="H1746" i="12"/>
  <c r="A1747" i="12"/>
  <c r="B1747" i="12"/>
  <c r="C1747" i="12"/>
  <c r="D1747" i="12"/>
  <c r="E1747" i="12"/>
  <c r="F1747" i="12"/>
  <c r="G1747" i="12"/>
  <c r="H1747" i="12"/>
  <c r="A1748" i="12"/>
  <c r="B1748" i="12"/>
  <c r="C1748" i="12"/>
  <c r="D1748" i="12"/>
  <c r="E1748" i="12"/>
  <c r="F1748" i="12"/>
  <c r="G1748" i="12"/>
  <c r="H1748" i="12"/>
  <c r="A1749" i="12"/>
  <c r="B1749" i="12"/>
  <c r="C1749" i="12"/>
  <c r="D1749" i="12"/>
  <c r="E1749" i="12"/>
  <c r="F1749" i="12"/>
  <c r="G1749" i="12"/>
  <c r="H1749" i="12"/>
  <c r="A1750" i="12"/>
  <c r="B1750" i="12"/>
  <c r="C1750" i="12"/>
  <c r="D1750" i="12"/>
  <c r="E1750" i="12"/>
  <c r="F1750" i="12"/>
  <c r="G1750" i="12"/>
  <c r="H1750" i="12"/>
  <c r="A1751" i="12"/>
  <c r="B1751" i="12"/>
  <c r="C1751" i="12"/>
  <c r="D1751" i="12"/>
  <c r="E1751" i="12"/>
  <c r="F1751" i="12"/>
  <c r="G1751" i="12"/>
  <c r="H1751" i="12"/>
  <c r="A1752" i="12"/>
  <c r="B1752" i="12"/>
  <c r="C1752" i="12"/>
  <c r="D1752" i="12"/>
  <c r="E1752" i="12"/>
  <c r="F1752" i="12"/>
  <c r="G1752" i="12"/>
  <c r="H1752" i="12"/>
  <c r="A1753" i="12"/>
  <c r="B1753" i="12"/>
  <c r="C1753" i="12"/>
  <c r="D1753" i="12"/>
  <c r="E1753" i="12"/>
  <c r="F1753" i="12"/>
  <c r="G1753" i="12"/>
  <c r="H1753" i="12"/>
  <c r="A1754" i="12"/>
  <c r="B1754" i="12"/>
  <c r="C1754" i="12"/>
  <c r="D1754" i="12"/>
  <c r="E1754" i="12"/>
  <c r="F1754" i="12"/>
  <c r="G1754" i="12"/>
  <c r="H1754" i="12"/>
  <c r="A1755" i="12"/>
  <c r="B1755" i="12"/>
  <c r="C1755" i="12"/>
  <c r="D1755" i="12"/>
  <c r="E1755" i="12"/>
  <c r="F1755" i="12"/>
  <c r="G1755" i="12"/>
  <c r="H1755" i="12"/>
  <c r="A1756" i="12"/>
  <c r="B1756" i="12"/>
  <c r="C1756" i="12"/>
  <c r="D1756" i="12"/>
  <c r="E1756" i="12"/>
  <c r="F1756" i="12"/>
  <c r="G1756" i="12"/>
  <c r="H1756" i="12"/>
  <c r="A1757" i="12"/>
  <c r="B1757" i="12"/>
  <c r="C1757" i="12"/>
  <c r="D1757" i="12"/>
  <c r="E1757" i="12"/>
  <c r="F1757" i="12"/>
  <c r="G1757" i="12"/>
  <c r="H1757" i="12"/>
  <c r="A1758" i="12"/>
  <c r="B1758" i="12"/>
  <c r="C1758" i="12"/>
  <c r="D1758" i="12"/>
  <c r="E1758" i="12"/>
  <c r="F1758" i="12"/>
  <c r="G1758" i="12"/>
  <c r="H1758" i="12"/>
  <c r="A1759" i="12"/>
  <c r="B1759" i="12"/>
  <c r="C1759" i="12"/>
  <c r="D1759" i="12"/>
  <c r="E1759" i="12"/>
  <c r="F1759" i="12"/>
  <c r="G1759" i="12"/>
  <c r="H1759" i="12"/>
  <c r="A1760" i="12"/>
  <c r="B1760" i="12"/>
  <c r="C1760" i="12"/>
  <c r="D1760" i="12"/>
  <c r="E1760" i="12"/>
  <c r="F1760" i="12"/>
  <c r="G1760" i="12"/>
  <c r="H1760" i="12"/>
  <c r="A1761" i="12"/>
  <c r="B1761" i="12"/>
  <c r="C1761" i="12"/>
  <c r="D1761" i="12"/>
  <c r="E1761" i="12"/>
  <c r="F1761" i="12"/>
  <c r="G1761" i="12"/>
  <c r="H1761" i="12"/>
  <c r="A1762" i="12"/>
  <c r="B1762" i="12"/>
  <c r="C1762" i="12"/>
  <c r="D1762" i="12"/>
  <c r="E1762" i="12"/>
  <c r="F1762" i="12"/>
  <c r="G1762" i="12"/>
  <c r="H1762" i="12"/>
  <c r="A1763" i="12"/>
  <c r="B1763" i="12"/>
  <c r="C1763" i="12"/>
  <c r="D1763" i="12"/>
  <c r="E1763" i="12"/>
  <c r="F1763" i="12"/>
  <c r="G1763" i="12"/>
  <c r="H1763" i="12"/>
  <c r="A1764" i="12"/>
  <c r="B1764" i="12"/>
  <c r="C1764" i="12"/>
  <c r="D1764" i="12"/>
  <c r="E1764" i="12"/>
  <c r="F1764" i="12"/>
  <c r="G1764" i="12"/>
  <c r="H1764" i="12"/>
  <c r="A1765" i="12"/>
  <c r="B1765" i="12"/>
  <c r="C1765" i="12"/>
  <c r="D1765" i="12"/>
  <c r="E1765" i="12"/>
  <c r="F1765" i="12"/>
  <c r="G1765" i="12"/>
  <c r="H1765" i="12"/>
  <c r="A1766" i="12"/>
  <c r="B1766" i="12"/>
  <c r="C1766" i="12"/>
  <c r="D1766" i="12"/>
  <c r="E1766" i="12"/>
  <c r="F1766" i="12"/>
  <c r="G1766" i="12"/>
  <c r="H1766" i="12"/>
  <c r="A1767" i="12"/>
  <c r="B1767" i="12"/>
  <c r="C1767" i="12"/>
  <c r="D1767" i="12"/>
  <c r="E1767" i="12"/>
  <c r="F1767" i="12"/>
  <c r="G1767" i="12"/>
  <c r="H1767" i="12"/>
  <c r="A1768" i="12"/>
  <c r="B1768" i="12"/>
  <c r="C1768" i="12"/>
  <c r="D1768" i="12"/>
  <c r="E1768" i="12"/>
  <c r="F1768" i="12"/>
  <c r="G1768" i="12"/>
  <c r="H1768" i="12"/>
  <c r="A1769" i="12"/>
  <c r="B1769" i="12"/>
  <c r="C1769" i="12"/>
  <c r="D1769" i="12"/>
  <c r="E1769" i="12"/>
  <c r="F1769" i="12"/>
  <c r="G1769" i="12"/>
  <c r="H1769" i="12"/>
  <c r="A1770" i="12"/>
  <c r="B1770" i="12"/>
  <c r="C1770" i="12"/>
  <c r="D1770" i="12"/>
  <c r="E1770" i="12"/>
  <c r="F1770" i="12"/>
  <c r="G1770" i="12"/>
  <c r="H1770" i="12"/>
  <c r="A1771" i="12"/>
  <c r="B1771" i="12"/>
  <c r="C1771" i="12"/>
  <c r="D1771" i="12"/>
  <c r="E1771" i="12"/>
  <c r="F1771" i="12"/>
  <c r="G1771" i="12"/>
  <c r="H1771" i="12"/>
  <c r="A1772" i="12"/>
  <c r="B1772" i="12"/>
  <c r="C1772" i="12"/>
  <c r="D1772" i="12"/>
  <c r="E1772" i="12"/>
  <c r="F1772" i="12"/>
  <c r="G1772" i="12"/>
  <c r="H1772" i="12"/>
  <c r="A1773" i="12"/>
  <c r="B1773" i="12"/>
  <c r="C1773" i="12"/>
  <c r="D1773" i="12"/>
  <c r="E1773" i="12"/>
  <c r="F1773" i="12"/>
  <c r="G1773" i="12"/>
  <c r="H1773" i="12"/>
  <c r="A1774" i="12"/>
  <c r="B1774" i="12"/>
  <c r="C1774" i="12"/>
  <c r="D1774" i="12"/>
  <c r="E1774" i="12"/>
  <c r="F1774" i="12"/>
  <c r="G1774" i="12"/>
  <c r="H1774" i="12"/>
  <c r="A1775" i="12"/>
  <c r="B1775" i="12"/>
  <c r="C1775" i="12"/>
  <c r="D1775" i="12"/>
  <c r="E1775" i="12"/>
  <c r="F1775" i="12"/>
  <c r="G1775" i="12"/>
  <c r="H1775" i="12"/>
  <c r="A1776" i="12"/>
  <c r="B1776" i="12"/>
  <c r="C1776" i="12"/>
  <c r="D1776" i="12"/>
  <c r="E1776" i="12"/>
  <c r="F1776" i="12"/>
  <c r="G1776" i="12"/>
  <c r="H1776" i="12"/>
  <c r="A1777" i="12"/>
  <c r="B1777" i="12"/>
  <c r="C1777" i="12"/>
  <c r="D1777" i="12"/>
  <c r="E1777" i="12"/>
  <c r="F1777" i="12"/>
  <c r="G1777" i="12"/>
  <c r="H1777" i="12"/>
  <c r="A1778" i="12"/>
  <c r="B1778" i="12"/>
  <c r="C1778" i="12"/>
  <c r="D1778" i="12"/>
  <c r="E1778" i="12"/>
  <c r="F1778" i="12"/>
  <c r="G1778" i="12"/>
  <c r="H1778" i="12"/>
  <c r="A1779" i="12"/>
  <c r="B1779" i="12"/>
  <c r="C1779" i="12"/>
  <c r="D1779" i="12"/>
  <c r="E1779" i="12"/>
  <c r="F1779" i="12"/>
  <c r="G1779" i="12"/>
  <c r="H1779" i="12"/>
  <c r="A1780" i="12"/>
  <c r="B1780" i="12"/>
  <c r="C1780" i="12"/>
  <c r="D1780" i="12"/>
  <c r="E1780" i="12"/>
  <c r="F1780" i="12"/>
  <c r="G1780" i="12"/>
  <c r="H1780" i="12"/>
  <c r="A1781" i="12"/>
  <c r="B1781" i="12"/>
  <c r="C1781" i="12"/>
  <c r="D1781" i="12"/>
  <c r="E1781" i="12"/>
  <c r="F1781" i="12"/>
  <c r="G1781" i="12"/>
  <c r="H1781" i="12"/>
  <c r="A1782" i="12"/>
  <c r="B1782" i="12"/>
  <c r="C1782" i="12"/>
  <c r="D1782" i="12"/>
  <c r="E1782" i="12"/>
  <c r="F1782" i="12"/>
  <c r="G1782" i="12"/>
  <c r="H1782" i="12"/>
  <c r="A1783" i="12"/>
  <c r="B1783" i="12"/>
  <c r="C1783" i="12"/>
  <c r="D1783" i="12"/>
  <c r="E1783" i="12"/>
  <c r="F1783" i="12"/>
  <c r="G1783" i="12"/>
  <c r="H1783" i="12"/>
  <c r="A1784" i="12"/>
  <c r="B1784" i="12"/>
  <c r="C1784" i="12"/>
  <c r="D1784" i="12"/>
  <c r="E1784" i="12"/>
  <c r="F1784" i="12"/>
  <c r="G1784" i="12"/>
  <c r="H1784" i="12"/>
  <c r="A1785" i="12"/>
  <c r="B1785" i="12"/>
  <c r="C1785" i="12"/>
  <c r="D1785" i="12"/>
  <c r="E1785" i="12"/>
  <c r="F1785" i="12"/>
  <c r="G1785" i="12"/>
  <c r="H1785" i="12"/>
  <c r="A1786" i="12"/>
  <c r="B1786" i="12"/>
  <c r="C1786" i="12"/>
  <c r="D1786" i="12"/>
  <c r="E1786" i="12"/>
  <c r="F1786" i="12"/>
  <c r="G1786" i="12"/>
  <c r="H1786" i="12"/>
  <c r="A1787" i="12"/>
  <c r="B1787" i="12"/>
  <c r="C1787" i="12"/>
  <c r="D1787" i="12"/>
  <c r="E1787" i="12"/>
  <c r="F1787" i="12"/>
  <c r="G1787" i="12"/>
  <c r="H1787" i="12"/>
  <c r="A1788" i="12"/>
  <c r="B1788" i="12"/>
  <c r="C1788" i="12"/>
  <c r="D1788" i="12"/>
  <c r="E1788" i="12"/>
  <c r="F1788" i="12"/>
  <c r="G1788" i="12"/>
  <c r="H1788" i="12"/>
  <c r="A1789" i="12"/>
  <c r="B1789" i="12"/>
  <c r="C1789" i="12"/>
  <c r="D1789" i="12"/>
  <c r="E1789" i="12"/>
  <c r="F1789" i="12"/>
  <c r="G1789" i="12"/>
  <c r="H1789" i="12"/>
  <c r="A1790" i="12"/>
  <c r="B1790" i="12"/>
  <c r="C1790" i="12"/>
  <c r="D1790" i="12"/>
  <c r="E1790" i="12"/>
  <c r="F1790" i="12"/>
  <c r="G1790" i="12"/>
  <c r="H1790" i="12"/>
  <c r="A1791" i="12"/>
  <c r="B1791" i="12"/>
  <c r="C1791" i="12"/>
  <c r="D1791" i="12"/>
  <c r="E1791" i="12"/>
  <c r="F1791" i="12"/>
  <c r="G1791" i="12"/>
  <c r="H1791" i="12"/>
  <c r="A1792" i="12"/>
  <c r="B1792" i="12"/>
  <c r="C1792" i="12"/>
  <c r="D1792" i="12"/>
  <c r="E1792" i="12"/>
  <c r="F1792" i="12"/>
  <c r="G1792" i="12"/>
  <c r="H1792" i="12"/>
  <c r="A1793" i="12"/>
  <c r="B1793" i="12"/>
  <c r="C1793" i="12"/>
  <c r="D1793" i="12"/>
  <c r="E1793" i="12"/>
  <c r="F1793" i="12"/>
  <c r="G1793" i="12"/>
  <c r="H1793" i="12"/>
  <c r="A1794" i="12"/>
  <c r="B1794" i="12"/>
  <c r="C1794" i="12"/>
  <c r="D1794" i="12"/>
  <c r="E1794" i="12"/>
  <c r="F1794" i="12"/>
  <c r="G1794" i="12"/>
  <c r="H1794" i="12"/>
  <c r="A1795" i="12"/>
  <c r="B1795" i="12"/>
  <c r="C1795" i="12"/>
  <c r="D1795" i="12"/>
  <c r="E1795" i="12"/>
  <c r="F1795" i="12"/>
  <c r="G1795" i="12"/>
  <c r="H1795" i="12"/>
  <c r="A1796" i="12"/>
  <c r="B1796" i="12"/>
  <c r="C1796" i="12"/>
  <c r="D1796" i="12"/>
  <c r="E1796" i="12"/>
  <c r="F1796" i="12"/>
  <c r="G1796" i="12"/>
  <c r="H1796" i="12"/>
  <c r="A1797" i="12"/>
  <c r="B1797" i="12"/>
  <c r="C1797" i="12"/>
  <c r="D1797" i="12"/>
  <c r="E1797" i="12"/>
  <c r="F1797" i="12"/>
  <c r="G1797" i="12"/>
  <c r="H1797" i="12"/>
  <c r="A1798" i="12"/>
  <c r="B1798" i="12"/>
  <c r="C1798" i="12"/>
  <c r="D1798" i="12"/>
  <c r="E1798" i="12"/>
  <c r="F1798" i="12"/>
  <c r="G1798" i="12"/>
  <c r="H1798" i="12"/>
  <c r="A1799" i="12"/>
  <c r="B1799" i="12"/>
  <c r="C1799" i="12"/>
  <c r="D1799" i="12"/>
  <c r="E1799" i="12"/>
  <c r="F1799" i="12"/>
  <c r="G1799" i="12"/>
  <c r="H1799" i="12"/>
  <c r="A1800" i="12"/>
  <c r="B1800" i="12"/>
  <c r="C1800" i="12"/>
  <c r="D1800" i="12"/>
  <c r="E1800" i="12"/>
  <c r="F1800" i="12"/>
  <c r="G1800" i="12"/>
  <c r="H1800" i="12"/>
  <c r="A1801" i="12"/>
  <c r="B1801" i="12"/>
  <c r="C1801" i="12"/>
  <c r="D1801" i="12"/>
  <c r="E1801" i="12"/>
  <c r="F1801" i="12"/>
  <c r="G1801" i="12"/>
  <c r="H1801" i="12"/>
  <c r="A1802" i="12"/>
  <c r="B1802" i="12"/>
  <c r="C1802" i="12"/>
  <c r="D1802" i="12"/>
  <c r="E1802" i="12"/>
  <c r="F1802" i="12"/>
  <c r="G1802" i="12"/>
  <c r="H1802" i="12"/>
  <c r="A1803" i="12"/>
  <c r="B1803" i="12"/>
  <c r="C1803" i="12"/>
  <c r="D1803" i="12"/>
  <c r="E1803" i="12"/>
  <c r="F1803" i="12"/>
  <c r="G1803" i="12"/>
  <c r="H1803" i="12"/>
  <c r="A1804" i="12"/>
  <c r="B1804" i="12"/>
  <c r="C1804" i="12"/>
  <c r="D1804" i="12"/>
  <c r="E1804" i="12"/>
  <c r="F1804" i="12"/>
  <c r="G1804" i="12"/>
  <c r="H1804" i="12"/>
  <c r="A1805" i="12"/>
  <c r="B1805" i="12"/>
  <c r="C1805" i="12"/>
  <c r="D1805" i="12"/>
  <c r="E1805" i="12"/>
  <c r="F1805" i="12"/>
  <c r="G1805" i="12"/>
  <c r="H1805" i="12"/>
  <c r="A1806" i="12"/>
  <c r="B1806" i="12"/>
  <c r="C1806" i="12"/>
  <c r="D1806" i="12"/>
  <c r="E1806" i="12"/>
  <c r="F1806" i="12"/>
  <c r="G1806" i="12"/>
  <c r="H1806" i="12"/>
  <c r="A1807" i="12"/>
  <c r="B1807" i="12"/>
  <c r="C1807" i="12"/>
  <c r="D1807" i="12"/>
  <c r="E1807" i="12"/>
  <c r="F1807" i="12"/>
  <c r="G1807" i="12"/>
  <c r="H1807" i="12"/>
  <c r="A1808" i="12"/>
  <c r="B1808" i="12"/>
  <c r="C1808" i="12"/>
  <c r="D1808" i="12"/>
  <c r="E1808" i="12"/>
  <c r="F1808" i="12"/>
  <c r="G1808" i="12"/>
  <c r="H1808" i="12"/>
  <c r="A1809" i="12"/>
  <c r="B1809" i="12"/>
  <c r="C1809" i="12"/>
  <c r="D1809" i="12"/>
  <c r="E1809" i="12"/>
  <c r="F1809" i="12"/>
  <c r="G1809" i="12"/>
  <c r="H1809" i="12"/>
  <c r="A1810" i="12"/>
  <c r="B1810" i="12"/>
  <c r="C1810" i="12"/>
  <c r="D1810" i="12"/>
  <c r="E1810" i="12"/>
  <c r="F1810" i="12"/>
  <c r="G1810" i="12"/>
  <c r="H1810" i="12"/>
  <c r="A1811" i="12"/>
  <c r="B1811" i="12"/>
  <c r="C1811" i="12"/>
  <c r="D1811" i="12"/>
  <c r="E1811" i="12"/>
  <c r="F1811" i="12"/>
  <c r="G1811" i="12"/>
  <c r="H1811" i="12"/>
  <c r="A1812" i="12"/>
  <c r="B1812" i="12"/>
  <c r="C1812" i="12"/>
  <c r="D1812" i="12"/>
  <c r="E1812" i="12"/>
  <c r="F1812" i="12"/>
  <c r="G1812" i="12"/>
  <c r="H1812" i="12"/>
  <c r="A1813" i="12"/>
  <c r="B1813" i="12"/>
  <c r="C1813" i="12"/>
  <c r="D1813" i="12"/>
  <c r="E1813" i="12"/>
  <c r="F1813" i="12"/>
  <c r="G1813" i="12"/>
  <c r="H1813" i="12"/>
  <c r="A1814" i="12"/>
  <c r="B1814" i="12"/>
  <c r="C1814" i="12"/>
  <c r="D1814" i="12"/>
  <c r="E1814" i="12"/>
  <c r="F1814" i="12"/>
  <c r="G1814" i="12"/>
  <c r="H1814" i="12"/>
  <c r="A1815" i="12"/>
  <c r="B1815" i="12"/>
  <c r="C1815" i="12"/>
  <c r="D1815" i="12"/>
  <c r="E1815" i="12"/>
  <c r="F1815" i="12"/>
  <c r="G1815" i="12"/>
  <c r="H1815" i="12"/>
  <c r="A1816" i="12"/>
  <c r="B1816" i="12"/>
  <c r="C1816" i="12"/>
  <c r="D1816" i="12"/>
  <c r="E1816" i="12"/>
  <c r="F1816" i="12"/>
  <c r="G1816" i="12"/>
  <c r="H1816" i="12"/>
  <c r="A1817" i="12"/>
  <c r="B1817" i="12"/>
  <c r="C1817" i="12"/>
  <c r="D1817" i="12"/>
  <c r="E1817" i="12"/>
  <c r="F1817" i="12"/>
  <c r="G1817" i="12"/>
  <c r="H1817" i="12"/>
  <c r="A1818" i="12"/>
  <c r="B1818" i="12"/>
  <c r="C1818" i="12"/>
  <c r="D1818" i="12"/>
  <c r="E1818" i="12"/>
  <c r="F1818" i="12"/>
  <c r="G1818" i="12"/>
  <c r="H1818" i="12"/>
  <c r="A1819" i="12"/>
  <c r="B1819" i="12"/>
  <c r="C1819" i="12"/>
  <c r="D1819" i="12"/>
  <c r="E1819" i="12"/>
  <c r="F1819" i="12"/>
  <c r="G1819" i="12"/>
  <c r="H1819" i="12"/>
  <c r="A1820" i="12"/>
  <c r="B1820" i="12"/>
  <c r="C1820" i="12"/>
  <c r="D1820" i="12"/>
  <c r="E1820" i="12"/>
  <c r="F1820" i="12"/>
  <c r="G1820" i="12"/>
  <c r="H1820" i="12"/>
  <c r="A1821" i="12"/>
  <c r="B1821" i="12"/>
  <c r="C1821" i="12"/>
  <c r="D1821" i="12"/>
  <c r="E1821" i="12"/>
  <c r="F1821" i="12"/>
  <c r="G1821" i="12"/>
  <c r="H1821" i="12"/>
  <c r="A1822" i="12"/>
  <c r="B1822" i="12"/>
  <c r="C1822" i="12"/>
  <c r="D1822" i="12"/>
  <c r="E1822" i="12"/>
  <c r="F1822" i="12"/>
  <c r="G1822" i="12"/>
  <c r="H1822" i="12"/>
  <c r="A1823" i="12"/>
  <c r="B1823" i="12"/>
  <c r="C1823" i="12"/>
  <c r="D1823" i="12"/>
  <c r="E1823" i="12"/>
  <c r="F1823" i="12"/>
  <c r="G1823" i="12"/>
  <c r="H1823" i="12"/>
  <c r="A1824" i="12"/>
  <c r="B1824" i="12"/>
  <c r="C1824" i="12"/>
  <c r="D1824" i="12"/>
  <c r="E1824" i="12"/>
  <c r="F1824" i="12"/>
  <c r="G1824" i="12"/>
  <c r="H1824" i="12"/>
  <c r="A1825" i="12"/>
  <c r="B1825" i="12"/>
  <c r="C1825" i="12"/>
  <c r="D1825" i="12"/>
  <c r="E1825" i="12"/>
  <c r="F1825" i="12"/>
  <c r="G1825" i="12"/>
  <c r="H1825" i="12"/>
  <c r="A1826" i="12"/>
  <c r="B1826" i="12"/>
  <c r="C1826" i="12"/>
  <c r="D1826" i="12"/>
  <c r="E1826" i="12"/>
  <c r="F1826" i="12"/>
  <c r="G1826" i="12"/>
  <c r="H1826" i="12"/>
  <c r="A1827" i="12"/>
  <c r="B1827" i="12"/>
  <c r="C1827" i="12"/>
  <c r="D1827" i="12"/>
  <c r="E1827" i="12"/>
  <c r="F1827" i="12"/>
  <c r="G1827" i="12"/>
  <c r="H1827" i="12"/>
  <c r="A1828" i="12"/>
  <c r="B1828" i="12"/>
  <c r="C1828" i="12"/>
  <c r="D1828" i="12"/>
  <c r="E1828" i="12"/>
  <c r="F1828" i="12"/>
  <c r="G1828" i="12"/>
  <c r="H1828" i="12"/>
  <c r="A1829" i="12"/>
  <c r="B1829" i="12"/>
  <c r="C1829" i="12"/>
  <c r="D1829" i="12"/>
  <c r="E1829" i="12"/>
  <c r="F1829" i="12"/>
  <c r="G1829" i="12"/>
  <c r="H1829" i="12"/>
  <c r="A1830" i="12"/>
  <c r="B1830" i="12"/>
  <c r="C1830" i="12"/>
  <c r="D1830" i="12"/>
  <c r="E1830" i="12"/>
  <c r="F1830" i="12"/>
  <c r="G1830" i="12"/>
  <c r="H1830" i="12"/>
  <c r="A1831" i="12"/>
  <c r="B1831" i="12"/>
  <c r="C1831" i="12"/>
  <c r="D1831" i="12"/>
  <c r="E1831" i="12"/>
  <c r="F1831" i="12"/>
  <c r="G1831" i="12"/>
  <c r="H1831" i="12"/>
  <c r="A1832" i="12"/>
  <c r="B1832" i="12"/>
  <c r="C1832" i="12"/>
  <c r="D1832" i="12"/>
  <c r="E1832" i="12"/>
  <c r="F1832" i="12"/>
  <c r="G1832" i="12"/>
  <c r="H1832" i="12"/>
  <c r="A1833" i="12"/>
  <c r="B1833" i="12"/>
  <c r="C1833" i="12"/>
  <c r="D1833" i="12"/>
  <c r="E1833" i="12"/>
  <c r="F1833" i="12"/>
  <c r="G1833" i="12"/>
  <c r="H1833" i="12"/>
  <c r="A1834" i="12"/>
  <c r="B1834" i="12"/>
  <c r="C1834" i="12"/>
  <c r="D1834" i="12"/>
  <c r="E1834" i="12"/>
  <c r="F1834" i="12"/>
  <c r="G1834" i="12"/>
  <c r="H1834" i="12"/>
  <c r="A1835" i="12"/>
  <c r="B1835" i="12"/>
  <c r="C1835" i="12"/>
  <c r="D1835" i="12"/>
  <c r="E1835" i="12"/>
  <c r="F1835" i="12"/>
  <c r="G1835" i="12"/>
  <c r="H1835" i="12"/>
  <c r="A1836" i="12"/>
  <c r="B1836" i="12"/>
  <c r="C1836" i="12"/>
  <c r="D1836" i="12"/>
  <c r="E1836" i="12"/>
  <c r="F1836" i="12"/>
  <c r="G1836" i="12"/>
  <c r="H1836" i="12"/>
  <c r="A1837" i="12"/>
  <c r="B1837" i="12"/>
  <c r="C1837" i="12"/>
  <c r="D1837" i="12"/>
  <c r="E1837" i="12"/>
  <c r="F1837" i="12"/>
  <c r="G1837" i="12"/>
  <c r="H1837" i="12"/>
  <c r="A1838" i="12"/>
  <c r="B1838" i="12"/>
  <c r="C1838" i="12"/>
  <c r="D1838" i="12"/>
  <c r="E1838" i="12"/>
  <c r="F1838" i="12"/>
  <c r="G1838" i="12"/>
  <c r="H1838" i="12"/>
  <c r="A1839" i="12"/>
  <c r="B1839" i="12"/>
  <c r="C1839" i="12"/>
  <c r="D1839" i="12"/>
  <c r="E1839" i="12"/>
  <c r="F1839" i="12"/>
  <c r="G1839" i="12"/>
  <c r="H1839" i="12"/>
  <c r="A1840" i="12"/>
  <c r="B1840" i="12"/>
  <c r="C1840" i="12"/>
  <c r="D1840" i="12"/>
  <c r="E1840" i="12"/>
  <c r="F1840" i="12"/>
  <c r="G1840" i="12"/>
  <c r="H1840" i="12"/>
  <c r="A1841" i="12"/>
  <c r="B1841" i="12"/>
  <c r="C1841" i="12"/>
  <c r="D1841" i="12"/>
  <c r="E1841" i="12"/>
  <c r="F1841" i="12"/>
  <c r="G1841" i="12"/>
  <c r="H1841" i="12"/>
  <c r="A1842" i="12"/>
  <c r="B1842" i="12"/>
  <c r="C1842" i="12"/>
  <c r="D1842" i="12"/>
  <c r="E1842" i="12"/>
  <c r="F1842" i="12"/>
  <c r="G1842" i="12"/>
  <c r="H1842" i="12"/>
  <c r="A1843" i="12"/>
  <c r="B1843" i="12"/>
  <c r="C1843" i="12"/>
  <c r="D1843" i="12"/>
  <c r="E1843" i="12"/>
  <c r="F1843" i="12"/>
  <c r="G1843" i="12"/>
  <c r="H1843" i="12"/>
  <c r="A1844" i="12"/>
  <c r="B1844" i="12"/>
  <c r="C1844" i="12"/>
  <c r="D1844" i="12"/>
  <c r="E1844" i="12"/>
  <c r="F1844" i="12"/>
  <c r="G1844" i="12"/>
  <c r="H1844" i="12"/>
  <c r="A1845" i="12"/>
  <c r="B1845" i="12"/>
  <c r="C1845" i="12"/>
  <c r="D1845" i="12"/>
  <c r="E1845" i="12"/>
  <c r="F1845" i="12"/>
  <c r="G1845" i="12"/>
  <c r="H1845" i="12"/>
  <c r="A1846" i="12"/>
  <c r="B1846" i="12"/>
  <c r="C1846" i="12"/>
  <c r="D1846" i="12"/>
  <c r="E1846" i="12"/>
  <c r="F1846" i="12"/>
  <c r="G1846" i="12"/>
  <c r="H1846" i="12"/>
  <c r="A1847" i="12"/>
  <c r="B1847" i="12"/>
  <c r="C1847" i="12"/>
  <c r="D1847" i="12"/>
  <c r="E1847" i="12"/>
  <c r="F1847" i="12"/>
  <c r="G1847" i="12"/>
  <c r="H1847" i="12"/>
  <c r="A1848" i="12"/>
  <c r="B1848" i="12"/>
  <c r="C1848" i="12"/>
  <c r="D1848" i="12"/>
  <c r="E1848" i="12"/>
  <c r="F1848" i="12"/>
  <c r="G1848" i="12"/>
  <c r="H1848" i="12"/>
  <c r="A1849" i="12"/>
  <c r="B1849" i="12"/>
  <c r="C1849" i="12"/>
  <c r="D1849" i="12"/>
  <c r="E1849" i="12"/>
  <c r="F1849" i="12"/>
  <c r="G1849" i="12"/>
  <c r="H1849" i="12"/>
  <c r="A1850" i="12"/>
  <c r="B1850" i="12"/>
  <c r="C1850" i="12"/>
  <c r="D1850" i="12"/>
  <c r="E1850" i="12"/>
  <c r="F1850" i="12"/>
  <c r="G1850" i="12"/>
  <c r="H1850" i="12"/>
  <c r="A1851" i="12"/>
  <c r="B1851" i="12"/>
  <c r="C1851" i="12"/>
  <c r="D1851" i="12"/>
  <c r="E1851" i="12"/>
  <c r="F1851" i="12"/>
  <c r="G1851" i="12"/>
  <c r="H1851" i="12"/>
  <c r="A1852" i="12"/>
  <c r="B1852" i="12"/>
  <c r="C1852" i="12"/>
  <c r="D1852" i="12"/>
  <c r="E1852" i="12"/>
  <c r="F1852" i="12"/>
  <c r="G1852" i="12"/>
  <c r="H1852" i="12"/>
  <c r="A1853" i="12"/>
  <c r="B1853" i="12"/>
  <c r="C1853" i="12"/>
  <c r="D1853" i="12"/>
  <c r="E1853" i="12"/>
  <c r="F1853" i="12"/>
  <c r="G1853" i="12"/>
  <c r="H1853" i="12"/>
  <c r="A1854" i="12"/>
  <c r="B1854" i="12"/>
  <c r="C1854" i="12"/>
  <c r="D1854" i="12"/>
  <c r="E1854" i="12"/>
  <c r="F1854" i="12"/>
  <c r="G1854" i="12"/>
  <c r="H1854" i="12"/>
  <c r="A1855" i="12"/>
  <c r="B1855" i="12"/>
  <c r="C1855" i="12"/>
  <c r="D1855" i="12"/>
  <c r="E1855" i="12"/>
  <c r="F1855" i="12"/>
  <c r="G1855" i="12"/>
  <c r="H1855" i="12"/>
  <c r="A1856" i="12"/>
  <c r="B1856" i="12"/>
  <c r="C1856" i="12"/>
  <c r="D1856" i="12"/>
  <c r="E1856" i="12"/>
  <c r="F1856" i="12"/>
  <c r="G1856" i="12"/>
  <c r="H1856" i="12"/>
  <c r="A1857" i="12"/>
  <c r="B1857" i="12"/>
  <c r="C1857" i="12"/>
  <c r="D1857" i="12"/>
  <c r="E1857" i="12"/>
  <c r="F1857" i="12"/>
  <c r="G1857" i="12"/>
  <c r="H1857" i="12"/>
  <c r="A1858" i="12"/>
  <c r="B1858" i="12"/>
  <c r="C1858" i="12"/>
  <c r="D1858" i="12"/>
  <c r="E1858" i="12"/>
  <c r="F1858" i="12"/>
  <c r="G1858" i="12"/>
  <c r="H1858" i="12"/>
  <c r="A1859" i="12"/>
  <c r="B1859" i="12"/>
  <c r="C1859" i="12"/>
  <c r="D1859" i="12"/>
  <c r="E1859" i="12"/>
  <c r="F1859" i="12"/>
  <c r="G1859" i="12"/>
  <c r="H1859" i="12"/>
  <c r="A1860" i="12"/>
  <c r="B1860" i="12"/>
  <c r="C1860" i="12"/>
  <c r="D1860" i="12"/>
  <c r="E1860" i="12"/>
  <c r="F1860" i="12"/>
  <c r="G1860" i="12"/>
  <c r="H1860" i="12"/>
  <c r="A1861" i="12"/>
  <c r="B1861" i="12"/>
  <c r="C1861" i="12"/>
  <c r="D1861" i="12"/>
  <c r="E1861" i="12"/>
  <c r="F1861" i="12"/>
  <c r="G1861" i="12"/>
  <c r="H1861" i="12"/>
  <c r="A1862" i="12"/>
  <c r="B1862" i="12"/>
  <c r="C1862" i="12"/>
  <c r="D1862" i="12"/>
  <c r="E1862" i="12"/>
  <c r="F1862" i="12"/>
  <c r="G1862" i="12"/>
  <c r="H1862" i="12"/>
  <c r="A1863" i="12"/>
  <c r="B1863" i="12"/>
  <c r="C1863" i="12"/>
  <c r="D1863" i="12"/>
  <c r="E1863" i="12"/>
  <c r="F1863" i="12"/>
  <c r="G1863" i="12"/>
  <c r="H1863" i="12"/>
  <c r="A1864" i="12"/>
  <c r="B1864" i="12"/>
  <c r="C1864" i="12"/>
  <c r="D1864" i="12"/>
  <c r="E1864" i="12"/>
  <c r="F1864" i="12"/>
  <c r="G1864" i="12"/>
  <c r="H1864" i="12"/>
  <c r="A1865" i="12"/>
  <c r="B1865" i="12"/>
  <c r="C1865" i="12"/>
  <c r="D1865" i="12"/>
  <c r="E1865" i="12"/>
  <c r="F1865" i="12"/>
  <c r="G1865" i="12"/>
  <c r="H1865" i="12"/>
  <c r="A1866" i="12"/>
  <c r="B1866" i="12"/>
  <c r="C1866" i="12"/>
  <c r="D1866" i="12"/>
  <c r="E1866" i="12"/>
  <c r="F1866" i="12"/>
  <c r="G1866" i="12"/>
  <c r="H1866" i="12"/>
  <c r="A1867" i="12"/>
  <c r="B1867" i="12"/>
  <c r="C1867" i="12"/>
  <c r="D1867" i="12"/>
  <c r="E1867" i="12"/>
  <c r="F1867" i="12"/>
  <c r="G1867" i="12"/>
  <c r="H1867" i="12"/>
  <c r="A1868" i="12"/>
  <c r="B1868" i="12"/>
  <c r="C1868" i="12"/>
  <c r="D1868" i="12"/>
  <c r="E1868" i="12"/>
  <c r="F1868" i="12"/>
  <c r="G1868" i="12"/>
  <c r="H1868" i="12"/>
  <c r="A1869" i="12"/>
  <c r="B1869" i="12"/>
  <c r="C1869" i="12"/>
  <c r="D1869" i="12"/>
  <c r="E1869" i="12"/>
  <c r="F1869" i="12"/>
  <c r="G1869" i="12"/>
  <c r="H1869" i="12"/>
  <c r="A1870" i="12"/>
  <c r="B1870" i="12"/>
  <c r="C1870" i="12"/>
  <c r="D1870" i="12"/>
  <c r="E1870" i="12"/>
  <c r="F1870" i="12"/>
  <c r="G1870" i="12"/>
  <c r="H1870" i="12"/>
  <c r="A1871" i="12"/>
  <c r="B1871" i="12"/>
  <c r="C1871" i="12"/>
  <c r="D1871" i="12"/>
  <c r="E1871" i="12"/>
  <c r="F1871" i="12"/>
  <c r="G1871" i="12"/>
  <c r="H1871" i="12"/>
  <c r="A1872" i="12"/>
  <c r="B1872" i="12"/>
  <c r="C1872" i="12"/>
  <c r="D1872" i="12"/>
  <c r="E1872" i="12"/>
  <c r="F1872" i="12"/>
  <c r="G1872" i="12"/>
  <c r="H1872" i="12"/>
  <c r="A1873" i="12"/>
  <c r="B1873" i="12"/>
  <c r="C1873" i="12"/>
  <c r="D1873" i="12"/>
  <c r="E1873" i="12"/>
  <c r="F1873" i="12"/>
  <c r="G1873" i="12"/>
  <c r="H1873" i="12"/>
  <c r="A1874" i="12"/>
  <c r="B1874" i="12"/>
  <c r="C1874" i="12"/>
  <c r="D1874" i="12"/>
  <c r="E1874" i="12"/>
  <c r="F1874" i="12"/>
  <c r="G1874" i="12"/>
  <c r="H1874" i="12"/>
  <c r="A1875" i="12"/>
  <c r="B1875" i="12"/>
  <c r="C1875" i="12"/>
  <c r="D1875" i="12"/>
  <c r="E1875" i="12"/>
  <c r="F1875" i="12"/>
  <c r="G1875" i="12"/>
  <c r="H1875" i="12"/>
  <c r="A1876" i="12"/>
  <c r="B1876" i="12"/>
  <c r="C1876" i="12"/>
  <c r="D1876" i="12"/>
  <c r="E1876" i="12"/>
  <c r="F1876" i="12"/>
  <c r="G1876" i="12"/>
  <c r="H1876" i="12"/>
  <c r="A1877" i="12"/>
  <c r="B1877" i="12"/>
  <c r="C1877" i="12"/>
  <c r="D1877" i="12"/>
  <c r="E1877" i="12"/>
  <c r="F1877" i="12"/>
  <c r="G1877" i="12"/>
  <c r="H1877" i="12"/>
  <c r="A1878" i="12"/>
  <c r="B1878" i="12"/>
  <c r="C1878" i="12"/>
  <c r="D1878" i="12"/>
  <c r="E1878" i="12"/>
  <c r="F1878" i="12"/>
  <c r="G1878" i="12"/>
  <c r="H1878" i="12"/>
  <c r="A1879" i="12"/>
  <c r="B1879" i="12"/>
  <c r="C1879" i="12"/>
  <c r="D1879" i="12"/>
  <c r="E1879" i="12"/>
  <c r="F1879" i="12"/>
  <c r="G1879" i="12"/>
  <c r="H1879" i="12"/>
  <c r="A1880" i="12"/>
  <c r="B1880" i="12"/>
  <c r="C1880" i="12"/>
  <c r="D1880" i="12"/>
  <c r="E1880" i="12"/>
  <c r="F1880" i="12"/>
  <c r="G1880" i="12"/>
  <c r="H1880" i="12"/>
  <c r="A1881" i="12"/>
  <c r="B1881" i="12"/>
  <c r="C1881" i="12"/>
  <c r="D1881" i="12"/>
  <c r="E1881" i="12"/>
  <c r="F1881" i="12"/>
  <c r="G1881" i="12"/>
  <c r="H1881" i="12"/>
  <c r="A1882" i="12"/>
  <c r="B1882" i="12"/>
  <c r="C1882" i="12"/>
  <c r="D1882" i="12"/>
  <c r="E1882" i="12"/>
  <c r="F1882" i="12"/>
  <c r="G1882" i="12"/>
  <c r="H1882" i="12"/>
  <c r="A1883" i="12"/>
  <c r="B1883" i="12"/>
  <c r="C1883" i="12"/>
  <c r="D1883" i="12"/>
  <c r="E1883" i="12"/>
  <c r="F1883" i="12"/>
  <c r="G1883" i="12"/>
  <c r="H1883" i="12"/>
  <c r="A1884" i="12"/>
  <c r="B1884" i="12"/>
  <c r="C1884" i="12"/>
  <c r="D1884" i="12"/>
  <c r="E1884" i="12"/>
  <c r="F1884" i="12"/>
  <c r="G1884" i="12"/>
  <c r="H1884" i="12"/>
  <c r="A1885" i="12"/>
  <c r="B1885" i="12"/>
  <c r="C1885" i="12"/>
  <c r="D1885" i="12"/>
  <c r="E1885" i="12"/>
  <c r="F1885" i="12"/>
  <c r="G1885" i="12"/>
  <c r="H1885" i="12"/>
  <c r="A1886" i="12"/>
  <c r="B1886" i="12"/>
  <c r="C1886" i="12"/>
  <c r="D1886" i="12"/>
  <c r="E1886" i="12"/>
  <c r="F1886" i="12"/>
  <c r="G1886" i="12"/>
  <c r="H1886" i="12"/>
  <c r="A1887" i="12"/>
  <c r="B1887" i="12"/>
  <c r="C1887" i="12"/>
  <c r="D1887" i="12"/>
  <c r="E1887" i="12"/>
  <c r="F1887" i="12"/>
  <c r="G1887" i="12"/>
  <c r="H1887" i="12"/>
  <c r="A1888" i="12"/>
  <c r="B1888" i="12"/>
  <c r="C1888" i="12"/>
  <c r="D1888" i="12"/>
  <c r="E1888" i="12"/>
  <c r="F1888" i="12"/>
  <c r="G1888" i="12"/>
  <c r="H1888" i="12"/>
  <c r="A1889" i="12"/>
  <c r="B1889" i="12"/>
  <c r="C1889" i="12"/>
  <c r="D1889" i="12"/>
  <c r="E1889" i="12"/>
  <c r="F1889" i="12"/>
  <c r="G1889" i="12"/>
  <c r="H1889" i="12"/>
  <c r="A1890" i="12"/>
  <c r="B1890" i="12"/>
  <c r="C1890" i="12"/>
  <c r="D1890" i="12"/>
  <c r="E1890" i="12"/>
  <c r="F1890" i="12"/>
  <c r="G1890" i="12"/>
  <c r="H1890" i="12"/>
  <c r="A1891" i="12"/>
  <c r="B1891" i="12"/>
  <c r="C1891" i="12"/>
  <c r="D1891" i="12"/>
  <c r="E1891" i="12"/>
  <c r="F1891" i="12"/>
  <c r="G1891" i="12"/>
  <c r="H1891" i="12"/>
  <c r="A1892" i="12"/>
  <c r="B1892" i="12"/>
  <c r="C1892" i="12"/>
  <c r="D1892" i="12"/>
  <c r="E1892" i="12"/>
  <c r="F1892" i="12"/>
  <c r="G1892" i="12"/>
  <c r="H1892" i="12"/>
  <c r="A1893" i="12"/>
  <c r="B1893" i="12"/>
  <c r="C1893" i="12"/>
  <c r="D1893" i="12"/>
  <c r="E1893" i="12"/>
  <c r="F1893" i="12"/>
  <c r="G1893" i="12"/>
  <c r="H1893" i="12"/>
  <c r="A1894" i="12"/>
  <c r="B1894" i="12"/>
  <c r="C1894" i="12"/>
  <c r="D1894" i="12"/>
  <c r="E1894" i="12"/>
  <c r="F1894" i="12"/>
  <c r="G1894" i="12"/>
  <c r="H1894" i="12"/>
  <c r="A1895" i="12"/>
  <c r="B1895" i="12"/>
  <c r="C1895" i="12"/>
  <c r="D1895" i="12"/>
  <c r="E1895" i="12"/>
  <c r="F1895" i="12"/>
  <c r="G1895" i="12"/>
  <c r="H1895" i="12"/>
  <c r="A1896" i="12"/>
  <c r="B1896" i="12"/>
  <c r="C1896" i="12"/>
  <c r="D1896" i="12"/>
  <c r="E1896" i="12"/>
  <c r="F1896" i="12"/>
  <c r="G1896" i="12"/>
  <c r="H1896" i="12"/>
  <c r="A1897" i="12"/>
  <c r="B1897" i="12"/>
  <c r="C1897" i="12"/>
  <c r="D1897" i="12"/>
  <c r="E1897" i="12"/>
  <c r="F1897" i="12"/>
  <c r="G1897" i="12"/>
  <c r="H1897" i="12"/>
  <c r="A1898" i="12"/>
  <c r="B1898" i="12"/>
  <c r="C1898" i="12"/>
  <c r="D1898" i="12"/>
  <c r="E1898" i="12"/>
  <c r="F1898" i="12"/>
  <c r="G1898" i="12"/>
  <c r="H1898" i="12"/>
  <c r="A1899" i="12"/>
  <c r="B1899" i="12"/>
  <c r="C1899" i="12"/>
  <c r="D1899" i="12"/>
  <c r="E1899" i="12"/>
  <c r="F1899" i="12"/>
  <c r="G1899" i="12"/>
  <c r="H1899" i="12"/>
  <c r="A1900" i="12"/>
  <c r="B1900" i="12"/>
  <c r="C1900" i="12"/>
  <c r="D1900" i="12"/>
  <c r="E1900" i="12"/>
  <c r="F1900" i="12"/>
  <c r="G1900" i="12"/>
  <c r="H1900" i="12"/>
  <c r="A1901" i="12"/>
  <c r="B1901" i="12"/>
  <c r="C1901" i="12"/>
  <c r="D1901" i="12"/>
  <c r="E1901" i="12"/>
  <c r="F1901" i="12"/>
  <c r="G1901" i="12"/>
  <c r="H1901" i="12"/>
  <c r="A1902" i="12"/>
  <c r="B1902" i="12"/>
  <c r="C1902" i="12"/>
  <c r="D1902" i="12"/>
  <c r="E1902" i="12"/>
  <c r="F1902" i="12"/>
  <c r="G1902" i="12"/>
  <c r="H1902" i="12"/>
  <c r="A1903" i="12"/>
  <c r="B1903" i="12"/>
  <c r="C1903" i="12"/>
  <c r="D1903" i="12"/>
  <c r="E1903" i="12"/>
  <c r="F1903" i="12"/>
  <c r="G1903" i="12"/>
  <c r="H1903" i="12"/>
  <c r="A1904" i="12"/>
  <c r="B1904" i="12"/>
  <c r="C1904" i="12"/>
  <c r="D1904" i="12"/>
  <c r="E1904" i="12"/>
  <c r="F1904" i="12"/>
  <c r="G1904" i="12"/>
  <c r="H1904" i="12"/>
  <c r="A1905" i="12"/>
  <c r="B1905" i="12"/>
  <c r="C1905" i="12"/>
  <c r="D1905" i="12"/>
  <c r="E1905" i="12"/>
  <c r="F1905" i="12"/>
  <c r="G1905" i="12"/>
  <c r="H1905" i="12"/>
  <c r="A1906" i="12"/>
  <c r="B1906" i="12"/>
  <c r="C1906" i="12"/>
  <c r="D1906" i="12"/>
  <c r="E1906" i="12"/>
  <c r="F1906" i="12"/>
  <c r="G1906" i="12"/>
  <c r="H1906" i="12"/>
  <c r="A1907" i="12"/>
  <c r="B1907" i="12"/>
  <c r="C1907" i="12"/>
  <c r="D1907" i="12"/>
  <c r="E1907" i="12"/>
  <c r="F1907" i="12"/>
  <c r="G1907" i="12"/>
  <c r="H1907" i="12"/>
  <c r="A1908" i="12"/>
  <c r="B1908" i="12"/>
  <c r="C1908" i="12"/>
  <c r="D1908" i="12"/>
  <c r="E1908" i="12"/>
  <c r="F1908" i="12"/>
  <c r="G1908" i="12"/>
  <c r="H1908" i="12"/>
  <c r="A1909" i="12"/>
  <c r="B1909" i="12"/>
  <c r="C1909" i="12"/>
  <c r="D1909" i="12"/>
  <c r="E1909" i="12"/>
  <c r="F1909" i="12"/>
  <c r="G1909" i="12"/>
  <c r="H1909" i="12"/>
  <c r="A1910" i="12"/>
  <c r="B1910" i="12"/>
  <c r="C1910" i="12"/>
  <c r="D1910" i="12"/>
  <c r="E1910" i="12"/>
  <c r="F1910" i="12"/>
  <c r="G1910" i="12"/>
  <c r="H1910" i="12"/>
  <c r="A1911" i="12"/>
  <c r="B1911" i="12"/>
  <c r="C1911" i="12"/>
  <c r="D1911" i="12"/>
  <c r="E1911" i="12"/>
  <c r="F1911" i="12"/>
  <c r="G1911" i="12"/>
  <c r="H1911" i="12"/>
  <c r="A1912" i="12"/>
  <c r="B1912" i="12"/>
  <c r="C1912" i="12"/>
  <c r="D1912" i="12"/>
  <c r="E1912" i="12"/>
  <c r="F1912" i="12"/>
  <c r="G1912" i="12"/>
  <c r="H1912" i="12"/>
  <c r="A1913" i="12"/>
  <c r="B1913" i="12"/>
  <c r="C1913" i="12"/>
  <c r="D1913" i="12"/>
  <c r="E1913" i="12"/>
  <c r="F1913" i="12"/>
  <c r="G1913" i="12"/>
  <c r="H1913" i="12"/>
  <c r="A1914" i="12"/>
  <c r="B1914" i="12"/>
  <c r="C1914" i="12"/>
  <c r="D1914" i="12"/>
  <c r="E1914" i="12"/>
  <c r="F1914" i="12"/>
  <c r="G1914" i="12"/>
  <c r="H1914" i="12"/>
  <c r="A1915" i="12"/>
  <c r="B1915" i="12"/>
  <c r="C1915" i="12"/>
  <c r="D1915" i="12"/>
  <c r="E1915" i="12"/>
  <c r="F1915" i="12"/>
  <c r="G1915" i="12"/>
  <c r="H1915" i="12"/>
  <c r="A1916" i="12"/>
  <c r="B1916" i="12"/>
  <c r="C1916" i="12"/>
  <c r="D1916" i="12"/>
  <c r="E1916" i="12"/>
  <c r="F1916" i="12"/>
  <c r="G1916" i="12"/>
  <c r="H1916" i="12"/>
  <c r="A1917" i="12"/>
  <c r="B1917" i="12"/>
  <c r="C1917" i="12"/>
  <c r="D1917" i="12"/>
  <c r="E1917" i="12"/>
  <c r="F1917" i="12"/>
  <c r="G1917" i="12"/>
  <c r="H1917" i="12"/>
  <c r="A1918" i="12"/>
  <c r="B1918" i="12"/>
  <c r="C1918" i="12"/>
  <c r="D1918" i="12"/>
  <c r="E1918" i="12"/>
  <c r="F1918" i="12"/>
  <c r="G1918" i="12"/>
  <c r="H1918" i="12"/>
  <c r="A1919" i="12"/>
  <c r="B1919" i="12"/>
  <c r="C1919" i="12"/>
  <c r="D1919" i="12"/>
  <c r="E1919" i="12"/>
  <c r="F1919" i="12"/>
  <c r="G1919" i="12"/>
  <c r="H1919" i="12"/>
  <c r="A1920" i="12"/>
  <c r="B1920" i="12"/>
  <c r="C1920" i="12"/>
  <c r="D1920" i="12"/>
  <c r="E1920" i="12"/>
  <c r="F1920" i="12"/>
  <c r="G1920" i="12"/>
  <c r="H1920" i="12"/>
  <c r="A1921" i="12"/>
  <c r="B1921" i="12"/>
  <c r="C1921" i="12"/>
  <c r="D1921" i="12"/>
  <c r="E1921" i="12"/>
  <c r="F1921" i="12"/>
  <c r="G1921" i="12"/>
  <c r="H1921" i="12"/>
  <c r="A1922" i="12"/>
  <c r="B1922" i="12"/>
  <c r="C1922" i="12"/>
  <c r="D1922" i="12"/>
  <c r="E1922" i="12"/>
  <c r="F1922" i="12"/>
  <c r="G1922" i="12"/>
  <c r="H1922" i="12"/>
  <c r="A1923" i="12"/>
  <c r="B1923" i="12"/>
  <c r="C1923" i="12"/>
  <c r="D1923" i="12"/>
  <c r="E1923" i="12"/>
  <c r="F1923" i="12"/>
  <c r="G1923" i="12"/>
  <c r="H1923" i="12"/>
  <c r="A1924" i="12"/>
  <c r="B1924" i="12"/>
  <c r="C1924" i="12"/>
  <c r="D1924" i="12"/>
  <c r="E1924" i="12"/>
  <c r="F1924" i="12"/>
  <c r="G1924" i="12"/>
  <c r="H1924" i="12"/>
  <c r="A1925" i="12"/>
  <c r="B1925" i="12"/>
  <c r="C1925" i="12"/>
  <c r="D1925" i="12"/>
  <c r="E1925" i="12"/>
  <c r="F1925" i="12"/>
  <c r="G1925" i="12"/>
  <c r="H1925" i="12"/>
  <c r="A1926" i="12"/>
  <c r="B1926" i="12"/>
  <c r="C1926" i="12"/>
  <c r="D1926" i="12"/>
  <c r="E1926" i="12"/>
  <c r="F1926" i="12"/>
  <c r="G1926" i="12"/>
  <c r="H1926" i="12"/>
  <c r="A1927" i="12"/>
  <c r="B1927" i="12"/>
  <c r="C1927" i="12"/>
  <c r="D1927" i="12"/>
  <c r="E1927" i="12"/>
  <c r="F1927" i="12"/>
  <c r="G1927" i="12"/>
  <c r="H1927" i="12"/>
  <c r="A1928" i="12"/>
  <c r="B1928" i="12"/>
  <c r="C1928" i="12"/>
  <c r="D1928" i="12"/>
  <c r="E1928" i="12"/>
  <c r="F1928" i="12"/>
  <c r="G1928" i="12"/>
  <c r="H1928" i="12"/>
  <c r="A1929" i="12"/>
  <c r="B1929" i="12"/>
  <c r="C1929" i="12"/>
  <c r="D1929" i="12"/>
  <c r="E1929" i="12"/>
  <c r="F1929" i="12"/>
  <c r="G1929" i="12"/>
  <c r="H1929" i="12"/>
  <c r="A1930" i="12"/>
  <c r="B1930" i="12"/>
  <c r="C1930" i="12"/>
  <c r="D1930" i="12"/>
  <c r="E1930" i="12"/>
  <c r="F1930" i="12"/>
  <c r="G1930" i="12"/>
  <c r="H1930" i="12"/>
  <c r="A1931" i="12"/>
  <c r="B1931" i="12"/>
  <c r="C1931" i="12"/>
  <c r="D1931" i="12"/>
  <c r="E1931" i="12"/>
  <c r="F1931" i="12"/>
  <c r="G1931" i="12"/>
  <c r="H1931" i="12"/>
  <c r="A1932" i="12"/>
  <c r="B1932" i="12"/>
  <c r="C1932" i="12"/>
  <c r="D1932" i="12"/>
  <c r="E1932" i="12"/>
  <c r="F1932" i="12"/>
  <c r="G1932" i="12"/>
  <c r="H1932" i="12"/>
  <c r="A1933" i="12"/>
  <c r="B1933" i="12"/>
  <c r="C1933" i="12"/>
  <c r="D1933" i="12"/>
  <c r="E1933" i="12"/>
  <c r="F1933" i="12"/>
  <c r="G1933" i="12"/>
  <c r="H1933" i="12"/>
  <c r="A1934" i="12"/>
  <c r="B1934" i="12"/>
  <c r="C1934" i="12"/>
  <c r="D1934" i="12"/>
  <c r="E1934" i="12"/>
  <c r="F1934" i="12"/>
  <c r="G1934" i="12"/>
  <c r="H1934" i="12"/>
  <c r="A1935" i="12"/>
  <c r="B1935" i="12"/>
  <c r="C1935" i="12"/>
  <c r="D1935" i="12"/>
  <c r="E1935" i="12"/>
  <c r="F1935" i="12"/>
  <c r="G1935" i="12"/>
  <c r="H1935" i="12"/>
  <c r="A1936" i="12"/>
  <c r="B1936" i="12"/>
  <c r="C1936" i="12"/>
  <c r="D1936" i="12"/>
  <c r="E1936" i="12"/>
  <c r="F1936" i="12"/>
  <c r="G1936" i="12"/>
  <c r="H1936" i="12"/>
  <c r="A1937" i="12"/>
  <c r="B1937" i="12"/>
  <c r="C1937" i="12"/>
  <c r="D1937" i="12"/>
  <c r="E1937" i="12"/>
  <c r="F1937" i="12"/>
  <c r="G1937" i="12"/>
  <c r="H1937" i="12"/>
  <c r="A1938" i="12"/>
  <c r="B1938" i="12"/>
  <c r="C1938" i="12"/>
  <c r="D1938" i="12"/>
  <c r="E1938" i="12"/>
  <c r="F1938" i="12"/>
  <c r="G1938" i="12"/>
  <c r="H1938" i="12"/>
  <c r="A1939" i="12"/>
  <c r="B1939" i="12"/>
  <c r="C1939" i="12"/>
  <c r="D1939" i="12"/>
  <c r="E1939" i="12"/>
  <c r="F1939" i="12"/>
  <c r="G1939" i="12"/>
  <c r="H1939" i="12"/>
  <c r="A1940" i="12"/>
  <c r="B1940" i="12"/>
  <c r="C1940" i="12"/>
  <c r="D1940" i="12"/>
  <c r="E1940" i="12"/>
  <c r="F1940" i="12"/>
  <c r="G1940" i="12"/>
  <c r="H1940" i="12"/>
  <c r="A1941" i="12"/>
  <c r="B1941" i="12"/>
  <c r="C1941" i="12"/>
  <c r="D1941" i="12"/>
  <c r="E1941" i="12"/>
  <c r="F1941" i="12"/>
  <c r="G1941" i="12"/>
  <c r="H1941" i="12"/>
  <c r="A1942" i="12"/>
  <c r="B1942" i="12"/>
  <c r="C1942" i="12"/>
  <c r="D1942" i="12"/>
  <c r="E1942" i="12"/>
  <c r="F1942" i="12"/>
  <c r="G1942" i="12"/>
  <c r="H1942" i="12"/>
  <c r="A1943" i="12"/>
  <c r="B1943" i="12"/>
  <c r="C1943" i="12"/>
  <c r="D1943" i="12"/>
  <c r="E1943" i="12"/>
  <c r="F1943" i="12"/>
  <c r="G1943" i="12"/>
  <c r="H1943" i="12"/>
  <c r="A1944" i="12"/>
  <c r="B1944" i="12"/>
  <c r="C1944" i="12"/>
  <c r="D1944" i="12"/>
  <c r="E1944" i="12"/>
  <c r="F1944" i="12"/>
  <c r="G1944" i="12"/>
  <c r="H1944" i="12"/>
  <c r="A1945" i="12"/>
  <c r="B1945" i="12"/>
  <c r="C1945" i="12"/>
  <c r="D1945" i="12"/>
  <c r="E1945" i="12"/>
  <c r="F1945" i="12"/>
  <c r="G1945" i="12"/>
  <c r="H1945" i="12"/>
  <c r="A1946" i="12"/>
  <c r="B1946" i="12"/>
  <c r="C1946" i="12"/>
  <c r="D1946" i="12"/>
  <c r="E1946" i="12"/>
  <c r="F1946" i="12"/>
  <c r="G1946" i="12"/>
  <c r="H1946" i="12"/>
  <c r="A1947" i="12"/>
  <c r="B1947" i="12"/>
  <c r="C1947" i="12"/>
  <c r="D1947" i="12"/>
  <c r="E1947" i="12"/>
  <c r="F1947" i="12"/>
  <c r="G1947" i="12"/>
  <c r="H1947" i="12"/>
  <c r="A1948" i="12"/>
  <c r="B1948" i="12"/>
  <c r="C1948" i="12"/>
  <c r="D1948" i="12"/>
  <c r="E1948" i="12"/>
  <c r="F1948" i="12"/>
  <c r="G1948" i="12"/>
  <c r="H1948" i="12"/>
  <c r="A1949" i="12"/>
  <c r="B1949" i="12"/>
  <c r="C1949" i="12"/>
  <c r="D1949" i="12"/>
  <c r="E1949" i="12"/>
  <c r="F1949" i="12"/>
  <c r="G1949" i="12"/>
  <c r="H1949" i="12"/>
  <c r="A1950" i="12"/>
  <c r="B1950" i="12"/>
  <c r="C1950" i="12"/>
  <c r="D1950" i="12"/>
  <c r="E1950" i="12"/>
  <c r="F1950" i="12"/>
  <c r="G1950" i="12"/>
  <c r="H1950" i="12"/>
  <c r="A1951" i="12"/>
  <c r="B1951" i="12"/>
  <c r="C1951" i="12"/>
  <c r="D1951" i="12"/>
  <c r="E1951" i="12"/>
  <c r="F1951" i="12"/>
  <c r="G1951" i="12"/>
  <c r="H1951" i="12"/>
  <c r="A1952" i="12"/>
  <c r="B1952" i="12"/>
  <c r="C1952" i="12"/>
  <c r="D1952" i="12"/>
  <c r="E1952" i="12"/>
  <c r="F1952" i="12"/>
  <c r="G1952" i="12"/>
  <c r="H1952" i="12"/>
  <c r="A1953" i="12"/>
  <c r="B1953" i="12"/>
  <c r="C1953" i="12"/>
  <c r="D1953" i="12"/>
  <c r="E1953" i="12"/>
  <c r="F1953" i="12"/>
  <c r="G1953" i="12"/>
  <c r="H1953" i="12"/>
  <c r="A1954" i="12"/>
  <c r="B1954" i="12"/>
  <c r="C1954" i="12"/>
  <c r="D1954" i="12"/>
  <c r="E1954" i="12"/>
  <c r="F1954" i="12"/>
  <c r="G1954" i="12"/>
  <c r="H1954" i="12"/>
  <c r="A1955" i="12"/>
  <c r="B1955" i="12"/>
  <c r="C1955" i="12"/>
  <c r="D1955" i="12"/>
  <c r="E1955" i="12"/>
  <c r="F1955" i="12"/>
  <c r="G1955" i="12"/>
  <c r="H1955" i="12"/>
  <c r="A1956" i="12"/>
  <c r="B1956" i="12"/>
  <c r="C1956" i="12"/>
  <c r="D1956" i="12"/>
  <c r="E1956" i="12"/>
  <c r="F1956" i="12"/>
  <c r="G1956" i="12"/>
  <c r="H1956" i="12"/>
  <c r="A1957" i="12"/>
  <c r="B1957" i="12"/>
  <c r="C1957" i="12"/>
  <c r="D1957" i="12"/>
  <c r="E1957" i="12"/>
  <c r="F1957" i="12"/>
  <c r="G1957" i="12"/>
  <c r="H1957" i="12"/>
  <c r="A1958" i="12"/>
  <c r="B1958" i="12"/>
  <c r="C1958" i="12"/>
  <c r="D1958" i="12"/>
  <c r="E1958" i="12"/>
  <c r="F1958" i="12"/>
  <c r="G1958" i="12"/>
  <c r="H1958" i="12"/>
  <c r="A1959" i="12"/>
  <c r="B1959" i="12"/>
  <c r="C1959" i="12"/>
  <c r="D1959" i="12"/>
  <c r="E1959" i="12"/>
  <c r="F1959" i="12"/>
  <c r="G1959" i="12"/>
  <c r="H1959" i="12"/>
  <c r="A1960" i="12"/>
  <c r="B1960" i="12"/>
  <c r="C1960" i="12"/>
  <c r="D1960" i="12"/>
  <c r="E1960" i="12"/>
  <c r="F1960" i="12"/>
  <c r="G1960" i="12"/>
  <c r="H1960" i="12"/>
  <c r="A1961" i="12"/>
  <c r="B1961" i="12"/>
  <c r="C1961" i="12"/>
  <c r="D1961" i="12"/>
  <c r="E1961" i="12"/>
  <c r="F1961" i="12"/>
  <c r="G1961" i="12"/>
  <c r="H1961" i="12"/>
  <c r="A1962" i="12"/>
  <c r="B1962" i="12"/>
  <c r="C1962" i="12"/>
  <c r="D1962" i="12"/>
  <c r="E1962" i="12"/>
  <c r="F1962" i="12"/>
  <c r="G1962" i="12"/>
  <c r="H1962" i="12"/>
  <c r="A1963" i="12"/>
  <c r="B1963" i="12"/>
  <c r="C1963" i="12"/>
  <c r="D1963" i="12"/>
  <c r="E1963" i="12"/>
  <c r="F1963" i="12"/>
  <c r="G1963" i="12"/>
  <c r="H1963" i="12"/>
  <c r="A1964" i="12"/>
  <c r="B1964" i="12"/>
  <c r="C1964" i="12"/>
  <c r="D1964" i="12"/>
  <c r="E1964" i="12"/>
  <c r="F1964" i="12"/>
  <c r="G1964" i="12"/>
  <c r="H1964" i="12"/>
  <c r="A1965" i="12"/>
  <c r="B1965" i="12"/>
  <c r="C1965" i="12"/>
  <c r="D1965" i="12"/>
  <c r="E1965" i="12"/>
  <c r="F1965" i="12"/>
  <c r="G1965" i="12"/>
  <c r="H1965" i="12"/>
  <c r="A1966" i="12"/>
  <c r="B1966" i="12"/>
  <c r="C1966" i="12"/>
  <c r="D1966" i="12"/>
  <c r="E1966" i="12"/>
  <c r="F1966" i="12"/>
  <c r="G1966" i="12"/>
  <c r="H1966" i="12"/>
  <c r="A1967" i="12"/>
  <c r="B1967" i="12"/>
  <c r="C1967" i="12"/>
  <c r="D1967" i="12"/>
  <c r="E1967" i="12"/>
  <c r="F1967" i="12"/>
  <c r="G1967" i="12"/>
  <c r="H1967" i="12"/>
  <c r="A1968" i="12"/>
  <c r="B1968" i="12"/>
  <c r="C1968" i="12"/>
  <c r="D1968" i="12"/>
  <c r="E1968" i="12"/>
  <c r="F1968" i="12"/>
  <c r="G1968" i="12"/>
  <c r="H1968" i="12"/>
  <c r="A1969" i="12"/>
  <c r="B1969" i="12"/>
  <c r="C1969" i="12"/>
  <c r="D1969" i="12"/>
  <c r="E1969" i="12"/>
  <c r="F1969" i="12"/>
  <c r="G1969" i="12"/>
  <c r="H1969" i="12"/>
  <c r="A1970" i="12"/>
  <c r="B1970" i="12"/>
  <c r="C1970" i="12"/>
  <c r="D1970" i="12"/>
  <c r="E1970" i="12"/>
  <c r="F1970" i="12"/>
  <c r="G1970" i="12"/>
  <c r="H1970" i="12"/>
  <c r="A1971" i="12"/>
  <c r="B1971" i="12"/>
  <c r="C1971" i="12"/>
  <c r="D1971" i="12"/>
  <c r="E1971" i="12"/>
  <c r="F1971" i="12"/>
  <c r="G1971" i="12"/>
  <c r="H1971" i="12"/>
  <c r="A1972" i="12"/>
  <c r="B1972" i="12"/>
  <c r="C1972" i="12"/>
  <c r="D1972" i="12"/>
  <c r="E1972" i="12"/>
  <c r="F1972" i="12"/>
  <c r="G1972" i="12"/>
  <c r="H1972" i="12"/>
  <c r="A1973" i="12"/>
  <c r="B1973" i="12"/>
  <c r="C1973" i="12"/>
  <c r="D1973" i="12"/>
  <c r="E1973" i="12"/>
  <c r="F1973" i="12"/>
  <c r="G1973" i="12"/>
  <c r="H1973" i="12"/>
  <c r="A1974" i="12"/>
  <c r="B1974" i="12"/>
  <c r="C1974" i="12"/>
  <c r="D1974" i="12"/>
  <c r="E1974" i="12"/>
  <c r="F1974" i="12"/>
  <c r="G1974" i="12"/>
  <c r="H1974" i="12"/>
  <c r="A1975" i="12"/>
  <c r="B1975" i="12"/>
  <c r="C1975" i="12"/>
  <c r="D1975" i="12"/>
  <c r="E1975" i="12"/>
  <c r="F1975" i="12"/>
  <c r="G1975" i="12"/>
  <c r="H1975" i="12"/>
  <c r="A1976" i="12"/>
  <c r="B1976" i="12"/>
  <c r="C1976" i="12"/>
  <c r="D1976" i="12"/>
  <c r="E1976" i="12"/>
  <c r="F1976" i="12"/>
  <c r="G1976" i="12"/>
  <c r="H1976" i="12"/>
  <c r="A1977" i="12"/>
  <c r="B1977" i="12"/>
  <c r="C1977" i="12"/>
  <c r="D1977" i="12"/>
  <c r="E1977" i="12"/>
  <c r="F1977" i="12"/>
  <c r="G1977" i="12"/>
  <c r="H1977" i="12"/>
  <c r="A1978" i="12"/>
  <c r="B1978" i="12"/>
  <c r="C1978" i="12"/>
  <c r="D1978" i="12"/>
  <c r="E1978" i="12"/>
  <c r="F1978" i="12"/>
  <c r="G1978" i="12"/>
  <c r="H1978" i="12"/>
  <c r="A1979" i="12"/>
  <c r="B1979" i="12"/>
  <c r="C1979" i="12"/>
  <c r="D1979" i="12"/>
  <c r="E1979" i="12"/>
  <c r="F1979" i="12"/>
  <c r="G1979" i="12"/>
  <c r="H1979" i="12"/>
  <c r="A1980" i="12"/>
  <c r="B1980" i="12"/>
  <c r="C1980" i="12"/>
  <c r="D1980" i="12"/>
  <c r="E1980" i="12"/>
  <c r="F1980" i="12"/>
  <c r="G1980" i="12"/>
  <c r="H1980" i="12"/>
  <c r="A1981" i="12"/>
  <c r="B1981" i="12"/>
  <c r="C1981" i="12"/>
  <c r="D1981" i="12"/>
  <c r="E1981" i="12"/>
  <c r="F1981" i="12"/>
  <c r="G1981" i="12"/>
  <c r="H1981" i="12"/>
  <c r="A1982" i="12"/>
  <c r="B1982" i="12"/>
  <c r="C1982" i="12"/>
  <c r="D1982" i="12"/>
  <c r="E1982" i="12"/>
  <c r="F1982" i="12"/>
  <c r="G1982" i="12"/>
  <c r="H1982" i="12"/>
  <c r="A1983" i="12"/>
  <c r="B1983" i="12"/>
  <c r="C1983" i="12"/>
  <c r="D1983" i="12"/>
  <c r="E1983" i="12"/>
  <c r="F1983" i="12"/>
  <c r="G1983" i="12"/>
  <c r="H1983" i="12"/>
  <c r="A1984" i="12"/>
  <c r="B1984" i="12"/>
  <c r="C1984" i="12"/>
  <c r="D1984" i="12"/>
  <c r="E1984" i="12"/>
  <c r="F1984" i="12"/>
  <c r="G1984" i="12"/>
  <c r="H1984" i="12"/>
  <c r="A1985" i="12"/>
  <c r="B1985" i="12"/>
  <c r="C1985" i="12"/>
  <c r="D1985" i="12"/>
  <c r="E1985" i="12"/>
  <c r="F1985" i="12"/>
  <c r="G1985" i="12"/>
  <c r="H1985" i="12"/>
  <c r="A1986" i="12"/>
  <c r="B1986" i="12"/>
  <c r="C1986" i="12"/>
  <c r="D1986" i="12"/>
  <c r="E1986" i="12"/>
  <c r="F1986" i="12"/>
  <c r="G1986" i="12"/>
  <c r="H1986" i="12"/>
  <c r="A1987" i="12"/>
  <c r="B1987" i="12"/>
  <c r="C1987" i="12"/>
  <c r="D1987" i="12"/>
  <c r="E1987" i="12"/>
  <c r="F1987" i="12"/>
  <c r="G1987" i="12"/>
  <c r="H1987" i="12"/>
  <c r="A1988" i="12"/>
  <c r="B1988" i="12"/>
  <c r="C1988" i="12"/>
  <c r="D1988" i="12"/>
  <c r="E1988" i="12"/>
  <c r="F1988" i="12"/>
  <c r="G1988" i="12"/>
  <c r="H1988" i="12"/>
  <c r="A1989" i="12"/>
  <c r="B1989" i="12"/>
  <c r="C1989" i="12"/>
  <c r="D1989" i="12"/>
  <c r="E1989" i="12"/>
  <c r="F1989" i="12"/>
  <c r="G1989" i="12"/>
  <c r="H1989" i="12"/>
  <c r="A1990" i="12"/>
  <c r="B1990" i="12"/>
  <c r="C1990" i="12"/>
  <c r="D1990" i="12"/>
  <c r="E1990" i="12"/>
  <c r="F1990" i="12"/>
  <c r="G1990" i="12"/>
  <c r="H1990" i="12"/>
  <c r="A1991" i="12"/>
  <c r="B1991" i="12"/>
  <c r="C1991" i="12"/>
  <c r="D1991" i="12"/>
  <c r="E1991" i="12"/>
  <c r="F1991" i="12"/>
  <c r="G1991" i="12"/>
  <c r="H1991" i="12"/>
  <c r="A1992" i="12"/>
  <c r="B1992" i="12"/>
  <c r="C1992" i="12"/>
  <c r="D1992" i="12"/>
  <c r="E1992" i="12"/>
  <c r="F1992" i="12"/>
  <c r="G1992" i="12"/>
  <c r="H1992" i="12"/>
  <c r="A1993" i="12"/>
  <c r="B1993" i="12"/>
  <c r="C1993" i="12"/>
  <c r="D1993" i="12"/>
  <c r="E1993" i="12"/>
  <c r="F1993" i="12"/>
  <c r="G1993" i="12"/>
  <c r="H1993" i="12"/>
  <c r="A1994" i="12"/>
  <c r="B1994" i="12"/>
  <c r="C1994" i="12"/>
  <c r="D1994" i="12"/>
  <c r="E1994" i="12"/>
  <c r="F1994" i="12"/>
  <c r="G1994" i="12"/>
  <c r="H1994" i="12"/>
  <c r="A1995" i="12"/>
  <c r="B1995" i="12"/>
  <c r="C1995" i="12"/>
  <c r="D1995" i="12"/>
  <c r="E1995" i="12"/>
  <c r="F1995" i="12"/>
  <c r="G1995" i="12"/>
  <c r="H1995" i="12"/>
  <c r="A1996" i="12"/>
  <c r="B1996" i="12"/>
  <c r="C1996" i="12"/>
  <c r="D1996" i="12"/>
  <c r="E1996" i="12"/>
  <c r="F1996" i="12"/>
  <c r="G1996" i="12"/>
  <c r="H1996" i="12"/>
  <c r="A1997" i="12"/>
  <c r="B1997" i="12"/>
  <c r="C1997" i="12"/>
  <c r="D1997" i="12"/>
  <c r="E1997" i="12"/>
  <c r="F1997" i="12"/>
  <c r="G1997" i="12"/>
  <c r="H1997" i="12"/>
  <c r="A1998" i="12"/>
  <c r="B1998" i="12"/>
  <c r="C1998" i="12"/>
  <c r="D1998" i="12"/>
  <c r="E1998" i="12"/>
  <c r="F1998" i="12"/>
  <c r="G1998" i="12"/>
  <c r="H1998" i="12"/>
  <c r="A1999" i="12"/>
  <c r="B1999" i="12"/>
  <c r="C1999" i="12"/>
  <c r="D1999" i="12"/>
  <c r="E1999" i="12"/>
  <c r="F1999" i="12"/>
  <c r="G1999" i="12"/>
  <c r="H1999" i="12"/>
  <c r="A2000" i="12"/>
  <c r="B2000" i="12"/>
  <c r="C2000" i="12"/>
  <c r="D2000" i="12"/>
  <c r="E2000" i="12"/>
  <c r="F2000" i="12"/>
  <c r="G2000" i="12"/>
  <c r="H2000" i="12"/>
  <c r="A2001" i="12"/>
  <c r="B2001" i="12"/>
  <c r="C2001" i="12"/>
  <c r="D2001" i="12"/>
  <c r="E2001" i="12"/>
  <c r="F2001" i="12"/>
  <c r="G2001" i="12"/>
  <c r="H2001" i="12"/>
  <c r="A2002" i="12"/>
  <c r="B2002" i="12"/>
  <c r="C2002" i="12"/>
  <c r="D2002" i="12"/>
  <c r="E2002" i="12"/>
  <c r="F2002" i="12"/>
  <c r="G2002" i="12"/>
  <c r="H2002" i="12"/>
  <c r="A2003" i="12"/>
  <c r="B2003" i="12"/>
  <c r="C2003" i="12"/>
  <c r="D2003" i="12"/>
  <c r="E2003" i="12"/>
  <c r="F2003" i="12"/>
  <c r="G2003" i="12"/>
  <c r="H2003" i="12"/>
  <c r="A2004" i="12"/>
  <c r="B2004" i="12"/>
  <c r="C2004" i="12"/>
  <c r="D2004" i="12"/>
  <c r="E2004" i="12"/>
  <c r="F2004" i="12"/>
  <c r="G2004" i="12"/>
  <c r="H2004" i="12"/>
  <c r="A2005" i="12"/>
  <c r="B2005" i="12"/>
  <c r="C2005" i="12"/>
  <c r="D2005" i="12"/>
  <c r="E2005" i="12"/>
  <c r="F2005" i="12"/>
  <c r="G2005" i="12"/>
  <c r="H2005" i="12"/>
  <c r="A2006" i="12"/>
  <c r="B2006" i="12"/>
  <c r="C2006" i="12"/>
  <c r="D2006" i="12"/>
  <c r="E2006" i="12"/>
  <c r="F2006" i="12"/>
  <c r="G2006" i="12"/>
  <c r="H2006" i="12"/>
  <c r="A2007" i="12"/>
  <c r="B2007" i="12"/>
  <c r="C2007" i="12"/>
  <c r="D2007" i="12"/>
  <c r="E2007" i="12"/>
  <c r="F2007" i="12"/>
  <c r="G2007" i="12"/>
  <c r="H2007" i="12"/>
  <c r="A2008" i="12"/>
  <c r="B2008" i="12"/>
  <c r="C2008" i="12"/>
  <c r="D2008" i="12"/>
  <c r="E2008" i="12"/>
  <c r="F2008" i="12"/>
  <c r="G2008" i="12"/>
  <c r="H2008" i="12"/>
  <c r="A2009" i="12"/>
  <c r="B2009" i="12"/>
  <c r="C2009" i="12"/>
  <c r="D2009" i="12"/>
  <c r="E2009" i="12"/>
  <c r="F2009" i="12"/>
  <c r="G2009" i="12"/>
  <c r="H2009" i="12"/>
  <c r="A2010" i="12"/>
  <c r="B2010" i="12"/>
  <c r="C2010" i="12"/>
  <c r="D2010" i="12"/>
  <c r="E2010" i="12"/>
  <c r="F2010" i="12"/>
  <c r="G2010" i="12"/>
  <c r="H2010" i="12"/>
  <c r="A2011" i="12"/>
  <c r="B2011" i="12"/>
  <c r="C2011" i="12"/>
  <c r="D2011" i="12"/>
  <c r="E2011" i="12"/>
  <c r="F2011" i="12"/>
  <c r="G2011" i="12"/>
  <c r="H2011" i="12"/>
  <c r="A2012" i="12"/>
  <c r="B2012" i="12"/>
  <c r="C2012" i="12"/>
  <c r="D2012" i="12"/>
  <c r="E2012" i="12"/>
  <c r="F2012" i="12"/>
  <c r="G2012" i="12"/>
  <c r="H2012" i="12"/>
  <c r="A2013" i="12"/>
  <c r="B2013" i="12"/>
  <c r="C2013" i="12"/>
  <c r="D2013" i="12"/>
  <c r="E2013" i="12"/>
  <c r="F2013" i="12"/>
  <c r="G2013" i="12"/>
  <c r="H2013" i="12"/>
  <c r="A2014" i="12"/>
  <c r="B2014" i="12"/>
  <c r="C2014" i="12"/>
  <c r="D2014" i="12"/>
  <c r="E2014" i="12"/>
  <c r="F2014" i="12"/>
  <c r="G2014" i="12"/>
  <c r="H2014" i="12"/>
  <c r="A2015" i="12"/>
  <c r="B2015" i="12"/>
  <c r="C2015" i="12"/>
  <c r="D2015" i="12"/>
  <c r="E2015" i="12"/>
  <c r="F2015" i="12"/>
  <c r="G2015" i="12"/>
  <c r="H2015" i="12"/>
  <c r="A2016" i="12"/>
  <c r="B2016" i="12"/>
  <c r="C2016" i="12"/>
  <c r="D2016" i="12"/>
  <c r="E2016" i="12"/>
  <c r="F2016" i="12"/>
  <c r="G2016" i="12"/>
  <c r="H2016" i="12"/>
  <c r="A2017" i="12"/>
  <c r="B2017" i="12"/>
  <c r="C2017" i="12"/>
  <c r="D2017" i="12"/>
  <c r="E2017" i="12"/>
  <c r="F2017" i="12"/>
  <c r="G2017" i="12"/>
  <c r="H2017" i="12"/>
  <c r="A2018" i="12"/>
  <c r="B2018" i="12"/>
  <c r="C2018" i="12"/>
  <c r="D2018" i="12"/>
  <c r="E2018" i="12"/>
  <c r="F2018" i="12"/>
  <c r="G2018" i="12"/>
  <c r="H2018" i="12"/>
  <c r="A2019" i="12"/>
  <c r="B2019" i="12"/>
  <c r="C2019" i="12"/>
  <c r="D2019" i="12"/>
  <c r="E2019" i="12"/>
  <c r="F2019" i="12"/>
  <c r="G2019" i="12"/>
  <c r="H2019" i="12"/>
  <c r="A2020" i="12"/>
  <c r="B2020" i="12"/>
  <c r="C2020" i="12"/>
  <c r="D2020" i="12"/>
  <c r="E2020" i="12"/>
  <c r="F2020" i="12"/>
  <c r="G2020" i="12"/>
  <c r="H2020" i="12"/>
  <c r="A2021" i="12"/>
  <c r="B2021" i="12"/>
  <c r="C2021" i="12"/>
  <c r="D2021" i="12"/>
  <c r="E2021" i="12"/>
  <c r="F2021" i="12"/>
  <c r="G2021" i="12"/>
  <c r="H2021" i="12"/>
  <c r="A2022" i="12"/>
  <c r="B2022" i="12"/>
  <c r="C2022" i="12"/>
  <c r="D2022" i="12"/>
  <c r="E2022" i="12"/>
  <c r="F2022" i="12"/>
  <c r="G2022" i="12"/>
  <c r="H2022" i="12"/>
  <c r="A2023" i="12"/>
  <c r="B2023" i="12"/>
  <c r="C2023" i="12"/>
  <c r="D2023" i="12"/>
  <c r="E2023" i="12"/>
  <c r="F2023" i="12"/>
  <c r="G2023" i="12"/>
  <c r="H2023" i="12"/>
  <c r="A2024" i="12"/>
  <c r="B2024" i="12"/>
  <c r="C2024" i="12"/>
  <c r="D2024" i="12"/>
  <c r="E2024" i="12"/>
  <c r="F2024" i="12"/>
  <c r="G2024" i="12"/>
  <c r="H2024" i="12"/>
  <c r="A2025" i="12"/>
  <c r="B2025" i="12"/>
  <c r="C2025" i="12"/>
  <c r="D2025" i="12"/>
  <c r="E2025" i="12"/>
  <c r="F2025" i="12"/>
  <c r="G2025" i="12"/>
  <c r="H2025" i="12"/>
  <c r="A2026" i="12"/>
  <c r="B2026" i="12"/>
  <c r="C2026" i="12"/>
  <c r="D2026" i="12"/>
  <c r="E2026" i="12"/>
  <c r="F2026" i="12"/>
  <c r="G2026" i="12"/>
  <c r="H2026" i="12"/>
  <c r="A2027" i="12"/>
  <c r="B2027" i="12"/>
  <c r="C2027" i="12"/>
  <c r="D2027" i="12"/>
  <c r="E2027" i="12"/>
  <c r="F2027" i="12"/>
  <c r="G2027" i="12"/>
  <c r="H2027" i="12"/>
  <c r="A2028" i="12"/>
  <c r="B2028" i="12"/>
  <c r="C2028" i="12"/>
  <c r="D2028" i="12"/>
  <c r="E2028" i="12"/>
  <c r="F2028" i="12"/>
  <c r="G2028" i="12"/>
  <c r="H2028" i="12"/>
  <c r="A2029" i="12"/>
  <c r="B2029" i="12"/>
  <c r="C2029" i="12"/>
  <c r="D2029" i="12"/>
  <c r="E2029" i="12"/>
  <c r="F2029" i="12"/>
  <c r="G2029" i="12"/>
  <c r="H2029" i="12"/>
  <c r="A2030" i="12"/>
  <c r="B2030" i="12"/>
  <c r="C2030" i="12"/>
  <c r="D2030" i="12"/>
  <c r="E2030" i="12"/>
  <c r="F2030" i="12"/>
  <c r="G2030" i="12"/>
  <c r="H2030" i="12"/>
  <c r="A2031" i="12"/>
  <c r="B2031" i="12"/>
  <c r="C2031" i="12"/>
  <c r="D2031" i="12"/>
  <c r="E2031" i="12"/>
  <c r="F2031" i="12"/>
  <c r="G2031" i="12"/>
  <c r="H2031" i="12"/>
  <c r="A2032" i="12"/>
  <c r="B2032" i="12"/>
  <c r="C2032" i="12"/>
  <c r="D2032" i="12"/>
  <c r="E2032" i="12"/>
  <c r="F2032" i="12"/>
  <c r="G2032" i="12"/>
  <c r="H2032" i="12"/>
  <c r="A2033" i="12"/>
  <c r="B2033" i="12"/>
  <c r="C2033" i="12"/>
  <c r="D2033" i="12"/>
  <c r="E2033" i="12"/>
  <c r="F2033" i="12"/>
  <c r="G2033" i="12"/>
  <c r="H2033" i="12"/>
  <c r="A2034" i="12"/>
  <c r="B2034" i="12"/>
  <c r="C2034" i="12"/>
  <c r="D2034" i="12"/>
  <c r="E2034" i="12"/>
  <c r="F2034" i="12"/>
  <c r="G2034" i="12"/>
  <c r="H2034" i="12"/>
  <c r="A2035" i="12"/>
  <c r="B2035" i="12"/>
  <c r="C2035" i="12"/>
  <c r="D2035" i="12"/>
  <c r="E2035" i="12"/>
  <c r="F2035" i="12"/>
  <c r="G2035" i="12"/>
  <c r="H2035" i="12"/>
  <c r="A2036" i="12"/>
  <c r="B2036" i="12"/>
  <c r="C2036" i="12"/>
  <c r="D2036" i="12"/>
  <c r="E2036" i="12"/>
  <c r="F2036" i="12"/>
  <c r="G2036" i="12"/>
  <c r="H2036" i="12"/>
  <c r="A2037" i="12"/>
  <c r="B2037" i="12"/>
  <c r="C2037" i="12"/>
  <c r="D2037" i="12"/>
  <c r="E2037" i="12"/>
  <c r="F2037" i="12"/>
  <c r="G2037" i="12"/>
  <c r="H2037" i="12"/>
  <c r="A2038" i="12"/>
  <c r="B2038" i="12"/>
  <c r="C2038" i="12"/>
  <c r="D2038" i="12"/>
  <c r="E2038" i="12"/>
  <c r="F2038" i="12"/>
  <c r="G2038" i="12"/>
  <c r="H2038" i="12"/>
  <c r="A2039" i="12"/>
  <c r="B2039" i="12"/>
  <c r="C2039" i="12"/>
  <c r="D2039" i="12"/>
  <c r="E2039" i="12"/>
  <c r="F2039" i="12"/>
  <c r="G2039" i="12"/>
  <c r="H2039" i="12"/>
  <c r="A2040" i="12"/>
  <c r="B2040" i="12"/>
  <c r="C2040" i="12"/>
  <c r="D2040" i="12"/>
  <c r="E2040" i="12"/>
  <c r="F2040" i="12"/>
  <c r="G2040" i="12"/>
  <c r="H2040" i="12"/>
  <c r="A2041" i="12"/>
  <c r="B2041" i="12"/>
  <c r="C2041" i="12"/>
  <c r="D2041" i="12"/>
  <c r="E2041" i="12"/>
  <c r="F2041" i="12"/>
  <c r="G2041" i="12"/>
  <c r="H2041" i="12"/>
  <c r="A2042" i="12"/>
  <c r="B2042" i="12"/>
  <c r="C2042" i="12"/>
  <c r="D2042" i="12"/>
  <c r="E2042" i="12"/>
  <c r="F2042" i="12"/>
  <c r="G2042" i="12"/>
  <c r="H2042" i="12"/>
  <c r="A2043" i="12"/>
  <c r="B2043" i="12"/>
  <c r="C2043" i="12"/>
  <c r="D2043" i="12"/>
  <c r="E2043" i="12"/>
  <c r="F2043" i="12"/>
  <c r="G2043" i="12"/>
  <c r="H2043" i="12"/>
  <c r="A2044" i="12"/>
  <c r="B2044" i="12"/>
  <c r="C2044" i="12"/>
  <c r="D2044" i="12"/>
  <c r="E2044" i="12"/>
  <c r="F2044" i="12"/>
  <c r="G2044" i="12"/>
  <c r="H2044" i="12"/>
  <c r="A2045" i="12"/>
  <c r="B2045" i="12"/>
  <c r="C2045" i="12"/>
  <c r="D2045" i="12"/>
  <c r="E2045" i="12"/>
  <c r="F2045" i="12"/>
  <c r="G2045" i="12"/>
  <c r="H2045" i="12"/>
  <c r="A2046" i="12"/>
  <c r="B2046" i="12"/>
  <c r="C2046" i="12"/>
  <c r="D2046" i="12"/>
  <c r="E2046" i="12"/>
  <c r="F2046" i="12"/>
  <c r="G2046" i="12"/>
  <c r="H2046" i="12"/>
  <c r="A2047" i="12"/>
  <c r="B2047" i="12"/>
  <c r="C2047" i="12"/>
  <c r="D2047" i="12"/>
  <c r="E2047" i="12"/>
  <c r="F2047" i="12"/>
  <c r="G2047" i="12"/>
  <c r="H2047" i="12"/>
  <c r="A2048" i="12"/>
  <c r="B2048" i="12"/>
  <c r="C2048" i="12"/>
  <c r="D2048" i="12"/>
  <c r="E2048" i="12"/>
  <c r="F2048" i="12"/>
  <c r="G2048" i="12"/>
  <c r="H2048" i="12"/>
  <c r="A2049" i="12"/>
  <c r="B2049" i="12"/>
  <c r="C2049" i="12"/>
  <c r="D2049" i="12"/>
  <c r="E2049" i="12"/>
  <c r="F2049" i="12"/>
  <c r="G2049" i="12"/>
  <c r="H2049" i="12"/>
  <c r="A2050" i="12"/>
  <c r="B2050" i="12"/>
  <c r="C2050" i="12"/>
  <c r="D2050" i="12"/>
  <c r="E2050" i="12"/>
  <c r="F2050" i="12"/>
  <c r="G2050" i="12"/>
  <c r="H2050" i="12"/>
  <c r="A2051" i="12"/>
  <c r="B2051" i="12"/>
  <c r="C2051" i="12"/>
  <c r="D2051" i="12"/>
  <c r="E2051" i="12"/>
  <c r="F2051" i="12"/>
  <c r="G2051" i="12"/>
  <c r="H2051" i="12"/>
  <c r="A2052" i="12"/>
  <c r="B2052" i="12"/>
  <c r="C2052" i="12"/>
  <c r="D2052" i="12"/>
  <c r="E2052" i="12"/>
  <c r="F2052" i="12"/>
  <c r="G2052" i="12"/>
  <c r="H2052" i="12"/>
  <c r="A2053" i="12"/>
  <c r="B2053" i="12"/>
  <c r="C2053" i="12"/>
  <c r="D2053" i="12"/>
  <c r="E2053" i="12"/>
  <c r="F2053" i="12"/>
  <c r="G2053" i="12"/>
  <c r="H2053" i="12"/>
  <c r="A2054" i="12"/>
  <c r="B2054" i="12"/>
  <c r="C2054" i="12"/>
  <c r="D2054" i="12"/>
  <c r="E2054" i="12"/>
  <c r="F2054" i="12"/>
  <c r="G2054" i="12"/>
  <c r="H2054" i="12"/>
  <c r="A2055" i="12"/>
  <c r="B2055" i="12"/>
  <c r="C2055" i="12"/>
  <c r="D2055" i="12"/>
  <c r="E2055" i="12"/>
  <c r="F2055" i="12"/>
  <c r="G2055" i="12"/>
  <c r="H2055" i="12"/>
  <c r="A2056" i="12"/>
  <c r="B2056" i="12"/>
  <c r="C2056" i="12"/>
  <c r="D2056" i="12"/>
  <c r="E2056" i="12"/>
  <c r="F2056" i="12"/>
  <c r="G2056" i="12"/>
  <c r="H2056" i="12"/>
  <c r="A2057" i="12"/>
  <c r="B2057" i="12"/>
  <c r="C2057" i="12"/>
  <c r="D2057" i="12"/>
  <c r="E2057" i="12"/>
  <c r="F2057" i="12"/>
  <c r="G2057" i="12"/>
  <c r="H2057" i="12"/>
  <c r="A2058" i="12"/>
  <c r="B2058" i="12"/>
  <c r="C2058" i="12"/>
  <c r="D2058" i="12"/>
  <c r="E2058" i="12"/>
  <c r="F2058" i="12"/>
  <c r="G2058" i="12"/>
  <c r="H2058" i="12"/>
  <c r="A2059" i="12"/>
  <c r="B2059" i="12"/>
  <c r="C2059" i="12"/>
  <c r="D2059" i="12"/>
  <c r="E2059" i="12"/>
  <c r="F2059" i="12"/>
  <c r="G2059" i="12"/>
  <c r="H2059" i="12"/>
  <c r="A2060" i="12"/>
  <c r="B2060" i="12"/>
  <c r="C2060" i="12"/>
  <c r="D2060" i="12"/>
  <c r="E2060" i="12"/>
  <c r="F2060" i="12"/>
  <c r="G2060" i="12"/>
  <c r="H2060" i="12"/>
  <c r="A2061" i="12"/>
  <c r="B2061" i="12"/>
  <c r="C2061" i="12"/>
  <c r="D2061" i="12"/>
  <c r="E2061" i="12"/>
  <c r="F2061" i="12"/>
  <c r="G2061" i="12"/>
  <c r="H2061" i="12"/>
  <c r="A2062" i="12"/>
  <c r="B2062" i="12"/>
  <c r="C2062" i="12"/>
  <c r="D2062" i="12"/>
  <c r="E2062" i="12"/>
  <c r="F2062" i="12"/>
  <c r="G2062" i="12"/>
  <c r="H2062" i="12"/>
  <c r="A2063" i="12"/>
  <c r="B2063" i="12"/>
  <c r="C2063" i="12"/>
  <c r="D2063" i="12"/>
  <c r="E2063" i="12"/>
  <c r="F2063" i="12"/>
  <c r="G2063" i="12"/>
  <c r="H2063" i="12"/>
  <c r="A2064" i="12"/>
  <c r="B2064" i="12"/>
  <c r="C2064" i="12"/>
  <c r="D2064" i="12"/>
  <c r="E2064" i="12"/>
  <c r="F2064" i="12"/>
  <c r="G2064" i="12"/>
  <c r="H2064" i="12"/>
  <c r="A2065" i="12"/>
  <c r="B2065" i="12"/>
  <c r="C2065" i="12"/>
  <c r="D2065" i="12"/>
  <c r="E2065" i="12"/>
  <c r="F2065" i="12"/>
  <c r="G2065" i="12"/>
  <c r="H2065" i="12"/>
  <c r="A2066" i="12"/>
  <c r="B2066" i="12"/>
  <c r="C2066" i="12"/>
  <c r="D2066" i="12"/>
  <c r="E2066" i="12"/>
  <c r="F2066" i="12"/>
  <c r="G2066" i="12"/>
  <c r="H2066" i="12"/>
  <c r="A2067" i="12"/>
  <c r="B2067" i="12"/>
  <c r="C2067" i="12"/>
  <c r="D2067" i="12"/>
  <c r="E2067" i="12"/>
  <c r="F2067" i="12"/>
  <c r="G2067" i="12"/>
  <c r="H2067" i="12"/>
  <c r="A2068" i="12"/>
  <c r="B2068" i="12"/>
  <c r="C2068" i="12"/>
  <c r="D2068" i="12"/>
  <c r="E2068" i="12"/>
  <c r="F2068" i="12"/>
  <c r="G2068" i="12"/>
  <c r="H2068" i="12"/>
  <c r="A2069" i="12"/>
  <c r="B2069" i="12"/>
  <c r="C2069" i="12"/>
  <c r="D2069" i="12"/>
  <c r="E2069" i="12"/>
  <c r="F2069" i="12"/>
  <c r="G2069" i="12"/>
  <c r="H2069" i="12"/>
  <c r="A2070" i="12"/>
  <c r="B2070" i="12"/>
  <c r="C2070" i="12"/>
  <c r="D2070" i="12"/>
  <c r="E2070" i="12"/>
  <c r="F2070" i="12"/>
  <c r="G2070" i="12"/>
  <c r="H2070" i="12"/>
  <c r="A2071" i="12"/>
  <c r="B2071" i="12"/>
  <c r="C2071" i="12"/>
  <c r="D2071" i="12"/>
  <c r="E2071" i="12"/>
  <c r="F2071" i="12"/>
  <c r="G2071" i="12"/>
  <c r="H2071" i="12"/>
  <c r="A2072" i="12"/>
  <c r="B2072" i="12"/>
  <c r="C2072" i="12"/>
  <c r="D2072" i="12"/>
  <c r="E2072" i="12"/>
  <c r="F2072" i="12"/>
  <c r="G2072" i="12"/>
  <c r="H2072" i="12"/>
  <c r="A2073" i="12"/>
  <c r="B2073" i="12"/>
  <c r="C2073" i="12"/>
  <c r="D2073" i="12"/>
  <c r="E2073" i="12"/>
  <c r="F2073" i="12"/>
  <c r="G2073" i="12"/>
  <c r="H2073" i="12"/>
  <c r="A2074" i="12"/>
  <c r="B2074" i="12"/>
  <c r="C2074" i="12"/>
  <c r="D2074" i="12"/>
  <c r="E2074" i="12"/>
  <c r="F2074" i="12"/>
  <c r="G2074" i="12"/>
  <c r="H2074" i="12"/>
  <c r="A2075" i="12"/>
  <c r="B2075" i="12"/>
  <c r="C2075" i="12"/>
  <c r="D2075" i="12"/>
  <c r="E2075" i="12"/>
  <c r="F2075" i="12"/>
  <c r="G2075" i="12"/>
  <c r="H2075" i="12"/>
  <c r="A2076" i="12"/>
  <c r="B2076" i="12"/>
  <c r="C2076" i="12"/>
  <c r="D2076" i="12"/>
  <c r="E2076" i="12"/>
  <c r="F2076" i="12"/>
  <c r="G2076" i="12"/>
  <c r="H2076" i="12"/>
  <c r="A2077" i="12"/>
  <c r="B2077" i="12"/>
  <c r="C2077" i="12"/>
  <c r="D2077" i="12"/>
  <c r="E2077" i="12"/>
  <c r="F2077" i="12"/>
  <c r="G2077" i="12"/>
  <c r="H2077" i="12"/>
  <c r="A2078" i="12"/>
  <c r="B2078" i="12"/>
  <c r="C2078" i="12"/>
  <c r="D2078" i="12"/>
  <c r="E2078" i="12"/>
  <c r="F2078" i="12"/>
  <c r="G2078" i="12"/>
  <c r="H2078" i="12"/>
  <c r="A2079" i="12"/>
  <c r="B2079" i="12"/>
  <c r="C2079" i="12"/>
  <c r="D2079" i="12"/>
  <c r="E2079" i="12"/>
  <c r="F2079" i="12"/>
  <c r="G2079" i="12"/>
  <c r="H2079" i="12"/>
  <c r="A2080" i="12"/>
  <c r="B2080" i="12"/>
  <c r="C2080" i="12"/>
  <c r="D2080" i="12"/>
  <c r="E2080" i="12"/>
  <c r="F2080" i="12"/>
  <c r="G2080" i="12"/>
  <c r="H2080" i="12"/>
  <c r="A2081" i="12"/>
  <c r="B2081" i="12"/>
  <c r="C2081" i="12"/>
  <c r="D2081" i="12"/>
  <c r="E2081" i="12"/>
  <c r="F2081" i="12"/>
  <c r="G2081" i="12"/>
  <c r="H2081" i="12"/>
  <c r="A2082" i="12"/>
  <c r="B2082" i="12"/>
  <c r="C2082" i="12"/>
  <c r="D2082" i="12"/>
  <c r="E2082" i="12"/>
  <c r="F2082" i="12"/>
  <c r="G2082" i="12"/>
  <c r="H2082" i="12"/>
  <c r="A2083" i="12"/>
  <c r="B2083" i="12"/>
  <c r="C2083" i="12"/>
  <c r="D2083" i="12"/>
  <c r="E2083" i="12"/>
  <c r="F2083" i="12"/>
  <c r="G2083" i="12"/>
  <c r="H2083" i="12"/>
  <c r="A2084" i="12"/>
  <c r="B2084" i="12"/>
  <c r="C2084" i="12"/>
  <c r="D2084" i="12"/>
  <c r="E2084" i="12"/>
  <c r="F2084" i="12"/>
  <c r="G2084" i="12"/>
  <c r="H2084" i="12"/>
  <c r="A2085" i="12"/>
  <c r="B2085" i="12"/>
  <c r="C2085" i="12"/>
  <c r="D2085" i="12"/>
  <c r="E2085" i="12"/>
  <c r="F2085" i="12"/>
  <c r="G2085" i="12"/>
  <c r="H2085" i="12"/>
  <c r="A2086" i="12"/>
  <c r="B2086" i="12"/>
  <c r="C2086" i="12"/>
  <c r="D2086" i="12"/>
  <c r="E2086" i="12"/>
  <c r="F2086" i="12"/>
  <c r="G2086" i="12"/>
  <c r="H2086" i="12"/>
  <c r="A2087" i="12"/>
  <c r="B2087" i="12"/>
  <c r="C2087" i="12"/>
  <c r="D2087" i="12"/>
  <c r="E2087" i="12"/>
  <c r="F2087" i="12"/>
  <c r="G2087" i="12"/>
  <c r="H2087" i="12"/>
  <c r="A2088" i="12"/>
  <c r="B2088" i="12"/>
  <c r="C2088" i="12"/>
  <c r="D2088" i="12"/>
  <c r="E2088" i="12"/>
  <c r="F2088" i="12"/>
  <c r="G2088" i="12"/>
  <c r="H2088" i="12"/>
  <c r="A2089" i="12"/>
  <c r="B2089" i="12"/>
  <c r="C2089" i="12"/>
  <c r="D2089" i="12"/>
  <c r="E2089" i="12"/>
  <c r="F2089" i="12"/>
  <c r="G2089" i="12"/>
  <c r="H2089" i="12"/>
  <c r="A2090" i="12"/>
  <c r="B2090" i="12"/>
  <c r="C2090" i="12"/>
  <c r="D2090" i="12"/>
  <c r="E2090" i="12"/>
  <c r="F2090" i="12"/>
  <c r="G2090" i="12"/>
  <c r="H2090" i="12"/>
  <c r="A2091" i="12"/>
  <c r="B2091" i="12"/>
  <c r="C2091" i="12"/>
  <c r="D2091" i="12"/>
  <c r="E2091" i="12"/>
  <c r="F2091" i="12"/>
  <c r="G2091" i="12"/>
  <c r="H2091" i="12"/>
  <c r="A2092" i="12"/>
  <c r="B2092" i="12"/>
  <c r="C2092" i="12"/>
  <c r="D2092" i="12"/>
  <c r="E2092" i="12"/>
  <c r="F2092" i="12"/>
  <c r="G2092" i="12"/>
  <c r="H2092" i="12"/>
  <c r="A2093" i="12"/>
  <c r="B2093" i="12"/>
  <c r="C2093" i="12"/>
  <c r="D2093" i="12"/>
  <c r="E2093" i="12"/>
  <c r="F2093" i="12"/>
  <c r="G2093" i="12"/>
  <c r="H2093" i="12"/>
  <c r="A2094" i="12"/>
  <c r="B2094" i="12"/>
  <c r="C2094" i="12"/>
  <c r="D2094" i="12"/>
  <c r="E2094" i="12"/>
  <c r="F2094" i="12"/>
  <c r="G2094" i="12"/>
  <c r="H2094" i="12"/>
  <c r="A2095" i="12"/>
  <c r="B2095" i="12"/>
  <c r="C2095" i="12"/>
  <c r="D2095" i="12"/>
  <c r="E2095" i="12"/>
  <c r="F2095" i="12"/>
  <c r="G2095" i="12"/>
  <c r="H2095" i="12"/>
  <c r="A2096" i="12"/>
  <c r="B2096" i="12"/>
  <c r="C2096" i="12"/>
  <c r="D2096" i="12"/>
  <c r="E2096" i="12"/>
  <c r="F2096" i="12"/>
  <c r="G2096" i="12"/>
  <c r="H2096" i="12"/>
  <c r="A2097" i="12"/>
  <c r="B2097" i="12"/>
  <c r="C2097" i="12"/>
  <c r="D2097" i="12"/>
  <c r="E2097" i="12"/>
  <c r="F2097" i="12"/>
  <c r="G2097" i="12"/>
  <c r="H2097" i="12"/>
  <c r="A2098" i="12"/>
  <c r="B2098" i="12"/>
  <c r="C2098" i="12"/>
  <c r="D2098" i="12"/>
  <c r="E2098" i="12"/>
  <c r="F2098" i="12"/>
  <c r="G2098" i="12"/>
  <c r="H2098" i="12"/>
  <c r="A2099" i="12"/>
  <c r="B2099" i="12"/>
  <c r="C2099" i="12"/>
  <c r="D2099" i="12"/>
  <c r="E2099" i="12"/>
  <c r="F2099" i="12"/>
  <c r="G2099" i="12"/>
  <c r="H2099" i="12"/>
  <c r="A2100" i="12"/>
  <c r="B2100" i="12"/>
  <c r="C2100" i="12"/>
  <c r="D2100" i="12"/>
  <c r="E2100" i="12"/>
  <c r="F2100" i="12"/>
  <c r="G2100" i="12"/>
  <c r="H2100" i="12"/>
  <c r="A2101" i="12"/>
  <c r="B2101" i="12"/>
  <c r="C2101" i="12"/>
  <c r="D2101" i="12"/>
  <c r="E2101" i="12"/>
  <c r="F2101" i="12"/>
  <c r="G2101" i="12"/>
  <c r="H2101" i="12"/>
  <c r="A2102" i="12"/>
  <c r="B2102" i="12"/>
  <c r="C2102" i="12"/>
  <c r="D2102" i="12"/>
  <c r="E2102" i="12"/>
  <c r="F2102" i="12"/>
  <c r="G2102" i="12"/>
  <c r="H2102" i="12"/>
  <c r="A2103" i="12"/>
  <c r="B2103" i="12"/>
  <c r="C2103" i="12"/>
  <c r="D2103" i="12"/>
  <c r="E2103" i="12"/>
  <c r="F2103" i="12"/>
  <c r="G2103" i="12"/>
  <c r="H2103" i="12"/>
  <c r="A2104" i="12"/>
  <c r="B2104" i="12"/>
  <c r="C2104" i="12"/>
  <c r="D2104" i="12"/>
  <c r="E2104" i="12"/>
  <c r="F2104" i="12"/>
  <c r="G2104" i="12"/>
  <c r="H2104" i="12"/>
  <c r="A2105" i="12"/>
  <c r="B2105" i="12"/>
  <c r="C2105" i="12"/>
  <c r="D2105" i="12"/>
  <c r="E2105" i="12"/>
  <c r="F2105" i="12"/>
  <c r="G2105" i="12"/>
  <c r="H2105" i="12"/>
  <c r="A2106" i="12"/>
  <c r="B2106" i="12"/>
  <c r="C2106" i="12"/>
  <c r="D2106" i="12"/>
  <c r="E2106" i="12"/>
  <c r="F2106" i="12"/>
  <c r="G2106" i="12"/>
  <c r="H2106" i="12"/>
  <c r="A2107" i="12"/>
  <c r="B2107" i="12"/>
  <c r="C2107" i="12"/>
  <c r="D2107" i="12"/>
  <c r="E2107" i="12"/>
  <c r="F2107" i="12"/>
  <c r="G2107" i="12"/>
  <c r="H2107" i="12"/>
  <c r="A2108" i="12"/>
  <c r="B2108" i="12"/>
  <c r="C2108" i="12"/>
  <c r="D2108" i="12"/>
  <c r="E2108" i="12"/>
  <c r="F2108" i="12"/>
  <c r="G2108" i="12"/>
  <c r="H2108" i="12"/>
  <c r="A2109" i="12"/>
  <c r="B2109" i="12"/>
  <c r="C2109" i="12"/>
  <c r="D2109" i="12"/>
  <c r="E2109" i="12"/>
  <c r="F2109" i="12"/>
  <c r="G2109" i="12"/>
  <c r="H2109" i="12"/>
  <c r="A2110" i="12"/>
  <c r="B2110" i="12"/>
  <c r="C2110" i="12"/>
  <c r="D2110" i="12"/>
  <c r="E2110" i="12"/>
  <c r="F2110" i="12"/>
  <c r="G2110" i="12"/>
  <c r="H2110" i="12"/>
  <c r="A2111" i="12"/>
  <c r="B2111" i="12"/>
  <c r="C2111" i="12"/>
  <c r="D2111" i="12"/>
  <c r="E2111" i="12"/>
  <c r="F2111" i="12"/>
  <c r="G2111" i="12"/>
  <c r="H2111" i="12"/>
  <c r="A2112" i="12"/>
  <c r="B2112" i="12"/>
  <c r="C2112" i="12"/>
  <c r="D2112" i="12"/>
  <c r="E2112" i="12"/>
  <c r="F2112" i="12"/>
  <c r="G2112" i="12"/>
  <c r="H2112" i="12"/>
  <c r="A2113" i="12"/>
  <c r="B2113" i="12"/>
  <c r="C2113" i="12"/>
  <c r="D2113" i="12"/>
  <c r="E2113" i="12"/>
  <c r="F2113" i="12"/>
  <c r="G2113" i="12"/>
  <c r="H2113" i="12"/>
  <c r="A2114" i="12"/>
  <c r="B2114" i="12"/>
  <c r="C2114" i="12"/>
  <c r="D2114" i="12"/>
  <c r="E2114" i="12"/>
  <c r="F2114" i="12"/>
  <c r="G2114" i="12"/>
  <c r="H2114" i="12"/>
  <c r="A2115" i="12"/>
  <c r="B2115" i="12"/>
  <c r="C2115" i="12"/>
  <c r="D2115" i="12"/>
  <c r="E2115" i="12"/>
  <c r="F2115" i="12"/>
  <c r="G2115" i="12"/>
  <c r="H2115" i="12"/>
  <c r="A2116" i="12"/>
  <c r="B2116" i="12"/>
  <c r="C2116" i="12"/>
  <c r="D2116" i="12"/>
  <c r="E2116" i="12"/>
  <c r="F2116" i="12"/>
  <c r="G2116" i="12"/>
  <c r="H2116" i="12"/>
  <c r="A2117" i="12"/>
  <c r="B2117" i="12"/>
  <c r="C2117" i="12"/>
  <c r="D2117" i="12"/>
  <c r="E2117" i="12"/>
  <c r="F2117" i="12"/>
  <c r="G2117" i="12"/>
  <c r="H2117" i="12"/>
  <c r="A2118" i="12"/>
  <c r="B2118" i="12"/>
  <c r="C2118" i="12"/>
  <c r="D2118" i="12"/>
  <c r="E2118" i="12"/>
  <c r="F2118" i="12"/>
  <c r="G2118" i="12"/>
  <c r="H2118" i="12"/>
  <c r="A2119" i="12"/>
  <c r="B2119" i="12"/>
  <c r="C2119" i="12"/>
  <c r="D2119" i="12"/>
  <c r="E2119" i="12"/>
  <c r="F2119" i="12"/>
  <c r="G2119" i="12"/>
  <c r="H2119" i="12"/>
  <c r="A2120" i="12"/>
  <c r="B2120" i="12"/>
  <c r="C2120" i="12"/>
  <c r="D2120" i="12"/>
  <c r="E2120" i="12"/>
  <c r="F2120" i="12"/>
  <c r="G2120" i="12"/>
  <c r="H2120" i="12"/>
  <c r="A2121" i="12"/>
  <c r="B2121" i="12"/>
  <c r="C2121" i="12"/>
  <c r="D2121" i="12"/>
  <c r="E2121" i="12"/>
  <c r="F2121" i="12"/>
  <c r="G2121" i="12"/>
  <c r="H2121" i="12"/>
  <c r="A2122" i="12"/>
  <c r="B2122" i="12"/>
  <c r="C2122" i="12"/>
  <c r="D2122" i="12"/>
  <c r="E2122" i="12"/>
  <c r="F2122" i="12"/>
  <c r="G2122" i="12"/>
  <c r="H2122" i="12"/>
  <c r="A2123" i="12"/>
  <c r="B2123" i="12"/>
  <c r="C2123" i="12"/>
  <c r="D2123" i="12"/>
  <c r="E2123" i="12"/>
  <c r="F2123" i="12"/>
  <c r="G2123" i="12"/>
  <c r="H2123" i="12"/>
  <c r="A2124" i="12"/>
  <c r="B2124" i="12"/>
  <c r="C2124" i="12"/>
  <c r="D2124" i="12"/>
  <c r="E2124" i="12"/>
  <c r="F2124" i="12"/>
  <c r="G2124" i="12"/>
  <c r="H2124" i="12"/>
  <c r="A2125" i="12"/>
  <c r="B2125" i="12"/>
  <c r="C2125" i="12"/>
  <c r="D2125" i="12"/>
  <c r="E2125" i="12"/>
  <c r="F2125" i="12"/>
  <c r="G2125" i="12"/>
  <c r="H2125" i="12"/>
  <c r="A2126" i="12"/>
  <c r="B2126" i="12"/>
  <c r="C2126" i="12"/>
  <c r="D2126" i="12"/>
  <c r="E2126" i="12"/>
  <c r="F2126" i="12"/>
  <c r="G2126" i="12"/>
  <c r="H2126" i="12"/>
  <c r="A2127" i="12"/>
  <c r="B2127" i="12"/>
  <c r="C2127" i="12"/>
  <c r="D2127" i="12"/>
  <c r="E2127" i="12"/>
  <c r="F2127" i="12"/>
  <c r="G2127" i="12"/>
  <c r="H2127" i="12"/>
  <c r="A2128" i="12"/>
  <c r="B2128" i="12"/>
  <c r="C2128" i="12"/>
  <c r="D2128" i="12"/>
  <c r="E2128" i="12"/>
  <c r="F2128" i="12"/>
  <c r="G2128" i="12"/>
  <c r="H2128" i="12"/>
  <c r="A2129" i="12"/>
  <c r="B2129" i="12"/>
  <c r="C2129" i="12"/>
  <c r="D2129" i="12"/>
  <c r="E2129" i="12"/>
  <c r="F2129" i="12"/>
  <c r="G2129" i="12"/>
  <c r="H2129" i="12"/>
  <c r="A2130" i="12"/>
  <c r="B2130" i="12"/>
  <c r="C2130" i="12"/>
  <c r="D2130" i="12"/>
  <c r="E2130" i="12"/>
  <c r="F2130" i="12"/>
  <c r="G2130" i="12"/>
  <c r="H2130" i="12"/>
  <c r="A2131" i="12"/>
  <c r="B2131" i="12"/>
  <c r="C2131" i="12"/>
  <c r="D2131" i="12"/>
  <c r="E2131" i="12"/>
  <c r="F2131" i="12"/>
  <c r="G2131" i="12"/>
  <c r="H2131" i="12"/>
  <c r="A2132" i="12"/>
  <c r="B2132" i="12"/>
  <c r="C2132" i="12"/>
  <c r="D2132" i="12"/>
  <c r="E2132" i="12"/>
  <c r="F2132" i="12"/>
  <c r="G2132" i="12"/>
  <c r="H2132" i="12"/>
  <c r="A2133" i="12"/>
  <c r="B2133" i="12"/>
  <c r="C2133" i="12"/>
  <c r="D2133" i="12"/>
  <c r="E2133" i="12"/>
  <c r="F2133" i="12"/>
  <c r="G2133" i="12"/>
  <c r="H2133" i="12"/>
  <c r="A2134" i="12"/>
  <c r="B2134" i="12"/>
  <c r="C2134" i="12"/>
  <c r="D2134" i="12"/>
  <c r="E2134" i="12"/>
  <c r="F2134" i="12"/>
  <c r="G2134" i="12"/>
  <c r="H2134" i="12"/>
  <c r="A2135" i="12"/>
  <c r="B2135" i="12"/>
  <c r="C2135" i="12"/>
  <c r="D2135" i="12"/>
  <c r="E2135" i="12"/>
  <c r="F2135" i="12"/>
  <c r="G2135" i="12"/>
  <c r="H2135" i="12"/>
  <c r="A2136" i="12"/>
  <c r="B2136" i="12"/>
  <c r="C2136" i="12"/>
  <c r="D2136" i="12"/>
  <c r="E2136" i="12"/>
  <c r="F2136" i="12"/>
  <c r="G2136" i="12"/>
  <c r="H2136" i="12"/>
  <c r="A2137" i="12"/>
  <c r="B2137" i="12"/>
  <c r="C2137" i="12"/>
  <c r="D2137" i="12"/>
  <c r="E2137" i="12"/>
  <c r="F2137" i="12"/>
  <c r="G2137" i="12"/>
  <c r="H2137" i="12"/>
  <c r="A2138" i="12"/>
  <c r="B2138" i="12"/>
  <c r="C2138" i="12"/>
  <c r="D2138" i="12"/>
  <c r="E2138" i="12"/>
  <c r="F2138" i="12"/>
  <c r="G2138" i="12"/>
  <c r="H2138" i="12"/>
  <c r="A2139" i="12"/>
  <c r="B2139" i="12"/>
  <c r="C2139" i="12"/>
  <c r="D2139" i="12"/>
  <c r="E2139" i="12"/>
  <c r="F2139" i="12"/>
  <c r="G2139" i="12"/>
  <c r="H2139" i="12"/>
  <c r="A2140" i="12"/>
  <c r="B2140" i="12"/>
  <c r="C2140" i="12"/>
  <c r="D2140" i="12"/>
  <c r="E2140" i="12"/>
  <c r="F2140" i="12"/>
  <c r="G2140" i="12"/>
  <c r="H2140" i="12"/>
  <c r="A2141" i="12"/>
  <c r="B2141" i="12"/>
  <c r="C2141" i="12"/>
  <c r="D2141" i="12"/>
  <c r="E2141" i="12"/>
  <c r="F2141" i="12"/>
  <c r="G2141" i="12"/>
  <c r="H2141" i="12"/>
  <c r="A2142" i="12"/>
  <c r="B2142" i="12"/>
  <c r="C2142" i="12"/>
  <c r="D2142" i="12"/>
  <c r="E2142" i="12"/>
  <c r="F2142" i="12"/>
  <c r="G2142" i="12"/>
  <c r="H2142" i="12"/>
  <c r="A2143" i="12"/>
  <c r="B2143" i="12"/>
  <c r="C2143" i="12"/>
  <c r="D2143" i="12"/>
  <c r="E2143" i="12"/>
  <c r="F2143" i="12"/>
  <c r="G2143" i="12"/>
  <c r="H2143" i="12"/>
  <c r="A2144" i="12"/>
  <c r="B2144" i="12"/>
  <c r="C2144" i="12"/>
  <c r="D2144" i="12"/>
  <c r="E2144" i="12"/>
  <c r="F2144" i="12"/>
  <c r="G2144" i="12"/>
  <c r="H2144" i="12"/>
  <c r="A2145" i="12"/>
  <c r="B2145" i="12"/>
  <c r="C2145" i="12"/>
  <c r="D2145" i="12"/>
  <c r="E2145" i="12"/>
  <c r="F2145" i="12"/>
  <c r="G2145" i="12"/>
  <c r="H2145" i="12"/>
  <c r="A2146" i="12"/>
  <c r="B2146" i="12"/>
  <c r="C2146" i="12"/>
  <c r="D2146" i="12"/>
  <c r="E2146" i="12"/>
  <c r="F2146" i="12"/>
  <c r="G2146" i="12"/>
  <c r="H2146" i="12"/>
  <c r="A2147" i="12"/>
  <c r="B2147" i="12"/>
  <c r="C2147" i="12"/>
  <c r="D2147" i="12"/>
  <c r="E2147" i="12"/>
  <c r="F2147" i="12"/>
  <c r="G2147" i="12"/>
  <c r="H2147" i="12"/>
  <c r="A2148" i="12"/>
  <c r="B2148" i="12"/>
  <c r="C2148" i="12"/>
  <c r="D2148" i="12"/>
  <c r="E2148" i="12"/>
  <c r="F2148" i="12"/>
  <c r="G2148" i="12"/>
  <c r="H2148" i="12"/>
  <c r="A2149" i="12"/>
  <c r="B2149" i="12"/>
  <c r="C2149" i="12"/>
  <c r="D2149" i="12"/>
  <c r="E2149" i="12"/>
  <c r="F2149" i="12"/>
  <c r="G2149" i="12"/>
  <c r="H2149" i="12"/>
  <c r="A2150" i="12"/>
  <c r="B2150" i="12"/>
  <c r="C2150" i="12"/>
  <c r="D2150" i="12"/>
  <c r="E2150" i="12"/>
  <c r="F2150" i="12"/>
  <c r="G2150" i="12"/>
  <c r="H2150" i="12"/>
  <c r="A2151" i="12"/>
  <c r="B2151" i="12"/>
  <c r="C2151" i="12"/>
  <c r="D2151" i="12"/>
  <c r="E2151" i="12"/>
  <c r="F2151" i="12"/>
  <c r="G2151" i="12"/>
  <c r="H2151" i="12"/>
  <c r="A2152" i="12"/>
  <c r="B2152" i="12"/>
  <c r="C2152" i="12"/>
  <c r="D2152" i="12"/>
  <c r="E2152" i="12"/>
  <c r="F2152" i="12"/>
  <c r="G2152" i="12"/>
  <c r="H2152" i="12"/>
  <c r="A2153" i="12"/>
  <c r="B2153" i="12"/>
  <c r="C2153" i="12"/>
  <c r="D2153" i="12"/>
  <c r="E2153" i="12"/>
  <c r="F2153" i="12"/>
  <c r="G2153" i="12"/>
  <c r="H2153" i="12"/>
  <c r="A2154" i="12"/>
  <c r="B2154" i="12"/>
  <c r="C2154" i="12"/>
  <c r="D2154" i="12"/>
  <c r="E2154" i="12"/>
  <c r="F2154" i="12"/>
  <c r="G2154" i="12"/>
  <c r="H2154" i="12"/>
  <c r="A2155" i="12"/>
  <c r="B2155" i="12"/>
  <c r="C2155" i="12"/>
  <c r="D2155" i="12"/>
  <c r="E2155" i="12"/>
  <c r="F2155" i="12"/>
  <c r="G2155" i="12"/>
  <c r="H2155" i="12"/>
  <c r="A2156" i="12"/>
  <c r="B2156" i="12"/>
  <c r="C2156" i="12"/>
  <c r="D2156" i="12"/>
  <c r="E2156" i="12"/>
  <c r="F2156" i="12"/>
  <c r="G2156" i="12"/>
  <c r="H2156" i="12"/>
  <c r="A2157" i="12"/>
  <c r="B2157" i="12"/>
  <c r="C2157" i="12"/>
  <c r="D2157" i="12"/>
  <c r="E2157" i="12"/>
  <c r="F2157" i="12"/>
  <c r="G2157" i="12"/>
  <c r="H2157" i="12"/>
  <c r="A2158" i="12"/>
  <c r="B2158" i="12"/>
  <c r="C2158" i="12"/>
  <c r="D2158" i="12"/>
  <c r="E2158" i="12"/>
  <c r="F2158" i="12"/>
  <c r="G2158" i="12"/>
  <c r="H2158" i="12"/>
  <c r="A2159" i="12"/>
  <c r="B2159" i="12"/>
  <c r="C2159" i="12"/>
  <c r="D2159" i="12"/>
  <c r="E2159" i="12"/>
  <c r="F2159" i="12"/>
  <c r="G2159" i="12"/>
  <c r="H2159" i="12"/>
  <c r="A2160" i="12"/>
  <c r="B2160" i="12"/>
  <c r="C2160" i="12"/>
  <c r="D2160" i="12"/>
  <c r="E2160" i="12"/>
  <c r="F2160" i="12"/>
  <c r="G2160" i="12"/>
  <c r="H2160" i="12"/>
  <c r="A2161" i="12"/>
  <c r="B2161" i="12"/>
  <c r="C2161" i="12"/>
  <c r="D2161" i="12"/>
  <c r="E2161" i="12"/>
  <c r="F2161" i="12"/>
  <c r="G2161" i="12"/>
  <c r="H2161" i="12"/>
  <c r="A2162" i="12"/>
  <c r="B2162" i="12"/>
  <c r="C2162" i="12"/>
  <c r="D2162" i="12"/>
  <c r="E2162" i="12"/>
  <c r="F2162" i="12"/>
  <c r="G2162" i="12"/>
  <c r="H2162" i="12"/>
  <c r="A2163" i="12"/>
  <c r="B2163" i="12"/>
  <c r="C2163" i="12"/>
  <c r="D2163" i="12"/>
  <c r="E2163" i="12"/>
  <c r="F2163" i="12"/>
  <c r="G2163" i="12"/>
  <c r="H2163" i="12"/>
  <c r="A2164" i="12"/>
  <c r="B2164" i="12"/>
  <c r="C2164" i="12"/>
  <c r="D2164" i="12"/>
  <c r="E2164" i="12"/>
  <c r="F2164" i="12"/>
  <c r="G2164" i="12"/>
  <c r="H2164" i="12"/>
  <c r="A2165" i="12"/>
  <c r="B2165" i="12"/>
  <c r="C2165" i="12"/>
  <c r="D2165" i="12"/>
  <c r="E2165" i="12"/>
  <c r="F2165" i="12"/>
  <c r="G2165" i="12"/>
  <c r="H2165" i="12"/>
  <c r="A2166" i="12"/>
  <c r="B2166" i="12"/>
  <c r="C2166" i="12"/>
  <c r="D2166" i="12"/>
  <c r="E2166" i="12"/>
  <c r="F2166" i="12"/>
  <c r="G2166" i="12"/>
  <c r="H2166" i="12"/>
  <c r="A2167" i="12"/>
  <c r="B2167" i="12"/>
  <c r="C2167" i="12"/>
  <c r="D2167" i="12"/>
  <c r="E2167" i="12"/>
  <c r="F2167" i="12"/>
  <c r="G2167" i="12"/>
  <c r="H2167" i="12"/>
  <c r="A2168" i="12"/>
  <c r="B2168" i="12"/>
  <c r="C2168" i="12"/>
  <c r="D2168" i="12"/>
  <c r="E2168" i="12"/>
  <c r="F2168" i="12"/>
  <c r="G2168" i="12"/>
  <c r="H2168" i="12"/>
  <c r="A2169" i="12"/>
  <c r="B2169" i="12"/>
  <c r="C2169" i="12"/>
  <c r="D2169" i="12"/>
  <c r="E2169" i="12"/>
  <c r="F2169" i="12"/>
  <c r="G2169" i="12"/>
  <c r="H2169" i="12"/>
  <c r="A2170" i="12"/>
  <c r="B2170" i="12"/>
  <c r="C2170" i="12"/>
  <c r="D2170" i="12"/>
  <c r="E2170" i="12"/>
  <c r="F2170" i="12"/>
  <c r="G2170" i="12"/>
  <c r="H2170" i="12"/>
  <c r="A2171" i="12"/>
  <c r="B2171" i="12"/>
  <c r="C2171" i="12"/>
  <c r="D2171" i="12"/>
  <c r="E2171" i="12"/>
  <c r="F2171" i="12"/>
  <c r="G2171" i="12"/>
  <c r="H2171" i="12"/>
  <c r="A2172" i="12"/>
  <c r="B2172" i="12"/>
  <c r="C2172" i="12"/>
  <c r="D2172" i="12"/>
  <c r="E2172" i="12"/>
  <c r="F2172" i="12"/>
  <c r="G2172" i="12"/>
  <c r="H2172" i="12"/>
  <c r="A2173" i="12"/>
  <c r="B2173" i="12"/>
  <c r="C2173" i="12"/>
  <c r="D2173" i="12"/>
  <c r="E2173" i="12"/>
  <c r="F2173" i="12"/>
  <c r="G2173" i="12"/>
  <c r="H2173" i="12"/>
  <c r="A2174" i="12"/>
  <c r="B2174" i="12"/>
  <c r="C2174" i="12"/>
  <c r="D2174" i="12"/>
  <c r="E2174" i="12"/>
  <c r="F2174" i="12"/>
  <c r="G2174" i="12"/>
  <c r="H2174" i="12"/>
  <c r="A2175" i="12"/>
  <c r="B2175" i="12"/>
  <c r="C2175" i="12"/>
  <c r="D2175" i="12"/>
  <c r="E2175" i="12"/>
  <c r="F2175" i="12"/>
  <c r="G2175" i="12"/>
  <c r="H2175" i="12"/>
  <c r="A2176" i="12"/>
  <c r="B2176" i="12"/>
  <c r="C2176" i="12"/>
  <c r="D2176" i="12"/>
  <c r="E2176" i="12"/>
  <c r="F2176" i="12"/>
  <c r="G2176" i="12"/>
  <c r="H2176" i="12"/>
  <c r="A2177" i="12"/>
  <c r="B2177" i="12"/>
  <c r="C2177" i="12"/>
  <c r="D2177" i="12"/>
  <c r="E2177" i="12"/>
  <c r="F2177" i="12"/>
  <c r="G2177" i="12"/>
  <c r="H2177" i="12"/>
  <c r="A2178" i="12"/>
  <c r="B2178" i="12"/>
  <c r="C2178" i="12"/>
  <c r="D2178" i="12"/>
  <c r="E2178" i="12"/>
  <c r="F2178" i="12"/>
  <c r="G2178" i="12"/>
  <c r="H2178" i="12"/>
  <c r="A2179" i="12"/>
  <c r="B2179" i="12"/>
  <c r="C2179" i="12"/>
  <c r="D2179" i="12"/>
  <c r="E2179" i="12"/>
  <c r="F2179" i="12"/>
  <c r="G2179" i="12"/>
  <c r="H2179" i="12"/>
  <c r="A2180" i="12"/>
  <c r="B2180" i="12"/>
  <c r="C2180" i="12"/>
  <c r="D2180" i="12"/>
  <c r="E2180" i="12"/>
  <c r="F2180" i="12"/>
  <c r="G2180" i="12"/>
  <c r="H2180" i="12"/>
  <c r="A2181" i="12"/>
  <c r="B2181" i="12"/>
  <c r="C2181" i="12"/>
  <c r="D2181" i="12"/>
  <c r="E2181" i="12"/>
  <c r="F2181" i="12"/>
  <c r="G2181" i="12"/>
  <c r="H2181" i="12"/>
  <c r="A2182" i="12"/>
  <c r="B2182" i="12"/>
  <c r="C2182" i="12"/>
  <c r="D2182" i="12"/>
  <c r="E2182" i="12"/>
  <c r="F2182" i="12"/>
  <c r="G2182" i="12"/>
  <c r="H2182" i="12"/>
  <c r="A2183" i="12"/>
  <c r="B2183" i="12"/>
  <c r="C2183" i="12"/>
  <c r="D2183" i="12"/>
  <c r="E2183" i="12"/>
  <c r="F2183" i="12"/>
  <c r="G2183" i="12"/>
  <c r="H2183" i="12"/>
  <c r="A2184" i="12"/>
  <c r="B2184" i="12"/>
  <c r="C2184" i="12"/>
  <c r="D2184" i="12"/>
  <c r="E2184" i="12"/>
  <c r="F2184" i="12"/>
  <c r="G2184" i="12"/>
  <c r="H2184" i="12"/>
  <c r="A2185" i="12"/>
  <c r="B2185" i="12"/>
  <c r="C2185" i="12"/>
  <c r="D2185" i="12"/>
  <c r="E2185" i="12"/>
  <c r="F2185" i="12"/>
  <c r="G2185" i="12"/>
  <c r="H2185" i="12"/>
  <c r="A2186" i="12"/>
  <c r="B2186" i="12"/>
  <c r="C2186" i="12"/>
  <c r="D2186" i="12"/>
  <c r="E2186" i="12"/>
  <c r="F2186" i="12"/>
  <c r="G2186" i="12"/>
  <c r="H2186" i="12"/>
  <c r="A2187" i="12"/>
  <c r="B2187" i="12"/>
  <c r="C2187" i="12"/>
  <c r="D2187" i="12"/>
  <c r="E2187" i="12"/>
  <c r="F2187" i="12"/>
  <c r="G2187" i="12"/>
  <c r="H2187" i="12"/>
  <c r="A2188" i="12"/>
  <c r="B2188" i="12"/>
  <c r="C2188" i="12"/>
  <c r="D2188" i="12"/>
  <c r="E2188" i="12"/>
  <c r="F2188" i="12"/>
  <c r="G2188" i="12"/>
  <c r="H2188" i="12"/>
  <c r="A2189" i="12"/>
  <c r="B2189" i="12"/>
  <c r="C2189" i="12"/>
  <c r="D2189" i="12"/>
  <c r="E2189" i="12"/>
  <c r="F2189" i="12"/>
  <c r="G2189" i="12"/>
  <c r="H2189" i="12"/>
  <c r="A2190" i="12"/>
  <c r="B2190" i="12"/>
  <c r="C2190" i="12"/>
  <c r="D2190" i="12"/>
  <c r="E2190" i="12"/>
  <c r="F2190" i="12"/>
  <c r="G2190" i="12"/>
  <c r="H2190" i="12"/>
  <c r="A2191" i="12"/>
  <c r="B2191" i="12"/>
  <c r="C2191" i="12"/>
  <c r="D2191" i="12"/>
  <c r="E2191" i="12"/>
  <c r="F2191" i="12"/>
  <c r="G2191" i="12"/>
  <c r="H2191" i="12"/>
  <c r="A2192" i="12"/>
  <c r="B2192" i="12"/>
  <c r="C2192" i="12"/>
  <c r="D2192" i="12"/>
  <c r="E2192" i="12"/>
  <c r="F2192" i="12"/>
  <c r="G2192" i="12"/>
  <c r="H2192" i="12"/>
  <c r="A2193" i="12"/>
  <c r="B2193" i="12"/>
  <c r="C2193" i="12"/>
  <c r="D2193" i="12"/>
  <c r="E2193" i="12"/>
  <c r="F2193" i="12"/>
  <c r="G2193" i="12"/>
  <c r="H2193" i="12"/>
  <c r="A2194" i="12"/>
  <c r="B2194" i="12"/>
  <c r="C2194" i="12"/>
  <c r="D2194" i="12"/>
  <c r="E2194" i="12"/>
  <c r="F2194" i="12"/>
  <c r="G2194" i="12"/>
  <c r="H2194" i="12"/>
  <c r="A2195" i="12"/>
  <c r="B2195" i="12"/>
  <c r="C2195" i="12"/>
  <c r="D2195" i="12"/>
  <c r="E2195" i="12"/>
  <c r="F2195" i="12"/>
  <c r="G2195" i="12"/>
  <c r="H2195" i="12"/>
  <c r="A2196" i="12"/>
  <c r="B2196" i="12"/>
  <c r="C2196" i="12"/>
  <c r="D2196" i="12"/>
  <c r="E2196" i="12"/>
  <c r="F2196" i="12"/>
  <c r="G2196" i="12"/>
  <c r="H2196" i="12"/>
  <c r="A2197" i="12"/>
  <c r="B2197" i="12"/>
  <c r="C2197" i="12"/>
  <c r="D2197" i="12"/>
  <c r="E2197" i="12"/>
  <c r="F2197" i="12"/>
  <c r="G2197" i="12"/>
  <c r="H2197" i="12"/>
  <c r="A2198" i="12"/>
  <c r="B2198" i="12"/>
  <c r="C2198" i="12"/>
  <c r="D2198" i="12"/>
  <c r="E2198" i="12"/>
  <c r="F2198" i="12"/>
  <c r="G2198" i="12"/>
  <c r="H2198" i="12"/>
  <c r="A2199" i="12"/>
  <c r="B2199" i="12"/>
  <c r="C2199" i="12"/>
  <c r="D2199" i="12"/>
  <c r="E2199" i="12"/>
  <c r="F2199" i="12"/>
  <c r="G2199" i="12"/>
  <c r="H2199" i="12"/>
  <c r="A2200" i="12"/>
  <c r="B2200" i="12"/>
  <c r="C2200" i="12"/>
  <c r="D2200" i="12"/>
  <c r="E2200" i="12"/>
  <c r="F2200" i="12"/>
  <c r="G2200" i="12"/>
  <c r="H2200" i="12"/>
  <c r="A2201" i="12"/>
  <c r="B2201" i="12"/>
  <c r="C2201" i="12"/>
  <c r="D2201" i="12"/>
  <c r="E2201" i="12"/>
  <c r="F2201" i="12"/>
  <c r="G2201" i="12"/>
  <c r="H2201" i="12"/>
  <c r="A2202" i="12"/>
  <c r="B2202" i="12"/>
  <c r="C2202" i="12"/>
  <c r="D2202" i="12"/>
  <c r="E2202" i="12"/>
  <c r="F2202" i="12"/>
  <c r="G2202" i="12"/>
  <c r="H2202" i="12"/>
  <c r="A2203" i="12"/>
  <c r="B2203" i="12"/>
  <c r="C2203" i="12"/>
  <c r="D2203" i="12"/>
  <c r="E2203" i="12"/>
  <c r="F2203" i="12"/>
  <c r="G2203" i="12"/>
  <c r="H2203" i="12"/>
  <c r="A2204" i="12"/>
  <c r="B2204" i="12"/>
  <c r="C2204" i="12"/>
  <c r="D2204" i="12"/>
  <c r="E2204" i="12"/>
  <c r="F2204" i="12"/>
  <c r="G2204" i="12"/>
  <c r="H2204" i="12"/>
  <c r="A2205" i="12"/>
  <c r="B2205" i="12"/>
  <c r="C2205" i="12"/>
  <c r="D2205" i="12"/>
  <c r="E2205" i="12"/>
  <c r="F2205" i="12"/>
  <c r="G2205" i="12"/>
  <c r="H2205" i="12"/>
  <c r="A2206" i="12"/>
  <c r="B2206" i="12"/>
  <c r="C2206" i="12"/>
  <c r="D2206" i="12"/>
  <c r="E2206" i="12"/>
  <c r="F2206" i="12"/>
  <c r="G2206" i="12"/>
  <c r="H2206" i="12"/>
  <c r="A2207" i="12"/>
  <c r="B2207" i="12"/>
  <c r="C2207" i="12"/>
  <c r="D2207" i="12"/>
  <c r="E2207" i="12"/>
  <c r="F2207" i="12"/>
  <c r="G2207" i="12"/>
  <c r="H2207" i="12"/>
  <c r="A2208" i="12"/>
  <c r="B2208" i="12"/>
  <c r="C2208" i="12"/>
  <c r="D2208" i="12"/>
  <c r="E2208" i="12"/>
  <c r="F2208" i="12"/>
  <c r="G2208" i="12"/>
  <c r="H2208" i="12"/>
  <c r="A2209" i="12"/>
  <c r="B2209" i="12"/>
  <c r="C2209" i="12"/>
  <c r="D2209" i="12"/>
  <c r="E2209" i="12"/>
  <c r="F2209" i="12"/>
  <c r="G2209" i="12"/>
  <c r="H2209" i="12"/>
  <c r="A2210" i="12"/>
  <c r="B2210" i="12"/>
  <c r="C2210" i="12"/>
  <c r="D2210" i="12"/>
  <c r="E2210" i="12"/>
  <c r="F2210" i="12"/>
  <c r="G2210" i="12"/>
  <c r="H2210" i="12"/>
  <c r="A2211" i="12"/>
  <c r="B2211" i="12"/>
  <c r="C2211" i="12"/>
  <c r="D2211" i="12"/>
  <c r="E2211" i="12"/>
  <c r="F2211" i="12"/>
  <c r="G2211" i="12"/>
  <c r="H2211" i="12"/>
  <c r="A2212" i="12"/>
  <c r="B2212" i="12"/>
  <c r="C2212" i="12"/>
  <c r="D2212" i="12"/>
  <c r="E2212" i="12"/>
  <c r="F2212" i="12"/>
  <c r="G2212" i="12"/>
  <c r="H2212" i="12"/>
  <c r="A2213" i="12"/>
  <c r="B2213" i="12"/>
  <c r="C2213" i="12"/>
  <c r="D2213" i="12"/>
  <c r="E2213" i="12"/>
  <c r="F2213" i="12"/>
  <c r="G2213" i="12"/>
  <c r="H2213" i="12"/>
  <c r="A2214" i="12"/>
  <c r="B2214" i="12"/>
  <c r="C2214" i="12"/>
  <c r="D2214" i="12"/>
  <c r="E2214" i="12"/>
  <c r="F2214" i="12"/>
  <c r="G2214" i="12"/>
  <c r="H2214" i="12"/>
  <c r="A2215" i="12"/>
  <c r="B2215" i="12"/>
  <c r="C2215" i="12"/>
  <c r="D2215" i="12"/>
  <c r="E2215" i="12"/>
  <c r="F2215" i="12"/>
  <c r="G2215" i="12"/>
  <c r="H2215" i="12"/>
  <c r="A2216" i="12"/>
  <c r="B2216" i="12"/>
  <c r="C2216" i="12"/>
  <c r="D2216" i="12"/>
  <c r="E2216" i="12"/>
  <c r="F2216" i="12"/>
  <c r="G2216" i="12"/>
  <c r="H2216" i="12"/>
  <c r="A2217" i="12"/>
  <c r="B2217" i="12"/>
  <c r="C2217" i="12"/>
  <c r="D2217" i="12"/>
  <c r="E2217" i="12"/>
  <c r="F2217" i="12"/>
  <c r="G2217" i="12"/>
  <c r="H2217" i="12"/>
  <c r="A2218" i="12"/>
  <c r="B2218" i="12"/>
  <c r="C2218" i="12"/>
  <c r="D2218" i="12"/>
  <c r="E2218" i="12"/>
  <c r="F2218" i="12"/>
  <c r="G2218" i="12"/>
  <c r="H2218" i="12"/>
  <c r="A2219" i="12"/>
  <c r="B2219" i="12"/>
  <c r="C2219" i="12"/>
  <c r="D2219" i="12"/>
  <c r="E2219" i="12"/>
  <c r="F2219" i="12"/>
  <c r="G2219" i="12"/>
  <c r="H2219" i="12"/>
  <c r="A2220" i="12"/>
  <c r="B2220" i="12"/>
  <c r="C2220" i="12"/>
  <c r="D2220" i="12"/>
  <c r="E2220" i="12"/>
  <c r="F2220" i="12"/>
  <c r="G2220" i="12"/>
  <c r="H2220" i="12"/>
  <c r="A2221" i="12"/>
  <c r="B2221" i="12"/>
  <c r="C2221" i="12"/>
  <c r="D2221" i="12"/>
  <c r="E2221" i="12"/>
  <c r="F2221" i="12"/>
  <c r="G2221" i="12"/>
  <c r="H2221" i="12"/>
  <c r="A2222" i="12"/>
  <c r="B2222" i="12"/>
  <c r="C2222" i="12"/>
  <c r="D2222" i="12"/>
  <c r="E2222" i="12"/>
  <c r="F2222" i="12"/>
  <c r="G2222" i="12"/>
  <c r="H2222" i="12"/>
  <c r="A2223" i="12"/>
  <c r="B2223" i="12"/>
  <c r="C2223" i="12"/>
  <c r="D2223" i="12"/>
  <c r="E2223" i="12"/>
  <c r="F2223" i="12"/>
  <c r="G2223" i="12"/>
  <c r="H2223" i="12"/>
  <c r="A2224" i="12"/>
  <c r="B2224" i="12"/>
  <c r="C2224" i="12"/>
  <c r="D2224" i="12"/>
  <c r="E2224" i="12"/>
  <c r="F2224" i="12"/>
  <c r="G2224" i="12"/>
  <c r="H2224" i="12"/>
  <c r="A2225" i="12"/>
  <c r="B2225" i="12"/>
  <c r="C2225" i="12"/>
  <c r="D2225" i="12"/>
  <c r="E2225" i="12"/>
  <c r="F2225" i="12"/>
  <c r="G2225" i="12"/>
  <c r="H2225" i="12"/>
  <c r="A2226" i="12"/>
  <c r="B2226" i="12"/>
  <c r="C2226" i="12"/>
  <c r="D2226" i="12"/>
  <c r="E2226" i="12"/>
  <c r="F2226" i="12"/>
  <c r="G2226" i="12"/>
  <c r="H2226" i="12"/>
  <c r="A2227" i="12"/>
  <c r="B2227" i="12"/>
  <c r="C2227" i="12"/>
  <c r="D2227" i="12"/>
  <c r="E2227" i="12"/>
  <c r="F2227" i="12"/>
  <c r="G2227" i="12"/>
  <c r="H2227" i="12"/>
  <c r="A2228" i="12"/>
  <c r="B2228" i="12"/>
  <c r="C2228" i="12"/>
  <c r="D2228" i="12"/>
  <c r="E2228" i="12"/>
  <c r="F2228" i="12"/>
  <c r="G2228" i="12"/>
  <c r="H2228" i="12"/>
  <c r="A2229" i="12"/>
  <c r="B2229" i="12"/>
  <c r="C2229" i="12"/>
  <c r="D2229" i="12"/>
  <c r="E2229" i="12"/>
  <c r="F2229" i="12"/>
  <c r="G2229" i="12"/>
  <c r="H2229" i="12"/>
  <c r="A2230" i="12"/>
  <c r="B2230" i="12"/>
  <c r="C2230" i="12"/>
  <c r="D2230" i="12"/>
  <c r="E2230" i="12"/>
  <c r="F2230" i="12"/>
  <c r="G2230" i="12"/>
  <c r="H2230" i="12"/>
  <c r="A2231" i="12"/>
  <c r="B2231" i="12"/>
  <c r="C2231" i="12"/>
  <c r="D2231" i="12"/>
  <c r="E2231" i="12"/>
  <c r="F2231" i="12"/>
  <c r="G2231" i="12"/>
  <c r="H2231" i="12"/>
  <c r="A2232" i="12"/>
  <c r="B2232" i="12"/>
  <c r="C2232" i="12"/>
  <c r="D2232" i="12"/>
  <c r="E2232" i="12"/>
  <c r="F2232" i="12"/>
  <c r="G2232" i="12"/>
  <c r="H2232" i="12"/>
  <c r="A2233" i="12"/>
  <c r="B2233" i="12"/>
  <c r="C2233" i="12"/>
  <c r="D2233" i="12"/>
  <c r="E2233" i="12"/>
  <c r="F2233" i="12"/>
  <c r="G2233" i="12"/>
  <c r="H2233" i="12"/>
  <c r="A2234" i="12"/>
  <c r="B2234" i="12"/>
  <c r="C2234" i="12"/>
  <c r="D2234" i="12"/>
  <c r="E2234" i="12"/>
  <c r="F2234" i="12"/>
  <c r="G2234" i="12"/>
  <c r="H2234" i="12"/>
  <c r="A2235" i="12"/>
  <c r="B2235" i="12"/>
  <c r="C2235" i="12"/>
  <c r="D2235" i="12"/>
  <c r="E2235" i="12"/>
  <c r="F2235" i="12"/>
  <c r="G2235" i="12"/>
  <c r="H2235" i="12"/>
  <c r="A2236" i="12"/>
  <c r="B2236" i="12"/>
  <c r="C2236" i="12"/>
  <c r="D2236" i="12"/>
  <c r="E2236" i="12"/>
  <c r="F2236" i="12"/>
  <c r="G2236" i="12"/>
  <c r="H2236" i="12"/>
  <c r="A2237" i="12"/>
  <c r="B2237" i="12"/>
  <c r="C2237" i="12"/>
  <c r="D2237" i="12"/>
  <c r="E2237" i="12"/>
  <c r="F2237" i="12"/>
  <c r="G2237" i="12"/>
  <c r="H2237" i="12"/>
  <c r="A2238" i="12"/>
  <c r="B2238" i="12"/>
  <c r="C2238" i="12"/>
  <c r="D2238" i="12"/>
  <c r="E2238" i="12"/>
  <c r="F2238" i="12"/>
  <c r="G2238" i="12"/>
  <c r="H2238" i="12"/>
  <c r="A2239" i="12"/>
  <c r="B2239" i="12"/>
  <c r="C2239" i="12"/>
  <c r="D2239" i="12"/>
  <c r="E2239" i="12"/>
  <c r="F2239" i="12"/>
  <c r="G2239" i="12"/>
  <c r="H2239" i="12"/>
  <c r="A2240" i="12"/>
  <c r="B2240" i="12"/>
  <c r="C2240" i="12"/>
  <c r="D2240" i="12"/>
  <c r="E2240" i="12"/>
  <c r="F2240" i="12"/>
  <c r="G2240" i="12"/>
  <c r="H2240" i="12"/>
  <c r="A2241" i="12"/>
  <c r="B2241" i="12"/>
  <c r="C2241" i="12"/>
  <c r="D2241" i="12"/>
  <c r="E2241" i="12"/>
  <c r="F2241" i="12"/>
  <c r="G2241" i="12"/>
  <c r="H2241" i="12"/>
  <c r="A2242" i="12"/>
  <c r="B2242" i="12"/>
  <c r="C2242" i="12"/>
  <c r="D2242" i="12"/>
  <c r="E2242" i="12"/>
  <c r="F2242" i="12"/>
  <c r="G2242" i="12"/>
  <c r="H2242" i="12"/>
  <c r="A2243" i="12"/>
  <c r="B2243" i="12"/>
  <c r="C2243" i="12"/>
  <c r="D2243" i="12"/>
  <c r="E2243" i="12"/>
  <c r="F2243" i="12"/>
  <c r="G2243" i="12"/>
  <c r="H2243" i="12"/>
  <c r="A2244" i="12"/>
  <c r="B2244" i="12"/>
  <c r="C2244" i="12"/>
  <c r="D2244" i="12"/>
  <c r="E2244" i="12"/>
  <c r="F2244" i="12"/>
  <c r="G2244" i="12"/>
  <c r="H2244" i="12"/>
  <c r="A2245" i="12"/>
  <c r="B2245" i="12"/>
  <c r="C2245" i="12"/>
  <c r="D2245" i="12"/>
  <c r="E2245" i="12"/>
  <c r="F2245" i="12"/>
  <c r="G2245" i="12"/>
  <c r="H2245" i="12"/>
  <c r="A2246" i="12"/>
  <c r="B2246" i="12"/>
  <c r="C2246" i="12"/>
  <c r="D2246" i="12"/>
  <c r="E2246" i="12"/>
  <c r="F2246" i="12"/>
  <c r="G2246" i="12"/>
  <c r="H2246" i="12"/>
  <c r="A2247" i="12"/>
  <c r="B2247" i="12"/>
  <c r="C2247" i="12"/>
  <c r="D2247" i="12"/>
  <c r="E2247" i="12"/>
  <c r="F2247" i="12"/>
  <c r="G2247" i="12"/>
  <c r="H2247" i="12"/>
  <c r="A2248" i="12"/>
  <c r="B2248" i="12"/>
  <c r="C2248" i="12"/>
  <c r="D2248" i="12"/>
  <c r="E2248" i="12"/>
  <c r="F2248" i="12"/>
  <c r="G2248" i="12"/>
  <c r="H2248" i="12"/>
  <c r="A2249" i="12"/>
  <c r="B2249" i="12"/>
  <c r="C2249" i="12"/>
  <c r="D2249" i="12"/>
  <c r="E2249" i="12"/>
  <c r="F2249" i="12"/>
  <c r="G2249" i="12"/>
  <c r="H2249" i="12"/>
  <c r="A2250" i="12"/>
  <c r="B2250" i="12"/>
  <c r="C2250" i="12"/>
  <c r="D2250" i="12"/>
  <c r="E2250" i="12"/>
  <c r="F2250" i="12"/>
  <c r="G2250" i="12"/>
  <c r="H2250" i="12"/>
  <c r="A2251" i="12"/>
  <c r="B2251" i="12"/>
  <c r="C2251" i="12"/>
  <c r="D2251" i="12"/>
  <c r="E2251" i="12"/>
  <c r="F2251" i="12"/>
  <c r="G2251" i="12"/>
  <c r="H2251" i="12"/>
  <c r="A2252" i="12"/>
  <c r="B2252" i="12"/>
  <c r="C2252" i="12"/>
  <c r="D2252" i="12"/>
  <c r="E2252" i="12"/>
  <c r="F2252" i="12"/>
  <c r="G2252" i="12"/>
  <c r="H2252" i="12"/>
  <c r="A2253" i="12"/>
  <c r="B2253" i="12"/>
  <c r="C2253" i="12"/>
  <c r="D2253" i="12"/>
  <c r="E2253" i="12"/>
  <c r="F2253" i="12"/>
  <c r="G2253" i="12"/>
  <c r="H2253" i="12"/>
  <c r="A2254" i="12"/>
  <c r="B2254" i="12"/>
  <c r="C2254" i="12"/>
  <c r="D2254" i="12"/>
  <c r="E2254" i="12"/>
  <c r="F2254" i="12"/>
  <c r="G2254" i="12"/>
  <c r="H2254" i="12"/>
  <c r="A2255" i="12"/>
  <c r="B2255" i="12"/>
  <c r="C2255" i="12"/>
  <c r="D2255" i="12"/>
  <c r="E2255" i="12"/>
  <c r="F2255" i="12"/>
  <c r="G2255" i="12"/>
  <c r="H2255" i="12"/>
  <c r="A2256" i="12"/>
  <c r="B2256" i="12"/>
  <c r="C2256" i="12"/>
  <c r="D2256" i="12"/>
  <c r="E2256" i="12"/>
  <c r="F2256" i="12"/>
  <c r="G2256" i="12"/>
  <c r="H2256" i="12"/>
  <c r="A2257" i="12"/>
  <c r="B2257" i="12"/>
  <c r="C2257" i="12"/>
  <c r="D2257" i="12"/>
  <c r="E2257" i="12"/>
  <c r="F2257" i="12"/>
  <c r="G2257" i="12"/>
  <c r="H2257" i="12"/>
  <c r="A2258" i="12"/>
  <c r="B2258" i="12"/>
  <c r="C2258" i="12"/>
  <c r="D2258" i="12"/>
  <c r="E2258" i="12"/>
  <c r="F2258" i="12"/>
  <c r="G2258" i="12"/>
  <c r="H2258" i="12"/>
  <c r="A2259" i="12"/>
  <c r="B2259" i="12"/>
  <c r="C2259" i="12"/>
  <c r="D2259" i="12"/>
  <c r="E2259" i="12"/>
  <c r="F2259" i="12"/>
  <c r="G2259" i="12"/>
  <c r="H2259" i="12"/>
  <c r="A2260" i="12"/>
  <c r="B2260" i="12"/>
  <c r="C2260" i="12"/>
  <c r="D2260" i="12"/>
  <c r="E2260" i="12"/>
  <c r="F2260" i="12"/>
  <c r="G2260" i="12"/>
  <c r="H2260" i="12"/>
  <c r="A2261" i="12"/>
  <c r="B2261" i="12"/>
  <c r="C2261" i="12"/>
  <c r="D2261" i="12"/>
  <c r="E2261" i="12"/>
  <c r="F2261" i="12"/>
  <c r="G2261" i="12"/>
  <c r="H2261" i="12"/>
  <c r="A2262" i="12"/>
  <c r="B2262" i="12"/>
  <c r="C2262" i="12"/>
  <c r="D2262" i="12"/>
  <c r="E2262" i="12"/>
  <c r="F2262" i="12"/>
  <c r="G2262" i="12"/>
  <c r="H2262" i="12"/>
  <c r="A2263" i="12"/>
  <c r="B2263" i="12"/>
  <c r="C2263" i="12"/>
  <c r="D2263" i="12"/>
  <c r="E2263" i="12"/>
  <c r="F2263" i="12"/>
  <c r="G2263" i="12"/>
  <c r="H2263" i="12"/>
  <c r="A2264" i="12"/>
  <c r="B2264" i="12"/>
  <c r="C2264" i="12"/>
  <c r="D2264" i="12"/>
  <c r="E2264" i="12"/>
  <c r="F2264" i="12"/>
  <c r="G2264" i="12"/>
  <c r="H2264" i="12"/>
  <c r="A2265" i="12"/>
  <c r="B2265" i="12"/>
  <c r="C2265" i="12"/>
  <c r="D2265" i="12"/>
  <c r="E2265" i="12"/>
  <c r="F2265" i="12"/>
  <c r="G2265" i="12"/>
  <c r="H2265" i="12"/>
  <c r="A2266" i="12"/>
  <c r="B2266" i="12"/>
  <c r="C2266" i="12"/>
  <c r="D2266" i="12"/>
  <c r="E2266" i="12"/>
  <c r="F2266" i="12"/>
  <c r="G2266" i="12"/>
  <c r="H2266" i="12"/>
  <c r="A2267" i="12"/>
  <c r="B2267" i="12"/>
  <c r="C2267" i="12"/>
  <c r="D2267" i="12"/>
  <c r="E2267" i="12"/>
  <c r="F2267" i="12"/>
  <c r="G2267" i="12"/>
  <c r="H2267" i="12"/>
  <c r="A2268" i="12"/>
  <c r="B2268" i="12"/>
  <c r="C2268" i="12"/>
  <c r="D2268" i="12"/>
  <c r="E2268" i="12"/>
  <c r="F2268" i="12"/>
  <c r="G2268" i="12"/>
  <c r="H2268" i="12"/>
  <c r="A2269" i="12"/>
  <c r="B2269" i="12"/>
  <c r="C2269" i="12"/>
  <c r="D2269" i="12"/>
  <c r="E2269" i="12"/>
  <c r="F2269" i="12"/>
  <c r="G2269" i="12"/>
  <c r="H2269" i="12"/>
  <c r="A2270" i="12"/>
  <c r="B2270" i="12"/>
  <c r="C2270" i="12"/>
  <c r="D2270" i="12"/>
  <c r="E2270" i="12"/>
  <c r="F2270" i="12"/>
  <c r="G2270" i="12"/>
  <c r="H2270" i="12"/>
  <c r="A2271" i="12"/>
  <c r="B2271" i="12"/>
  <c r="C2271" i="12"/>
  <c r="D2271" i="12"/>
  <c r="E2271" i="12"/>
  <c r="F2271" i="12"/>
  <c r="G2271" i="12"/>
  <c r="H2271" i="12"/>
  <c r="A2272" i="12"/>
  <c r="B2272" i="12"/>
  <c r="C2272" i="12"/>
  <c r="D2272" i="12"/>
  <c r="E2272" i="12"/>
  <c r="F2272" i="12"/>
  <c r="G2272" i="12"/>
  <c r="H2272" i="12"/>
  <c r="A2273" i="12"/>
  <c r="B2273" i="12"/>
  <c r="C2273" i="12"/>
  <c r="D2273" i="12"/>
  <c r="E2273" i="12"/>
  <c r="F2273" i="12"/>
  <c r="G2273" i="12"/>
  <c r="H2273" i="12"/>
  <c r="A2274" i="12"/>
  <c r="B2274" i="12"/>
  <c r="C2274" i="12"/>
  <c r="D2274" i="12"/>
  <c r="E2274" i="12"/>
  <c r="F2274" i="12"/>
  <c r="G2274" i="12"/>
  <c r="H2274" i="12"/>
  <c r="A2275" i="12"/>
  <c r="B2275" i="12"/>
  <c r="C2275" i="12"/>
  <c r="D2275" i="12"/>
  <c r="E2275" i="12"/>
  <c r="F2275" i="12"/>
  <c r="G2275" i="12"/>
  <c r="H2275" i="12"/>
  <c r="A2276" i="12"/>
  <c r="B2276" i="12"/>
  <c r="C2276" i="12"/>
  <c r="D2276" i="12"/>
  <c r="E2276" i="12"/>
  <c r="F2276" i="12"/>
  <c r="G2276" i="12"/>
  <c r="H2276" i="12"/>
  <c r="A2277" i="12"/>
  <c r="B2277" i="12"/>
  <c r="C2277" i="12"/>
  <c r="D2277" i="12"/>
  <c r="E2277" i="12"/>
  <c r="F2277" i="12"/>
  <c r="G2277" i="12"/>
  <c r="H2277" i="12"/>
  <c r="A2278" i="12"/>
  <c r="B2278" i="12"/>
  <c r="C2278" i="12"/>
  <c r="D2278" i="12"/>
  <c r="E2278" i="12"/>
  <c r="F2278" i="12"/>
  <c r="G2278" i="12"/>
  <c r="H2278" i="12"/>
  <c r="A2279" i="12"/>
  <c r="B2279" i="12"/>
  <c r="C2279" i="12"/>
  <c r="D2279" i="12"/>
  <c r="E2279" i="12"/>
  <c r="F2279" i="12"/>
  <c r="G2279" i="12"/>
  <c r="H2279" i="12"/>
  <c r="A2280" i="12"/>
  <c r="B2280" i="12"/>
  <c r="C2280" i="12"/>
  <c r="D2280" i="12"/>
  <c r="E2280" i="12"/>
  <c r="F2280" i="12"/>
  <c r="G2280" i="12"/>
  <c r="H2280" i="12"/>
  <c r="A2281" i="12"/>
  <c r="B2281" i="12"/>
  <c r="C2281" i="12"/>
  <c r="D2281" i="12"/>
  <c r="E2281" i="12"/>
  <c r="F2281" i="12"/>
  <c r="G2281" i="12"/>
  <c r="H2281" i="12"/>
  <c r="A2282" i="12"/>
  <c r="B2282" i="12"/>
  <c r="C2282" i="12"/>
  <c r="D2282" i="12"/>
  <c r="E2282" i="12"/>
  <c r="F2282" i="12"/>
  <c r="G2282" i="12"/>
  <c r="H2282" i="12"/>
  <c r="A2283" i="12"/>
  <c r="B2283" i="12"/>
  <c r="C2283" i="12"/>
  <c r="D2283" i="12"/>
  <c r="E2283" i="12"/>
  <c r="F2283" i="12"/>
  <c r="G2283" i="12"/>
  <c r="H2283" i="12"/>
  <c r="A2284" i="12"/>
  <c r="B2284" i="12"/>
  <c r="C2284" i="12"/>
  <c r="D2284" i="12"/>
  <c r="E2284" i="12"/>
  <c r="F2284" i="12"/>
  <c r="G2284" i="12"/>
  <c r="H2284" i="12"/>
  <c r="A2285" i="12"/>
  <c r="B2285" i="12"/>
  <c r="C2285" i="12"/>
  <c r="D2285" i="12"/>
  <c r="E2285" i="12"/>
  <c r="F2285" i="12"/>
  <c r="G2285" i="12"/>
  <c r="H2285" i="12"/>
  <c r="A2286" i="12"/>
  <c r="B2286" i="12"/>
  <c r="C2286" i="12"/>
  <c r="D2286" i="12"/>
  <c r="E2286" i="12"/>
  <c r="F2286" i="12"/>
  <c r="G2286" i="12"/>
  <c r="H2286" i="12"/>
  <c r="A2287" i="12"/>
  <c r="B2287" i="12"/>
  <c r="C2287" i="12"/>
  <c r="D2287" i="12"/>
  <c r="E2287" i="12"/>
  <c r="F2287" i="12"/>
  <c r="G2287" i="12"/>
  <c r="H2287" i="12"/>
  <c r="A2288" i="12"/>
  <c r="B2288" i="12"/>
  <c r="C2288" i="12"/>
  <c r="D2288" i="12"/>
  <c r="E2288" i="12"/>
  <c r="F2288" i="12"/>
  <c r="G2288" i="12"/>
  <c r="H2288" i="12"/>
  <c r="A2289" i="12"/>
  <c r="B2289" i="12"/>
  <c r="C2289" i="12"/>
  <c r="D2289" i="12"/>
  <c r="E2289" i="12"/>
  <c r="F2289" i="12"/>
  <c r="G2289" i="12"/>
  <c r="H2289" i="12"/>
  <c r="A2290" i="12"/>
  <c r="B2290" i="12"/>
  <c r="C2290" i="12"/>
  <c r="D2290" i="12"/>
  <c r="E2290" i="12"/>
  <c r="F2290" i="12"/>
  <c r="G2290" i="12"/>
  <c r="H2290" i="12"/>
  <c r="A2291" i="12"/>
  <c r="B2291" i="12"/>
  <c r="C2291" i="12"/>
  <c r="D2291" i="12"/>
  <c r="E2291" i="12"/>
  <c r="F2291" i="12"/>
  <c r="G2291" i="12"/>
  <c r="H2291" i="12"/>
  <c r="A2292" i="12"/>
  <c r="B2292" i="12"/>
  <c r="C2292" i="12"/>
  <c r="D2292" i="12"/>
  <c r="E2292" i="12"/>
  <c r="F2292" i="12"/>
  <c r="G2292" i="12"/>
  <c r="H2292" i="12"/>
  <c r="A2293" i="12"/>
  <c r="B2293" i="12"/>
  <c r="C2293" i="12"/>
  <c r="D2293" i="12"/>
  <c r="E2293" i="12"/>
  <c r="F2293" i="12"/>
  <c r="G2293" i="12"/>
  <c r="H2293" i="12"/>
  <c r="A2294" i="12"/>
  <c r="B2294" i="12"/>
  <c r="C2294" i="12"/>
  <c r="D2294" i="12"/>
  <c r="E2294" i="12"/>
  <c r="F2294" i="12"/>
  <c r="G2294" i="12"/>
  <c r="H2294" i="12"/>
  <c r="A2295" i="12"/>
  <c r="B2295" i="12"/>
  <c r="C2295" i="12"/>
  <c r="D2295" i="12"/>
  <c r="E2295" i="12"/>
  <c r="F2295" i="12"/>
  <c r="G2295" i="12"/>
  <c r="H2295" i="12"/>
  <c r="A2296" i="12"/>
  <c r="B2296" i="12"/>
  <c r="C2296" i="12"/>
  <c r="D2296" i="12"/>
  <c r="E2296" i="12"/>
  <c r="F2296" i="12"/>
  <c r="G2296" i="12"/>
  <c r="H2296" i="12"/>
  <c r="A2297" i="12"/>
  <c r="B2297" i="12"/>
  <c r="C2297" i="12"/>
  <c r="D2297" i="12"/>
  <c r="E2297" i="12"/>
  <c r="F2297" i="12"/>
  <c r="G2297" i="12"/>
  <c r="H2297" i="12"/>
  <c r="A2298" i="12"/>
  <c r="B2298" i="12"/>
  <c r="C2298" i="12"/>
  <c r="D2298" i="12"/>
  <c r="E2298" i="12"/>
  <c r="F2298" i="12"/>
  <c r="G2298" i="12"/>
  <c r="H2298" i="12"/>
  <c r="A2299" i="12"/>
  <c r="B2299" i="12"/>
  <c r="C2299" i="12"/>
  <c r="D2299" i="12"/>
  <c r="E2299" i="12"/>
  <c r="F2299" i="12"/>
  <c r="G2299" i="12"/>
  <c r="H2299" i="12"/>
  <c r="A2300" i="12"/>
  <c r="B2300" i="12"/>
  <c r="C2300" i="12"/>
  <c r="D2300" i="12"/>
  <c r="E2300" i="12"/>
  <c r="F2300" i="12"/>
  <c r="G2300" i="12"/>
  <c r="H2300" i="12"/>
  <c r="A2301" i="12"/>
  <c r="B2301" i="12"/>
  <c r="C2301" i="12"/>
  <c r="D2301" i="12"/>
  <c r="E2301" i="12"/>
  <c r="F2301" i="12"/>
  <c r="G2301" i="12"/>
  <c r="H2301" i="12"/>
  <c r="A2302" i="12"/>
  <c r="B2302" i="12"/>
  <c r="C2302" i="12"/>
  <c r="D2302" i="12"/>
  <c r="E2302" i="12"/>
  <c r="F2302" i="12"/>
  <c r="G2302" i="12"/>
  <c r="H2302" i="12"/>
  <c r="A2303" i="12"/>
  <c r="B2303" i="12"/>
  <c r="C2303" i="12"/>
  <c r="D2303" i="12"/>
  <c r="E2303" i="12"/>
  <c r="F2303" i="12"/>
  <c r="G2303" i="12"/>
  <c r="H2303" i="12"/>
  <c r="A2304" i="12"/>
  <c r="B2304" i="12"/>
  <c r="C2304" i="12"/>
  <c r="D2304" i="12"/>
  <c r="E2304" i="12"/>
  <c r="F2304" i="12"/>
  <c r="G2304" i="12"/>
  <c r="H2304" i="12"/>
  <c r="A2305" i="12"/>
  <c r="B2305" i="12"/>
  <c r="C2305" i="12"/>
  <c r="D2305" i="12"/>
  <c r="E2305" i="12"/>
  <c r="F2305" i="12"/>
  <c r="G2305" i="12"/>
  <c r="H2305" i="12"/>
  <c r="A2306" i="12"/>
  <c r="B2306" i="12"/>
  <c r="C2306" i="12"/>
  <c r="D2306" i="12"/>
  <c r="E2306" i="12"/>
  <c r="F2306" i="12"/>
  <c r="G2306" i="12"/>
  <c r="H2306" i="12"/>
  <c r="A2307" i="12"/>
  <c r="B2307" i="12"/>
  <c r="C2307" i="12"/>
  <c r="D2307" i="12"/>
  <c r="E2307" i="12"/>
  <c r="F2307" i="12"/>
  <c r="G2307" i="12"/>
  <c r="H2307" i="12"/>
  <c r="A2308" i="12"/>
  <c r="B2308" i="12"/>
  <c r="C2308" i="12"/>
  <c r="D2308" i="12"/>
  <c r="E2308" i="12"/>
  <c r="F2308" i="12"/>
  <c r="G2308" i="12"/>
  <c r="H2308" i="12"/>
  <c r="A2309" i="12"/>
  <c r="B2309" i="12"/>
  <c r="C2309" i="12"/>
  <c r="D2309" i="12"/>
  <c r="E2309" i="12"/>
  <c r="F2309" i="12"/>
  <c r="G2309" i="12"/>
  <c r="H2309" i="12"/>
  <c r="A2310" i="12"/>
  <c r="B2310" i="12"/>
  <c r="C2310" i="12"/>
  <c r="D2310" i="12"/>
  <c r="E2310" i="12"/>
  <c r="F2310" i="12"/>
  <c r="G2310" i="12"/>
  <c r="H2310" i="12"/>
  <c r="A2311" i="12"/>
  <c r="B2311" i="12"/>
  <c r="C2311" i="12"/>
  <c r="D2311" i="12"/>
  <c r="E2311" i="12"/>
  <c r="F2311" i="12"/>
  <c r="G2311" i="12"/>
  <c r="H2311" i="12"/>
  <c r="A2312" i="12"/>
  <c r="B2312" i="12"/>
  <c r="C2312" i="12"/>
  <c r="D2312" i="12"/>
  <c r="E2312" i="12"/>
  <c r="F2312" i="12"/>
  <c r="G2312" i="12"/>
  <c r="H2312" i="12"/>
  <c r="A2313" i="12"/>
  <c r="B2313" i="12"/>
  <c r="C2313" i="12"/>
  <c r="D2313" i="12"/>
  <c r="E2313" i="12"/>
  <c r="F2313" i="12"/>
  <c r="G2313" i="12"/>
  <c r="H2313" i="12"/>
  <c r="A2314" i="12"/>
  <c r="B2314" i="12"/>
  <c r="C2314" i="12"/>
  <c r="D2314" i="12"/>
  <c r="E2314" i="12"/>
  <c r="F2314" i="12"/>
  <c r="G2314" i="12"/>
  <c r="H2314" i="12"/>
  <c r="A2315" i="12"/>
  <c r="B2315" i="12"/>
  <c r="C2315" i="12"/>
  <c r="D2315" i="12"/>
  <c r="E2315" i="12"/>
  <c r="F2315" i="12"/>
  <c r="G2315" i="12"/>
  <c r="H2315" i="12"/>
  <c r="A2316" i="12"/>
  <c r="B2316" i="12"/>
  <c r="C2316" i="12"/>
  <c r="D2316" i="12"/>
  <c r="E2316" i="12"/>
  <c r="F2316" i="12"/>
  <c r="G2316" i="12"/>
  <c r="H2316" i="12"/>
  <c r="A2317" i="12"/>
  <c r="B2317" i="12"/>
  <c r="C2317" i="12"/>
  <c r="D2317" i="12"/>
  <c r="E2317" i="12"/>
  <c r="F2317" i="12"/>
  <c r="G2317" i="12"/>
  <c r="H2317" i="12"/>
  <c r="A2318" i="12"/>
  <c r="B2318" i="12"/>
  <c r="C2318" i="12"/>
  <c r="D2318" i="12"/>
  <c r="E2318" i="12"/>
  <c r="F2318" i="12"/>
  <c r="G2318" i="12"/>
  <c r="H2318" i="12"/>
  <c r="A2319" i="12"/>
  <c r="B2319" i="12"/>
  <c r="C2319" i="12"/>
  <c r="D2319" i="12"/>
  <c r="E2319" i="12"/>
  <c r="F2319" i="12"/>
  <c r="G2319" i="12"/>
  <c r="H2319" i="12"/>
  <c r="A2320" i="12"/>
  <c r="B2320" i="12"/>
  <c r="C2320" i="12"/>
  <c r="D2320" i="12"/>
  <c r="E2320" i="12"/>
  <c r="F2320" i="12"/>
  <c r="G2320" i="12"/>
  <c r="H2320" i="12"/>
  <c r="A2321" i="12"/>
  <c r="B2321" i="12"/>
  <c r="C2321" i="12"/>
  <c r="D2321" i="12"/>
  <c r="E2321" i="12"/>
  <c r="F2321" i="12"/>
  <c r="G2321" i="12"/>
  <c r="H2321" i="12"/>
  <c r="A2322" i="12"/>
  <c r="B2322" i="12"/>
  <c r="C2322" i="12"/>
  <c r="D2322" i="12"/>
  <c r="E2322" i="12"/>
  <c r="F2322" i="12"/>
  <c r="G2322" i="12"/>
  <c r="H2322" i="12"/>
  <c r="A2323" i="12"/>
  <c r="B2323" i="12"/>
  <c r="C2323" i="12"/>
  <c r="D2323" i="12"/>
  <c r="E2323" i="12"/>
  <c r="F2323" i="12"/>
  <c r="G2323" i="12"/>
  <c r="H2323" i="12"/>
  <c r="A2324" i="12"/>
  <c r="B2324" i="12"/>
  <c r="C2324" i="12"/>
  <c r="D2324" i="12"/>
  <c r="E2324" i="12"/>
  <c r="F2324" i="12"/>
  <c r="G2324" i="12"/>
  <c r="H2324" i="12"/>
  <c r="A2325" i="12"/>
  <c r="B2325" i="12"/>
  <c r="C2325" i="12"/>
  <c r="D2325" i="12"/>
  <c r="E2325" i="12"/>
  <c r="F2325" i="12"/>
  <c r="G2325" i="12"/>
  <c r="H2325" i="12"/>
  <c r="A2326" i="12"/>
  <c r="B2326" i="12"/>
  <c r="C2326" i="12"/>
  <c r="D2326" i="12"/>
  <c r="E2326" i="12"/>
  <c r="F2326" i="12"/>
  <c r="G2326" i="12"/>
  <c r="H2326" i="12"/>
  <c r="A2327" i="12"/>
  <c r="B2327" i="12"/>
  <c r="C2327" i="12"/>
  <c r="D2327" i="12"/>
  <c r="E2327" i="12"/>
  <c r="F2327" i="12"/>
  <c r="G2327" i="12"/>
  <c r="H2327" i="12"/>
  <c r="A2328" i="12"/>
  <c r="B2328" i="12"/>
  <c r="C2328" i="12"/>
  <c r="D2328" i="12"/>
  <c r="E2328" i="12"/>
  <c r="F2328" i="12"/>
  <c r="G2328" i="12"/>
  <c r="H2328" i="12"/>
  <c r="A2329" i="12"/>
  <c r="B2329" i="12"/>
  <c r="C2329" i="12"/>
  <c r="D2329" i="12"/>
  <c r="E2329" i="12"/>
  <c r="F2329" i="12"/>
  <c r="G2329" i="12"/>
  <c r="H2329" i="12"/>
  <c r="A2330" i="12"/>
  <c r="B2330" i="12"/>
  <c r="C2330" i="12"/>
  <c r="D2330" i="12"/>
  <c r="E2330" i="12"/>
  <c r="F2330" i="12"/>
  <c r="G2330" i="12"/>
  <c r="H2330" i="12"/>
  <c r="A2331" i="12"/>
  <c r="B2331" i="12"/>
  <c r="C2331" i="12"/>
  <c r="D2331" i="12"/>
  <c r="E2331" i="12"/>
  <c r="F2331" i="12"/>
  <c r="G2331" i="12"/>
  <c r="H2331" i="12"/>
  <c r="A2332" i="12"/>
  <c r="B2332" i="12"/>
  <c r="C2332" i="12"/>
  <c r="D2332" i="12"/>
  <c r="E2332" i="12"/>
  <c r="F2332" i="12"/>
  <c r="G2332" i="12"/>
  <c r="H2332" i="12"/>
  <c r="A2333" i="12"/>
  <c r="B2333" i="12"/>
  <c r="C2333" i="12"/>
  <c r="D2333" i="12"/>
  <c r="E2333" i="12"/>
  <c r="F2333" i="12"/>
  <c r="G2333" i="12"/>
  <c r="H2333" i="12"/>
  <c r="A2334" i="12"/>
  <c r="B2334" i="12"/>
  <c r="C2334" i="12"/>
  <c r="D2334" i="12"/>
  <c r="E2334" i="12"/>
  <c r="F2334" i="12"/>
  <c r="G2334" i="12"/>
  <c r="H2334" i="12"/>
  <c r="A2335" i="12"/>
  <c r="B2335" i="12"/>
  <c r="C2335" i="12"/>
  <c r="D2335" i="12"/>
  <c r="E2335" i="12"/>
  <c r="F2335" i="12"/>
  <c r="G2335" i="12"/>
  <c r="H2335" i="12"/>
  <c r="A2336" i="12"/>
  <c r="B2336" i="12"/>
  <c r="C2336" i="12"/>
  <c r="D2336" i="12"/>
  <c r="E2336" i="12"/>
  <c r="F2336" i="12"/>
  <c r="G2336" i="12"/>
  <c r="H2336" i="12"/>
  <c r="A2337" i="12"/>
  <c r="B2337" i="12"/>
  <c r="C2337" i="12"/>
  <c r="D2337" i="12"/>
  <c r="E2337" i="12"/>
  <c r="F2337" i="12"/>
  <c r="G2337" i="12"/>
  <c r="H2337" i="12"/>
  <c r="A2338" i="12"/>
  <c r="B2338" i="12"/>
  <c r="C2338" i="12"/>
  <c r="D2338" i="12"/>
  <c r="E2338" i="12"/>
  <c r="F2338" i="12"/>
  <c r="G2338" i="12"/>
  <c r="H2338" i="12"/>
  <c r="A2339" i="12"/>
  <c r="B2339" i="12"/>
  <c r="C2339" i="12"/>
  <c r="D2339" i="12"/>
  <c r="E2339" i="12"/>
  <c r="F2339" i="12"/>
  <c r="G2339" i="12"/>
  <c r="H2339" i="12"/>
  <c r="A2340" i="12"/>
  <c r="B2340" i="12"/>
  <c r="C2340" i="12"/>
  <c r="D2340" i="12"/>
  <c r="E2340" i="12"/>
  <c r="F2340" i="12"/>
  <c r="G2340" i="12"/>
  <c r="H2340" i="12"/>
  <c r="A2341" i="12"/>
  <c r="B2341" i="12"/>
  <c r="C2341" i="12"/>
  <c r="D2341" i="12"/>
  <c r="E2341" i="12"/>
  <c r="F2341" i="12"/>
  <c r="G2341" i="12"/>
  <c r="H2341" i="12"/>
  <c r="A2342" i="12"/>
  <c r="B2342" i="12"/>
  <c r="C2342" i="12"/>
  <c r="D2342" i="12"/>
  <c r="E2342" i="12"/>
  <c r="F2342" i="12"/>
  <c r="G2342" i="12"/>
  <c r="H2342" i="12"/>
  <c r="A2343" i="12"/>
  <c r="B2343" i="12"/>
  <c r="C2343" i="12"/>
  <c r="D2343" i="12"/>
  <c r="E2343" i="12"/>
  <c r="F2343" i="12"/>
  <c r="G2343" i="12"/>
  <c r="H2343" i="12"/>
  <c r="A2344" i="12"/>
  <c r="B2344" i="12"/>
  <c r="C2344" i="12"/>
  <c r="D2344" i="12"/>
  <c r="E2344" i="12"/>
  <c r="F2344" i="12"/>
  <c r="G2344" i="12"/>
  <c r="H2344" i="12"/>
  <c r="A2345" i="12"/>
  <c r="B2345" i="12"/>
  <c r="C2345" i="12"/>
  <c r="D2345" i="12"/>
  <c r="E2345" i="12"/>
  <c r="F2345" i="12"/>
  <c r="G2345" i="12"/>
  <c r="H2345" i="12"/>
  <c r="A2346" i="12"/>
  <c r="B2346" i="12"/>
  <c r="C2346" i="12"/>
  <c r="D2346" i="12"/>
  <c r="E2346" i="12"/>
  <c r="F2346" i="12"/>
  <c r="G2346" i="12"/>
  <c r="H2346" i="12"/>
  <c r="A2347" i="12"/>
  <c r="B2347" i="12"/>
  <c r="C2347" i="12"/>
  <c r="D2347" i="12"/>
  <c r="E2347" i="12"/>
  <c r="F2347" i="12"/>
  <c r="G2347" i="12"/>
  <c r="H2347" i="12"/>
  <c r="A2348" i="12"/>
  <c r="B2348" i="12"/>
  <c r="C2348" i="12"/>
  <c r="D2348" i="12"/>
  <c r="E2348" i="12"/>
  <c r="F2348" i="12"/>
  <c r="G2348" i="12"/>
  <c r="H2348" i="12"/>
  <c r="A2349" i="12"/>
  <c r="B2349" i="12"/>
  <c r="C2349" i="12"/>
  <c r="D2349" i="12"/>
  <c r="E2349" i="12"/>
  <c r="F2349" i="12"/>
  <c r="G2349" i="12"/>
  <c r="H2349" i="12"/>
  <c r="A2350" i="12"/>
  <c r="B2350" i="12"/>
  <c r="C2350" i="12"/>
  <c r="D2350" i="12"/>
  <c r="E2350" i="12"/>
  <c r="F2350" i="12"/>
  <c r="G2350" i="12"/>
  <c r="H2350" i="12"/>
  <c r="A2351" i="12"/>
  <c r="B2351" i="12"/>
  <c r="C2351" i="12"/>
  <c r="D2351" i="12"/>
  <c r="E2351" i="12"/>
  <c r="F2351" i="12"/>
  <c r="G2351" i="12"/>
  <c r="H2351" i="12"/>
  <c r="A2352" i="12"/>
  <c r="B2352" i="12"/>
  <c r="C2352" i="12"/>
  <c r="D2352" i="12"/>
  <c r="E2352" i="12"/>
  <c r="F2352" i="12"/>
  <c r="G2352" i="12"/>
  <c r="H2352" i="12"/>
  <c r="A2353" i="12"/>
  <c r="B2353" i="12"/>
  <c r="C2353" i="12"/>
  <c r="D2353" i="12"/>
  <c r="E2353" i="12"/>
  <c r="F2353" i="12"/>
  <c r="G2353" i="12"/>
  <c r="H2353" i="12"/>
  <c r="A2354" i="12"/>
  <c r="B2354" i="12"/>
  <c r="C2354" i="12"/>
  <c r="D2354" i="12"/>
  <c r="E2354" i="12"/>
  <c r="F2354" i="12"/>
  <c r="G2354" i="12"/>
  <c r="H2354" i="12"/>
  <c r="A2355" i="12"/>
  <c r="B2355" i="12"/>
  <c r="C2355" i="12"/>
  <c r="D2355" i="12"/>
  <c r="E2355" i="12"/>
  <c r="F2355" i="12"/>
  <c r="G2355" i="12"/>
  <c r="H2355" i="12"/>
  <c r="A2356" i="12"/>
  <c r="B2356" i="12"/>
  <c r="C2356" i="12"/>
  <c r="D2356" i="12"/>
  <c r="E2356" i="12"/>
  <c r="F2356" i="12"/>
  <c r="G2356" i="12"/>
  <c r="H2356" i="12"/>
  <c r="A2357" i="12"/>
  <c r="B2357" i="12"/>
  <c r="C2357" i="12"/>
  <c r="D2357" i="12"/>
  <c r="E2357" i="12"/>
  <c r="F2357" i="12"/>
  <c r="G2357" i="12"/>
  <c r="H2357" i="12"/>
  <c r="A2358" i="12"/>
  <c r="B2358" i="12"/>
  <c r="C2358" i="12"/>
  <c r="D2358" i="12"/>
  <c r="E2358" i="12"/>
  <c r="F2358" i="12"/>
  <c r="G2358" i="12"/>
  <c r="H2358" i="12"/>
  <c r="A2359" i="12"/>
  <c r="B2359" i="12"/>
  <c r="C2359" i="12"/>
  <c r="D2359" i="12"/>
  <c r="E2359" i="12"/>
  <c r="F2359" i="12"/>
  <c r="G2359" i="12"/>
  <c r="H2359" i="12"/>
  <c r="A2360" i="12"/>
  <c r="B2360" i="12"/>
  <c r="C2360" i="12"/>
  <c r="D2360" i="12"/>
  <c r="E2360" i="12"/>
  <c r="F2360" i="12"/>
  <c r="G2360" i="12"/>
  <c r="H2360" i="12"/>
  <c r="A2361" i="12"/>
  <c r="B2361" i="12"/>
  <c r="C2361" i="12"/>
  <c r="D2361" i="12"/>
  <c r="E2361" i="12"/>
  <c r="F2361" i="12"/>
  <c r="G2361" i="12"/>
  <c r="H2361" i="12"/>
  <c r="A2362" i="12"/>
  <c r="B2362" i="12"/>
  <c r="C2362" i="12"/>
  <c r="D2362" i="12"/>
  <c r="E2362" i="12"/>
  <c r="F2362" i="12"/>
  <c r="G2362" i="12"/>
  <c r="H2362" i="12"/>
  <c r="A2363" i="12"/>
  <c r="B2363" i="12"/>
  <c r="C2363" i="12"/>
  <c r="D2363" i="12"/>
  <c r="E2363" i="12"/>
  <c r="F2363" i="12"/>
  <c r="G2363" i="12"/>
  <c r="H2363" i="12"/>
  <c r="A2364" i="12"/>
  <c r="B2364" i="12"/>
  <c r="C2364" i="12"/>
  <c r="D2364" i="12"/>
  <c r="E2364" i="12"/>
  <c r="F2364" i="12"/>
  <c r="G2364" i="12"/>
  <c r="H2364" i="12"/>
  <c r="A2365" i="12"/>
  <c r="B2365" i="12"/>
  <c r="C2365" i="12"/>
  <c r="D2365" i="12"/>
  <c r="E2365" i="12"/>
  <c r="F2365" i="12"/>
  <c r="G2365" i="12"/>
  <c r="H2365" i="12"/>
  <c r="A2366" i="12"/>
  <c r="B2366" i="12"/>
  <c r="C2366" i="12"/>
  <c r="D2366" i="12"/>
  <c r="E2366" i="12"/>
  <c r="F2366" i="12"/>
  <c r="G2366" i="12"/>
  <c r="H2366" i="12"/>
  <c r="A2367" i="12"/>
  <c r="B2367" i="12"/>
  <c r="C2367" i="12"/>
  <c r="D2367" i="12"/>
  <c r="E2367" i="12"/>
  <c r="F2367" i="12"/>
  <c r="G2367" i="12"/>
  <c r="H2367" i="12"/>
  <c r="A2368" i="12"/>
  <c r="B2368" i="12"/>
  <c r="C2368" i="12"/>
  <c r="D2368" i="12"/>
  <c r="E2368" i="12"/>
  <c r="F2368" i="12"/>
  <c r="G2368" i="12"/>
  <c r="H2368" i="12"/>
  <c r="A2369" i="12"/>
  <c r="B2369" i="12"/>
  <c r="C2369" i="12"/>
  <c r="D2369" i="12"/>
  <c r="E2369" i="12"/>
  <c r="F2369" i="12"/>
  <c r="G2369" i="12"/>
  <c r="H2369" i="12"/>
  <c r="A2370" i="12"/>
  <c r="B2370" i="12"/>
  <c r="C2370" i="12"/>
  <c r="D2370" i="12"/>
  <c r="E2370" i="12"/>
  <c r="F2370" i="12"/>
  <c r="G2370" i="12"/>
  <c r="H2370" i="12"/>
  <c r="A2371" i="12"/>
  <c r="B2371" i="12"/>
  <c r="C2371" i="12"/>
  <c r="D2371" i="12"/>
  <c r="E2371" i="12"/>
  <c r="F2371" i="12"/>
  <c r="G2371" i="12"/>
  <c r="H2371" i="12"/>
  <c r="A2372" i="12"/>
  <c r="B2372" i="12"/>
  <c r="C2372" i="12"/>
  <c r="D2372" i="12"/>
  <c r="E2372" i="12"/>
  <c r="F2372" i="12"/>
  <c r="G2372" i="12"/>
  <c r="H2372" i="12"/>
  <c r="A2373" i="12"/>
  <c r="B2373" i="12"/>
  <c r="C2373" i="12"/>
  <c r="D2373" i="12"/>
  <c r="E2373" i="12"/>
  <c r="F2373" i="12"/>
  <c r="G2373" i="12"/>
  <c r="H2373" i="12"/>
  <c r="A2374" i="12"/>
  <c r="B2374" i="12"/>
  <c r="C2374" i="12"/>
  <c r="D2374" i="12"/>
  <c r="E2374" i="12"/>
  <c r="F2374" i="12"/>
  <c r="G2374" i="12"/>
  <c r="H2374" i="12"/>
  <c r="A2375" i="12"/>
  <c r="B2375" i="12"/>
  <c r="C2375" i="12"/>
  <c r="D2375" i="12"/>
  <c r="E2375" i="12"/>
  <c r="F2375" i="12"/>
  <c r="G2375" i="12"/>
  <c r="H2375" i="12"/>
  <c r="A2376" i="12"/>
  <c r="B2376" i="12"/>
  <c r="C2376" i="12"/>
  <c r="D2376" i="12"/>
  <c r="E2376" i="12"/>
  <c r="F2376" i="12"/>
  <c r="G2376" i="12"/>
  <c r="H2376" i="12"/>
  <c r="A2377" i="12"/>
  <c r="B2377" i="12"/>
  <c r="C2377" i="12"/>
  <c r="D2377" i="12"/>
  <c r="E2377" i="12"/>
  <c r="F2377" i="12"/>
  <c r="G2377" i="12"/>
  <c r="H2377" i="12"/>
  <c r="A2378" i="12"/>
  <c r="B2378" i="12"/>
  <c r="C2378" i="12"/>
  <c r="D2378" i="12"/>
  <c r="E2378" i="12"/>
  <c r="F2378" i="12"/>
  <c r="G2378" i="12"/>
  <c r="H2378" i="12"/>
  <c r="A2379" i="12"/>
  <c r="B2379" i="12"/>
  <c r="C2379" i="12"/>
  <c r="D2379" i="12"/>
  <c r="E2379" i="12"/>
  <c r="F2379" i="12"/>
  <c r="G2379" i="12"/>
  <c r="H2379" i="12"/>
  <c r="A2380" i="12"/>
  <c r="B2380" i="12"/>
  <c r="C2380" i="12"/>
  <c r="D2380" i="12"/>
  <c r="E2380" i="12"/>
  <c r="F2380" i="12"/>
  <c r="G2380" i="12"/>
  <c r="H2380" i="12"/>
  <c r="A2381" i="12"/>
  <c r="B2381" i="12"/>
  <c r="C2381" i="12"/>
  <c r="D2381" i="12"/>
  <c r="E2381" i="12"/>
  <c r="F2381" i="12"/>
  <c r="G2381" i="12"/>
  <c r="H2381" i="12"/>
  <c r="A2382" i="12"/>
  <c r="B2382" i="12"/>
  <c r="C2382" i="12"/>
  <c r="D2382" i="12"/>
  <c r="E2382" i="12"/>
  <c r="F2382" i="12"/>
  <c r="G2382" i="12"/>
  <c r="H2382" i="12"/>
  <c r="A2383" i="12"/>
  <c r="B2383" i="12"/>
  <c r="C2383" i="12"/>
  <c r="D2383" i="12"/>
  <c r="E2383" i="12"/>
  <c r="F2383" i="12"/>
  <c r="G2383" i="12"/>
  <c r="H2383" i="12"/>
  <c r="A2384" i="12"/>
  <c r="B2384" i="12"/>
  <c r="C2384" i="12"/>
  <c r="D2384" i="12"/>
  <c r="E2384" i="12"/>
  <c r="F2384" i="12"/>
  <c r="G2384" i="12"/>
  <c r="H2384" i="12"/>
  <c r="A2385" i="12"/>
  <c r="B2385" i="12"/>
  <c r="C2385" i="12"/>
  <c r="D2385" i="12"/>
  <c r="E2385" i="12"/>
  <c r="F2385" i="12"/>
  <c r="G2385" i="12"/>
  <c r="H2385" i="12"/>
  <c r="A2386" i="12"/>
  <c r="B2386" i="12"/>
  <c r="C2386" i="12"/>
  <c r="D2386" i="12"/>
  <c r="E2386" i="12"/>
  <c r="F2386" i="12"/>
  <c r="G2386" i="12"/>
  <c r="H2386" i="12"/>
  <c r="A2387" i="12"/>
  <c r="B2387" i="12"/>
  <c r="C2387" i="12"/>
  <c r="D2387" i="12"/>
  <c r="E2387" i="12"/>
  <c r="F2387" i="12"/>
  <c r="G2387" i="12"/>
  <c r="H2387" i="12"/>
  <c r="A2388" i="12"/>
  <c r="B2388" i="12"/>
  <c r="C2388" i="12"/>
  <c r="D2388" i="12"/>
  <c r="E2388" i="12"/>
  <c r="F2388" i="12"/>
  <c r="G2388" i="12"/>
  <c r="H2388" i="12"/>
  <c r="A2389" i="12"/>
  <c r="B2389" i="12"/>
  <c r="C2389" i="12"/>
  <c r="D2389" i="12"/>
  <c r="E2389" i="12"/>
  <c r="F2389" i="12"/>
  <c r="G2389" i="12"/>
  <c r="H2389" i="12"/>
  <c r="A2390" i="12"/>
  <c r="B2390" i="12"/>
  <c r="C2390" i="12"/>
  <c r="D2390" i="12"/>
  <c r="E2390" i="12"/>
  <c r="F2390" i="12"/>
  <c r="G2390" i="12"/>
  <c r="H2390" i="12"/>
  <c r="A2391" i="12"/>
  <c r="B2391" i="12"/>
  <c r="C2391" i="12"/>
  <c r="D2391" i="12"/>
  <c r="E2391" i="12"/>
  <c r="F2391" i="12"/>
  <c r="G2391" i="12"/>
  <c r="H2391" i="12"/>
  <c r="A2392" i="12"/>
  <c r="B2392" i="12"/>
  <c r="C2392" i="12"/>
  <c r="D2392" i="12"/>
  <c r="E2392" i="12"/>
  <c r="F2392" i="12"/>
  <c r="G2392" i="12"/>
  <c r="H2392" i="12"/>
  <c r="A2393" i="12"/>
  <c r="B2393" i="12"/>
  <c r="C2393" i="12"/>
  <c r="D2393" i="12"/>
  <c r="E2393" i="12"/>
  <c r="F2393" i="12"/>
  <c r="G2393" i="12"/>
  <c r="H2393" i="12"/>
  <c r="A2394" i="12"/>
  <c r="B2394" i="12"/>
  <c r="C2394" i="12"/>
  <c r="D2394" i="12"/>
  <c r="E2394" i="12"/>
  <c r="F2394" i="12"/>
  <c r="G2394" i="12"/>
  <c r="H2394" i="12"/>
  <c r="A2395" i="12"/>
  <c r="B2395" i="12"/>
  <c r="C2395" i="12"/>
  <c r="D2395" i="12"/>
  <c r="E2395" i="12"/>
  <c r="F2395" i="12"/>
  <c r="G2395" i="12"/>
  <c r="H2395" i="12"/>
  <c r="A2396" i="12"/>
  <c r="B2396" i="12"/>
  <c r="C2396" i="12"/>
  <c r="D2396" i="12"/>
  <c r="E2396" i="12"/>
  <c r="F2396" i="12"/>
  <c r="G2396" i="12"/>
  <c r="H2396" i="12"/>
  <c r="A2397" i="12"/>
  <c r="B2397" i="12"/>
  <c r="C2397" i="12"/>
  <c r="D2397" i="12"/>
  <c r="E2397" i="12"/>
  <c r="F2397" i="12"/>
  <c r="G2397" i="12"/>
  <c r="H2397" i="12"/>
  <c r="A2398" i="12"/>
  <c r="B2398" i="12"/>
  <c r="C2398" i="12"/>
  <c r="D2398" i="12"/>
  <c r="E2398" i="12"/>
  <c r="F2398" i="12"/>
  <c r="G2398" i="12"/>
  <c r="H2398" i="12"/>
  <c r="A2399" i="12"/>
  <c r="B2399" i="12"/>
  <c r="C2399" i="12"/>
  <c r="D2399" i="12"/>
  <c r="E2399" i="12"/>
  <c r="F2399" i="12"/>
  <c r="G2399" i="12"/>
  <c r="H2399" i="12"/>
  <c r="A2400" i="12"/>
  <c r="B2400" i="12"/>
  <c r="C2400" i="12"/>
  <c r="D2400" i="12"/>
  <c r="E2400" i="12"/>
  <c r="F2400" i="12"/>
  <c r="G2400" i="12"/>
  <c r="H2400" i="12"/>
  <c r="A2401" i="12"/>
  <c r="B2401" i="12"/>
  <c r="C2401" i="12"/>
  <c r="D2401" i="12"/>
  <c r="E2401" i="12"/>
  <c r="F2401" i="12"/>
  <c r="G2401" i="12"/>
  <c r="H2401" i="12"/>
  <c r="A2402" i="12"/>
  <c r="B2402" i="12"/>
  <c r="C2402" i="12"/>
  <c r="D2402" i="12"/>
  <c r="E2402" i="12"/>
  <c r="F2402" i="12"/>
  <c r="G2402" i="12"/>
  <c r="H2402" i="12"/>
  <c r="A2403" i="12"/>
  <c r="B2403" i="12"/>
  <c r="C2403" i="12"/>
  <c r="D2403" i="12"/>
  <c r="E2403" i="12"/>
  <c r="F2403" i="12"/>
  <c r="G2403" i="12"/>
  <c r="H2403" i="12"/>
  <c r="A2404" i="12"/>
  <c r="B2404" i="12"/>
  <c r="C2404" i="12"/>
  <c r="D2404" i="12"/>
  <c r="E2404" i="12"/>
  <c r="F2404" i="12"/>
  <c r="G2404" i="12"/>
  <c r="H2404" i="12"/>
  <c r="A2405" i="12"/>
  <c r="B2405" i="12"/>
  <c r="C2405" i="12"/>
  <c r="D2405" i="12"/>
  <c r="E2405" i="12"/>
  <c r="F2405" i="12"/>
  <c r="G2405" i="12"/>
  <c r="H2405" i="12"/>
  <c r="A2406" i="12"/>
  <c r="B2406" i="12"/>
  <c r="C2406" i="12"/>
  <c r="D2406" i="12"/>
  <c r="E2406" i="12"/>
  <c r="F2406" i="12"/>
  <c r="G2406" i="12"/>
  <c r="H2406" i="12"/>
  <c r="A2407" i="12"/>
  <c r="B2407" i="12"/>
  <c r="C2407" i="12"/>
  <c r="D2407" i="12"/>
  <c r="E2407" i="12"/>
  <c r="F2407" i="12"/>
  <c r="G2407" i="12"/>
  <c r="H2407" i="12"/>
  <c r="A2408" i="12"/>
  <c r="B2408" i="12"/>
  <c r="C2408" i="12"/>
  <c r="D2408" i="12"/>
  <c r="E2408" i="12"/>
  <c r="F2408" i="12"/>
  <c r="G2408" i="12"/>
  <c r="H2408" i="12"/>
  <c r="A2409" i="12"/>
  <c r="B2409" i="12"/>
  <c r="C2409" i="12"/>
  <c r="D2409" i="12"/>
  <c r="E2409" i="12"/>
  <c r="F2409" i="12"/>
  <c r="G2409" i="12"/>
  <c r="H2409" i="12"/>
  <c r="A2410" i="12"/>
  <c r="B2410" i="12"/>
  <c r="C2410" i="12"/>
  <c r="D2410" i="12"/>
  <c r="E2410" i="12"/>
  <c r="F2410" i="12"/>
  <c r="G2410" i="12"/>
  <c r="H2410" i="12"/>
  <c r="A2411" i="12"/>
  <c r="B2411" i="12"/>
  <c r="C2411" i="12"/>
  <c r="D2411" i="12"/>
  <c r="E2411" i="12"/>
  <c r="F2411" i="12"/>
  <c r="G2411" i="12"/>
  <c r="H2411" i="12"/>
  <c r="A2412" i="12"/>
  <c r="B2412" i="12"/>
  <c r="C2412" i="12"/>
  <c r="D2412" i="12"/>
  <c r="E2412" i="12"/>
  <c r="F2412" i="12"/>
  <c r="G2412" i="12"/>
  <c r="H2412" i="12"/>
  <c r="A2413" i="12"/>
  <c r="B2413" i="12"/>
  <c r="C2413" i="12"/>
  <c r="D2413" i="12"/>
  <c r="E2413" i="12"/>
  <c r="F2413" i="12"/>
  <c r="G2413" i="12"/>
  <c r="H2413" i="12"/>
  <c r="A2414" i="12"/>
  <c r="B2414" i="12"/>
  <c r="C2414" i="12"/>
  <c r="D2414" i="12"/>
  <c r="E2414" i="12"/>
  <c r="F2414" i="12"/>
  <c r="G2414" i="12"/>
  <c r="H2414" i="12"/>
  <c r="A2415" i="12"/>
  <c r="B2415" i="12"/>
  <c r="C2415" i="12"/>
  <c r="D2415" i="12"/>
  <c r="E2415" i="12"/>
  <c r="F2415" i="12"/>
  <c r="G2415" i="12"/>
  <c r="H2415" i="12"/>
  <c r="A2416" i="12"/>
  <c r="B2416" i="12"/>
  <c r="C2416" i="12"/>
  <c r="D2416" i="12"/>
  <c r="E2416" i="12"/>
  <c r="F2416" i="12"/>
  <c r="G2416" i="12"/>
  <c r="H2416" i="12"/>
  <c r="A2417" i="12"/>
  <c r="B2417" i="12"/>
  <c r="C2417" i="12"/>
  <c r="D2417" i="12"/>
  <c r="E2417" i="12"/>
  <c r="F2417" i="12"/>
  <c r="G2417" i="12"/>
  <c r="H2417" i="12"/>
  <c r="A2418" i="12"/>
  <c r="B2418" i="12"/>
  <c r="C2418" i="12"/>
  <c r="D2418" i="12"/>
  <c r="E2418" i="12"/>
  <c r="F2418" i="12"/>
  <c r="G2418" i="12"/>
  <c r="H2418" i="12"/>
  <c r="A2419" i="12"/>
  <c r="B2419" i="12"/>
  <c r="C2419" i="12"/>
  <c r="D2419" i="12"/>
  <c r="E2419" i="12"/>
  <c r="F2419" i="12"/>
  <c r="G2419" i="12"/>
  <c r="H2419" i="12"/>
  <c r="A2420" i="12"/>
  <c r="B2420" i="12"/>
  <c r="C2420" i="12"/>
  <c r="D2420" i="12"/>
  <c r="E2420" i="12"/>
  <c r="F2420" i="12"/>
  <c r="G2420" i="12"/>
  <c r="H2420" i="12"/>
  <c r="A2421" i="12"/>
  <c r="B2421" i="12"/>
  <c r="C2421" i="12"/>
  <c r="D2421" i="12"/>
  <c r="E2421" i="12"/>
  <c r="F2421" i="12"/>
  <c r="G2421" i="12"/>
  <c r="H2421" i="12"/>
  <c r="A2422" i="12"/>
  <c r="B2422" i="12"/>
  <c r="C2422" i="12"/>
  <c r="D2422" i="12"/>
  <c r="E2422" i="12"/>
  <c r="F2422" i="12"/>
  <c r="G2422" i="12"/>
  <c r="H2422" i="12"/>
  <c r="A2423" i="12"/>
  <c r="B2423" i="12"/>
  <c r="C2423" i="12"/>
  <c r="D2423" i="12"/>
  <c r="E2423" i="12"/>
  <c r="F2423" i="12"/>
  <c r="G2423" i="12"/>
  <c r="H2423" i="12"/>
  <c r="A2424" i="12"/>
  <c r="B2424" i="12"/>
  <c r="C2424" i="12"/>
  <c r="D2424" i="12"/>
  <c r="E2424" i="12"/>
  <c r="F2424" i="12"/>
  <c r="G2424" i="12"/>
  <c r="H2424" i="12"/>
  <c r="A2425" i="12"/>
  <c r="B2425" i="12"/>
  <c r="C2425" i="12"/>
  <c r="D2425" i="12"/>
  <c r="E2425" i="12"/>
  <c r="F2425" i="12"/>
  <c r="G2425" i="12"/>
  <c r="H2425" i="12"/>
  <c r="A2426" i="12"/>
  <c r="B2426" i="12"/>
  <c r="C2426" i="12"/>
  <c r="D2426" i="12"/>
  <c r="E2426" i="12"/>
  <c r="F2426" i="12"/>
  <c r="G2426" i="12"/>
  <c r="H2426" i="12"/>
  <c r="A2427" i="12"/>
  <c r="B2427" i="12"/>
  <c r="C2427" i="12"/>
  <c r="D2427" i="12"/>
  <c r="E2427" i="12"/>
  <c r="F2427" i="12"/>
  <c r="G2427" i="12"/>
  <c r="H2427" i="12"/>
  <c r="A2428" i="12"/>
  <c r="B2428" i="12"/>
  <c r="C2428" i="12"/>
  <c r="D2428" i="12"/>
  <c r="E2428" i="12"/>
  <c r="F2428" i="12"/>
  <c r="G2428" i="12"/>
  <c r="H2428" i="12"/>
  <c r="A2429" i="12"/>
  <c r="B2429" i="12"/>
  <c r="C2429" i="12"/>
  <c r="D2429" i="12"/>
  <c r="E2429" i="12"/>
  <c r="F2429" i="12"/>
  <c r="G2429" i="12"/>
  <c r="H2429" i="12"/>
  <c r="A2430" i="12"/>
  <c r="B2430" i="12"/>
  <c r="C2430" i="12"/>
  <c r="D2430" i="12"/>
  <c r="E2430" i="12"/>
  <c r="F2430" i="12"/>
  <c r="G2430" i="12"/>
  <c r="H2430" i="12"/>
  <c r="A2431" i="12"/>
  <c r="B2431" i="12"/>
  <c r="C2431" i="12"/>
  <c r="D2431" i="12"/>
  <c r="E2431" i="12"/>
  <c r="F2431" i="12"/>
  <c r="G2431" i="12"/>
  <c r="H2431" i="12"/>
  <c r="A2432" i="12"/>
  <c r="B2432" i="12"/>
  <c r="C2432" i="12"/>
  <c r="D2432" i="12"/>
  <c r="E2432" i="12"/>
  <c r="F2432" i="12"/>
  <c r="G2432" i="12"/>
  <c r="H2432" i="12"/>
  <c r="A2433" i="12"/>
  <c r="B2433" i="12"/>
  <c r="C2433" i="12"/>
  <c r="D2433" i="12"/>
  <c r="E2433" i="12"/>
  <c r="F2433" i="12"/>
  <c r="G2433" i="12"/>
  <c r="H2433" i="12"/>
  <c r="A2434" i="12"/>
  <c r="B2434" i="12"/>
  <c r="C2434" i="12"/>
  <c r="D2434" i="12"/>
  <c r="E2434" i="12"/>
  <c r="F2434" i="12"/>
  <c r="G2434" i="12"/>
  <c r="H2434" i="12"/>
  <c r="A2435" i="12"/>
  <c r="B2435" i="12"/>
  <c r="C2435" i="12"/>
  <c r="D2435" i="12"/>
  <c r="E2435" i="12"/>
  <c r="F2435" i="12"/>
  <c r="G2435" i="12"/>
  <c r="H2435" i="12"/>
  <c r="A2436" i="12"/>
  <c r="B2436" i="12"/>
  <c r="C2436" i="12"/>
  <c r="D2436" i="12"/>
  <c r="E2436" i="12"/>
  <c r="F2436" i="12"/>
  <c r="G2436" i="12"/>
  <c r="H2436" i="12"/>
  <c r="A2437" i="12"/>
  <c r="B2437" i="12"/>
  <c r="C2437" i="12"/>
  <c r="D2437" i="12"/>
  <c r="E2437" i="12"/>
  <c r="F2437" i="12"/>
  <c r="G2437" i="12"/>
  <c r="H2437" i="12"/>
  <c r="A2438" i="12"/>
  <c r="B2438" i="12"/>
  <c r="C2438" i="12"/>
  <c r="D2438" i="12"/>
  <c r="E2438" i="12"/>
  <c r="F2438" i="12"/>
  <c r="G2438" i="12"/>
  <c r="H2438" i="12"/>
  <c r="A2439" i="12"/>
  <c r="B2439" i="12"/>
  <c r="C2439" i="12"/>
  <c r="D2439" i="12"/>
  <c r="E2439" i="12"/>
  <c r="F2439" i="12"/>
  <c r="G2439" i="12"/>
  <c r="H2439" i="12"/>
  <c r="A2440" i="12"/>
  <c r="B2440" i="12"/>
  <c r="C2440" i="12"/>
  <c r="D2440" i="12"/>
  <c r="E2440" i="12"/>
  <c r="F2440" i="12"/>
  <c r="G2440" i="12"/>
  <c r="H2440" i="12"/>
  <c r="A2441" i="12"/>
  <c r="B2441" i="12"/>
  <c r="C2441" i="12"/>
  <c r="D2441" i="12"/>
  <c r="E2441" i="12"/>
  <c r="F2441" i="12"/>
  <c r="G2441" i="12"/>
  <c r="H2441" i="12"/>
  <c r="A2442" i="12"/>
  <c r="B2442" i="12"/>
  <c r="C2442" i="12"/>
  <c r="D2442" i="12"/>
  <c r="E2442" i="12"/>
  <c r="F2442" i="12"/>
  <c r="G2442" i="12"/>
  <c r="H2442" i="12"/>
  <c r="A2443" i="12"/>
  <c r="B2443" i="12"/>
  <c r="C2443" i="12"/>
  <c r="D2443" i="12"/>
  <c r="E2443" i="12"/>
  <c r="F2443" i="12"/>
  <c r="G2443" i="12"/>
  <c r="H2443" i="12"/>
  <c r="A2444" i="12"/>
  <c r="B2444" i="12"/>
  <c r="C2444" i="12"/>
  <c r="D2444" i="12"/>
  <c r="E2444" i="12"/>
  <c r="F2444" i="12"/>
  <c r="G2444" i="12"/>
  <c r="H2444" i="12"/>
  <c r="A2445" i="12"/>
  <c r="B2445" i="12"/>
  <c r="C2445" i="12"/>
  <c r="D2445" i="12"/>
  <c r="E2445" i="12"/>
  <c r="F2445" i="12"/>
  <c r="G2445" i="12"/>
  <c r="H2445" i="12"/>
  <c r="A2446" i="12"/>
  <c r="B2446" i="12"/>
  <c r="C2446" i="12"/>
  <c r="D2446" i="12"/>
  <c r="E2446" i="12"/>
  <c r="F2446" i="12"/>
  <c r="G2446" i="12"/>
  <c r="H2446" i="12"/>
  <c r="A2447" i="12"/>
  <c r="B2447" i="12"/>
  <c r="C2447" i="12"/>
  <c r="D2447" i="12"/>
  <c r="E2447" i="12"/>
  <c r="F2447" i="12"/>
  <c r="G2447" i="12"/>
  <c r="H2447" i="12"/>
  <c r="A2448" i="12"/>
  <c r="B2448" i="12"/>
  <c r="C2448" i="12"/>
  <c r="D2448" i="12"/>
  <c r="E2448" i="12"/>
  <c r="F2448" i="12"/>
  <c r="G2448" i="12"/>
  <c r="H2448" i="12"/>
  <c r="A2449" i="12"/>
  <c r="B2449" i="12"/>
  <c r="C2449" i="12"/>
  <c r="D2449" i="12"/>
  <c r="E2449" i="12"/>
  <c r="F2449" i="12"/>
  <c r="G2449" i="12"/>
  <c r="H2449" i="12"/>
  <c r="A2450" i="12"/>
  <c r="B2450" i="12"/>
  <c r="C2450" i="12"/>
  <c r="D2450" i="12"/>
  <c r="E2450" i="12"/>
  <c r="F2450" i="12"/>
  <c r="G2450" i="12"/>
  <c r="H2450" i="12"/>
  <c r="A2451" i="12"/>
  <c r="B2451" i="12"/>
  <c r="C2451" i="12"/>
  <c r="D2451" i="12"/>
  <c r="E2451" i="12"/>
  <c r="F2451" i="12"/>
  <c r="G2451" i="12"/>
  <c r="H2451" i="12"/>
  <c r="A2452" i="12"/>
  <c r="B2452" i="12"/>
  <c r="C2452" i="12"/>
  <c r="D2452" i="12"/>
  <c r="E2452" i="12"/>
  <c r="F2452" i="12"/>
  <c r="G2452" i="12"/>
  <c r="H2452" i="12"/>
  <c r="A2453" i="12"/>
  <c r="B2453" i="12"/>
  <c r="C2453" i="12"/>
  <c r="D2453" i="12"/>
  <c r="E2453" i="12"/>
  <c r="F2453" i="12"/>
  <c r="G2453" i="12"/>
  <c r="H2453" i="12"/>
  <c r="A2454" i="12"/>
  <c r="B2454" i="12"/>
  <c r="C2454" i="12"/>
  <c r="D2454" i="12"/>
  <c r="E2454" i="12"/>
  <c r="F2454" i="12"/>
  <c r="G2454" i="12"/>
  <c r="H2454" i="12"/>
  <c r="A2455" i="12"/>
  <c r="B2455" i="12"/>
  <c r="C2455" i="12"/>
  <c r="D2455" i="12"/>
  <c r="E2455" i="12"/>
  <c r="F2455" i="12"/>
  <c r="G2455" i="12"/>
  <c r="H2455" i="12"/>
  <c r="A2456" i="12"/>
  <c r="B2456" i="12"/>
  <c r="C2456" i="12"/>
  <c r="D2456" i="12"/>
  <c r="E2456" i="12"/>
  <c r="F2456" i="12"/>
  <c r="G2456" i="12"/>
  <c r="H2456" i="12"/>
  <c r="A2457" i="12"/>
  <c r="B2457" i="12"/>
  <c r="C2457" i="12"/>
  <c r="D2457" i="12"/>
  <c r="E2457" i="12"/>
  <c r="F2457" i="12"/>
  <c r="G2457" i="12"/>
  <c r="H2457" i="12"/>
  <c r="A2458" i="12"/>
  <c r="B2458" i="12"/>
  <c r="C2458" i="12"/>
  <c r="D2458" i="12"/>
  <c r="E2458" i="12"/>
  <c r="F2458" i="12"/>
  <c r="G2458" i="12"/>
  <c r="H2458" i="12"/>
  <c r="A2459" i="12"/>
  <c r="B2459" i="12"/>
  <c r="C2459" i="12"/>
  <c r="D2459" i="12"/>
  <c r="E2459" i="12"/>
  <c r="F2459" i="12"/>
  <c r="G2459" i="12"/>
  <c r="H2459" i="12"/>
  <c r="A2460" i="12"/>
  <c r="B2460" i="12"/>
  <c r="C2460" i="12"/>
  <c r="D2460" i="12"/>
  <c r="E2460" i="12"/>
  <c r="F2460" i="12"/>
  <c r="G2460" i="12"/>
  <c r="H2460" i="12"/>
  <c r="A2461" i="12"/>
  <c r="B2461" i="12"/>
  <c r="C2461" i="12"/>
  <c r="D2461" i="12"/>
  <c r="E2461" i="12"/>
  <c r="F2461" i="12"/>
  <c r="G2461" i="12"/>
  <c r="H2461" i="12"/>
  <c r="A2462" i="12"/>
  <c r="B2462" i="12"/>
  <c r="C2462" i="12"/>
  <c r="D2462" i="12"/>
  <c r="E2462" i="12"/>
  <c r="F2462" i="12"/>
  <c r="G2462" i="12"/>
  <c r="H2462" i="12"/>
  <c r="A2463" i="12"/>
  <c r="B2463" i="12"/>
  <c r="C2463" i="12"/>
  <c r="D2463" i="12"/>
  <c r="E2463" i="12"/>
  <c r="F2463" i="12"/>
  <c r="G2463" i="12"/>
  <c r="H2463" i="12"/>
  <c r="A2464" i="12"/>
  <c r="B2464" i="12"/>
  <c r="C2464" i="12"/>
  <c r="D2464" i="12"/>
  <c r="E2464" i="12"/>
  <c r="F2464" i="12"/>
  <c r="G2464" i="12"/>
  <c r="H2464" i="12"/>
  <c r="A2465" i="12"/>
  <c r="B2465" i="12"/>
  <c r="C2465" i="12"/>
  <c r="D2465" i="12"/>
  <c r="E2465" i="12"/>
  <c r="F2465" i="12"/>
  <c r="G2465" i="12"/>
  <c r="H2465" i="12"/>
  <c r="A2466" i="12"/>
  <c r="B2466" i="12"/>
  <c r="C2466" i="12"/>
  <c r="D2466" i="12"/>
  <c r="E2466" i="12"/>
  <c r="F2466" i="12"/>
  <c r="G2466" i="12"/>
  <c r="H2466" i="12"/>
  <c r="A2467" i="12"/>
  <c r="B2467" i="12"/>
  <c r="C2467" i="12"/>
  <c r="D2467" i="12"/>
  <c r="E2467" i="12"/>
  <c r="F2467" i="12"/>
  <c r="G2467" i="12"/>
  <c r="H2467" i="12"/>
  <c r="A2468" i="12"/>
  <c r="B2468" i="12"/>
  <c r="C2468" i="12"/>
  <c r="D2468" i="12"/>
  <c r="E2468" i="12"/>
  <c r="F2468" i="12"/>
  <c r="G2468" i="12"/>
  <c r="H2468" i="12"/>
  <c r="A2469" i="12"/>
  <c r="B2469" i="12"/>
  <c r="C2469" i="12"/>
  <c r="D2469" i="12"/>
  <c r="E2469" i="12"/>
  <c r="F2469" i="12"/>
  <c r="G2469" i="12"/>
  <c r="H2469" i="12"/>
  <c r="A2470" i="12"/>
  <c r="B2470" i="12"/>
  <c r="C2470" i="12"/>
  <c r="D2470" i="12"/>
  <c r="E2470" i="12"/>
  <c r="F2470" i="12"/>
  <c r="G2470" i="12"/>
  <c r="H2470" i="12"/>
  <c r="A2471" i="12"/>
  <c r="B2471" i="12"/>
  <c r="C2471" i="12"/>
  <c r="D2471" i="12"/>
  <c r="E2471" i="12"/>
  <c r="F2471" i="12"/>
  <c r="G2471" i="12"/>
  <c r="H2471" i="12"/>
  <c r="A2472" i="12"/>
  <c r="B2472" i="12"/>
  <c r="C2472" i="12"/>
  <c r="D2472" i="12"/>
  <c r="E2472" i="12"/>
  <c r="F2472" i="12"/>
  <c r="G2472" i="12"/>
  <c r="H2472" i="12"/>
  <c r="A2473" i="12"/>
  <c r="B2473" i="12"/>
  <c r="C2473" i="12"/>
  <c r="D2473" i="12"/>
  <c r="E2473" i="12"/>
  <c r="F2473" i="12"/>
  <c r="G2473" i="12"/>
  <c r="H2473" i="12"/>
  <c r="A2474" i="12"/>
  <c r="B2474" i="12"/>
  <c r="C2474" i="12"/>
  <c r="D2474" i="12"/>
  <c r="E2474" i="12"/>
  <c r="F2474" i="12"/>
  <c r="G2474" i="12"/>
  <c r="H2474" i="12"/>
  <c r="A2475" i="12"/>
  <c r="B2475" i="12"/>
  <c r="C2475" i="12"/>
  <c r="D2475" i="12"/>
  <c r="E2475" i="12"/>
  <c r="F2475" i="12"/>
  <c r="G2475" i="12"/>
  <c r="H2475" i="12"/>
  <c r="A2476" i="12"/>
  <c r="B2476" i="12"/>
  <c r="C2476" i="12"/>
  <c r="D2476" i="12"/>
  <c r="E2476" i="12"/>
  <c r="F2476" i="12"/>
  <c r="G2476" i="12"/>
  <c r="H2476" i="12"/>
  <c r="A2477" i="12"/>
  <c r="B2477" i="12"/>
  <c r="C2477" i="12"/>
  <c r="D2477" i="12"/>
  <c r="E2477" i="12"/>
  <c r="F2477" i="12"/>
  <c r="G2477" i="12"/>
  <c r="H2477" i="12"/>
  <c r="A2478" i="12"/>
  <c r="B2478" i="12"/>
  <c r="C2478" i="12"/>
  <c r="D2478" i="12"/>
  <c r="E2478" i="12"/>
  <c r="F2478" i="12"/>
  <c r="G2478" i="12"/>
  <c r="H2478" i="12"/>
  <c r="A2479" i="12"/>
  <c r="B2479" i="12"/>
  <c r="C2479" i="12"/>
  <c r="D2479" i="12"/>
  <c r="E2479" i="12"/>
  <c r="F2479" i="12"/>
  <c r="G2479" i="12"/>
  <c r="H2479" i="12"/>
  <c r="A2480" i="12"/>
  <c r="B2480" i="12"/>
  <c r="C2480" i="12"/>
  <c r="D2480" i="12"/>
  <c r="E2480" i="12"/>
  <c r="F2480" i="12"/>
  <c r="G2480" i="12"/>
  <c r="H2480" i="12"/>
  <c r="A2481" i="12"/>
  <c r="B2481" i="12"/>
  <c r="C2481" i="12"/>
  <c r="D2481" i="12"/>
  <c r="E2481" i="12"/>
  <c r="F2481" i="12"/>
  <c r="G2481" i="12"/>
  <c r="H2481" i="12"/>
  <c r="A2482" i="12"/>
  <c r="B2482" i="12"/>
  <c r="C2482" i="12"/>
  <c r="D2482" i="12"/>
  <c r="E2482" i="12"/>
  <c r="F2482" i="12"/>
  <c r="G2482" i="12"/>
  <c r="H2482" i="12"/>
  <c r="A2483" i="12"/>
  <c r="B2483" i="12"/>
  <c r="C2483" i="12"/>
  <c r="D2483" i="12"/>
  <c r="E2483" i="12"/>
  <c r="F2483" i="12"/>
  <c r="G2483" i="12"/>
  <c r="H2483" i="12"/>
  <c r="A2484" i="12"/>
  <c r="B2484" i="12"/>
  <c r="C2484" i="12"/>
  <c r="D2484" i="12"/>
  <c r="E2484" i="12"/>
  <c r="F2484" i="12"/>
  <c r="G2484" i="12"/>
  <c r="H2484" i="12"/>
  <c r="A2485" i="12"/>
  <c r="B2485" i="12"/>
  <c r="C2485" i="12"/>
  <c r="D2485" i="12"/>
  <c r="E2485" i="12"/>
  <c r="F2485" i="12"/>
  <c r="G2485" i="12"/>
  <c r="H2485" i="12"/>
  <c r="A2486" i="12"/>
  <c r="B2486" i="12"/>
  <c r="C2486" i="12"/>
  <c r="D2486" i="12"/>
  <c r="E2486" i="12"/>
  <c r="F2486" i="12"/>
  <c r="G2486" i="12"/>
  <c r="H2486" i="12"/>
  <c r="A2487" i="12"/>
  <c r="B2487" i="12"/>
  <c r="C2487" i="12"/>
  <c r="D2487" i="12"/>
  <c r="E2487" i="12"/>
  <c r="F2487" i="12"/>
  <c r="G2487" i="12"/>
  <c r="H2487" i="12"/>
  <c r="A2488" i="12"/>
  <c r="B2488" i="12"/>
  <c r="C2488" i="12"/>
  <c r="D2488" i="12"/>
  <c r="E2488" i="12"/>
  <c r="F2488" i="12"/>
  <c r="G2488" i="12"/>
  <c r="H2488" i="12"/>
  <c r="A2489" i="12"/>
  <c r="B2489" i="12"/>
  <c r="C2489" i="12"/>
  <c r="D2489" i="12"/>
  <c r="E2489" i="12"/>
  <c r="F2489" i="12"/>
  <c r="G2489" i="12"/>
  <c r="H2489" i="12"/>
  <c r="A2490" i="12"/>
  <c r="B2490" i="12"/>
  <c r="C2490" i="12"/>
  <c r="D2490" i="12"/>
  <c r="E2490" i="12"/>
  <c r="F2490" i="12"/>
  <c r="G2490" i="12"/>
  <c r="H2490" i="12"/>
  <c r="A2491" i="12"/>
  <c r="B2491" i="12"/>
  <c r="C2491" i="12"/>
  <c r="D2491" i="12"/>
  <c r="E2491" i="12"/>
  <c r="F2491" i="12"/>
  <c r="G2491" i="12"/>
  <c r="H2491" i="12"/>
  <c r="A2492" i="12"/>
  <c r="B2492" i="12"/>
  <c r="C2492" i="12"/>
  <c r="D2492" i="12"/>
  <c r="E2492" i="12"/>
  <c r="F2492" i="12"/>
  <c r="G2492" i="12"/>
  <c r="H2492" i="12"/>
  <c r="A2493" i="12"/>
  <c r="B2493" i="12"/>
  <c r="C2493" i="12"/>
  <c r="D2493" i="12"/>
  <c r="E2493" i="12"/>
  <c r="F2493" i="12"/>
  <c r="G2493" i="12"/>
  <c r="H2493" i="12"/>
  <c r="A2494" i="12"/>
  <c r="B2494" i="12"/>
  <c r="C2494" i="12"/>
  <c r="D2494" i="12"/>
  <c r="E2494" i="12"/>
  <c r="F2494" i="12"/>
  <c r="G2494" i="12"/>
  <c r="H2494" i="12"/>
  <c r="A2495" i="12"/>
  <c r="B2495" i="12"/>
  <c r="C2495" i="12"/>
  <c r="D2495" i="12"/>
  <c r="E2495" i="12"/>
  <c r="F2495" i="12"/>
  <c r="G2495" i="12"/>
  <c r="H2495" i="12"/>
  <c r="A2496" i="12"/>
  <c r="B2496" i="12"/>
  <c r="C2496" i="12"/>
  <c r="D2496" i="12"/>
  <c r="E2496" i="12"/>
  <c r="F2496" i="12"/>
  <c r="G2496" i="12"/>
  <c r="H2496" i="12"/>
  <c r="A2497" i="12"/>
  <c r="B2497" i="12"/>
  <c r="C2497" i="12"/>
  <c r="D2497" i="12"/>
  <c r="E2497" i="12"/>
  <c r="F2497" i="12"/>
  <c r="G2497" i="12"/>
  <c r="H2497" i="12"/>
  <c r="A2498" i="12"/>
  <c r="B2498" i="12"/>
  <c r="C2498" i="12"/>
  <c r="D2498" i="12"/>
  <c r="E2498" i="12"/>
  <c r="F2498" i="12"/>
  <c r="G2498" i="12"/>
  <c r="H2498" i="12"/>
  <c r="A2499" i="12"/>
  <c r="B2499" i="12"/>
  <c r="C2499" i="12"/>
  <c r="D2499" i="12"/>
  <c r="E2499" i="12"/>
  <c r="F2499" i="12"/>
  <c r="G2499" i="12"/>
  <c r="H2499" i="12"/>
  <c r="A2500" i="12"/>
  <c r="B2500" i="12"/>
  <c r="C2500" i="12"/>
  <c r="D2500" i="12"/>
  <c r="E2500" i="12"/>
  <c r="F2500" i="12"/>
  <c r="G2500" i="12"/>
  <c r="H2500" i="12"/>
  <c r="A2501" i="12"/>
  <c r="B2501" i="12"/>
  <c r="C2501" i="12"/>
  <c r="D2501" i="12"/>
  <c r="E2501" i="12"/>
  <c r="F2501" i="12"/>
  <c r="G2501" i="12"/>
  <c r="H2501" i="12"/>
  <c r="A2502" i="12"/>
  <c r="B2502" i="12"/>
  <c r="C2502" i="12"/>
  <c r="D2502" i="12"/>
  <c r="E2502" i="12"/>
  <c r="F2502" i="12"/>
  <c r="G2502" i="12"/>
  <c r="H2502" i="12"/>
  <c r="A2503" i="12"/>
  <c r="B2503" i="12"/>
  <c r="C2503" i="12"/>
  <c r="D2503" i="12"/>
  <c r="E2503" i="12"/>
  <c r="F2503" i="12"/>
  <c r="G2503" i="12"/>
  <c r="H2503" i="12"/>
  <c r="A2504" i="12"/>
  <c r="B2504" i="12"/>
  <c r="C2504" i="12"/>
  <c r="D2504" i="12"/>
  <c r="E2504" i="12"/>
  <c r="F2504" i="12"/>
  <c r="G2504" i="12"/>
  <c r="H2504" i="12"/>
  <c r="A2505" i="12"/>
  <c r="B2505" i="12"/>
  <c r="C2505" i="12"/>
  <c r="D2505" i="12"/>
  <c r="E2505" i="12"/>
  <c r="F2505" i="12"/>
  <c r="G2505" i="12"/>
  <c r="H2505" i="12"/>
  <c r="A2506" i="12"/>
  <c r="B2506" i="12"/>
  <c r="C2506" i="12"/>
  <c r="D2506" i="12"/>
  <c r="E2506" i="12"/>
  <c r="F2506" i="12"/>
  <c r="G2506" i="12"/>
  <c r="H2506" i="12"/>
  <c r="A2507" i="12"/>
  <c r="B2507" i="12"/>
  <c r="C2507" i="12"/>
  <c r="D2507" i="12"/>
  <c r="E2507" i="12"/>
  <c r="F2507" i="12"/>
  <c r="G2507" i="12"/>
  <c r="H2507" i="12"/>
  <c r="A2508" i="12"/>
  <c r="B2508" i="12"/>
  <c r="C2508" i="12"/>
  <c r="D2508" i="12"/>
  <c r="E2508" i="12"/>
  <c r="F2508" i="12"/>
  <c r="G2508" i="12"/>
  <c r="H2508" i="12"/>
  <c r="A2509" i="12"/>
  <c r="B2509" i="12"/>
  <c r="C2509" i="12"/>
  <c r="D2509" i="12"/>
  <c r="E2509" i="12"/>
  <c r="F2509" i="12"/>
  <c r="G2509" i="12"/>
  <c r="H2509" i="12"/>
  <c r="A2510" i="12"/>
  <c r="B2510" i="12"/>
  <c r="C2510" i="12"/>
  <c r="D2510" i="12"/>
  <c r="E2510" i="12"/>
  <c r="F2510" i="12"/>
  <c r="G2510" i="12"/>
  <c r="H2510" i="12"/>
  <c r="A2511" i="12"/>
  <c r="B2511" i="12"/>
  <c r="C2511" i="12"/>
  <c r="D2511" i="12"/>
  <c r="E2511" i="12"/>
  <c r="F2511" i="12"/>
  <c r="G2511" i="12"/>
  <c r="H2511" i="12"/>
  <c r="A2512" i="12"/>
  <c r="B2512" i="12"/>
  <c r="C2512" i="12"/>
  <c r="D2512" i="12"/>
  <c r="E2512" i="12"/>
  <c r="F2512" i="12"/>
  <c r="G2512" i="12"/>
  <c r="H2512" i="12"/>
  <c r="A2513" i="12"/>
  <c r="B2513" i="12"/>
  <c r="C2513" i="12"/>
  <c r="D2513" i="12"/>
  <c r="E2513" i="12"/>
  <c r="F2513" i="12"/>
  <c r="G2513" i="12"/>
  <c r="H2513" i="12"/>
  <c r="A2514" i="12"/>
  <c r="B2514" i="12"/>
  <c r="C2514" i="12"/>
  <c r="D2514" i="12"/>
  <c r="E2514" i="12"/>
  <c r="F2514" i="12"/>
  <c r="G2514" i="12"/>
  <c r="H2514" i="12"/>
  <c r="A2515" i="12"/>
  <c r="B2515" i="12"/>
  <c r="C2515" i="12"/>
  <c r="D2515" i="12"/>
  <c r="E2515" i="12"/>
  <c r="F2515" i="12"/>
  <c r="G2515" i="12"/>
  <c r="H2515" i="12"/>
  <c r="A2516" i="12"/>
  <c r="B2516" i="12"/>
  <c r="C2516" i="12"/>
  <c r="D2516" i="12"/>
  <c r="E2516" i="12"/>
  <c r="F2516" i="12"/>
  <c r="G2516" i="12"/>
  <c r="H2516" i="12"/>
  <c r="A2517" i="12"/>
  <c r="B2517" i="12"/>
  <c r="C2517" i="12"/>
  <c r="D2517" i="12"/>
  <c r="E2517" i="12"/>
  <c r="F2517" i="12"/>
  <c r="G2517" i="12"/>
  <c r="H2517" i="12"/>
  <c r="A2518" i="12"/>
  <c r="B2518" i="12"/>
  <c r="C2518" i="12"/>
  <c r="D2518" i="12"/>
  <c r="E2518" i="12"/>
  <c r="F2518" i="12"/>
  <c r="G2518" i="12"/>
  <c r="H2518" i="12"/>
  <c r="A2519" i="12"/>
  <c r="B2519" i="12"/>
  <c r="C2519" i="12"/>
  <c r="D2519" i="12"/>
  <c r="E2519" i="12"/>
  <c r="F2519" i="12"/>
  <c r="G2519" i="12"/>
  <c r="H2519" i="12"/>
  <c r="A2520" i="12"/>
  <c r="B2520" i="12"/>
  <c r="C2520" i="12"/>
  <c r="D2520" i="12"/>
  <c r="E2520" i="12"/>
  <c r="F2520" i="12"/>
  <c r="G2520" i="12"/>
  <c r="H2520" i="12"/>
  <c r="A2521" i="12"/>
  <c r="B2521" i="12"/>
  <c r="C2521" i="12"/>
  <c r="D2521" i="12"/>
  <c r="E2521" i="12"/>
  <c r="F2521" i="12"/>
  <c r="G2521" i="12"/>
  <c r="H2521" i="12"/>
  <c r="A2522" i="12"/>
  <c r="B2522" i="12"/>
  <c r="C2522" i="12"/>
  <c r="D2522" i="12"/>
  <c r="E2522" i="12"/>
  <c r="F2522" i="12"/>
  <c r="G2522" i="12"/>
  <c r="H2522" i="12"/>
  <c r="A2523" i="12"/>
  <c r="B2523" i="12"/>
  <c r="C2523" i="12"/>
  <c r="D2523" i="12"/>
  <c r="E2523" i="12"/>
  <c r="F2523" i="12"/>
  <c r="G2523" i="12"/>
  <c r="H2523" i="12"/>
  <c r="A2524" i="12"/>
  <c r="B2524" i="12"/>
  <c r="C2524" i="12"/>
  <c r="D2524" i="12"/>
  <c r="E2524" i="12"/>
  <c r="F2524" i="12"/>
  <c r="G2524" i="12"/>
  <c r="H2524" i="12"/>
  <c r="A2525" i="12"/>
  <c r="B2525" i="12"/>
  <c r="C2525" i="12"/>
  <c r="D2525" i="12"/>
  <c r="E2525" i="12"/>
  <c r="F2525" i="12"/>
  <c r="G2525" i="12"/>
  <c r="H2525" i="12"/>
  <c r="A2526" i="12"/>
  <c r="B2526" i="12"/>
  <c r="C2526" i="12"/>
  <c r="D2526" i="12"/>
  <c r="E2526" i="12"/>
  <c r="F2526" i="12"/>
  <c r="G2526" i="12"/>
  <c r="H2526" i="12"/>
  <c r="A2527" i="12"/>
  <c r="B2527" i="12"/>
  <c r="C2527" i="12"/>
  <c r="D2527" i="12"/>
  <c r="E2527" i="12"/>
  <c r="F2527" i="12"/>
  <c r="G2527" i="12"/>
  <c r="H2527" i="12"/>
  <c r="A2528" i="12"/>
  <c r="B2528" i="12"/>
  <c r="C2528" i="12"/>
  <c r="D2528" i="12"/>
  <c r="E2528" i="12"/>
  <c r="F2528" i="12"/>
  <c r="G2528" i="12"/>
  <c r="H2528" i="12"/>
  <c r="A2529" i="12"/>
  <c r="B2529" i="12"/>
  <c r="C2529" i="12"/>
  <c r="D2529" i="12"/>
  <c r="E2529" i="12"/>
  <c r="F2529" i="12"/>
  <c r="G2529" i="12"/>
  <c r="H2529" i="12"/>
  <c r="A2530" i="12"/>
  <c r="B2530" i="12"/>
  <c r="C2530" i="12"/>
  <c r="D2530" i="12"/>
  <c r="E2530" i="12"/>
  <c r="F2530" i="12"/>
  <c r="G2530" i="12"/>
  <c r="H2530" i="12"/>
  <c r="A2531" i="12"/>
  <c r="B2531" i="12"/>
  <c r="C2531" i="12"/>
  <c r="D2531" i="12"/>
  <c r="E2531" i="12"/>
  <c r="F2531" i="12"/>
  <c r="G2531" i="12"/>
  <c r="H2531" i="12"/>
  <c r="A2532" i="12"/>
  <c r="B2532" i="12"/>
  <c r="C2532" i="12"/>
  <c r="D2532" i="12"/>
  <c r="E2532" i="12"/>
  <c r="F2532" i="12"/>
  <c r="G2532" i="12"/>
  <c r="H2532" i="12"/>
  <c r="A2533" i="12"/>
  <c r="B2533" i="12"/>
  <c r="C2533" i="12"/>
  <c r="D2533" i="12"/>
  <c r="E2533" i="12"/>
  <c r="F2533" i="12"/>
  <c r="G2533" i="12"/>
  <c r="H2533" i="12"/>
  <c r="A2534" i="12"/>
  <c r="B2534" i="12"/>
  <c r="C2534" i="12"/>
  <c r="D2534" i="12"/>
  <c r="E2534" i="12"/>
  <c r="F2534" i="12"/>
  <c r="G2534" i="12"/>
  <c r="H2534" i="12"/>
  <c r="A2535" i="12"/>
  <c r="B2535" i="12"/>
  <c r="C2535" i="12"/>
  <c r="D2535" i="12"/>
  <c r="E2535" i="12"/>
  <c r="F2535" i="12"/>
  <c r="G2535" i="12"/>
  <c r="H2535" i="12"/>
  <c r="A2536" i="12"/>
  <c r="B2536" i="12"/>
  <c r="C2536" i="12"/>
  <c r="D2536" i="12"/>
  <c r="E2536" i="12"/>
  <c r="F2536" i="12"/>
  <c r="G2536" i="12"/>
  <c r="H2536" i="12"/>
  <c r="A2537" i="12"/>
  <c r="B2537" i="12"/>
  <c r="C2537" i="12"/>
  <c r="D2537" i="12"/>
  <c r="E2537" i="12"/>
  <c r="F2537" i="12"/>
  <c r="G2537" i="12"/>
  <c r="H2537" i="12"/>
  <c r="A2538" i="12"/>
  <c r="B2538" i="12"/>
  <c r="C2538" i="12"/>
  <c r="D2538" i="12"/>
  <c r="E2538" i="12"/>
  <c r="F2538" i="12"/>
  <c r="G2538" i="12"/>
  <c r="H2538" i="12"/>
  <c r="A2539" i="12"/>
  <c r="B2539" i="12"/>
  <c r="C2539" i="12"/>
  <c r="D2539" i="12"/>
  <c r="E2539" i="12"/>
  <c r="F2539" i="12"/>
  <c r="G2539" i="12"/>
  <c r="H2539" i="12"/>
  <c r="A2540" i="12"/>
  <c r="B2540" i="12"/>
  <c r="C2540" i="12"/>
  <c r="D2540" i="12"/>
  <c r="E2540" i="12"/>
  <c r="F2540" i="12"/>
  <c r="G2540" i="12"/>
  <c r="H2540" i="12"/>
  <c r="A2541" i="12"/>
  <c r="B2541" i="12"/>
  <c r="C2541" i="12"/>
  <c r="D2541" i="12"/>
  <c r="E2541" i="12"/>
  <c r="F2541" i="12"/>
  <c r="G2541" i="12"/>
  <c r="H2541" i="12"/>
  <c r="A2542" i="12"/>
  <c r="B2542" i="12"/>
  <c r="C2542" i="12"/>
  <c r="D2542" i="12"/>
  <c r="E2542" i="12"/>
  <c r="F2542" i="12"/>
  <c r="G2542" i="12"/>
  <c r="H2542" i="12"/>
  <c r="A2543" i="12"/>
  <c r="B2543" i="12"/>
  <c r="C2543" i="12"/>
  <c r="D2543" i="12"/>
  <c r="E2543" i="12"/>
  <c r="F2543" i="12"/>
  <c r="G2543" i="12"/>
  <c r="H2543" i="12"/>
  <c r="A2544" i="12"/>
  <c r="B2544" i="12"/>
  <c r="C2544" i="12"/>
  <c r="D2544" i="12"/>
  <c r="E2544" i="12"/>
  <c r="F2544" i="12"/>
  <c r="G2544" i="12"/>
  <c r="H2544" i="12"/>
  <c r="A2545" i="12"/>
  <c r="B2545" i="12"/>
  <c r="C2545" i="12"/>
  <c r="D2545" i="12"/>
  <c r="E2545" i="12"/>
  <c r="F2545" i="12"/>
  <c r="G2545" i="12"/>
  <c r="H2545" i="12"/>
  <c r="A2546" i="12"/>
  <c r="B2546" i="12"/>
  <c r="C2546" i="12"/>
  <c r="D2546" i="12"/>
  <c r="E2546" i="12"/>
  <c r="F2546" i="12"/>
  <c r="G2546" i="12"/>
  <c r="H2546" i="12"/>
  <c r="A2547" i="12"/>
  <c r="B2547" i="12"/>
  <c r="C2547" i="12"/>
  <c r="D2547" i="12"/>
  <c r="E2547" i="12"/>
  <c r="F2547" i="12"/>
  <c r="G2547" i="12"/>
  <c r="H2547" i="12"/>
  <c r="A2548" i="12"/>
  <c r="B2548" i="12"/>
  <c r="C2548" i="12"/>
  <c r="D2548" i="12"/>
  <c r="E2548" i="12"/>
  <c r="F2548" i="12"/>
  <c r="G2548" i="12"/>
  <c r="H2548" i="12"/>
  <c r="A2549" i="12"/>
  <c r="B2549" i="12"/>
  <c r="C2549" i="12"/>
  <c r="D2549" i="12"/>
  <c r="E2549" i="12"/>
  <c r="F2549" i="12"/>
  <c r="G2549" i="12"/>
  <c r="H2549" i="12"/>
  <c r="A2550" i="12"/>
  <c r="B2550" i="12"/>
  <c r="C2550" i="12"/>
  <c r="D2550" i="12"/>
  <c r="E2550" i="12"/>
  <c r="F2550" i="12"/>
  <c r="G2550" i="12"/>
  <c r="H2550" i="12"/>
  <c r="A2551" i="12"/>
  <c r="B2551" i="12"/>
  <c r="C2551" i="12"/>
  <c r="D2551" i="12"/>
  <c r="E2551" i="12"/>
  <c r="F2551" i="12"/>
  <c r="G2551" i="12"/>
  <c r="H2551" i="12"/>
  <c r="A2552" i="12"/>
  <c r="B2552" i="12"/>
  <c r="C2552" i="12"/>
  <c r="D2552" i="12"/>
  <c r="E2552" i="12"/>
  <c r="F2552" i="12"/>
  <c r="G2552" i="12"/>
  <c r="H2552" i="12"/>
  <c r="A2553" i="12"/>
  <c r="B2553" i="12"/>
  <c r="C2553" i="12"/>
  <c r="D2553" i="12"/>
  <c r="E2553" i="12"/>
  <c r="F2553" i="12"/>
  <c r="G2553" i="12"/>
  <c r="H2553" i="12"/>
  <c r="A2554" i="12"/>
  <c r="B2554" i="12"/>
  <c r="C2554" i="12"/>
  <c r="D2554" i="12"/>
  <c r="E2554" i="12"/>
  <c r="F2554" i="12"/>
  <c r="G2554" i="12"/>
  <c r="H2554" i="12"/>
  <c r="A2555" i="12"/>
  <c r="B2555" i="12"/>
  <c r="C2555" i="12"/>
  <c r="D2555" i="12"/>
  <c r="E2555" i="12"/>
  <c r="F2555" i="12"/>
  <c r="G2555" i="12"/>
  <c r="H2555" i="12"/>
  <c r="A2556" i="12"/>
  <c r="B2556" i="12"/>
  <c r="C2556" i="12"/>
  <c r="D2556" i="12"/>
  <c r="E2556" i="12"/>
  <c r="F2556" i="12"/>
  <c r="G2556" i="12"/>
  <c r="H2556" i="12"/>
  <c r="A2557" i="12"/>
  <c r="B2557" i="12"/>
  <c r="C2557" i="12"/>
  <c r="D2557" i="12"/>
  <c r="E2557" i="12"/>
  <c r="F2557" i="12"/>
  <c r="G2557" i="12"/>
  <c r="H2557" i="12"/>
  <c r="A2558" i="12"/>
  <c r="B2558" i="12"/>
  <c r="C2558" i="12"/>
  <c r="D2558" i="12"/>
  <c r="E2558" i="12"/>
  <c r="F2558" i="12"/>
  <c r="G2558" i="12"/>
  <c r="H2558" i="12"/>
  <c r="A2559" i="12"/>
  <c r="B2559" i="12"/>
  <c r="C2559" i="12"/>
  <c r="D2559" i="12"/>
  <c r="E2559" i="12"/>
  <c r="F2559" i="12"/>
  <c r="G2559" i="12"/>
  <c r="H2559" i="12"/>
  <c r="A2560" i="12"/>
  <c r="B2560" i="12"/>
  <c r="C2560" i="12"/>
  <c r="D2560" i="12"/>
  <c r="E2560" i="12"/>
  <c r="F2560" i="12"/>
  <c r="G2560" i="12"/>
  <c r="H2560" i="12"/>
  <c r="A2561" i="12"/>
  <c r="B2561" i="12"/>
  <c r="C2561" i="12"/>
  <c r="D2561" i="12"/>
  <c r="E2561" i="12"/>
  <c r="F2561" i="12"/>
  <c r="G2561" i="12"/>
  <c r="H2561" i="12"/>
  <c r="A2562" i="12"/>
  <c r="B2562" i="12"/>
  <c r="C2562" i="12"/>
  <c r="D2562" i="12"/>
  <c r="E2562" i="12"/>
  <c r="F2562" i="12"/>
  <c r="G2562" i="12"/>
  <c r="H2562" i="12"/>
  <c r="A2563" i="12"/>
  <c r="B2563" i="12"/>
  <c r="C2563" i="12"/>
  <c r="D2563" i="12"/>
  <c r="E2563" i="12"/>
  <c r="F2563" i="12"/>
  <c r="G2563" i="12"/>
  <c r="H2563" i="12"/>
  <c r="A2564" i="12"/>
  <c r="B2564" i="12"/>
  <c r="C2564" i="12"/>
  <c r="D2564" i="12"/>
  <c r="E2564" i="12"/>
  <c r="F2564" i="12"/>
  <c r="G2564" i="12"/>
  <c r="H2564" i="12"/>
  <c r="A2565" i="12"/>
  <c r="B2565" i="12"/>
  <c r="C2565" i="12"/>
  <c r="D2565" i="12"/>
  <c r="E2565" i="12"/>
  <c r="F2565" i="12"/>
  <c r="G2565" i="12"/>
  <c r="H2565" i="12"/>
  <c r="A2566" i="12"/>
  <c r="B2566" i="12"/>
  <c r="C2566" i="12"/>
  <c r="D2566" i="12"/>
  <c r="E2566" i="12"/>
  <c r="F2566" i="12"/>
  <c r="G2566" i="12"/>
  <c r="H2566" i="12"/>
  <c r="A2567" i="12"/>
  <c r="B2567" i="12"/>
  <c r="C2567" i="12"/>
  <c r="D2567" i="12"/>
  <c r="E2567" i="12"/>
  <c r="F2567" i="12"/>
  <c r="G2567" i="12"/>
  <c r="H2567" i="12"/>
  <c r="A2568" i="12"/>
  <c r="B2568" i="12"/>
  <c r="C2568" i="12"/>
  <c r="D2568" i="12"/>
  <c r="E2568" i="12"/>
  <c r="F2568" i="12"/>
  <c r="G2568" i="12"/>
  <c r="H2568" i="12"/>
  <c r="A2569" i="12"/>
  <c r="B2569" i="12"/>
  <c r="C2569" i="12"/>
  <c r="D2569" i="12"/>
  <c r="E2569" i="12"/>
  <c r="F2569" i="12"/>
  <c r="G2569" i="12"/>
  <c r="H2569" i="12"/>
  <c r="A2570" i="12"/>
  <c r="B2570" i="12"/>
  <c r="C2570" i="12"/>
  <c r="D2570" i="12"/>
  <c r="E2570" i="12"/>
  <c r="F2570" i="12"/>
  <c r="G2570" i="12"/>
  <c r="H2570" i="12"/>
  <c r="A2571" i="12"/>
  <c r="B2571" i="12"/>
  <c r="C2571" i="12"/>
  <c r="D2571" i="12"/>
  <c r="E2571" i="12"/>
  <c r="F2571" i="12"/>
  <c r="G2571" i="12"/>
  <c r="H2571" i="12"/>
  <c r="A2572" i="12"/>
  <c r="B2572" i="12"/>
  <c r="C2572" i="12"/>
  <c r="D2572" i="12"/>
  <c r="E2572" i="12"/>
  <c r="F2572" i="12"/>
  <c r="G2572" i="12"/>
  <c r="H2572" i="12"/>
  <c r="A2573" i="12"/>
  <c r="B2573" i="12"/>
  <c r="C2573" i="12"/>
  <c r="D2573" i="12"/>
  <c r="E2573" i="12"/>
  <c r="F2573" i="12"/>
  <c r="G2573" i="12"/>
  <c r="H2573" i="12"/>
  <c r="A2574" i="12"/>
  <c r="B2574" i="12"/>
  <c r="C2574" i="12"/>
  <c r="D2574" i="12"/>
  <c r="E2574" i="12"/>
  <c r="F2574" i="12"/>
  <c r="G2574" i="12"/>
  <c r="H2574" i="12"/>
  <c r="A2575" i="12"/>
  <c r="B2575" i="12"/>
  <c r="C2575" i="12"/>
  <c r="D2575" i="12"/>
  <c r="E2575" i="12"/>
  <c r="F2575" i="12"/>
  <c r="G2575" i="12"/>
  <c r="H2575" i="12"/>
  <c r="A2576" i="12"/>
  <c r="B2576" i="12"/>
  <c r="C2576" i="12"/>
  <c r="D2576" i="12"/>
  <c r="E2576" i="12"/>
  <c r="F2576" i="12"/>
  <c r="G2576" i="12"/>
  <c r="H2576" i="12"/>
  <c r="A2577" i="12"/>
  <c r="B2577" i="12"/>
  <c r="C2577" i="12"/>
  <c r="D2577" i="12"/>
  <c r="E2577" i="12"/>
  <c r="F2577" i="12"/>
  <c r="G2577" i="12"/>
  <c r="H2577" i="12"/>
  <c r="A2578" i="12"/>
  <c r="B2578" i="12"/>
  <c r="C2578" i="12"/>
  <c r="D2578" i="12"/>
  <c r="E2578" i="12"/>
  <c r="F2578" i="12"/>
  <c r="G2578" i="12"/>
  <c r="H2578" i="12"/>
  <c r="A2579" i="12"/>
  <c r="B2579" i="12"/>
  <c r="C2579" i="12"/>
  <c r="D2579" i="12"/>
  <c r="E2579" i="12"/>
  <c r="F2579" i="12"/>
  <c r="G2579" i="12"/>
  <c r="H2579" i="12"/>
  <c r="A2580" i="12"/>
  <c r="B2580" i="12"/>
  <c r="C2580" i="12"/>
  <c r="D2580" i="12"/>
  <c r="E2580" i="12"/>
  <c r="F2580" i="12"/>
  <c r="G2580" i="12"/>
  <c r="H2580" i="12"/>
  <c r="A2581" i="12"/>
  <c r="B2581" i="12"/>
  <c r="C2581" i="12"/>
  <c r="D2581" i="12"/>
  <c r="E2581" i="12"/>
  <c r="F2581" i="12"/>
  <c r="G2581" i="12"/>
  <c r="H2581" i="12"/>
  <c r="A2582" i="12"/>
  <c r="B2582" i="12"/>
  <c r="C2582" i="12"/>
  <c r="D2582" i="12"/>
  <c r="E2582" i="12"/>
  <c r="F2582" i="12"/>
  <c r="G2582" i="12"/>
  <c r="H2582" i="12"/>
  <c r="A2583" i="12"/>
  <c r="B2583" i="12"/>
  <c r="C2583" i="12"/>
  <c r="D2583" i="12"/>
  <c r="E2583" i="12"/>
  <c r="F2583" i="12"/>
  <c r="G2583" i="12"/>
  <c r="H2583" i="12"/>
  <c r="A2584" i="12"/>
  <c r="B2584" i="12"/>
  <c r="C2584" i="12"/>
  <c r="D2584" i="12"/>
  <c r="E2584" i="12"/>
  <c r="F2584" i="12"/>
  <c r="G2584" i="12"/>
  <c r="H2584" i="12"/>
  <c r="A2585" i="12"/>
  <c r="B2585" i="12"/>
  <c r="C2585" i="12"/>
  <c r="D2585" i="12"/>
  <c r="E2585" i="12"/>
  <c r="F2585" i="12"/>
  <c r="G2585" i="12"/>
  <c r="H2585" i="12"/>
  <c r="A2586" i="12"/>
  <c r="B2586" i="12"/>
  <c r="C2586" i="12"/>
  <c r="D2586" i="12"/>
  <c r="E2586" i="12"/>
  <c r="F2586" i="12"/>
  <c r="G2586" i="12"/>
  <c r="H2586" i="12"/>
  <c r="A2587" i="12"/>
  <c r="B2587" i="12"/>
  <c r="C2587" i="12"/>
  <c r="D2587" i="12"/>
  <c r="E2587" i="12"/>
  <c r="F2587" i="12"/>
  <c r="G2587" i="12"/>
  <c r="H2587" i="12"/>
  <c r="A2588" i="12"/>
  <c r="B2588" i="12"/>
  <c r="C2588" i="12"/>
  <c r="D2588" i="12"/>
  <c r="E2588" i="12"/>
  <c r="F2588" i="12"/>
  <c r="G2588" i="12"/>
  <c r="H2588" i="12"/>
  <c r="A2589" i="12"/>
  <c r="B2589" i="12"/>
  <c r="C2589" i="12"/>
  <c r="D2589" i="12"/>
  <c r="E2589" i="12"/>
  <c r="F2589" i="12"/>
  <c r="G2589" i="12"/>
  <c r="H2589" i="12"/>
  <c r="A2590" i="12"/>
  <c r="B2590" i="12"/>
  <c r="C2590" i="12"/>
  <c r="D2590" i="12"/>
  <c r="E2590" i="12"/>
  <c r="F2590" i="12"/>
  <c r="G2590" i="12"/>
  <c r="H2590" i="12"/>
  <c r="A2591" i="12"/>
  <c r="B2591" i="12"/>
  <c r="C2591" i="12"/>
  <c r="D2591" i="12"/>
  <c r="E2591" i="12"/>
  <c r="F2591" i="12"/>
  <c r="G2591" i="12"/>
  <c r="H2591" i="12"/>
  <c r="A2592" i="12"/>
  <c r="B2592" i="12"/>
  <c r="C2592" i="12"/>
  <c r="D2592" i="12"/>
  <c r="E2592" i="12"/>
  <c r="F2592" i="12"/>
  <c r="G2592" i="12"/>
  <c r="H2592" i="12"/>
  <c r="A2593" i="12"/>
  <c r="B2593" i="12"/>
  <c r="C2593" i="12"/>
  <c r="D2593" i="12"/>
  <c r="E2593" i="12"/>
  <c r="F2593" i="12"/>
  <c r="G2593" i="12"/>
  <c r="H2593" i="12"/>
  <c r="A2594" i="12"/>
  <c r="B2594" i="12"/>
  <c r="C2594" i="12"/>
  <c r="D2594" i="12"/>
  <c r="E2594" i="12"/>
  <c r="F2594" i="12"/>
  <c r="G2594" i="12"/>
  <c r="H2594" i="12"/>
  <c r="A2595" i="12"/>
  <c r="B2595" i="12"/>
  <c r="C2595" i="12"/>
  <c r="D2595" i="12"/>
  <c r="E2595" i="12"/>
  <c r="F2595" i="12"/>
  <c r="G2595" i="12"/>
  <c r="H2595" i="12"/>
  <c r="A2596" i="12"/>
  <c r="B2596" i="12"/>
  <c r="C2596" i="12"/>
  <c r="D2596" i="12"/>
  <c r="E2596" i="12"/>
  <c r="F2596" i="12"/>
  <c r="G2596" i="12"/>
  <c r="H2596" i="12"/>
  <c r="A2597" i="12"/>
  <c r="B2597" i="12"/>
  <c r="C2597" i="12"/>
  <c r="D2597" i="12"/>
  <c r="E2597" i="12"/>
  <c r="F2597" i="12"/>
  <c r="G2597" i="12"/>
  <c r="H2597" i="12"/>
  <c r="A2598" i="12"/>
  <c r="B2598" i="12"/>
  <c r="C2598" i="12"/>
  <c r="D2598" i="12"/>
  <c r="E2598" i="12"/>
  <c r="F2598" i="12"/>
  <c r="G2598" i="12"/>
  <c r="H2598" i="12"/>
  <c r="A2599" i="12"/>
  <c r="B2599" i="12"/>
  <c r="C2599" i="12"/>
  <c r="D2599" i="12"/>
  <c r="E2599" i="12"/>
  <c r="F2599" i="12"/>
  <c r="G2599" i="12"/>
  <c r="H2599" i="12"/>
  <c r="A2600" i="12"/>
  <c r="B2600" i="12"/>
  <c r="C2600" i="12"/>
  <c r="D2600" i="12"/>
  <c r="E2600" i="12"/>
  <c r="F2600" i="12"/>
  <c r="G2600" i="12"/>
  <c r="H2600" i="12"/>
  <c r="A2601" i="12"/>
  <c r="B2601" i="12"/>
  <c r="C2601" i="12"/>
  <c r="D2601" i="12"/>
  <c r="E2601" i="12"/>
  <c r="F2601" i="12"/>
  <c r="G2601" i="12"/>
  <c r="H2601" i="12"/>
  <c r="A2602" i="12"/>
  <c r="B2602" i="12"/>
  <c r="C2602" i="12"/>
  <c r="D2602" i="12"/>
  <c r="E2602" i="12"/>
  <c r="F2602" i="12"/>
  <c r="G2602" i="12"/>
  <c r="H2602" i="12"/>
  <c r="A2603" i="12"/>
  <c r="B2603" i="12"/>
  <c r="C2603" i="12"/>
  <c r="D2603" i="12"/>
  <c r="E2603" i="12"/>
  <c r="F2603" i="12"/>
  <c r="G2603" i="12"/>
  <c r="H2603" i="12"/>
  <c r="A2604" i="12"/>
  <c r="B2604" i="12"/>
  <c r="C2604" i="12"/>
  <c r="D2604" i="12"/>
  <c r="E2604" i="12"/>
  <c r="F2604" i="12"/>
  <c r="G2604" i="12"/>
  <c r="H2604" i="12"/>
  <c r="A2605" i="12"/>
  <c r="B2605" i="12"/>
  <c r="C2605" i="12"/>
  <c r="D2605" i="12"/>
  <c r="E2605" i="12"/>
  <c r="F2605" i="12"/>
  <c r="G2605" i="12"/>
  <c r="H2605" i="12"/>
  <c r="A2606" i="12"/>
  <c r="B2606" i="12"/>
  <c r="C2606" i="12"/>
  <c r="D2606" i="12"/>
  <c r="E2606" i="12"/>
  <c r="F2606" i="12"/>
  <c r="G2606" i="12"/>
  <c r="H2606" i="12"/>
  <c r="A2607" i="12"/>
  <c r="B2607" i="12"/>
  <c r="C2607" i="12"/>
  <c r="D2607" i="12"/>
  <c r="E2607" i="12"/>
  <c r="F2607" i="12"/>
  <c r="G2607" i="12"/>
  <c r="H2607" i="12"/>
  <c r="A2608" i="12"/>
  <c r="B2608" i="12"/>
  <c r="C2608" i="12"/>
  <c r="D2608" i="12"/>
  <c r="E2608" i="12"/>
  <c r="F2608" i="12"/>
  <c r="G2608" i="12"/>
  <c r="H2608" i="12"/>
  <c r="A2609" i="12"/>
  <c r="B2609" i="12"/>
  <c r="C2609" i="12"/>
  <c r="D2609" i="12"/>
  <c r="E2609" i="12"/>
  <c r="F2609" i="12"/>
  <c r="G2609" i="12"/>
  <c r="H2609" i="12"/>
  <c r="A2610" i="12"/>
  <c r="B2610" i="12"/>
  <c r="C2610" i="12"/>
  <c r="D2610" i="12"/>
  <c r="E2610" i="12"/>
  <c r="F2610" i="12"/>
  <c r="G2610" i="12"/>
  <c r="H2610" i="12"/>
  <c r="A2611" i="12"/>
  <c r="B2611" i="12"/>
  <c r="C2611" i="12"/>
  <c r="D2611" i="12"/>
  <c r="E2611" i="12"/>
  <c r="F2611" i="12"/>
  <c r="G2611" i="12"/>
  <c r="H2611" i="12"/>
  <c r="A2612" i="12"/>
  <c r="B2612" i="12"/>
  <c r="C2612" i="12"/>
  <c r="D2612" i="12"/>
  <c r="E2612" i="12"/>
  <c r="F2612" i="12"/>
  <c r="G2612" i="12"/>
  <c r="H2612" i="12"/>
  <c r="A2613" i="12"/>
  <c r="B2613" i="12"/>
  <c r="C2613" i="12"/>
  <c r="D2613" i="12"/>
  <c r="E2613" i="12"/>
  <c r="F2613" i="12"/>
  <c r="G2613" i="12"/>
  <c r="H2613" i="12"/>
  <c r="A2614" i="12"/>
  <c r="B2614" i="12"/>
  <c r="C2614" i="12"/>
  <c r="D2614" i="12"/>
  <c r="E2614" i="12"/>
  <c r="F2614" i="12"/>
  <c r="G2614" i="12"/>
  <c r="H2614" i="12"/>
  <c r="A2615" i="12"/>
  <c r="B2615" i="12"/>
  <c r="C2615" i="12"/>
  <c r="D2615" i="12"/>
  <c r="E2615" i="12"/>
  <c r="F2615" i="12"/>
  <c r="G2615" i="12"/>
  <c r="H2615" i="12"/>
  <c r="A2616" i="12"/>
  <c r="B2616" i="12"/>
  <c r="C2616" i="12"/>
  <c r="D2616" i="12"/>
  <c r="E2616" i="12"/>
  <c r="F2616" i="12"/>
  <c r="G2616" i="12"/>
  <c r="H2616" i="12"/>
  <c r="A2617" i="12"/>
  <c r="B2617" i="12"/>
  <c r="C2617" i="12"/>
  <c r="D2617" i="12"/>
  <c r="E2617" i="12"/>
  <c r="F2617" i="12"/>
  <c r="G2617" i="12"/>
  <c r="H2617" i="12"/>
  <c r="A2618" i="12"/>
  <c r="B2618" i="12"/>
  <c r="C2618" i="12"/>
  <c r="D2618" i="12"/>
  <c r="E2618" i="12"/>
  <c r="F2618" i="12"/>
  <c r="G2618" i="12"/>
  <c r="H2618" i="12"/>
  <c r="A2619" i="12"/>
  <c r="B2619" i="12"/>
  <c r="C2619" i="12"/>
  <c r="D2619" i="12"/>
  <c r="E2619" i="12"/>
  <c r="F2619" i="12"/>
  <c r="G2619" i="12"/>
  <c r="H2619" i="12"/>
  <c r="A2620" i="12"/>
  <c r="B2620" i="12"/>
  <c r="C2620" i="12"/>
  <c r="D2620" i="12"/>
  <c r="E2620" i="12"/>
  <c r="F2620" i="12"/>
  <c r="G2620" i="12"/>
  <c r="H2620" i="12"/>
  <c r="A2621" i="12"/>
  <c r="B2621" i="12"/>
  <c r="C2621" i="12"/>
  <c r="D2621" i="12"/>
  <c r="E2621" i="12"/>
  <c r="F2621" i="12"/>
  <c r="G2621" i="12"/>
  <c r="H2621" i="12"/>
  <c r="A2622" i="12"/>
  <c r="B2622" i="12"/>
  <c r="C2622" i="12"/>
  <c r="D2622" i="12"/>
  <c r="E2622" i="12"/>
  <c r="F2622" i="12"/>
  <c r="G2622" i="12"/>
  <c r="H2622" i="12"/>
  <c r="A2623" i="12"/>
  <c r="B2623" i="12"/>
  <c r="C2623" i="12"/>
  <c r="D2623" i="12"/>
  <c r="E2623" i="12"/>
  <c r="F2623" i="12"/>
  <c r="G2623" i="12"/>
  <c r="H2623" i="12"/>
  <c r="A2624" i="12"/>
  <c r="B2624" i="12"/>
  <c r="C2624" i="12"/>
  <c r="D2624" i="12"/>
  <c r="E2624" i="12"/>
  <c r="F2624" i="12"/>
  <c r="G2624" i="12"/>
  <c r="H2624" i="12"/>
  <c r="A2625" i="12"/>
  <c r="B2625" i="12"/>
  <c r="C2625" i="12"/>
  <c r="D2625" i="12"/>
  <c r="E2625" i="12"/>
  <c r="F2625" i="12"/>
  <c r="G2625" i="12"/>
  <c r="H2625" i="12"/>
  <c r="A2626" i="12"/>
  <c r="B2626" i="12"/>
  <c r="C2626" i="12"/>
  <c r="D2626" i="12"/>
  <c r="E2626" i="12"/>
  <c r="F2626" i="12"/>
  <c r="G2626" i="12"/>
  <c r="H2626" i="12"/>
  <c r="A2627" i="12"/>
  <c r="B2627" i="12"/>
  <c r="C2627" i="12"/>
  <c r="D2627" i="12"/>
  <c r="E2627" i="12"/>
  <c r="F2627" i="12"/>
  <c r="G2627" i="12"/>
  <c r="H2627" i="12"/>
  <c r="A2628" i="12"/>
  <c r="B2628" i="12"/>
  <c r="C2628" i="12"/>
  <c r="D2628" i="12"/>
  <c r="E2628" i="12"/>
  <c r="F2628" i="12"/>
  <c r="G2628" i="12"/>
  <c r="H2628" i="12"/>
  <c r="A2629" i="12"/>
  <c r="B2629" i="12"/>
  <c r="C2629" i="12"/>
  <c r="D2629" i="12"/>
  <c r="E2629" i="12"/>
  <c r="F2629" i="12"/>
  <c r="G2629" i="12"/>
  <c r="H2629" i="12"/>
  <c r="A2630" i="12"/>
  <c r="B2630" i="12"/>
  <c r="C2630" i="12"/>
  <c r="D2630" i="12"/>
  <c r="E2630" i="12"/>
  <c r="F2630" i="12"/>
  <c r="G2630" i="12"/>
  <c r="H2630" i="12"/>
  <c r="A2631" i="12"/>
  <c r="B2631" i="12"/>
  <c r="C2631" i="12"/>
  <c r="D2631" i="12"/>
  <c r="E2631" i="12"/>
  <c r="F2631" i="12"/>
  <c r="G2631" i="12"/>
  <c r="H2631" i="12"/>
  <c r="A2632" i="12"/>
  <c r="B2632" i="12"/>
  <c r="C2632" i="12"/>
  <c r="D2632" i="12"/>
  <c r="E2632" i="12"/>
  <c r="F2632" i="12"/>
  <c r="G2632" i="12"/>
  <c r="H2632" i="12"/>
  <c r="A2633" i="12"/>
  <c r="B2633" i="12"/>
  <c r="C2633" i="12"/>
  <c r="D2633" i="12"/>
  <c r="E2633" i="12"/>
  <c r="F2633" i="12"/>
  <c r="G2633" i="12"/>
  <c r="H2633" i="12"/>
  <c r="A2634" i="12"/>
  <c r="B2634" i="12"/>
  <c r="C2634" i="12"/>
  <c r="D2634" i="12"/>
  <c r="E2634" i="12"/>
  <c r="F2634" i="12"/>
  <c r="G2634" i="12"/>
  <c r="H2634" i="12"/>
  <c r="A2635" i="12"/>
  <c r="B2635" i="12"/>
  <c r="C2635" i="12"/>
  <c r="D2635" i="12"/>
  <c r="E2635" i="12"/>
  <c r="F2635" i="12"/>
  <c r="G2635" i="12"/>
  <c r="H2635" i="12"/>
  <c r="A2636" i="12"/>
  <c r="B2636" i="12"/>
  <c r="C2636" i="12"/>
  <c r="D2636" i="12"/>
  <c r="E2636" i="12"/>
  <c r="F2636" i="12"/>
  <c r="G2636" i="12"/>
  <c r="H2636" i="12"/>
  <c r="A2637" i="12"/>
  <c r="B2637" i="12"/>
  <c r="C2637" i="12"/>
  <c r="D2637" i="12"/>
  <c r="E2637" i="12"/>
  <c r="F2637" i="12"/>
  <c r="G2637" i="12"/>
  <c r="H2637" i="12"/>
  <c r="A2638" i="12"/>
  <c r="B2638" i="12"/>
  <c r="C2638" i="12"/>
  <c r="D2638" i="12"/>
  <c r="E2638" i="12"/>
  <c r="F2638" i="12"/>
  <c r="G2638" i="12"/>
  <c r="H2638" i="12"/>
  <c r="A2639" i="12"/>
  <c r="B2639" i="12"/>
  <c r="C2639" i="12"/>
  <c r="D2639" i="12"/>
  <c r="E2639" i="12"/>
  <c r="F2639" i="12"/>
  <c r="G2639" i="12"/>
  <c r="H2639" i="12"/>
  <c r="A2640" i="12"/>
  <c r="B2640" i="12"/>
  <c r="C2640" i="12"/>
  <c r="D2640" i="12"/>
  <c r="E2640" i="12"/>
  <c r="F2640" i="12"/>
  <c r="G2640" i="12"/>
  <c r="H2640" i="12"/>
  <c r="A2641" i="12"/>
  <c r="B2641" i="12"/>
  <c r="C2641" i="12"/>
  <c r="D2641" i="12"/>
  <c r="E2641" i="12"/>
  <c r="F2641" i="12"/>
  <c r="G2641" i="12"/>
  <c r="H2641" i="12"/>
  <c r="A2642" i="12"/>
  <c r="B2642" i="12"/>
  <c r="C2642" i="12"/>
  <c r="D2642" i="12"/>
  <c r="E2642" i="12"/>
  <c r="F2642" i="12"/>
  <c r="G2642" i="12"/>
  <c r="H2642" i="12"/>
  <c r="A2643" i="12"/>
  <c r="B2643" i="12"/>
  <c r="C2643" i="12"/>
  <c r="D2643" i="12"/>
  <c r="E2643" i="12"/>
  <c r="F2643" i="12"/>
  <c r="G2643" i="12"/>
  <c r="H2643" i="12"/>
  <c r="A2644" i="12"/>
  <c r="B2644" i="12"/>
  <c r="C2644" i="12"/>
  <c r="D2644" i="12"/>
  <c r="E2644" i="12"/>
  <c r="F2644" i="12"/>
  <c r="G2644" i="12"/>
  <c r="H2644" i="12"/>
  <c r="A2645" i="12"/>
  <c r="B2645" i="12"/>
  <c r="C2645" i="12"/>
  <c r="D2645" i="12"/>
  <c r="E2645" i="12"/>
  <c r="F2645" i="12"/>
  <c r="G2645" i="12"/>
  <c r="H2645" i="12"/>
  <c r="A2646" i="12"/>
  <c r="B2646" i="12"/>
  <c r="C2646" i="12"/>
  <c r="D2646" i="12"/>
  <c r="E2646" i="12"/>
  <c r="F2646" i="12"/>
  <c r="G2646" i="12"/>
  <c r="H2646" i="12"/>
  <c r="A2647" i="12"/>
  <c r="B2647" i="12"/>
  <c r="C2647" i="12"/>
  <c r="D2647" i="12"/>
  <c r="E2647" i="12"/>
  <c r="F2647" i="12"/>
  <c r="G2647" i="12"/>
  <c r="H2647" i="12"/>
  <c r="A2648" i="12"/>
  <c r="B2648" i="12"/>
  <c r="C2648" i="12"/>
  <c r="D2648" i="12"/>
  <c r="E2648" i="12"/>
  <c r="F2648" i="12"/>
  <c r="G2648" i="12"/>
  <c r="H2648" i="12"/>
  <c r="A2649" i="12"/>
  <c r="B2649" i="12"/>
  <c r="C2649" i="12"/>
  <c r="D2649" i="12"/>
  <c r="E2649" i="12"/>
  <c r="F2649" i="12"/>
  <c r="G2649" i="12"/>
  <c r="H2649" i="12"/>
  <c r="A2650" i="12"/>
  <c r="B2650" i="12"/>
  <c r="C2650" i="12"/>
  <c r="D2650" i="12"/>
  <c r="E2650" i="12"/>
  <c r="F2650" i="12"/>
  <c r="G2650" i="12"/>
  <c r="H2650" i="12"/>
  <c r="A2651" i="12"/>
  <c r="B2651" i="12"/>
  <c r="C2651" i="12"/>
  <c r="D2651" i="12"/>
  <c r="E2651" i="12"/>
  <c r="F2651" i="12"/>
  <c r="G2651" i="12"/>
  <c r="H2651" i="12"/>
  <c r="A2652" i="12"/>
  <c r="B2652" i="12"/>
  <c r="C2652" i="12"/>
  <c r="D2652" i="12"/>
  <c r="E2652" i="12"/>
  <c r="F2652" i="12"/>
  <c r="G2652" i="12"/>
  <c r="H2652" i="12"/>
  <c r="A2653" i="12"/>
  <c r="B2653" i="12"/>
  <c r="C2653" i="12"/>
  <c r="D2653" i="12"/>
  <c r="E2653" i="12"/>
  <c r="F2653" i="12"/>
  <c r="G2653" i="12"/>
  <c r="H2653" i="12"/>
  <c r="A2654" i="12"/>
  <c r="B2654" i="12"/>
  <c r="C2654" i="12"/>
  <c r="D2654" i="12"/>
  <c r="E2654" i="12"/>
  <c r="F2654" i="12"/>
  <c r="G2654" i="12"/>
  <c r="H2654" i="12"/>
  <c r="A2655" i="12"/>
  <c r="B2655" i="12"/>
  <c r="C2655" i="12"/>
  <c r="D2655" i="12"/>
  <c r="E2655" i="12"/>
  <c r="F2655" i="12"/>
  <c r="G2655" i="12"/>
  <c r="H2655" i="12"/>
  <c r="A2656" i="12"/>
  <c r="B2656" i="12"/>
  <c r="C2656" i="12"/>
  <c r="D2656" i="12"/>
  <c r="E2656" i="12"/>
  <c r="F2656" i="12"/>
  <c r="G2656" i="12"/>
  <c r="H2656" i="12"/>
  <c r="A2657" i="12"/>
  <c r="B2657" i="12"/>
  <c r="C2657" i="12"/>
  <c r="D2657" i="12"/>
  <c r="E2657" i="12"/>
  <c r="F2657" i="12"/>
  <c r="G2657" i="12"/>
  <c r="H2657" i="12"/>
  <c r="A2658" i="12"/>
  <c r="B2658" i="12"/>
  <c r="C2658" i="12"/>
  <c r="D2658" i="12"/>
  <c r="E2658" i="12"/>
  <c r="F2658" i="12"/>
  <c r="G2658" i="12"/>
  <c r="H2658" i="12"/>
  <c r="A2659" i="12"/>
  <c r="B2659" i="12"/>
  <c r="C2659" i="12"/>
  <c r="D2659" i="12"/>
  <c r="E2659" i="12"/>
  <c r="F2659" i="12"/>
  <c r="G2659" i="12"/>
  <c r="H2659" i="12"/>
  <c r="A2660" i="12"/>
  <c r="B2660" i="12"/>
  <c r="C2660" i="12"/>
  <c r="D2660" i="12"/>
  <c r="E2660" i="12"/>
  <c r="F2660" i="12"/>
  <c r="G2660" i="12"/>
  <c r="H2660" i="12"/>
  <c r="A2661" i="12"/>
  <c r="B2661" i="12"/>
  <c r="C2661" i="12"/>
  <c r="D2661" i="12"/>
  <c r="E2661" i="12"/>
  <c r="F2661" i="12"/>
  <c r="G2661" i="12"/>
  <c r="H2661" i="12"/>
  <c r="A2662" i="12"/>
  <c r="B2662" i="12"/>
  <c r="C2662" i="12"/>
  <c r="D2662" i="12"/>
  <c r="E2662" i="12"/>
  <c r="F2662" i="12"/>
  <c r="G2662" i="12"/>
  <c r="H2662" i="12"/>
  <c r="A2663" i="12"/>
  <c r="B2663" i="12"/>
  <c r="C2663" i="12"/>
  <c r="D2663" i="12"/>
  <c r="E2663" i="12"/>
  <c r="F2663" i="12"/>
  <c r="G2663" i="12"/>
  <c r="H2663" i="12"/>
  <c r="A2664" i="12"/>
  <c r="B2664" i="12"/>
  <c r="C2664" i="12"/>
  <c r="D2664" i="12"/>
  <c r="E2664" i="12"/>
  <c r="F2664" i="12"/>
  <c r="G2664" i="12"/>
  <c r="H2664" i="12"/>
  <c r="A2665" i="12"/>
  <c r="B2665" i="12"/>
  <c r="C2665" i="12"/>
  <c r="D2665" i="12"/>
  <c r="E2665" i="12"/>
  <c r="F2665" i="12"/>
  <c r="G2665" i="12"/>
  <c r="H2665" i="12"/>
  <c r="A2666" i="12"/>
  <c r="B2666" i="12"/>
  <c r="C2666" i="12"/>
  <c r="D2666" i="12"/>
  <c r="E2666" i="12"/>
  <c r="F2666" i="12"/>
  <c r="G2666" i="12"/>
  <c r="H2666" i="12"/>
  <c r="A2667" i="12"/>
  <c r="B2667" i="12"/>
  <c r="C2667" i="12"/>
  <c r="D2667" i="12"/>
  <c r="E2667" i="12"/>
  <c r="F2667" i="12"/>
  <c r="G2667" i="12"/>
  <c r="H2667" i="12"/>
  <c r="A2668" i="12"/>
  <c r="B2668" i="12"/>
  <c r="C2668" i="12"/>
  <c r="D2668" i="12"/>
  <c r="E2668" i="12"/>
  <c r="F2668" i="12"/>
  <c r="G2668" i="12"/>
  <c r="H2668" i="12"/>
  <c r="A2669" i="12"/>
  <c r="B2669" i="12"/>
  <c r="C2669" i="12"/>
  <c r="D2669" i="12"/>
  <c r="E2669" i="12"/>
  <c r="F2669" i="12"/>
  <c r="G2669" i="12"/>
  <c r="H2669" i="12"/>
  <c r="A2670" i="12"/>
  <c r="B2670" i="12"/>
  <c r="C2670" i="12"/>
  <c r="D2670" i="12"/>
  <c r="E2670" i="12"/>
  <c r="F2670" i="12"/>
  <c r="G2670" i="12"/>
  <c r="H2670" i="12"/>
  <c r="A2671" i="12"/>
  <c r="B2671" i="12"/>
  <c r="C2671" i="12"/>
  <c r="D2671" i="12"/>
  <c r="E2671" i="12"/>
  <c r="F2671" i="12"/>
  <c r="G2671" i="12"/>
  <c r="H2671" i="12"/>
  <c r="A2672" i="12"/>
  <c r="B2672" i="12"/>
  <c r="C2672" i="12"/>
  <c r="D2672" i="12"/>
  <c r="E2672" i="12"/>
  <c r="F2672" i="12"/>
  <c r="G2672" i="12"/>
  <c r="H2672" i="12"/>
  <c r="A2673" i="12"/>
  <c r="B2673" i="12"/>
  <c r="C2673" i="12"/>
  <c r="D2673" i="12"/>
  <c r="E2673" i="12"/>
  <c r="F2673" i="12"/>
  <c r="G2673" i="12"/>
  <c r="H2673" i="12"/>
  <c r="A2674" i="12"/>
  <c r="B2674" i="12"/>
  <c r="C2674" i="12"/>
  <c r="D2674" i="12"/>
  <c r="E2674" i="12"/>
  <c r="F2674" i="12"/>
  <c r="G2674" i="12"/>
  <c r="H2674" i="12"/>
  <c r="A2675" i="12"/>
  <c r="B2675" i="12"/>
  <c r="C2675" i="12"/>
  <c r="D2675" i="12"/>
  <c r="E2675" i="12"/>
  <c r="F2675" i="12"/>
  <c r="G2675" i="12"/>
  <c r="H2675" i="12"/>
  <c r="A2676" i="12"/>
  <c r="B2676" i="12"/>
  <c r="C2676" i="12"/>
  <c r="D2676" i="12"/>
  <c r="E2676" i="12"/>
  <c r="F2676" i="12"/>
  <c r="G2676" i="12"/>
  <c r="H2676" i="12"/>
  <c r="A2677" i="12"/>
  <c r="B2677" i="12"/>
  <c r="C2677" i="12"/>
  <c r="D2677" i="12"/>
  <c r="E2677" i="12"/>
  <c r="F2677" i="12"/>
  <c r="G2677" i="12"/>
  <c r="H2677" i="12"/>
  <c r="A2678" i="12"/>
  <c r="B2678" i="12"/>
  <c r="C2678" i="12"/>
  <c r="D2678" i="12"/>
  <c r="E2678" i="12"/>
  <c r="F2678" i="12"/>
  <c r="G2678" i="12"/>
  <c r="H2678" i="12"/>
  <c r="A2679" i="12"/>
  <c r="B2679" i="12"/>
  <c r="C2679" i="12"/>
  <c r="D2679" i="12"/>
  <c r="E2679" i="12"/>
  <c r="F2679" i="12"/>
  <c r="G2679" i="12"/>
  <c r="H2679" i="12"/>
  <c r="A2680" i="12"/>
  <c r="B2680" i="12"/>
  <c r="C2680" i="12"/>
  <c r="D2680" i="12"/>
  <c r="E2680" i="12"/>
  <c r="F2680" i="12"/>
  <c r="G2680" i="12"/>
  <c r="H2680" i="12"/>
  <c r="A2681" i="12"/>
  <c r="B2681" i="12"/>
  <c r="C2681" i="12"/>
  <c r="D2681" i="12"/>
  <c r="E2681" i="12"/>
  <c r="F2681" i="12"/>
  <c r="G2681" i="12"/>
  <c r="H2681" i="12"/>
  <c r="A2682" i="12"/>
  <c r="B2682" i="12"/>
  <c r="C2682" i="12"/>
  <c r="D2682" i="12"/>
  <c r="E2682" i="12"/>
  <c r="F2682" i="12"/>
  <c r="G2682" i="12"/>
  <c r="H2682" i="12"/>
  <c r="A2683" i="12"/>
  <c r="B2683" i="12"/>
  <c r="C2683" i="12"/>
  <c r="D2683" i="12"/>
  <c r="E2683" i="12"/>
  <c r="F2683" i="12"/>
  <c r="G2683" i="12"/>
  <c r="H2683" i="12"/>
  <c r="A2684" i="12"/>
  <c r="B2684" i="12"/>
  <c r="C2684" i="12"/>
  <c r="D2684" i="12"/>
  <c r="E2684" i="12"/>
  <c r="F2684" i="12"/>
  <c r="G2684" i="12"/>
  <c r="H2684" i="12"/>
  <c r="A2685" i="12"/>
  <c r="B2685" i="12"/>
  <c r="C2685" i="12"/>
  <c r="D2685" i="12"/>
  <c r="E2685" i="12"/>
  <c r="F2685" i="12"/>
  <c r="G2685" i="12"/>
  <c r="H2685" i="12"/>
  <c r="A2686" i="12"/>
  <c r="B2686" i="12"/>
  <c r="C2686" i="12"/>
  <c r="D2686" i="12"/>
  <c r="E2686" i="12"/>
  <c r="F2686" i="12"/>
  <c r="G2686" i="12"/>
  <c r="H2686" i="12"/>
  <c r="A2687" i="12"/>
  <c r="B2687" i="12"/>
  <c r="C2687" i="12"/>
  <c r="D2687" i="12"/>
  <c r="E2687" i="12"/>
  <c r="F2687" i="12"/>
  <c r="G2687" i="12"/>
  <c r="H2687" i="12"/>
  <c r="A2688" i="12"/>
  <c r="B2688" i="12"/>
  <c r="C2688" i="12"/>
  <c r="D2688" i="12"/>
  <c r="E2688" i="12"/>
  <c r="F2688" i="12"/>
  <c r="G2688" i="12"/>
  <c r="H2688" i="12"/>
  <c r="A2689" i="12"/>
  <c r="B2689" i="12"/>
  <c r="C2689" i="12"/>
  <c r="D2689" i="12"/>
  <c r="E2689" i="12"/>
  <c r="F2689" i="12"/>
  <c r="G2689" i="12"/>
  <c r="H2689" i="12"/>
  <c r="A2690" i="12"/>
  <c r="B2690" i="12"/>
  <c r="C2690" i="12"/>
  <c r="D2690" i="12"/>
  <c r="E2690" i="12"/>
  <c r="F2690" i="12"/>
  <c r="G2690" i="12"/>
  <c r="H2690" i="12"/>
  <c r="A2691" i="12"/>
  <c r="B2691" i="12"/>
  <c r="C2691" i="12"/>
  <c r="D2691" i="12"/>
  <c r="E2691" i="12"/>
  <c r="F2691" i="12"/>
  <c r="G2691" i="12"/>
  <c r="H2691" i="12"/>
  <c r="A2692" i="12"/>
  <c r="B2692" i="12"/>
  <c r="C2692" i="12"/>
  <c r="D2692" i="12"/>
  <c r="E2692" i="12"/>
  <c r="F2692" i="12"/>
  <c r="G2692" i="12"/>
  <c r="H2692" i="12"/>
  <c r="A2693" i="12"/>
  <c r="B2693" i="12"/>
  <c r="C2693" i="12"/>
  <c r="D2693" i="12"/>
  <c r="E2693" i="12"/>
  <c r="F2693" i="12"/>
  <c r="G2693" i="12"/>
  <c r="H2693" i="12"/>
  <c r="A2694" i="12"/>
  <c r="B2694" i="12"/>
  <c r="C2694" i="12"/>
  <c r="D2694" i="12"/>
  <c r="E2694" i="12"/>
  <c r="F2694" i="12"/>
  <c r="G2694" i="12"/>
  <c r="H2694" i="12"/>
  <c r="A2695" i="12"/>
  <c r="B2695" i="12"/>
  <c r="C2695" i="12"/>
  <c r="D2695" i="12"/>
  <c r="E2695" i="12"/>
  <c r="F2695" i="12"/>
  <c r="G2695" i="12"/>
  <c r="H2695" i="12"/>
  <c r="A2696" i="12"/>
  <c r="B2696" i="12"/>
  <c r="C2696" i="12"/>
  <c r="D2696" i="12"/>
  <c r="E2696" i="12"/>
  <c r="F2696" i="12"/>
  <c r="G2696" i="12"/>
  <c r="H2696" i="12"/>
  <c r="A2697" i="12"/>
  <c r="B2697" i="12"/>
  <c r="C2697" i="12"/>
  <c r="D2697" i="12"/>
  <c r="E2697" i="12"/>
  <c r="F2697" i="12"/>
  <c r="G2697" i="12"/>
  <c r="H2697" i="12"/>
  <c r="A2698" i="12"/>
  <c r="B2698" i="12"/>
  <c r="C2698" i="12"/>
  <c r="D2698" i="12"/>
  <c r="E2698" i="12"/>
  <c r="F2698" i="12"/>
  <c r="G2698" i="12"/>
  <c r="H2698" i="12"/>
  <c r="A2699" i="12"/>
  <c r="B2699" i="12"/>
  <c r="C2699" i="12"/>
  <c r="D2699" i="12"/>
  <c r="E2699" i="12"/>
  <c r="F2699" i="12"/>
  <c r="G2699" i="12"/>
  <c r="H2699" i="12"/>
  <c r="A2700" i="12"/>
  <c r="B2700" i="12"/>
  <c r="C2700" i="12"/>
  <c r="D2700" i="12"/>
  <c r="E2700" i="12"/>
  <c r="F2700" i="12"/>
  <c r="G2700" i="12"/>
  <c r="H2700" i="12"/>
  <c r="A2701" i="12"/>
  <c r="B2701" i="12"/>
  <c r="C2701" i="12"/>
  <c r="D2701" i="12"/>
  <c r="E2701" i="12"/>
  <c r="F2701" i="12"/>
  <c r="G2701" i="12"/>
  <c r="H2701" i="12"/>
  <c r="A2702" i="12"/>
  <c r="B2702" i="12"/>
  <c r="C2702" i="12"/>
  <c r="D2702" i="12"/>
  <c r="E2702" i="12"/>
  <c r="F2702" i="12"/>
  <c r="G2702" i="12"/>
  <c r="H2702" i="12"/>
  <c r="A2703" i="12"/>
  <c r="B2703" i="12"/>
  <c r="C2703" i="12"/>
  <c r="D2703" i="12"/>
  <c r="E2703" i="12"/>
  <c r="F2703" i="12"/>
  <c r="G2703" i="12"/>
  <c r="H2703" i="12"/>
  <c r="A2704" i="12"/>
  <c r="B2704" i="12"/>
  <c r="C2704" i="12"/>
  <c r="D2704" i="12"/>
  <c r="E2704" i="12"/>
  <c r="F2704" i="12"/>
  <c r="G2704" i="12"/>
  <c r="H2704" i="12"/>
  <c r="A2705" i="12"/>
  <c r="B2705" i="12"/>
  <c r="C2705" i="12"/>
  <c r="D2705" i="12"/>
  <c r="E2705" i="12"/>
  <c r="F2705" i="12"/>
  <c r="G2705" i="12"/>
  <c r="H2705" i="12"/>
  <c r="A2706" i="12"/>
  <c r="B2706" i="12"/>
  <c r="C2706" i="12"/>
  <c r="D2706" i="12"/>
  <c r="E2706" i="12"/>
  <c r="F2706" i="12"/>
  <c r="G2706" i="12"/>
  <c r="H2706" i="12"/>
  <c r="A2707" i="12"/>
  <c r="B2707" i="12"/>
  <c r="C2707" i="12"/>
  <c r="D2707" i="12"/>
  <c r="E2707" i="12"/>
  <c r="F2707" i="12"/>
  <c r="G2707" i="12"/>
  <c r="H2707" i="12"/>
  <c r="A2708" i="12"/>
  <c r="B2708" i="12"/>
  <c r="C2708" i="12"/>
  <c r="D2708" i="12"/>
  <c r="E2708" i="12"/>
  <c r="F2708" i="12"/>
  <c r="G2708" i="12"/>
  <c r="H2708" i="12"/>
  <c r="A2709" i="12"/>
  <c r="B2709" i="12"/>
  <c r="C2709" i="12"/>
  <c r="D2709" i="12"/>
  <c r="E2709" i="12"/>
  <c r="F2709" i="12"/>
  <c r="G2709" i="12"/>
  <c r="H2709" i="12"/>
  <c r="A2710" i="12"/>
  <c r="B2710" i="12"/>
  <c r="C2710" i="12"/>
  <c r="D2710" i="12"/>
  <c r="E2710" i="12"/>
  <c r="F2710" i="12"/>
  <c r="G2710" i="12"/>
  <c r="H2710" i="12"/>
  <c r="A2711" i="12"/>
  <c r="B2711" i="12"/>
  <c r="C2711" i="12"/>
  <c r="D2711" i="12"/>
  <c r="E2711" i="12"/>
  <c r="F2711" i="12"/>
  <c r="G2711" i="12"/>
  <c r="H2711" i="12"/>
  <c r="A2712" i="12"/>
  <c r="B2712" i="12"/>
  <c r="C2712" i="12"/>
  <c r="D2712" i="12"/>
  <c r="E2712" i="12"/>
  <c r="F2712" i="12"/>
  <c r="G2712" i="12"/>
  <c r="H2712" i="12"/>
  <c r="A2713" i="12"/>
  <c r="B2713" i="12"/>
  <c r="C2713" i="12"/>
  <c r="D2713" i="12"/>
  <c r="E2713" i="12"/>
  <c r="F2713" i="12"/>
  <c r="G2713" i="12"/>
  <c r="H2713" i="12"/>
  <c r="A2714" i="12"/>
  <c r="B2714" i="12"/>
  <c r="C2714" i="12"/>
  <c r="D2714" i="12"/>
  <c r="E2714" i="12"/>
  <c r="F2714" i="12"/>
  <c r="G2714" i="12"/>
  <c r="H2714" i="12"/>
  <c r="A2715" i="12"/>
  <c r="B2715" i="12"/>
  <c r="C2715" i="12"/>
  <c r="D2715" i="12"/>
  <c r="E2715" i="12"/>
  <c r="F2715" i="12"/>
  <c r="G2715" i="12"/>
  <c r="H2715" i="12"/>
  <c r="A2716" i="12"/>
  <c r="B2716" i="12"/>
  <c r="C2716" i="12"/>
  <c r="D2716" i="12"/>
  <c r="E2716" i="12"/>
  <c r="F2716" i="12"/>
  <c r="G2716" i="12"/>
  <c r="H2716" i="12"/>
  <c r="A2717" i="12"/>
  <c r="B2717" i="12"/>
  <c r="C2717" i="12"/>
  <c r="D2717" i="12"/>
  <c r="E2717" i="12"/>
  <c r="F2717" i="12"/>
  <c r="G2717" i="12"/>
  <c r="H2717" i="12"/>
  <c r="A2718" i="12"/>
  <c r="B2718" i="12"/>
  <c r="C2718" i="12"/>
  <c r="D2718" i="12"/>
  <c r="E2718" i="12"/>
  <c r="F2718" i="12"/>
  <c r="G2718" i="12"/>
  <c r="H2718" i="12"/>
  <c r="A2719" i="12"/>
  <c r="B2719" i="12"/>
  <c r="C2719" i="12"/>
  <c r="D2719" i="12"/>
  <c r="E2719" i="12"/>
  <c r="F2719" i="12"/>
  <c r="G2719" i="12"/>
  <c r="H2719" i="12"/>
  <c r="A2720" i="12"/>
  <c r="B2720" i="12"/>
  <c r="C2720" i="12"/>
  <c r="D2720" i="12"/>
  <c r="E2720" i="12"/>
  <c r="F2720" i="12"/>
  <c r="G2720" i="12"/>
  <c r="H2720" i="12"/>
  <c r="A2721" i="12"/>
  <c r="B2721" i="12"/>
  <c r="C2721" i="12"/>
  <c r="D2721" i="12"/>
  <c r="E2721" i="12"/>
  <c r="F2721" i="12"/>
  <c r="G2721" i="12"/>
  <c r="H2721" i="12"/>
  <c r="A2722" i="12"/>
  <c r="B2722" i="12"/>
  <c r="C2722" i="12"/>
  <c r="D2722" i="12"/>
  <c r="E2722" i="12"/>
  <c r="F2722" i="12"/>
  <c r="G2722" i="12"/>
  <c r="H2722" i="12"/>
  <c r="A2723" i="12"/>
  <c r="B2723" i="12"/>
  <c r="C2723" i="12"/>
  <c r="D2723" i="12"/>
  <c r="E2723" i="12"/>
  <c r="F2723" i="12"/>
  <c r="G2723" i="12"/>
  <c r="H2723" i="12"/>
  <c r="A2724" i="12"/>
  <c r="B2724" i="12"/>
  <c r="C2724" i="12"/>
  <c r="D2724" i="12"/>
  <c r="E2724" i="12"/>
  <c r="F2724" i="12"/>
  <c r="G2724" i="12"/>
  <c r="H2724" i="12"/>
  <c r="A2725" i="12"/>
  <c r="B2725" i="12"/>
  <c r="C2725" i="12"/>
  <c r="D2725" i="12"/>
  <c r="E2725" i="12"/>
  <c r="F2725" i="12"/>
  <c r="G2725" i="12"/>
  <c r="H2725" i="12"/>
  <c r="A2726" i="12"/>
  <c r="B2726" i="12"/>
  <c r="C2726" i="12"/>
  <c r="D2726" i="12"/>
  <c r="E2726" i="12"/>
  <c r="F2726" i="12"/>
  <c r="G2726" i="12"/>
  <c r="H2726" i="12"/>
  <c r="A2727" i="12"/>
  <c r="B2727" i="12"/>
  <c r="C2727" i="12"/>
  <c r="D2727" i="12"/>
  <c r="E2727" i="12"/>
  <c r="F2727" i="12"/>
  <c r="G2727" i="12"/>
  <c r="H2727" i="12"/>
  <c r="A2728" i="12"/>
  <c r="B2728" i="12"/>
  <c r="C2728" i="12"/>
  <c r="D2728" i="12"/>
  <c r="E2728" i="12"/>
  <c r="F2728" i="12"/>
  <c r="G2728" i="12"/>
  <c r="H2728" i="12"/>
  <c r="A2729" i="12"/>
  <c r="B2729" i="12"/>
  <c r="C2729" i="12"/>
  <c r="D2729" i="12"/>
  <c r="E2729" i="12"/>
  <c r="F2729" i="12"/>
  <c r="G2729" i="12"/>
  <c r="H2729" i="12"/>
  <c r="A2730" i="12"/>
  <c r="B2730" i="12"/>
  <c r="C2730" i="12"/>
  <c r="D2730" i="12"/>
  <c r="E2730" i="12"/>
  <c r="F2730" i="12"/>
  <c r="G2730" i="12"/>
  <c r="H2730" i="12"/>
  <c r="A2731" i="12"/>
  <c r="B2731" i="12"/>
  <c r="C2731" i="12"/>
  <c r="D2731" i="12"/>
  <c r="E2731" i="12"/>
  <c r="F2731" i="12"/>
  <c r="G2731" i="12"/>
  <c r="H2731" i="12"/>
  <c r="A2732" i="12"/>
  <c r="B2732" i="12"/>
  <c r="C2732" i="12"/>
  <c r="D2732" i="12"/>
  <c r="E2732" i="12"/>
  <c r="F2732" i="12"/>
  <c r="G2732" i="12"/>
  <c r="H2732" i="12"/>
  <c r="A2733" i="12"/>
  <c r="B2733" i="12"/>
  <c r="C2733" i="12"/>
  <c r="D2733" i="12"/>
  <c r="E2733" i="12"/>
  <c r="F2733" i="12"/>
  <c r="G2733" i="12"/>
  <c r="H2733" i="12"/>
  <c r="A2734" i="12"/>
  <c r="B2734" i="12"/>
  <c r="C2734" i="12"/>
  <c r="D2734" i="12"/>
  <c r="E2734" i="12"/>
  <c r="F2734" i="12"/>
  <c r="G2734" i="12"/>
  <c r="H2734" i="12"/>
  <c r="A2735" i="12"/>
  <c r="B2735" i="12"/>
  <c r="C2735" i="12"/>
  <c r="D2735" i="12"/>
  <c r="E2735" i="12"/>
  <c r="F2735" i="12"/>
  <c r="G2735" i="12"/>
  <c r="H2735" i="12"/>
  <c r="A2736" i="12"/>
  <c r="B2736" i="12"/>
  <c r="C2736" i="12"/>
  <c r="D2736" i="12"/>
  <c r="E2736" i="12"/>
  <c r="F2736" i="12"/>
  <c r="G2736" i="12"/>
  <c r="H2736" i="12"/>
  <c r="A2737" i="12"/>
  <c r="B2737" i="12"/>
  <c r="C2737" i="12"/>
  <c r="D2737" i="12"/>
  <c r="E2737" i="12"/>
  <c r="F2737" i="12"/>
  <c r="G2737" i="12"/>
  <c r="H2737" i="12"/>
  <c r="A2738" i="12"/>
  <c r="B2738" i="12"/>
  <c r="C2738" i="12"/>
  <c r="D2738" i="12"/>
  <c r="E2738" i="12"/>
  <c r="F2738" i="12"/>
  <c r="G2738" i="12"/>
  <c r="H2738" i="12"/>
  <c r="A2739" i="12"/>
  <c r="B2739" i="12"/>
  <c r="C2739" i="12"/>
  <c r="D2739" i="12"/>
  <c r="E2739" i="12"/>
  <c r="F2739" i="12"/>
  <c r="G2739" i="12"/>
  <c r="H2739" i="12"/>
  <c r="A2740" i="12"/>
  <c r="B2740" i="12"/>
  <c r="C2740" i="12"/>
  <c r="D2740" i="12"/>
  <c r="E2740" i="12"/>
  <c r="F2740" i="12"/>
  <c r="G2740" i="12"/>
  <c r="H2740" i="12"/>
  <c r="A2741" i="12"/>
  <c r="B2741" i="12"/>
  <c r="C2741" i="12"/>
  <c r="D2741" i="12"/>
  <c r="E2741" i="12"/>
  <c r="F2741" i="12"/>
  <c r="G2741" i="12"/>
  <c r="H2741" i="12"/>
  <c r="A2742" i="12"/>
  <c r="B2742" i="12"/>
  <c r="C2742" i="12"/>
  <c r="D2742" i="12"/>
  <c r="E2742" i="12"/>
  <c r="F2742" i="12"/>
  <c r="G2742" i="12"/>
  <c r="H2742" i="12"/>
  <c r="A2743" i="12"/>
  <c r="B2743" i="12"/>
  <c r="C2743" i="12"/>
  <c r="D2743" i="12"/>
  <c r="E2743" i="12"/>
  <c r="F2743" i="12"/>
  <c r="G2743" i="12"/>
  <c r="H2743" i="12"/>
  <c r="A2744" i="12"/>
  <c r="B2744" i="12"/>
  <c r="C2744" i="12"/>
  <c r="D2744" i="12"/>
  <c r="E2744" i="12"/>
  <c r="F2744" i="12"/>
  <c r="G2744" i="12"/>
  <c r="H2744" i="12"/>
  <c r="A2745" i="12"/>
  <c r="B2745" i="12"/>
  <c r="C2745" i="12"/>
  <c r="D2745" i="12"/>
  <c r="E2745" i="12"/>
  <c r="F2745" i="12"/>
  <c r="G2745" i="12"/>
  <c r="H2745" i="12"/>
  <c r="A2746" i="12"/>
  <c r="B2746" i="12"/>
  <c r="C2746" i="12"/>
  <c r="D2746" i="12"/>
  <c r="E2746" i="12"/>
  <c r="F2746" i="12"/>
  <c r="G2746" i="12"/>
  <c r="H2746" i="12"/>
  <c r="A2747" i="12"/>
  <c r="B2747" i="12"/>
  <c r="C2747" i="12"/>
  <c r="D2747" i="12"/>
  <c r="E2747" i="12"/>
  <c r="F2747" i="12"/>
  <c r="G2747" i="12"/>
  <c r="H2747" i="12"/>
  <c r="A2748" i="12"/>
  <c r="B2748" i="12"/>
  <c r="C2748" i="12"/>
  <c r="D2748" i="12"/>
  <c r="E2748" i="12"/>
  <c r="F2748" i="12"/>
  <c r="G2748" i="12"/>
  <c r="H2748" i="12"/>
  <c r="A2749" i="12"/>
  <c r="B2749" i="12"/>
  <c r="C2749" i="12"/>
  <c r="D2749" i="12"/>
  <c r="E2749" i="12"/>
  <c r="F2749" i="12"/>
  <c r="G2749" i="12"/>
  <c r="H2749" i="12"/>
  <c r="A2750" i="12"/>
  <c r="B2750" i="12"/>
  <c r="C2750" i="12"/>
  <c r="D2750" i="12"/>
  <c r="E2750" i="12"/>
  <c r="F2750" i="12"/>
  <c r="G2750" i="12"/>
  <c r="H2750" i="12"/>
  <c r="A2751" i="12"/>
  <c r="B2751" i="12"/>
  <c r="C2751" i="12"/>
  <c r="D2751" i="12"/>
  <c r="E2751" i="12"/>
  <c r="F2751" i="12"/>
  <c r="G2751" i="12"/>
  <c r="H2751" i="12"/>
  <c r="A2752" i="12"/>
  <c r="B2752" i="12"/>
  <c r="C2752" i="12"/>
  <c r="D2752" i="12"/>
  <c r="E2752" i="12"/>
  <c r="F2752" i="12"/>
  <c r="G2752" i="12"/>
  <c r="H2752" i="12"/>
  <c r="A2753" i="12"/>
  <c r="B2753" i="12"/>
  <c r="C2753" i="12"/>
  <c r="D2753" i="12"/>
  <c r="E2753" i="12"/>
  <c r="F2753" i="12"/>
  <c r="G2753" i="12"/>
  <c r="H2753" i="12"/>
  <c r="A2754" i="12"/>
  <c r="B2754" i="12"/>
  <c r="C2754" i="12"/>
  <c r="D2754" i="12"/>
  <c r="E2754" i="12"/>
  <c r="F2754" i="12"/>
  <c r="G2754" i="12"/>
  <c r="H2754" i="12"/>
  <c r="A2755" i="12"/>
  <c r="B2755" i="12"/>
  <c r="C2755" i="12"/>
  <c r="D2755" i="12"/>
  <c r="E2755" i="12"/>
  <c r="F2755" i="12"/>
  <c r="G2755" i="12"/>
  <c r="H2755" i="12"/>
  <c r="A2756" i="12"/>
  <c r="B2756" i="12"/>
  <c r="C2756" i="12"/>
  <c r="D2756" i="12"/>
  <c r="E2756" i="12"/>
  <c r="F2756" i="12"/>
  <c r="G2756" i="12"/>
  <c r="H2756" i="12"/>
  <c r="A2757" i="12"/>
  <c r="B2757" i="12"/>
  <c r="C2757" i="12"/>
  <c r="D2757" i="12"/>
  <c r="E2757" i="12"/>
  <c r="F2757" i="12"/>
  <c r="G2757" i="12"/>
  <c r="H2757" i="12"/>
  <c r="A2758" i="12"/>
  <c r="B2758" i="12"/>
  <c r="C2758" i="12"/>
  <c r="D2758" i="12"/>
  <c r="E2758" i="12"/>
  <c r="F2758" i="12"/>
  <c r="G2758" i="12"/>
  <c r="H2758" i="12"/>
  <c r="A2759" i="12"/>
  <c r="B2759" i="12"/>
  <c r="C2759" i="12"/>
  <c r="D2759" i="12"/>
  <c r="E2759" i="12"/>
  <c r="F2759" i="12"/>
  <c r="G2759" i="12"/>
  <c r="H2759" i="12"/>
  <c r="A2760" i="12"/>
  <c r="B2760" i="12"/>
  <c r="C2760" i="12"/>
  <c r="D2760" i="12"/>
  <c r="E2760" i="12"/>
  <c r="F2760" i="12"/>
  <c r="G2760" i="12"/>
  <c r="H2760" i="12"/>
  <c r="A2761" i="12"/>
  <c r="B2761" i="12"/>
  <c r="C2761" i="12"/>
  <c r="D2761" i="12"/>
  <c r="E2761" i="12"/>
  <c r="F2761" i="12"/>
  <c r="G2761" i="12"/>
  <c r="H2761" i="12"/>
  <c r="A2762" i="12"/>
  <c r="B2762" i="12"/>
  <c r="C2762" i="12"/>
  <c r="D2762" i="12"/>
  <c r="E2762" i="12"/>
  <c r="F2762" i="12"/>
  <c r="G2762" i="12"/>
  <c r="H2762" i="12"/>
  <c r="A2763" i="12"/>
  <c r="B2763" i="12"/>
  <c r="C2763" i="12"/>
  <c r="D2763" i="12"/>
  <c r="E2763" i="12"/>
  <c r="F2763" i="12"/>
  <c r="G2763" i="12"/>
  <c r="H2763" i="12"/>
  <c r="A2764" i="12"/>
  <c r="B2764" i="12"/>
  <c r="C2764" i="12"/>
  <c r="D2764" i="12"/>
  <c r="E2764" i="12"/>
  <c r="F2764" i="12"/>
  <c r="G2764" i="12"/>
  <c r="H2764" i="12"/>
  <c r="A2765" i="12"/>
  <c r="B2765" i="12"/>
  <c r="C2765" i="12"/>
  <c r="D2765" i="12"/>
  <c r="E2765" i="12"/>
  <c r="F2765" i="12"/>
  <c r="G2765" i="12"/>
  <c r="H2765" i="12"/>
  <c r="A2766" i="12"/>
  <c r="B2766" i="12"/>
  <c r="C2766" i="12"/>
  <c r="D2766" i="12"/>
  <c r="E2766" i="12"/>
  <c r="F2766" i="12"/>
  <c r="G2766" i="12"/>
  <c r="H2766" i="12"/>
  <c r="A2767" i="12"/>
  <c r="B2767" i="12"/>
  <c r="C2767" i="12"/>
  <c r="D2767" i="12"/>
  <c r="E2767" i="12"/>
  <c r="F2767" i="12"/>
  <c r="G2767" i="12"/>
  <c r="H2767" i="12"/>
  <c r="A2768" i="12"/>
  <c r="B2768" i="12"/>
  <c r="C2768" i="12"/>
  <c r="D2768" i="12"/>
  <c r="E2768" i="12"/>
  <c r="F2768" i="12"/>
  <c r="G2768" i="12"/>
  <c r="H2768" i="12"/>
  <c r="A2769" i="12"/>
  <c r="B2769" i="12"/>
  <c r="C2769" i="12"/>
  <c r="D2769" i="12"/>
  <c r="E2769" i="12"/>
  <c r="F2769" i="12"/>
  <c r="G2769" i="12"/>
  <c r="H2769" i="12"/>
  <c r="A2770" i="12"/>
  <c r="B2770" i="12"/>
  <c r="C2770" i="12"/>
  <c r="D2770" i="12"/>
  <c r="E2770" i="12"/>
  <c r="F2770" i="12"/>
  <c r="G2770" i="12"/>
  <c r="H2770" i="12"/>
  <c r="A2771" i="12"/>
  <c r="B2771" i="12"/>
  <c r="C2771" i="12"/>
  <c r="D2771" i="12"/>
  <c r="E2771" i="12"/>
  <c r="F2771" i="12"/>
  <c r="G2771" i="12"/>
  <c r="H2771" i="12"/>
  <c r="A2772" i="12"/>
  <c r="B2772" i="12"/>
  <c r="C2772" i="12"/>
  <c r="D2772" i="12"/>
  <c r="E2772" i="12"/>
  <c r="F2772" i="12"/>
  <c r="G2772" i="12"/>
  <c r="H2772" i="12"/>
  <c r="A2773" i="12"/>
  <c r="B2773" i="12"/>
  <c r="C2773" i="12"/>
  <c r="D2773" i="12"/>
  <c r="E2773" i="12"/>
  <c r="F2773" i="12"/>
  <c r="G2773" i="12"/>
  <c r="H2773" i="12"/>
  <c r="A2774" i="12"/>
  <c r="B2774" i="12"/>
  <c r="C2774" i="12"/>
  <c r="D2774" i="12"/>
  <c r="E2774" i="12"/>
  <c r="F2774" i="12"/>
  <c r="G2774" i="12"/>
  <c r="H2774" i="12"/>
  <c r="A2775" i="12"/>
  <c r="B2775" i="12"/>
  <c r="C2775" i="12"/>
  <c r="D2775" i="12"/>
  <c r="E2775" i="12"/>
  <c r="F2775" i="12"/>
  <c r="G2775" i="12"/>
  <c r="H2775" i="12"/>
  <c r="A2776" i="12"/>
  <c r="B2776" i="12"/>
  <c r="C2776" i="12"/>
  <c r="D2776" i="12"/>
  <c r="E2776" i="12"/>
  <c r="F2776" i="12"/>
  <c r="G2776" i="12"/>
  <c r="H2776" i="12"/>
  <c r="A2777" i="12"/>
  <c r="B2777" i="12"/>
  <c r="C2777" i="12"/>
  <c r="D2777" i="12"/>
  <c r="E2777" i="12"/>
  <c r="F2777" i="12"/>
  <c r="G2777" i="12"/>
  <c r="H2777" i="12"/>
  <c r="A2778" i="12"/>
  <c r="B2778" i="12"/>
  <c r="C2778" i="12"/>
  <c r="D2778" i="12"/>
  <c r="E2778" i="12"/>
  <c r="F2778" i="12"/>
  <c r="G2778" i="12"/>
  <c r="H2778" i="12"/>
  <c r="A2779" i="12"/>
  <c r="B2779" i="12"/>
  <c r="C2779" i="12"/>
  <c r="D2779" i="12"/>
  <c r="E2779" i="12"/>
  <c r="F2779" i="12"/>
  <c r="G2779" i="12"/>
  <c r="H2779" i="12"/>
  <c r="A2780" i="12"/>
  <c r="B2780" i="12"/>
  <c r="C2780" i="12"/>
  <c r="D2780" i="12"/>
  <c r="E2780" i="12"/>
  <c r="F2780" i="12"/>
  <c r="G2780" i="12"/>
  <c r="H2780" i="12"/>
  <c r="A2781" i="12"/>
  <c r="B2781" i="12"/>
  <c r="C2781" i="12"/>
  <c r="D2781" i="12"/>
  <c r="E2781" i="12"/>
  <c r="F2781" i="12"/>
  <c r="G2781" i="12"/>
  <c r="H2781" i="12"/>
  <c r="A2782" i="12"/>
  <c r="B2782" i="12"/>
  <c r="C2782" i="12"/>
  <c r="D2782" i="12"/>
  <c r="E2782" i="12"/>
  <c r="F2782" i="12"/>
  <c r="G2782" i="12"/>
  <c r="H2782" i="12"/>
  <c r="A2783" i="12"/>
  <c r="B2783" i="12"/>
  <c r="C2783" i="12"/>
  <c r="D2783" i="12"/>
  <c r="E2783" i="12"/>
  <c r="F2783" i="12"/>
  <c r="G2783" i="12"/>
  <c r="H2783" i="12"/>
  <c r="A2784" i="12"/>
  <c r="B2784" i="12"/>
  <c r="C2784" i="12"/>
  <c r="D2784" i="12"/>
  <c r="E2784" i="12"/>
  <c r="F2784" i="12"/>
  <c r="G2784" i="12"/>
  <c r="H2784" i="12"/>
  <c r="A2785" i="12"/>
  <c r="B2785" i="12"/>
  <c r="C2785" i="12"/>
  <c r="D2785" i="12"/>
  <c r="E2785" i="12"/>
  <c r="F2785" i="12"/>
  <c r="G2785" i="12"/>
  <c r="H2785" i="12"/>
  <c r="A2786" i="12"/>
  <c r="B2786" i="12"/>
  <c r="C2786" i="12"/>
  <c r="D2786" i="12"/>
  <c r="E2786" i="12"/>
  <c r="F2786" i="12"/>
  <c r="G2786" i="12"/>
  <c r="H2786" i="12"/>
  <c r="A2787" i="12"/>
  <c r="B2787" i="12"/>
  <c r="C2787" i="12"/>
  <c r="D2787" i="12"/>
  <c r="E2787" i="12"/>
  <c r="F2787" i="12"/>
  <c r="G2787" i="12"/>
  <c r="H2787" i="12"/>
  <c r="A2788" i="12"/>
  <c r="B2788" i="12"/>
  <c r="C2788" i="12"/>
  <c r="D2788" i="12"/>
  <c r="E2788" i="12"/>
  <c r="F2788" i="12"/>
  <c r="G2788" i="12"/>
  <c r="H2788" i="12"/>
  <c r="A2789" i="12"/>
  <c r="B2789" i="12"/>
  <c r="C2789" i="12"/>
  <c r="D2789" i="12"/>
  <c r="E2789" i="12"/>
  <c r="F2789" i="12"/>
  <c r="G2789" i="12"/>
  <c r="H2789" i="12"/>
  <c r="A2790" i="12"/>
  <c r="B2790" i="12"/>
  <c r="C2790" i="12"/>
  <c r="D2790" i="12"/>
  <c r="E2790" i="12"/>
  <c r="F2790" i="12"/>
  <c r="G2790" i="12"/>
  <c r="H2790" i="12"/>
  <c r="A2791" i="12"/>
  <c r="B2791" i="12"/>
  <c r="C2791" i="12"/>
  <c r="D2791" i="12"/>
  <c r="E2791" i="12"/>
  <c r="F2791" i="12"/>
  <c r="G2791" i="12"/>
  <c r="H2791" i="12"/>
  <c r="A2792" i="12"/>
  <c r="B2792" i="12"/>
  <c r="C2792" i="12"/>
  <c r="D2792" i="12"/>
  <c r="E2792" i="12"/>
  <c r="F2792" i="12"/>
  <c r="G2792" i="12"/>
  <c r="H2792" i="12"/>
  <c r="A2793" i="12"/>
  <c r="B2793" i="12"/>
  <c r="C2793" i="12"/>
  <c r="D2793" i="12"/>
  <c r="E2793" i="12"/>
  <c r="F2793" i="12"/>
  <c r="G2793" i="12"/>
  <c r="H2793" i="12"/>
  <c r="A2794" i="12"/>
  <c r="B2794" i="12"/>
  <c r="C2794" i="12"/>
  <c r="D2794" i="12"/>
  <c r="E2794" i="12"/>
  <c r="F2794" i="12"/>
  <c r="G2794" i="12"/>
  <c r="H2794" i="12"/>
  <c r="A2795" i="12"/>
  <c r="B2795" i="12"/>
  <c r="C2795" i="12"/>
  <c r="D2795" i="12"/>
  <c r="E2795" i="12"/>
  <c r="F2795" i="12"/>
  <c r="G2795" i="12"/>
  <c r="H2795" i="12"/>
  <c r="A2796" i="12"/>
  <c r="B2796" i="12"/>
  <c r="C2796" i="12"/>
  <c r="D2796" i="12"/>
  <c r="E2796" i="12"/>
  <c r="F2796" i="12"/>
  <c r="G2796" i="12"/>
  <c r="H2796" i="12"/>
  <c r="A2797" i="12"/>
  <c r="B2797" i="12"/>
  <c r="C2797" i="12"/>
  <c r="D2797" i="12"/>
  <c r="E2797" i="12"/>
  <c r="F2797" i="12"/>
  <c r="G2797" i="12"/>
  <c r="H2797" i="12"/>
  <c r="A2798" i="12"/>
  <c r="B2798" i="12"/>
  <c r="C2798" i="12"/>
  <c r="D2798" i="12"/>
  <c r="E2798" i="12"/>
  <c r="F2798" i="12"/>
  <c r="G2798" i="12"/>
  <c r="H2798" i="12"/>
  <c r="A2799" i="12"/>
  <c r="B2799" i="12"/>
  <c r="C2799" i="12"/>
  <c r="D2799" i="12"/>
  <c r="E2799" i="12"/>
  <c r="F2799" i="12"/>
  <c r="G2799" i="12"/>
  <c r="H2799" i="12"/>
  <c r="A2800" i="12"/>
  <c r="B2800" i="12"/>
  <c r="C2800" i="12"/>
  <c r="D2800" i="12"/>
  <c r="E2800" i="12"/>
  <c r="F2800" i="12"/>
  <c r="G2800" i="12"/>
  <c r="H2800" i="12"/>
  <c r="A2801" i="12"/>
  <c r="B2801" i="12"/>
  <c r="C2801" i="12"/>
  <c r="D2801" i="12"/>
  <c r="E2801" i="12"/>
  <c r="F2801" i="12"/>
  <c r="G2801" i="12"/>
  <c r="H2801" i="12"/>
  <c r="A2802" i="12"/>
  <c r="B2802" i="12"/>
  <c r="C2802" i="12"/>
  <c r="D2802" i="12"/>
  <c r="E2802" i="12"/>
  <c r="F2802" i="12"/>
  <c r="G2802" i="12"/>
  <c r="H2802" i="12"/>
  <c r="A2803" i="12"/>
  <c r="B2803" i="12"/>
  <c r="C2803" i="12"/>
  <c r="D2803" i="12"/>
  <c r="E2803" i="12"/>
  <c r="F2803" i="12"/>
  <c r="G2803" i="12"/>
  <c r="H2803" i="12"/>
  <c r="A2804" i="12"/>
  <c r="B2804" i="12"/>
  <c r="C2804" i="12"/>
  <c r="D2804" i="12"/>
  <c r="E2804" i="12"/>
  <c r="F2804" i="12"/>
  <c r="G2804" i="12"/>
  <c r="H2804" i="12"/>
  <c r="A2805" i="12"/>
  <c r="B2805" i="12"/>
  <c r="C2805" i="12"/>
  <c r="D2805" i="12"/>
  <c r="E2805" i="12"/>
  <c r="F2805" i="12"/>
  <c r="G2805" i="12"/>
  <c r="H2805" i="12"/>
  <c r="A2806" i="12"/>
  <c r="B2806" i="12"/>
  <c r="C2806" i="12"/>
  <c r="D2806" i="12"/>
  <c r="E2806" i="12"/>
  <c r="F2806" i="12"/>
  <c r="G2806" i="12"/>
  <c r="H2806" i="12"/>
  <c r="A2807" i="12"/>
  <c r="B2807" i="12"/>
  <c r="C2807" i="12"/>
  <c r="D2807" i="12"/>
  <c r="E2807" i="12"/>
  <c r="F2807" i="12"/>
  <c r="G2807" i="12"/>
  <c r="H2807" i="12"/>
  <c r="A2808" i="12"/>
  <c r="B2808" i="12"/>
  <c r="C2808" i="12"/>
  <c r="D2808" i="12"/>
  <c r="E2808" i="12"/>
  <c r="F2808" i="12"/>
  <c r="G2808" i="12"/>
  <c r="H2808" i="12"/>
  <c r="A2809" i="12"/>
  <c r="B2809" i="12"/>
  <c r="C2809" i="12"/>
  <c r="D2809" i="12"/>
  <c r="E2809" i="12"/>
  <c r="F2809" i="12"/>
  <c r="G2809" i="12"/>
  <c r="H2809" i="12"/>
  <c r="A2810" i="12"/>
  <c r="B2810" i="12"/>
  <c r="C2810" i="12"/>
  <c r="D2810" i="12"/>
  <c r="E2810" i="12"/>
  <c r="F2810" i="12"/>
  <c r="G2810" i="12"/>
  <c r="H2810" i="12"/>
  <c r="A2811" i="12"/>
  <c r="B2811" i="12"/>
  <c r="C2811" i="12"/>
  <c r="D2811" i="12"/>
  <c r="E2811" i="12"/>
  <c r="F2811" i="12"/>
  <c r="G2811" i="12"/>
  <c r="H2811" i="12"/>
  <c r="A2812" i="12"/>
  <c r="B2812" i="12"/>
  <c r="C2812" i="12"/>
  <c r="D2812" i="12"/>
  <c r="E2812" i="12"/>
  <c r="F2812" i="12"/>
  <c r="G2812" i="12"/>
  <c r="H2812" i="12"/>
  <c r="A2813" i="12"/>
  <c r="B2813" i="12"/>
  <c r="C2813" i="12"/>
  <c r="D2813" i="12"/>
  <c r="E2813" i="12"/>
  <c r="F2813" i="12"/>
  <c r="G2813" i="12"/>
  <c r="H2813" i="12"/>
  <c r="A2814" i="12"/>
  <c r="B2814" i="12"/>
  <c r="C2814" i="12"/>
  <c r="D2814" i="12"/>
  <c r="E2814" i="12"/>
  <c r="F2814" i="12"/>
  <c r="G2814" i="12"/>
  <c r="H2814" i="12"/>
  <c r="A2815" i="12"/>
  <c r="B2815" i="12"/>
  <c r="C2815" i="12"/>
  <c r="D2815" i="12"/>
  <c r="E2815" i="12"/>
  <c r="F2815" i="12"/>
  <c r="G2815" i="12"/>
  <c r="H2815" i="12"/>
  <c r="A2816" i="12"/>
  <c r="B2816" i="12"/>
  <c r="C2816" i="12"/>
  <c r="D2816" i="12"/>
  <c r="E2816" i="12"/>
  <c r="F2816" i="12"/>
  <c r="G2816" i="12"/>
  <c r="H2816" i="12"/>
  <c r="A2817" i="12"/>
  <c r="B2817" i="12"/>
  <c r="C2817" i="12"/>
  <c r="D2817" i="12"/>
  <c r="E2817" i="12"/>
  <c r="F2817" i="12"/>
  <c r="G2817" i="12"/>
  <c r="H2817" i="12"/>
  <c r="A2818" i="12"/>
  <c r="B2818" i="12"/>
  <c r="C2818" i="12"/>
  <c r="D2818" i="12"/>
  <c r="E2818" i="12"/>
  <c r="F2818" i="12"/>
  <c r="G2818" i="12"/>
  <c r="H2818" i="12"/>
  <c r="A2819" i="12"/>
  <c r="B2819" i="12"/>
  <c r="C2819" i="12"/>
  <c r="D2819" i="12"/>
  <c r="E2819" i="12"/>
  <c r="F2819" i="12"/>
  <c r="G2819" i="12"/>
  <c r="H2819" i="12"/>
  <c r="A2820" i="12"/>
  <c r="B2820" i="12"/>
  <c r="C2820" i="12"/>
  <c r="D2820" i="12"/>
  <c r="E2820" i="12"/>
  <c r="F2820" i="12"/>
  <c r="G2820" i="12"/>
  <c r="H2820" i="12"/>
  <c r="A2821" i="12"/>
  <c r="B2821" i="12"/>
  <c r="C2821" i="12"/>
  <c r="D2821" i="12"/>
  <c r="E2821" i="12"/>
  <c r="F2821" i="12"/>
  <c r="G2821" i="12"/>
  <c r="H2821" i="12"/>
  <c r="A2822" i="12"/>
  <c r="B2822" i="12"/>
  <c r="C2822" i="12"/>
  <c r="D2822" i="12"/>
  <c r="E2822" i="12"/>
  <c r="F2822" i="12"/>
  <c r="G2822" i="12"/>
  <c r="H2822" i="12"/>
  <c r="A2823" i="12"/>
  <c r="B2823" i="12"/>
  <c r="C2823" i="12"/>
  <c r="D2823" i="12"/>
  <c r="E2823" i="12"/>
  <c r="F2823" i="12"/>
  <c r="G2823" i="12"/>
  <c r="H2823" i="12"/>
  <c r="A2824" i="12"/>
  <c r="B2824" i="12"/>
  <c r="C2824" i="12"/>
  <c r="D2824" i="12"/>
  <c r="E2824" i="12"/>
  <c r="F2824" i="12"/>
  <c r="G2824" i="12"/>
  <c r="H2824" i="12"/>
  <c r="A2825" i="12"/>
  <c r="B2825" i="12"/>
  <c r="C2825" i="12"/>
  <c r="D2825" i="12"/>
  <c r="E2825" i="12"/>
  <c r="F2825" i="12"/>
  <c r="G2825" i="12"/>
  <c r="H2825" i="12"/>
  <c r="A2826" i="12"/>
  <c r="B2826" i="12"/>
  <c r="C2826" i="12"/>
  <c r="D2826" i="12"/>
  <c r="E2826" i="12"/>
  <c r="F2826" i="12"/>
  <c r="G2826" i="12"/>
  <c r="H2826" i="12"/>
  <c r="A2827" i="12"/>
  <c r="B2827" i="12"/>
  <c r="C2827" i="12"/>
  <c r="D2827" i="12"/>
  <c r="E2827" i="12"/>
  <c r="F2827" i="12"/>
  <c r="G2827" i="12"/>
  <c r="H2827" i="12"/>
  <c r="A2828" i="12"/>
  <c r="B2828" i="12"/>
  <c r="C2828" i="12"/>
  <c r="D2828" i="12"/>
  <c r="E2828" i="12"/>
  <c r="F2828" i="12"/>
  <c r="G2828" i="12"/>
  <c r="H2828" i="12"/>
  <c r="A2829" i="12"/>
  <c r="B2829" i="12"/>
  <c r="C2829" i="12"/>
  <c r="D2829" i="12"/>
  <c r="E2829" i="12"/>
  <c r="F2829" i="12"/>
  <c r="G2829" i="12"/>
  <c r="H2829" i="12"/>
  <c r="A2830" i="12"/>
  <c r="B2830" i="12"/>
  <c r="C2830" i="12"/>
  <c r="D2830" i="12"/>
  <c r="E2830" i="12"/>
  <c r="F2830" i="12"/>
  <c r="G2830" i="12"/>
  <c r="H2830" i="12"/>
  <c r="A2831" i="12"/>
  <c r="B2831" i="12"/>
  <c r="C2831" i="12"/>
  <c r="D2831" i="12"/>
  <c r="E2831" i="12"/>
  <c r="F2831" i="12"/>
  <c r="G2831" i="12"/>
  <c r="H2831" i="12"/>
  <c r="A2832" i="12"/>
  <c r="B2832" i="12"/>
  <c r="C2832" i="12"/>
  <c r="D2832" i="12"/>
  <c r="E2832" i="12"/>
  <c r="F2832" i="12"/>
  <c r="G2832" i="12"/>
  <c r="H2832" i="12"/>
  <c r="A2833" i="12"/>
  <c r="B2833" i="12"/>
  <c r="C2833" i="12"/>
  <c r="D2833" i="12"/>
  <c r="E2833" i="12"/>
  <c r="F2833" i="12"/>
  <c r="G2833" i="12"/>
  <c r="H2833" i="12"/>
  <c r="A2834" i="12"/>
  <c r="B2834" i="12"/>
  <c r="C2834" i="12"/>
  <c r="D2834" i="12"/>
  <c r="E2834" i="12"/>
  <c r="F2834" i="12"/>
  <c r="G2834" i="12"/>
  <c r="H2834" i="12"/>
  <c r="A2835" i="12"/>
  <c r="B2835" i="12"/>
  <c r="C2835" i="12"/>
  <c r="D2835" i="12"/>
  <c r="E2835" i="12"/>
  <c r="F2835" i="12"/>
  <c r="G2835" i="12"/>
  <c r="H2835" i="12"/>
  <c r="A2836" i="12"/>
  <c r="B2836" i="12"/>
  <c r="C2836" i="12"/>
  <c r="D2836" i="12"/>
  <c r="E2836" i="12"/>
  <c r="F2836" i="12"/>
  <c r="G2836" i="12"/>
  <c r="H2836" i="12"/>
  <c r="A2837" i="12"/>
  <c r="B2837" i="12"/>
  <c r="C2837" i="12"/>
  <c r="D2837" i="12"/>
  <c r="E2837" i="12"/>
  <c r="F2837" i="12"/>
  <c r="G2837" i="12"/>
  <c r="H2837" i="12"/>
  <c r="A2838" i="12"/>
  <c r="B2838" i="12"/>
  <c r="C2838" i="12"/>
  <c r="D2838" i="12"/>
  <c r="E2838" i="12"/>
  <c r="F2838" i="12"/>
  <c r="G2838" i="12"/>
  <c r="H2838" i="12"/>
  <c r="A2839" i="12"/>
  <c r="B2839" i="12"/>
  <c r="C2839" i="12"/>
  <c r="D2839" i="12"/>
  <c r="E2839" i="12"/>
  <c r="F2839" i="12"/>
  <c r="G2839" i="12"/>
  <c r="H2839" i="12"/>
  <c r="A2840" i="12"/>
  <c r="B2840" i="12"/>
  <c r="C2840" i="12"/>
  <c r="D2840" i="12"/>
  <c r="E2840" i="12"/>
  <c r="F2840" i="12"/>
  <c r="G2840" i="12"/>
  <c r="H2840" i="12"/>
  <c r="A2841" i="12"/>
  <c r="B2841" i="12"/>
  <c r="C2841" i="12"/>
  <c r="D2841" i="12"/>
  <c r="E2841" i="12"/>
  <c r="F2841" i="12"/>
  <c r="G2841" i="12"/>
  <c r="H2841" i="12"/>
  <c r="A2842" i="12"/>
  <c r="B2842" i="12"/>
  <c r="C2842" i="12"/>
  <c r="D2842" i="12"/>
  <c r="E2842" i="12"/>
  <c r="F2842" i="12"/>
  <c r="G2842" i="12"/>
  <c r="H2842" i="12"/>
  <c r="A2843" i="12"/>
  <c r="B2843" i="12"/>
  <c r="C2843" i="12"/>
  <c r="D2843" i="12"/>
  <c r="E2843" i="12"/>
  <c r="F2843" i="12"/>
  <c r="G2843" i="12"/>
  <c r="H2843" i="12"/>
  <c r="A2844" i="12"/>
  <c r="B2844" i="12"/>
  <c r="C2844" i="12"/>
  <c r="D2844" i="12"/>
  <c r="E2844" i="12"/>
  <c r="F2844" i="12"/>
  <c r="G2844" i="12"/>
  <c r="H2844" i="12"/>
  <c r="A2845" i="12"/>
  <c r="B2845" i="12"/>
  <c r="C2845" i="12"/>
  <c r="D2845" i="12"/>
  <c r="E2845" i="12"/>
  <c r="F2845" i="12"/>
  <c r="G2845" i="12"/>
  <c r="H2845" i="12"/>
  <c r="A2846" i="12"/>
  <c r="B2846" i="12"/>
  <c r="C2846" i="12"/>
  <c r="D2846" i="12"/>
  <c r="E2846" i="12"/>
  <c r="F2846" i="12"/>
  <c r="G2846" i="12"/>
  <c r="H2846" i="12"/>
  <c r="A2847" i="12"/>
  <c r="B2847" i="12"/>
  <c r="C2847" i="12"/>
  <c r="D2847" i="12"/>
  <c r="E2847" i="12"/>
  <c r="F2847" i="12"/>
  <c r="G2847" i="12"/>
  <c r="H2847" i="12"/>
  <c r="A2848" i="12"/>
  <c r="B2848" i="12"/>
  <c r="C2848" i="12"/>
  <c r="D2848" i="12"/>
  <c r="E2848" i="12"/>
  <c r="F2848" i="12"/>
  <c r="G2848" i="12"/>
  <c r="H2848" i="12"/>
  <c r="A2849" i="12"/>
  <c r="B2849" i="12"/>
  <c r="C2849" i="12"/>
  <c r="D2849" i="12"/>
  <c r="E2849" i="12"/>
  <c r="F2849" i="12"/>
  <c r="G2849" i="12"/>
  <c r="H2849" i="12"/>
  <c r="A2850" i="12"/>
  <c r="B2850" i="12"/>
  <c r="C2850" i="12"/>
  <c r="D2850" i="12"/>
  <c r="E2850" i="12"/>
  <c r="F2850" i="12"/>
  <c r="G2850" i="12"/>
  <c r="H2850" i="12"/>
  <c r="A2851" i="12"/>
  <c r="B2851" i="12"/>
  <c r="C2851" i="12"/>
  <c r="D2851" i="12"/>
  <c r="E2851" i="12"/>
  <c r="F2851" i="12"/>
  <c r="G2851" i="12"/>
  <c r="H2851" i="12"/>
  <c r="A2852" i="12"/>
  <c r="B2852" i="12"/>
  <c r="C2852" i="12"/>
  <c r="D2852" i="12"/>
  <c r="E2852" i="12"/>
  <c r="F2852" i="12"/>
  <c r="G2852" i="12"/>
  <c r="H2852" i="12"/>
  <c r="A2853" i="12"/>
  <c r="B2853" i="12"/>
  <c r="C2853" i="12"/>
  <c r="D2853" i="12"/>
  <c r="E2853" i="12"/>
  <c r="F2853" i="12"/>
  <c r="G2853" i="12"/>
  <c r="H2853" i="12"/>
  <c r="A2854" i="12"/>
  <c r="B2854" i="12"/>
  <c r="C2854" i="12"/>
  <c r="D2854" i="12"/>
  <c r="E2854" i="12"/>
  <c r="F2854" i="12"/>
  <c r="G2854" i="12"/>
  <c r="H2854" i="12"/>
  <c r="A2855" i="12"/>
  <c r="B2855" i="12"/>
  <c r="C2855" i="12"/>
  <c r="D2855" i="12"/>
  <c r="E2855" i="12"/>
  <c r="F2855" i="12"/>
  <c r="G2855" i="12"/>
  <c r="H2855" i="12"/>
  <c r="A2856" i="12"/>
  <c r="B2856" i="12"/>
  <c r="C2856" i="12"/>
  <c r="D2856" i="12"/>
  <c r="E2856" i="12"/>
  <c r="F2856" i="12"/>
  <c r="G2856" i="12"/>
  <c r="H2856" i="12"/>
  <c r="A2857" i="12"/>
  <c r="B2857" i="12"/>
  <c r="C2857" i="12"/>
  <c r="D2857" i="12"/>
  <c r="E2857" i="12"/>
  <c r="F2857" i="12"/>
  <c r="G2857" i="12"/>
  <c r="H2857" i="12"/>
  <c r="A2858" i="12"/>
  <c r="B2858" i="12"/>
  <c r="C2858" i="12"/>
  <c r="D2858" i="12"/>
  <c r="E2858" i="12"/>
  <c r="F2858" i="12"/>
  <c r="G2858" i="12"/>
  <c r="H2858" i="12"/>
  <c r="A2859" i="12"/>
  <c r="B2859" i="12"/>
  <c r="C2859" i="12"/>
  <c r="D2859" i="12"/>
  <c r="E2859" i="12"/>
  <c r="F2859" i="12"/>
  <c r="G2859" i="12"/>
  <c r="H2859" i="12"/>
  <c r="A2860" i="12"/>
  <c r="B2860" i="12"/>
  <c r="C2860" i="12"/>
  <c r="D2860" i="12"/>
  <c r="E2860" i="12"/>
  <c r="F2860" i="12"/>
  <c r="G2860" i="12"/>
  <c r="H2860" i="12"/>
  <c r="A2861" i="12"/>
  <c r="B2861" i="12"/>
  <c r="C2861" i="12"/>
  <c r="D2861" i="12"/>
  <c r="E2861" i="12"/>
  <c r="F2861" i="12"/>
  <c r="G2861" i="12"/>
  <c r="H2861" i="12"/>
  <c r="A2862" i="12"/>
  <c r="B2862" i="12"/>
  <c r="C2862" i="12"/>
  <c r="D2862" i="12"/>
  <c r="E2862" i="12"/>
  <c r="F2862" i="12"/>
  <c r="G2862" i="12"/>
  <c r="H2862" i="12"/>
  <c r="A2863" i="12"/>
  <c r="B2863" i="12"/>
  <c r="C2863" i="12"/>
  <c r="D2863" i="12"/>
  <c r="E2863" i="12"/>
  <c r="F2863" i="12"/>
  <c r="G2863" i="12"/>
  <c r="H2863" i="12"/>
  <c r="A2864" i="12"/>
  <c r="B2864" i="12"/>
  <c r="C2864" i="12"/>
  <c r="D2864" i="12"/>
  <c r="E2864" i="12"/>
  <c r="F2864" i="12"/>
  <c r="G2864" i="12"/>
  <c r="H2864" i="12"/>
  <c r="A2865" i="12"/>
  <c r="B2865" i="12"/>
  <c r="C2865" i="12"/>
  <c r="D2865" i="12"/>
  <c r="E2865" i="12"/>
  <c r="F2865" i="12"/>
  <c r="G2865" i="12"/>
  <c r="H2865" i="12"/>
  <c r="A2866" i="12"/>
  <c r="B2866" i="12"/>
  <c r="C2866" i="12"/>
  <c r="D2866" i="12"/>
  <c r="E2866" i="12"/>
  <c r="F2866" i="12"/>
  <c r="G2866" i="12"/>
  <c r="H2866" i="12"/>
  <c r="A2867" i="12"/>
  <c r="B2867" i="12"/>
  <c r="C2867" i="12"/>
  <c r="D2867" i="12"/>
  <c r="E2867" i="12"/>
  <c r="F2867" i="12"/>
  <c r="G2867" i="12"/>
  <c r="H2867" i="12"/>
  <c r="A2868" i="12"/>
  <c r="B2868" i="12"/>
  <c r="C2868" i="12"/>
  <c r="D2868" i="12"/>
  <c r="E2868" i="12"/>
  <c r="F2868" i="12"/>
  <c r="G2868" i="12"/>
  <c r="H2868" i="12"/>
  <c r="A2869" i="12"/>
  <c r="B2869" i="12"/>
  <c r="C2869" i="12"/>
  <c r="D2869" i="12"/>
  <c r="E2869" i="12"/>
  <c r="F2869" i="12"/>
  <c r="G2869" i="12"/>
  <c r="H2869" i="12"/>
  <c r="A2870" i="12"/>
  <c r="B2870" i="12"/>
  <c r="C2870" i="12"/>
  <c r="D2870" i="12"/>
  <c r="E2870" i="12"/>
  <c r="F2870" i="12"/>
  <c r="G2870" i="12"/>
  <c r="H2870" i="12"/>
  <c r="A2871" i="12"/>
  <c r="B2871" i="12"/>
  <c r="C2871" i="12"/>
  <c r="D2871" i="12"/>
  <c r="E2871" i="12"/>
  <c r="F2871" i="12"/>
  <c r="G2871" i="12"/>
  <c r="H2871" i="12"/>
  <c r="A2872" i="12"/>
  <c r="B2872" i="12"/>
  <c r="C2872" i="12"/>
  <c r="D2872" i="12"/>
  <c r="E2872" i="12"/>
  <c r="F2872" i="12"/>
  <c r="G2872" i="12"/>
  <c r="H2872" i="12"/>
  <c r="A2873" i="12"/>
  <c r="B2873" i="12"/>
  <c r="C2873" i="12"/>
  <c r="D2873" i="12"/>
  <c r="E2873" i="12"/>
  <c r="F2873" i="12"/>
  <c r="G2873" i="12"/>
  <c r="H2873" i="12"/>
  <c r="A2874" i="12"/>
  <c r="B2874" i="12"/>
  <c r="C2874" i="12"/>
  <c r="D2874" i="12"/>
  <c r="E2874" i="12"/>
  <c r="F2874" i="12"/>
  <c r="G2874" i="12"/>
  <c r="H2874" i="12"/>
  <c r="A2875" i="12"/>
  <c r="B2875" i="12"/>
  <c r="C2875" i="12"/>
  <c r="D2875" i="12"/>
  <c r="E2875" i="12"/>
  <c r="F2875" i="12"/>
  <c r="G2875" i="12"/>
  <c r="H2875" i="12"/>
  <c r="A2876" i="12"/>
  <c r="B2876" i="12"/>
  <c r="C2876" i="12"/>
  <c r="D2876" i="12"/>
  <c r="E2876" i="12"/>
  <c r="F2876" i="12"/>
  <c r="G2876" i="12"/>
  <c r="H2876" i="12"/>
  <c r="A2877" i="12"/>
  <c r="B2877" i="12"/>
  <c r="C2877" i="12"/>
  <c r="D2877" i="12"/>
  <c r="E2877" i="12"/>
  <c r="F2877" i="12"/>
  <c r="G2877" i="12"/>
  <c r="H2877" i="12"/>
  <c r="A2878" i="12"/>
  <c r="B2878" i="12"/>
  <c r="C2878" i="12"/>
  <c r="D2878" i="12"/>
  <c r="E2878" i="12"/>
  <c r="F2878" i="12"/>
  <c r="G2878" i="12"/>
  <c r="H2878" i="12"/>
  <c r="A2879" i="12"/>
  <c r="B2879" i="12"/>
  <c r="C2879" i="12"/>
  <c r="D2879" i="12"/>
  <c r="E2879" i="12"/>
  <c r="F2879" i="12"/>
  <c r="G2879" i="12"/>
  <c r="H2879" i="12"/>
  <c r="A2880" i="12"/>
  <c r="B2880" i="12"/>
  <c r="C2880" i="12"/>
  <c r="D2880" i="12"/>
  <c r="E2880" i="12"/>
  <c r="F2880" i="12"/>
  <c r="G2880" i="12"/>
  <c r="H2880" i="12"/>
  <c r="A2881" i="12"/>
  <c r="B2881" i="12"/>
  <c r="C2881" i="12"/>
  <c r="D2881" i="12"/>
  <c r="E2881" i="12"/>
  <c r="F2881" i="12"/>
  <c r="G2881" i="12"/>
  <c r="H2881" i="12"/>
  <c r="A2882" i="12"/>
  <c r="B2882" i="12"/>
  <c r="C2882" i="12"/>
  <c r="D2882" i="12"/>
  <c r="E2882" i="12"/>
  <c r="F2882" i="12"/>
  <c r="G2882" i="12"/>
  <c r="H2882" i="12"/>
  <c r="A2883" i="12"/>
  <c r="B2883" i="12"/>
  <c r="C2883" i="12"/>
  <c r="D2883" i="12"/>
  <c r="E2883" i="12"/>
  <c r="F2883" i="12"/>
  <c r="G2883" i="12"/>
  <c r="H2883" i="12"/>
  <c r="A2884" i="12"/>
  <c r="B2884" i="12"/>
  <c r="C2884" i="12"/>
  <c r="D2884" i="12"/>
  <c r="E2884" i="12"/>
  <c r="F2884" i="12"/>
  <c r="G2884" i="12"/>
  <c r="H2884" i="12"/>
  <c r="A2885" i="12"/>
  <c r="B2885" i="12"/>
  <c r="C2885" i="12"/>
  <c r="D2885" i="12"/>
  <c r="E2885" i="12"/>
  <c r="F2885" i="12"/>
  <c r="G2885" i="12"/>
  <c r="H2885" i="12"/>
  <c r="A2886" i="12"/>
  <c r="B2886" i="12"/>
  <c r="C2886" i="12"/>
  <c r="D2886" i="12"/>
  <c r="E2886" i="12"/>
  <c r="F2886" i="12"/>
  <c r="G2886" i="12"/>
  <c r="H2886" i="12"/>
  <c r="A2887" i="12"/>
  <c r="B2887" i="12"/>
  <c r="C2887" i="12"/>
  <c r="D2887" i="12"/>
  <c r="E2887" i="12"/>
  <c r="F2887" i="12"/>
  <c r="G2887" i="12"/>
  <c r="H2887" i="12"/>
  <c r="A2888" i="12"/>
  <c r="B2888" i="12"/>
  <c r="C2888" i="12"/>
  <c r="D2888" i="12"/>
  <c r="E2888" i="12"/>
  <c r="F2888" i="12"/>
  <c r="G2888" i="12"/>
  <c r="H2888" i="12"/>
  <c r="A2889" i="12"/>
  <c r="B2889" i="12"/>
  <c r="C2889" i="12"/>
  <c r="D2889" i="12"/>
  <c r="E2889" i="12"/>
  <c r="F2889" i="12"/>
  <c r="G2889" i="12"/>
  <c r="H2889" i="12"/>
  <c r="A2890" i="12"/>
  <c r="B2890" i="12"/>
  <c r="C2890" i="12"/>
  <c r="D2890" i="12"/>
  <c r="E2890" i="12"/>
  <c r="F2890" i="12"/>
  <c r="G2890" i="12"/>
  <c r="H2890" i="12"/>
  <c r="A2891" i="12"/>
  <c r="B2891" i="12"/>
  <c r="C2891" i="12"/>
  <c r="D2891" i="12"/>
  <c r="E2891" i="12"/>
  <c r="F2891" i="12"/>
  <c r="G2891" i="12"/>
  <c r="H2891" i="12"/>
  <c r="A2892" i="12"/>
  <c r="B2892" i="12"/>
  <c r="C2892" i="12"/>
  <c r="D2892" i="12"/>
  <c r="E2892" i="12"/>
  <c r="F2892" i="12"/>
  <c r="G2892" i="12"/>
  <c r="H2892" i="12"/>
  <c r="A2893" i="12"/>
  <c r="B2893" i="12"/>
  <c r="C2893" i="12"/>
  <c r="D2893" i="12"/>
  <c r="E2893" i="12"/>
  <c r="F2893" i="12"/>
  <c r="G2893" i="12"/>
  <c r="H2893" i="12"/>
  <c r="A2894" i="12"/>
  <c r="B2894" i="12"/>
  <c r="C2894" i="12"/>
  <c r="D2894" i="12"/>
  <c r="E2894" i="12"/>
  <c r="F2894" i="12"/>
  <c r="G2894" i="12"/>
  <c r="H2894" i="12"/>
  <c r="A2895" i="12"/>
  <c r="B2895" i="12"/>
  <c r="C2895" i="12"/>
  <c r="D2895" i="12"/>
  <c r="E2895" i="12"/>
  <c r="F2895" i="12"/>
  <c r="G2895" i="12"/>
  <c r="H2895" i="12"/>
  <c r="A2896" i="12"/>
  <c r="B2896" i="12"/>
  <c r="C2896" i="12"/>
  <c r="D2896" i="12"/>
  <c r="E2896" i="12"/>
  <c r="F2896" i="12"/>
  <c r="G2896" i="12"/>
  <c r="H2896" i="12"/>
  <c r="A2897" i="12"/>
  <c r="B2897" i="12"/>
  <c r="C2897" i="12"/>
  <c r="D2897" i="12"/>
  <c r="E2897" i="12"/>
  <c r="F2897" i="12"/>
  <c r="G2897" i="12"/>
  <c r="H2897" i="12"/>
  <c r="A2898" i="12"/>
  <c r="B2898" i="12"/>
  <c r="C2898" i="12"/>
  <c r="D2898" i="12"/>
  <c r="E2898" i="12"/>
  <c r="F2898" i="12"/>
  <c r="G2898" i="12"/>
  <c r="H2898" i="12"/>
  <c r="A2899" i="12"/>
  <c r="B2899" i="12"/>
  <c r="C2899" i="12"/>
  <c r="D2899" i="12"/>
  <c r="E2899" i="12"/>
  <c r="F2899" i="12"/>
  <c r="G2899" i="12"/>
  <c r="H2899" i="12"/>
  <c r="A2900" i="12"/>
  <c r="B2900" i="12"/>
  <c r="C2900" i="12"/>
  <c r="D2900" i="12"/>
  <c r="E2900" i="12"/>
  <c r="F2900" i="12"/>
  <c r="G2900" i="12"/>
  <c r="H2900" i="12"/>
  <c r="A2901" i="12"/>
  <c r="B2901" i="12"/>
  <c r="C2901" i="12"/>
  <c r="D2901" i="12"/>
  <c r="E2901" i="12"/>
  <c r="F2901" i="12"/>
  <c r="G2901" i="12"/>
  <c r="H2901" i="12"/>
  <c r="A2902" i="12"/>
  <c r="B2902" i="12"/>
  <c r="C2902" i="12"/>
  <c r="D2902" i="12"/>
  <c r="E2902" i="12"/>
  <c r="F2902" i="12"/>
  <c r="G2902" i="12"/>
  <c r="H2902" i="12"/>
  <c r="A2903" i="12"/>
  <c r="B2903" i="12"/>
  <c r="C2903" i="12"/>
  <c r="D2903" i="12"/>
  <c r="E2903" i="12"/>
  <c r="F2903" i="12"/>
  <c r="G2903" i="12"/>
  <c r="H2903" i="12"/>
  <c r="A2904" i="12"/>
  <c r="B2904" i="12"/>
  <c r="C2904" i="12"/>
  <c r="D2904" i="12"/>
  <c r="E2904" i="12"/>
  <c r="F2904" i="12"/>
  <c r="G2904" i="12"/>
  <c r="H2904" i="12"/>
  <c r="A2905" i="12"/>
  <c r="B2905" i="12"/>
  <c r="C2905" i="12"/>
  <c r="D2905" i="12"/>
  <c r="E2905" i="12"/>
  <c r="F2905" i="12"/>
  <c r="G2905" i="12"/>
  <c r="H2905" i="12"/>
  <c r="A2906" i="12"/>
  <c r="B2906" i="12"/>
  <c r="C2906" i="12"/>
  <c r="D2906" i="12"/>
  <c r="E2906" i="12"/>
  <c r="F2906" i="12"/>
  <c r="G2906" i="12"/>
  <c r="H2906" i="12"/>
  <c r="A2907" i="12"/>
  <c r="B2907" i="12"/>
  <c r="C2907" i="12"/>
  <c r="D2907" i="12"/>
  <c r="E2907" i="12"/>
  <c r="F2907" i="12"/>
  <c r="G2907" i="12"/>
  <c r="H2907" i="12"/>
  <c r="A2908" i="12"/>
  <c r="B2908" i="12"/>
  <c r="C2908" i="12"/>
  <c r="D2908" i="12"/>
  <c r="E2908" i="12"/>
  <c r="F2908" i="12"/>
  <c r="G2908" i="12"/>
  <c r="H2908" i="12"/>
  <c r="A2909" i="12"/>
  <c r="B2909" i="12"/>
  <c r="C2909" i="12"/>
  <c r="D2909" i="12"/>
  <c r="E2909" i="12"/>
  <c r="F2909" i="12"/>
  <c r="G2909" i="12"/>
  <c r="H2909" i="12"/>
  <c r="A2910" i="12"/>
  <c r="B2910" i="12"/>
  <c r="C2910" i="12"/>
  <c r="D2910" i="12"/>
  <c r="E2910" i="12"/>
  <c r="F2910" i="12"/>
  <c r="G2910" i="12"/>
  <c r="H2910" i="12"/>
  <c r="A2911" i="12"/>
  <c r="B2911" i="12"/>
  <c r="C2911" i="12"/>
  <c r="D2911" i="12"/>
  <c r="E2911" i="12"/>
  <c r="F2911" i="12"/>
  <c r="G2911" i="12"/>
  <c r="H2911" i="12"/>
  <c r="A2912" i="12"/>
  <c r="B2912" i="12"/>
  <c r="C2912" i="12"/>
  <c r="D2912" i="12"/>
  <c r="E2912" i="12"/>
  <c r="F2912" i="12"/>
  <c r="G2912" i="12"/>
  <c r="H2912" i="12"/>
  <c r="A2913" i="12"/>
  <c r="B2913" i="12"/>
  <c r="C2913" i="12"/>
  <c r="D2913" i="12"/>
  <c r="E2913" i="12"/>
  <c r="F2913" i="12"/>
  <c r="G2913" i="12"/>
  <c r="H2913" i="12"/>
  <c r="A2914" i="12"/>
  <c r="B2914" i="12"/>
  <c r="C2914" i="12"/>
  <c r="D2914" i="12"/>
  <c r="E2914" i="12"/>
  <c r="F2914" i="12"/>
  <c r="G2914" i="12"/>
  <c r="H2914" i="12"/>
  <c r="A2915" i="12"/>
  <c r="B2915" i="12"/>
  <c r="C2915" i="12"/>
  <c r="D2915" i="12"/>
  <c r="E2915" i="12"/>
  <c r="F2915" i="12"/>
  <c r="G2915" i="12"/>
  <c r="H2915" i="12"/>
  <c r="A2916" i="12"/>
  <c r="B2916" i="12"/>
  <c r="C2916" i="12"/>
  <c r="D2916" i="12"/>
  <c r="E2916" i="12"/>
  <c r="F2916" i="12"/>
  <c r="G2916" i="12"/>
  <c r="H2916" i="12"/>
  <c r="A2917" i="12"/>
  <c r="B2917" i="12"/>
  <c r="C2917" i="12"/>
  <c r="D2917" i="12"/>
  <c r="E2917" i="12"/>
  <c r="F2917" i="12"/>
  <c r="G2917" i="12"/>
  <c r="H2917" i="12"/>
  <c r="A2918" i="12"/>
  <c r="B2918" i="12"/>
  <c r="C2918" i="12"/>
  <c r="D2918" i="12"/>
  <c r="E2918" i="12"/>
  <c r="F2918" i="12"/>
  <c r="G2918" i="12"/>
  <c r="H2918" i="12"/>
  <c r="A2919" i="12"/>
  <c r="B2919" i="12"/>
  <c r="C2919" i="12"/>
  <c r="D2919" i="12"/>
  <c r="E2919" i="12"/>
  <c r="F2919" i="12"/>
  <c r="G2919" i="12"/>
  <c r="H2919" i="12"/>
  <c r="A2920" i="12"/>
  <c r="B2920" i="12"/>
  <c r="C2920" i="12"/>
  <c r="D2920" i="12"/>
  <c r="E2920" i="12"/>
  <c r="F2920" i="12"/>
  <c r="G2920" i="12"/>
  <c r="H2920" i="12"/>
  <c r="A2921" i="12"/>
  <c r="B2921" i="12"/>
  <c r="C2921" i="12"/>
  <c r="D2921" i="12"/>
  <c r="E2921" i="12"/>
  <c r="F2921" i="12"/>
  <c r="G2921" i="12"/>
  <c r="H2921" i="12"/>
  <c r="A2922" i="12"/>
  <c r="B2922" i="12"/>
  <c r="C2922" i="12"/>
  <c r="D2922" i="12"/>
  <c r="E2922" i="12"/>
  <c r="F2922" i="12"/>
  <c r="G2922" i="12"/>
  <c r="H2922" i="12"/>
  <c r="A2923" i="12"/>
  <c r="B2923" i="12"/>
  <c r="C2923" i="12"/>
  <c r="D2923" i="12"/>
  <c r="E2923" i="12"/>
  <c r="F2923" i="12"/>
  <c r="G2923" i="12"/>
  <c r="H2923" i="12"/>
  <c r="A2924" i="12"/>
  <c r="B2924" i="12"/>
  <c r="C2924" i="12"/>
  <c r="D2924" i="12"/>
  <c r="E2924" i="12"/>
  <c r="F2924" i="12"/>
  <c r="G2924" i="12"/>
  <c r="H2924" i="12"/>
  <c r="A2925" i="12"/>
  <c r="B2925" i="12"/>
  <c r="C2925" i="12"/>
  <c r="D2925" i="12"/>
  <c r="E2925" i="12"/>
  <c r="F2925" i="12"/>
  <c r="G2925" i="12"/>
  <c r="H2925" i="12"/>
  <c r="A2926" i="12"/>
  <c r="B2926" i="12"/>
  <c r="C2926" i="12"/>
  <c r="D2926" i="12"/>
  <c r="E2926" i="12"/>
  <c r="F2926" i="12"/>
  <c r="G2926" i="12"/>
  <c r="H2926" i="12"/>
  <c r="A2927" i="12"/>
  <c r="B2927" i="12"/>
  <c r="C2927" i="12"/>
  <c r="D2927" i="12"/>
  <c r="E2927" i="12"/>
  <c r="F2927" i="12"/>
  <c r="G2927" i="12"/>
  <c r="H2927" i="12"/>
  <c r="A2928" i="12"/>
  <c r="B2928" i="12"/>
  <c r="C2928" i="12"/>
  <c r="D2928" i="12"/>
  <c r="E2928" i="12"/>
  <c r="F2928" i="12"/>
  <c r="G2928" i="12"/>
  <c r="H2928" i="12"/>
  <c r="A2929" i="12"/>
  <c r="B2929" i="12"/>
  <c r="C2929" i="12"/>
  <c r="D2929" i="12"/>
  <c r="E2929" i="12"/>
  <c r="F2929" i="12"/>
  <c r="G2929" i="12"/>
  <c r="H2929" i="12"/>
  <c r="A2930" i="12"/>
  <c r="B2930" i="12"/>
  <c r="C2930" i="12"/>
  <c r="D2930" i="12"/>
  <c r="E2930" i="12"/>
  <c r="F2930" i="12"/>
  <c r="G2930" i="12"/>
  <c r="H2930" i="12"/>
  <c r="A2931" i="12"/>
  <c r="B2931" i="12"/>
  <c r="C2931" i="12"/>
  <c r="D2931" i="12"/>
  <c r="E2931" i="12"/>
  <c r="F2931" i="12"/>
  <c r="G2931" i="12"/>
  <c r="H2931" i="12"/>
  <c r="A2932" i="12"/>
  <c r="B2932" i="12"/>
  <c r="C2932" i="12"/>
  <c r="D2932" i="12"/>
  <c r="E2932" i="12"/>
  <c r="F2932" i="12"/>
  <c r="G2932" i="12"/>
  <c r="H2932" i="12"/>
  <c r="A2933" i="12"/>
  <c r="B2933" i="12"/>
  <c r="C2933" i="12"/>
  <c r="D2933" i="12"/>
  <c r="E2933" i="12"/>
  <c r="F2933" i="12"/>
  <c r="G2933" i="12"/>
  <c r="H2933" i="12"/>
  <c r="A2934" i="12"/>
  <c r="B2934" i="12"/>
  <c r="C2934" i="12"/>
  <c r="D2934" i="12"/>
  <c r="E2934" i="12"/>
  <c r="F2934" i="12"/>
  <c r="G2934" i="12"/>
  <c r="H2934" i="12"/>
  <c r="A2935" i="12"/>
  <c r="B2935" i="12"/>
  <c r="C2935" i="12"/>
  <c r="D2935" i="12"/>
  <c r="E2935" i="12"/>
  <c r="F2935" i="12"/>
  <c r="G2935" i="12"/>
  <c r="H2935" i="12"/>
  <c r="A2936" i="12"/>
  <c r="B2936" i="12"/>
  <c r="C2936" i="12"/>
  <c r="D2936" i="12"/>
  <c r="E2936" i="12"/>
  <c r="F2936" i="12"/>
  <c r="G2936" i="12"/>
  <c r="H2936" i="12"/>
  <c r="A2937" i="12"/>
  <c r="B2937" i="12"/>
  <c r="C2937" i="12"/>
  <c r="D2937" i="12"/>
  <c r="E2937" i="12"/>
  <c r="F2937" i="12"/>
  <c r="G2937" i="12"/>
  <c r="H2937" i="12"/>
  <c r="A2938" i="12"/>
  <c r="B2938" i="12"/>
  <c r="C2938" i="12"/>
  <c r="D2938" i="12"/>
  <c r="E2938" i="12"/>
  <c r="F2938" i="12"/>
  <c r="G2938" i="12"/>
  <c r="H2938" i="12"/>
  <c r="A2939" i="12"/>
  <c r="B2939" i="12"/>
  <c r="C2939" i="12"/>
  <c r="D2939" i="12"/>
  <c r="E2939" i="12"/>
  <c r="F2939" i="12"/>
  <c r="G2939" i="12"/>
  <c r="H2939" i="12"/>
  <c r="A2940" i="12"/>
  <c r="B2940" i="12"/>
  <c r="C2940" i="12"/>
  <c r="D2940" i="12"/>
  <c r="E2940" i="12"/>
  <c r="F2940" i="12"/>
  <c r="G2940" i="12"/>
  <c r="H2940" i="12"/>
  <c r="A2941" i="12"/>
  <c r="B2941" i="12"/>
  <c r="C2941" i="12"/>
  <c r="D2941" i="12"/>
  <c r="E2941" i="12"/>
  <c r="F2941" i="12"/>
  <c r="G2941" i="12"/>
  <c r="H2941" i="12"/>
  <c r="A2942" i="12"/>
  <c r="B2942" i="12"/>
  <c r="C2942" i="12"/>
  <c r="D2942" i="12"/>
  <c r="E2942" i="12"/>
  <c r="F2942" i="12"/>
  <c r="G2942" i="12"/>
  <c r="H2942" i="12"/>
  <c r="A2943" i="12"/>
  <c r="B2943" i="12"/>
  <c r="C2943" i="12"/>
  <c r="D2943" i="12"/>
  <c r="E2943" i="12"/>
  <c r="F2943" i="12"/>
  <c r="G2943" i="12"/>
  <c r="H2943" i="12"/>
  <c r="A2944" i="12"/>
  <c r="B2944" i="12"/>
  <c r="C2944" i="12"/>
  <c r="D2944" i="12"/>
  <c r="E2944" i="12"/>
  <c r="F2944" i="12"/>
  <c r="G2944" i="12"/>
  <c r="H2944" i="12"/>
  <c r="A2945" i="12"/>
  <c r="B2945" i="12"/>
  <c r="C2945" i="12"/>
  <c r="D2945" i="12"/>
  <c r="E2945" i="12"/>
  <c r="F2945" i="12"/>
  <c r="G2945" i="12"/>
  <c r="H2945" i="12"/>
  <c r="A2946" i="12"/>
  <c r="B2946" i="12"/>
  <c r="C2946" i="12"/>
  <c r="D2946" i="12"/>
  <c r="E2946" i="12"/>
  <c r="F2946" i="12"/>
  <c r="G2946" i="12"/>
  <c r="H2946" i="12"/>
  <c r="A2947" i="12"/>
  <c r="B2947" i="12"/>
  <c r="C2947" i="12"/>
  <c r="D2947" i="12"/>
  <c r="E2947" i="12"/>
  <c r="F2947" i="12"/>
  <c r="G2947" i="12"/>
  <c r="H2947" i="12"/>
  <c r="A2948" i="12"/>
  <c r="B2948" i="12"/>
  <c r="C2948" i="12"/>
  <c r="D2948" i="12"/>
  <c r="E2948" i="12"/>
  <c r="F2948" i="12"/>
  <c r="G2948" i="12"/>
  <c r="H2948" i="12"/>
  <c r="A2949" i="12"/>
  <c r="B2949" i="12"/>
  <c r="C2949" i="12"/>
  <c r="D2949" i="12"/>
  <c r="E2949" i="12"/>
  <c r="F2949" i="12"/>
  <c r="G2949" i="12"/>
  <c r="H2949" i="12"/>
  <c r="A2950" i="12"/>
  <c r="B2950" i="12"/>
  <c r="C2950" i="12"/>
  <c r="D2950" i="12"/>
  <c r="E2950" i="12"/>
  <c r="F2950" i="12"/>
  <c r="G2950" i="12"/>
  <c r="H2950" i="12"/>
  <c r="A2951" i="12"/>
  <c r="B2951" i="12"/>
  <c r="C2951" i="12"/>
  <c r="D2951" i="12"/>
  <c r="E2951" i="12"/>
  <c r="F2951" i="12"/>
  <c r="G2951" i="12"/>
  <c r="H2951" i="12"/>
  <c r="A2952" i="12"/>
  <c r="B2952" i="12"/>
  <c r="C2952" i="12"/>
  <c r="D2952" i="12"/>
  <c r="E2952" i="12"/>
  <c r="F2952" i="12"/>
  <c r="G2952" i="12"/>
  <c r="H2952" i="12"/>
  <c r="A2953" i="12"/>
  <c r="B2953" i="12"/>
  <c r="C2953" i="12"/>
  <c r="D2953" i="12"/>
  <c r="E2953" i="12"/>
  <c r="F2953" i="12"/>
  <c r="G2953" i="12"/>
  <c r="H2953" i="12"/>
  <c r="A2954" i="12"/>
  <c r="B2954" i="12"/>
  <c r="C2954" i="12"/>
  <c r="D2954" i="12"/>
  <c r="E2954" i="12"/>
  <c r="F2954" i="12"/>
  <c r="G2954" i="12"/>
  <c r="H2954" i="12"/>
  <c r="A2955" i="12"/>
  <c r="B2955" i="12"/>
  <c r="C2955" i="12"/>
  <c r="D2955" i="12"/>
  <c r="E2955" i="12"/>
  <c r="F2955" i="12"/>
  <c r="G2955" i="12"/>
  <c r="H2955" i="12"/>
  <c r="A2956" i="12"/>
  <c r="B2956" i="12"/>
  <c r="C2956" i="12"/>
  <c r="D2956" i="12"/>
  <c r="E2956" i="12"/>
  <c r="F2956" i="12"/>
  <c r="G2956" i="12"/>
  <c r="H2956" i="12"/>
  <c r="A2957" i="12"/>
  <c r="B2957" i="12"/>
  <c r="C2957" i="12"/>
  <c r="D2957" i="12"/>
  <c r="E2957" i="12"/>
  <c r="F2957" i="12"/>
  <c r="G2957" i="12"/>
  <c r="H2957" i="12"/>
  <c r="A2958" i="12"/>
  <c r="B2958" i="12"/>
  <c r="C2958" i="12"/>
  <c r="D2958" i="12"/>
  <c r="E2958" i="12"/>
  <c r="F2958" i="12"/>
  <c r="G2958" i="12"/>
  <c r="H2958" i="12"/>
  <c r="A2959" i="12"/>
  <c r="B2959" i="12"/>
  <c r="C2959" i="12"/>
  <c r="D2959" i="12"/>
  <c r="E2959" i="12"/>
  <c r="F2959" i="12"/>
  <c r="G2959" i="12"/>
  <c r="H2959" i="12"/>
  <c r="A2960" i="12"/>
  <c r="B2960" i="12"/>
  <c r="C2960" i="12"/>
  <c r="D2960" i="12"/>
  <c r="E2960" i="12"/>
  <c r="F2960" i="12"/>
  <c r="G2960" i="12"/>
  <c r="H2960" i="12"/>
  <c r="A2961" i="12"/>
  <c r="B2961" i="12"/>
  <c r="C2961" i="12"/>
  <c r="D2961" i="12"/>
  <c r="E2961" i="12"/>
  <c r="F2961" i="12"/>
  <c r="G2961" i="12"/>
  <c r="H2961" i="12"/>
  <c r="A2962" i="12"/>
  <c r="B2962" i="12"/>
  <c r="C2962" i="12"/>
  <c r="D2962" i="12"/>
  <c r="E2962" i="12"/>
  <c r="F2962" i="12"/>
  <c r="G2962" i="12"/>
  <c r="H2962" i="12"/>
  <c r="A2963" i="12"/>
  <c r="B2963" i="12"/>
  <c r="C2963" i="12"/>
  <c r="D2963" i="12"/>
  <c r="E2963" i="12"/>
  <c r="F2963" i="12"/>
  <c r="G2963" i="12"/>
  <c r="H2963" i="12"/>
  <c r="A2964" i="12"/>
  <c r="B2964" i="12"/>
  <c r="C2964" i="12"/>
  <c r="D2964" i="12"/>
  <c r="E2964" i="12"/>
  <c r="F2964" i="12"/>
  <c r="G2964" i="12"/>
  <c r="H2964" i="12"/>
  <c r="A2965" i="12"/>
  <c r="B2965" i="12"/>
  <c r="C2965" i="12"/>
  <c r="D2965" i="12"/>
  <c r="E2965" i="12"/>
  <c r="F2965" i="12"/>
  <c r="G2965" i="12"/>
  <c r="H2965" i="12"/>
  <c r="A2966" i="12"/>
  <c r="B2966" i="12"/>
  <c r="C2966" i="12"/>
  <c r="D2966" i="12"/>
  <c r="E2966" i="12"/>
  <c r="F2966" i="12"/>
  <c r="G2966" i="12"/>
  <c r="H2966" i="12"/>
  <c r="A2967" i="12"/>
  <c r="B2967" i="12"/>
  <c r="C2967" i="12"/>
  <c r="D2967" i="12"/>
  <c r="E2967" i="12"/>
  <c r="F2967" i="12"/>
  <c r="G2967" i="12"/>
  <c r="H2967" i="12"/>
  <c r="A2968" i="12"/>
  <c r="B2968" i="12"/>
  <c r="C2968" i="12"/>
  <c r="D2968" i="12"/>
  <c r="E2968" i="12"/>
  <c r="F2968" i="12"/>
  <c r="G2968" i="12"/>
  <c r="H2968" i="12"/>
  <c r="A2969" i="12"/>
  <c r="B2969" i="12"/>
  <c r="C2969" i="12"/>
  <c r="D2969" i="12"/>
  <c r="E2969" i="12"/>
  <c r="F2969" i="12"/>
  <c r="G2969" i="12"/>
  <c r="H2969" i="12"/>
  <c r="A2970" i="12"/>
  <c r="B2970" i="12"/>
  <c r="C2970" i="12"/>
  <c r="D2970" i="12"/>
  <c r="E2970" i="12"/>
  <c r="F2970" i="12"/>
  <c r="G2970" i="12"/>
  <c r="H2970" i="12"/>
  <c r="A2971" i="12"/>
  <c r="B2971" i="12"/>
  <c r="C2971" i="12"/>
  <c r="D2971" i="12"/>
  <c r="E2971" i="12"/>
  <c r="F2971" i="12"/>
  <c r="G2971" i="12"/>
  <c r="H2971" i="12"/>
  <c r="A2972" i="12"/>
  <c r="B2972" i="12"/>
  <c r="C2972" i="12"/>
  <c r="D2972" i="12"/>
  <c r="E2972" i="12"/>
  <c r="F2972" i="12"/>
  <c r="G2972" i="12"/>
  <c r="H2972" i="12"/>
  <c r="A2973" i="12"/>
  <c r="B2973" i="12"/>
  <c r="C2973" i="12"/>
  <c r="D2973" i="12"/>
  <c r="E2973" i="12"/>
  <c r="F2973" i="12"/>
  <c r="G2973" i="12"/>
  <c r="H2973" i="12"/>
  <c r="A2974" i="12"/>
  <c r="B2974" i="12"/>
  <c r="C2974" i="12"/>
  <c r="D2974" i="12"/>
  <c r="E2974" i="12"/>
  <c r="F2974" i="12"/>
  <c r="G2974" i="12"/>
  <c r="H2974" i="12"/>
  <c r="A2975" i="12"/>
  <c r="B2975" i="12"/>
  <c r="C2975" i="12"/>
  <c r="D2975" i="12"/>
  <c r="E2975" i="12"/>
  <c r="F2975" i="12"/>
  <c r="G2975" i="12"/>
  <c r="H2975" i="12"/>
  <c r="A2976" i="12"/>
  <c r="B2976" i="12"/>
  <c r="C2976" i="12"/>
  <c r="D2976" i="12"/>
  <c r="E2976" i="12"/>
  <c r="F2976" i="12"/>
  <c r="G2976" i="12"/>
  <c r="H2976" i="12"/>
  <c r="A2977" i="12"/>
  <c r="B2977" i="12"/>
  <c r="C2977" i="12"/>
  <c r="D2977" i="12"/>
  <c r="E2977" i="12"/>
  <c r="F2977" i="12"/>
  <c r="G2977" i="12"/>
  <c r="H2977" i="12"/>
  <c r="A2978" i="12"/>
  <c r="B2978" i="12"/>
  <c r="C2978" i="12"/>
  <c r="D2978" i="12"/>
  <c r="E2978" i="12"/>
  <c r="F2978" i="12"/>
  <c r="G2978" i="12"/>
  <c r="H2978" i="12"/>
  <c r="A2979" i="12"/>
  <c r="B2979" i="12"/>
  <c r="C2979" i="12"/>
  <c r="D2979" i="12"/>
  <c r="E2979" i="12"/>
  <c r="F2979" i="12"/>
  <c r="G2979" i="12"/>
  <c r="H2979" i="12"/>
  <c r="A2980" i="12"/>
  <c r="B2980" i="12"/>
  <c r="C2980" i="12"/>
  <c r="D2980" i="12"/>
  <c r="E2980" i="12"/>
  <c r="F2980" i="12"/>
  <c r="G2980" i="12"/>
  <c r="H2980" i="12"/>
  <c r="A2981" i="12"/>
  <c r="B2981" i="12"/>
  <c r="C2981" i="12"/>
  <c r="D2981" i="12"/>
  <c r="E2981" i="12"/>
  <c r="F2981" i="12"/>
  <c r="G2981" i="12"/>
  <c r="H2981" i="12"/>
  <c r="A2982" i="12"/>
  <c r="B2982" i="12"/>
  <c r="C2982" i="12"/>
  <c r="D2982" i="12"/>
  <c r="E2982" i="12"/>
  <c r="F2982" i="12"/>
  <c r="G2982" i="12"/>
  <c r="H2982" i="12"/>
  <c r="A2983" i="12"/>
  <c r="B2983" i="12"/>
  <c r="C2983" i="12"/>
  <c r="D2983" i="12"/>
  <c r="E2983" i="12"/>
  <c r="F2983" i="12"/>
  <c r="G2983" i="12"/>
  <c r="H2983" i="12"/>
  <c r="A2984" i="12"/>
  <c r="B2984" i="12"/>
  <c r="C2984" i="12"/>
  <c r="D2984" i="12"/>
  <c r="E2984" i="12"/>
  <c r="F2984" i="12"/>
  <c r="G2984" i="12"/>
  <c r="H2984" i="12"/>
  <c r="A2985" i="12"/>
  <c r="B2985" i="12"/>
  <c r="C2985" i="12"/>
  <c r="D2985" i="12"/>
  <c r="E2985" i="12"/>
  <c r="F2985" i="12"/>
  <c r="G2985" i="12"/>
  <c r="H2985" i="12"/>
  <c r="A2986" i="12"/>
  <c r="B2986" i="12"/>
  <c r="C2986" i="12"/>
  <c r="D2986" i="12"/>
  <c r="E2986" i="12"/>
  <c r="F2986" i="12"/>
  <c r="G2986" i="12"/>
  <c r="H2986" i="12"/>
  <c r="A2987" i="12"/>
  <c r="B2987" i="12"/>
  <c r="C2987" i="12"/>
  <c r="D2987" i="12"/>
  <c r="E2987" i="12"/>
  <c r="F2987" i="12"/>
  <c r="G2987" i="12"/>
  <c r="H2987" i="12"/>
  <c r="A2988" i="12"/>
  <c r="B2988" i="12"/>
  <c r="C2988" i="12"/>
  <c r="D2988" i="12"/>
  <c r="E2988" i="12"/>
  <c r="F2988" i="12"/>
  <c r="G2988" i="12"/>
  <c r="H2988" i="12"/>
  <c r="A2989" i="12"/>
  <c r="B2989" i="12"/>
  <c r="C2989" i="12"/>
  <c r="D2989" i="12"/>
  <c r="E2989" i="12"/>
  <c r="F2989" i="12"/>
  <c r="G2989" i="12"/>
  <c r="H2989" i="12"/>
  <c r="A2990" i="12"/>
  <c r="B2990" i="12"/>
  <c r="C2990" i="12"/>
  <c r="D2990" i="12"/>
  <c r="E2990" i="12"/>
  <c r="F2990" i="12"/>
  <c r="G2990" i="12"/>
  <c r="H2990" i="12"/>
  <c r="A2991" i="12"/>
  <c r="B2991" i="12"/>
  <c r="C2991" i="12"/>
  <c r="D2991" i="12"/>
  <c r="E2991" i="12"/>
  <c r="F2991" i="12"/>
  <c r="G2991" i="12"/>
  <c r="H2991" i="12"/>
  <c r="A2992" i="12"/>
  <c r="B2992" i="12"/>
  <c r="C2992" i="12"/>
  <c r="D2992" i="12"/>
  <c r="E2992" i="12"/>
  <c r="F2992" i="12"/>
  <c r="G2992" i="12"/>
  <c r="H2992" i="12"/>
  <c r="A2993" i="12"/>
  <c r="B2993" i="12"/>
  <c r="C2993" i="12"/>
  <c r="D2993" i="12"/>
  <c r="E2993" i="12"/>
  <c r="F2993" i="12"/>
  <c r="G2993" i="12"/>
  <c r="H2993" i="12"/>
  <c r="A2994" i="12"/>
  <c r="B2994" i="12"/>
  <c r="C2994" i="12"/>
  <c r="D2994" i="12"/>
  <c r="E2994" i="12"/>
  <c r="F2994" i="12"/>
  <c r="G2994" i="12"/>
  <c r="H2994" i="12"/>
  <c r="A2995" i="12"/>
  <c r="B2995" i="12"/>
  <c r="C2995" i="12"/>
  <c r="D2995" i="12"/>
  <c r="E2995" i="12"/>
  <c r="F2995" i="12"/>
  <c r="G2995" i="12"/>
  <c r="H2995" i="12"/>
  <c r="A2996" i="12"/>
  <c r="B2996" i="12"/>
  <c r="C2996" i="12"/>
  <c r="D2996" i="12"/>
  <c r="E2996" i="12"/>
  <c r="F2996" i="12"/>
  <c r="G2996" i="12"/>
  <c r="H2996" i="12"/>
  <c r="A2997" i="12"/>
  <c r="B2997" i="12"/>
  <c r="C2997" i="12"/>
  <c r="D2997" i="12"/>
  <c r="E2997" i="12"/>
  <c r="F2997" i="12"/>
  <c r="G2997" i="12"/>
  <c r="H2997" i="12"/>
  <c r="A2998" i="12"/>
  <c r="B2998" i="12"/>
  <c r="C2998" i="12"/>
  <c r="D2998" i="12"/>
  <c r="E2998" i="12"/>
  <c r="F2998" i="12"/>
  <c r="G2998" i="12"/>
  <c r="H2998" i="12"/>
  <c r="A2999" i="12"/>
  <c r="B2999" i="12"/>
  <c r="C2999" i="12"/>
  <c r="D2999" i="12"/>
  <c r="E2999" i="12"/>
  <c r="F2999" i="12"/>
  <c r="G2999" i="12"/>
  <c r="H2999" i="12"/>
  <c r="A3000" i="12"/>
  <c r="B3000" i="12"/>
  <c r="C3000" i="12"/>
  <c r="D3000" i="12"/>
  <c r="E3000" i="12"/>
  <c r="F3000" i="12"/>
  <c r="G3000" i="12"/>
  <c r="H3000" i="12"/>
  <c r="A3001" i="12"/>
  <c r="B3001" i="12"/>
  <c r="C3001" i="12"/>
  <c r="D3001" i="12"/>
  <c r="E3001" i="12"/>
  <c r="F3001" i="12"/>
  <c r="G3001" i="12"/>
  <c r="H3001" i="12"/>
  <c r="A3002" i="12"/>
  <c r="B3002" i="12"/>
  <c r="C3002" i="12"/>
  <c r="D3002" i="12"/>
  <c r="E3002" i="12"/>
  <c r="F3002" i="12"/>
  <c r="G3002" i="12"/>
  <c r="H3002" i="12"/>
  <c r="A3003" i="12"/>
  <c r="B3003" i="12"/>
  <c r="C3003" i="12"/>
  <c r="D3003" i="12"/>
  <c r="E3003" i="12"/>
  <c r="F3003" i="12"/>
  <c r="G3003" i="12"/>
  <c r="H3003" i="12"/>
  <c r="A3004" i="12"/>
  <c r="B3004" i="12"/>
  <c r="C3004" i="12"/>
  <c r="D3004" i="12"/>
  <c r="E3004" i="12"/>
  <c r="F3004" i="12"/>
  <c r="G3004" i="12"/>
  <c r="H3004" i="12"/>
  <c r="A3005" i="12"/>
  <c r="B3005" i="12"/>
  <c r="C3005" i="12"/>
  <c r="D3005" i="12"/>
  <c r="E3005" i="12"/>
  <c r="F3005" i="12"/>
  <c r="G3005" i="12"/>
  <c r="H3005" i="12"/>
  <c r="A3006" i="12"/>
  <c r="B3006" i="12"/>
  <c r="C3006" i="12"/>
  <c r="D3006" i="12"/>
  <c r="E3006" i="12"/>
  <c r="F3006" i="12"/>
  <c r="G3006" i="12"/>
  <c r="H3006" i="12"/>
  <c r="A3007" i="12"/>
  <c r="B3007" i="12"/>
  <c r="C3007" i="12"/>
  <c r="D3007" i="12"/>
  <c r="E3007" i="12"/>
  <c r="F3007" i="12"/>
  <c r="G3007" i="12"/>
  <c r="H3007" i="12"/>
  <c r="A3008" i="12"/>
  <c r="B3008" i="12"/>
  <c r="C3008" i="12"/>
  <c r="D3008" i="12"/>
  <c r="E3008" i="12"/>
  <c r="F3008" i="12"/>
  <c r="G3008" i="12"/>
  <c r="H3008" i="12"/>
  <c r="A3009" i="12"/>
  <c r="B3009" i="12"/>
  <c r="C3009" i="12"/>
  <c r="D3009" i="12"/>
  <c r="E3009" i="12"/>
  <c r="F3009" i="12"/>
  <c r="G3009" i="12"/>
  <c r="H3009" i="12"/>
  <c r="A3010" i="12"/>
  <c r="B3010" i="12"/>
  <c r="C3010" i="12"/>
  <c r="D3010" i="12"/>
  <c r="E3010" i="12"/>
  <c r="F3010" i="12"/>
  <c r="G3010" i="12"/>
  <c r="H3010" i="12"/>
  <c r="A3011" i="12"/>
  <c r="B3011" i="12"/>
  <c r="C3011" i="12"/>
  <c r="D3011" i="12"/>
  <c r="E3011" i="12"/>
  <c r="F3011" i="12"/>
  <c r="G3011" i="12"/>
  <c r="H3011" i="12"/>
  <c r="A3012" i="12"/>
  <c r="B3012" i="12"/>
  <c r="C3012" i="12"/>
  <c r="D3012" i="12"/>
  <c r="E3012" i="12"/>
  <c r="F3012" i="12"/>
  <c r="G3012" i="12"/>
  <c r="H3012" i="12"/>
  <c r="A3013" i="12"/>
  <c r="B3013" i="12"/>
  <c r="C3013" i="12"/>
  <c r="D3013" i="12"/>
  <c r="E3013" i="12"/>
  <c r="F3013" i="12"/>
  <c r="G3013" i="12"/>
  <c r="H3013" i="12"/>
  <c r="A3014" i="12"/>
  <c r="B3014" i="12"/>
  <c r="C3014" i="12"/>
  <c r="D3014" i="12"/>
  <c r="E3014" i="12"/>
  <c r="F3014" i="12"/>
  <c r="G3014" i="12"/>
  <c r="H3014" i="12"/>
  <c r="A3015" i="12"/>
  <c r="B3015" i="12"/>
  <c r="C3015" i="12"/>
  <c r="D3015" i="12"/>
  <c r="E3015" i="12"/>
  <c r="F3015" i="12"/>
  <c r="G3015" i="12"/>
  <c r="H3015" i="12"/>
  <c r="A3016" i="12"/>
  <c r="B3016" i="12"/>
  <c r="C3016" i="12"/>
  <c r="D3016" i="12"/>
  <c r="E3016" i="12"/>
  <c r="F3016" i="12"/>
  <c r="G3016" i="12"/>
  <c r="H3016" i="12"/>
  <c r="A3017" i="12"/>
  <c r="B3017" i="12"/>
  <c r="C3017" i="12"/>
  <c r="D3017" i="12"/>
  <c r="E3017" i="12"/>
  <c r="F3017" i="12"/>
  <c r="G3017" i="12"/>
  <c r="H3017" i="12"/>
  <c r="A3018" i="12"/>
  <c r="B3018" i="12"/>
  <c r="C3018" i="12"/>
  <c r="D3018" i="12"/>
  <c r="E3018" i="12"/>
  <c r="F3018" i="12"/>
  <c r="G3018" i="12"/>
  <c r="H3018" i="12"/>
  <c r="A3019" i="12"/>
  <c r="B3019" i="12"/>
  <c r="C3019" i="12"/>
  <c r="D3019" i="12"/>
  <c r="E3019" i="12"/>
  <c r="F3019" i="12"/>
  <c r="G3019" i="12"/>
  <c r="H3019" i="12"/>
  <c r="A3020" i="12"/>
  <c r="B3020" i="12"/>
  <c r="C3020" i="12"/>
  <c r="D3020" i="12"/>
  <c r="E3020" i="12"/>
  <c r="F3020" i="12"/>
  <c r="G3020" i="12"/>
  <c r="H3020" i="12"/>
  <c r="A3021" i="12"/>
  <c r="B3021" i="12"/>
  <c r="C3021" i="12"/>
  <c r="D3021" i="12"/>
  <c r="E3021" i="12"/>
  <c r="F3021" i="12"/>
  <c r="G3021" i="12"/>
  <c r="H3021" i="12"/>
  <c r="A3022" i="12"/>
  <c r="B3022" i="12"/>
  <c r="C3022" i="12"/>
  <c r="D3022" i="12"/>
  <c r="E3022" i="12"/>
  <c r="F3022" i="12"/>
  <c r="G3022" i="12"/>
  <c r="H3022" i="12"/>
  <c r="A3023" i="12"/>
  <c r="B3023" i="12"/>
  <c r="C3023" i="12"/>
  <c r="D3023" i="12"/>
  <c r="E3023" i="12"/>
  <c r="F3023" i="12"/>
  <c r="G3023" i="12"/>
  <c r="H3023" i="12"/>
  <c r="A3024" i="12"/>
  <c r="B3024" i="12"/>
  <c r="C3024" i="12"/>
  <c r="D3024" i="12"/>
  <c r="E3024" i="12"/>
  <c r="F3024" i="12"/>
  <c r="G3024" i="12"/>
  <c r="H3024" i="12"/>
  <c r="A3025" i="12"/>
  <c r="B3025" i="12"/>
  <c r="C3025" i="12"/>
  <c r="D3025" i="12"/>
  <c r="E3025" i="12"/>
  <c r="F3025" i="12"/>
  <c r="G3025" i="12"/>
  <c r="H3025" i="12"/>
  <c r="A3026" i="12"/>
  <c r="B3026" i="12"/>
  <c r="C3026" i="12"/>
  <c r="D3026" i="12"/>
  <c r="E3026" i="12"/>
  <c r="F3026" i="12"/>
  <c r="G3026" i="12"/>
  <c r="H3026" i="12"/>
  <c r="A3027" i="12"/>
  <c r="B3027" i="12"/>
  <c r="C3027" i="12"/>
  <c r="D3027" i="12"/>
  <c r="E3027" i="12"/>
  <c r="F3027" i="12"/>
  <c r="G3027" i="12"/>
  <c r="H3027" i="12"/>
  <c r="A3028" i="12"/>
  <c r="B3028" i="12"/>
  <c r="C3028" i="12"/>
  <c r="D3028" i="12"/>
  <c r="E3028" i="12"/>
  <c r="F3028" i="12"/>
  <c r="G3028" i="12"/>
  <c r="H3028" i="12"/>
  <c r="A3029" i="12"/>
  <c r="B3029" i="12"/>
  <c r="C3029" i="12"/>
  <c r="D3029" i="12"/>
  <c r="E3029" i="12"/>
  <c r="F3029" i="12"/>
  <c r="G3029" i="12"/>
  <c r="H3029" i="12"/>
  <c r="A3030" i="12"/>
  <c r="B3030" i="12"/>
  <c r="C3030" i="12"/>
  <c r="D3030" i="12"/>
  <c r="E3030" i="12"/>
  <c r="F3030" i="12"/>
  <c r="G3030" i="12"/>
  <c r="H3030" i="12"/>
  <c r="A3031" i="12"/>
  <c r="B3031" i="12"/>
  <c r="C3031" i="12"/>
  <c r="D3031" i="12"/>
  <c r="E3031" i="12"/>
  <c r="F3031" i="12"/>
  <c r="G3031" i="12"/>
  <c r="H3031" i="12"/>
  <c r="A3032" i="12"/>
  <c r="B3032" i="12"/>
  <c r="C3032" i="12"/>
  <c r="D3032" i="12"/>
  <c r="E3032" i="12"/>
  <c r="F3032" i="12"/>
  <c r="G3032" i="12"/>
  <c r="H3032" i="12"/>
  <c r="A3033" i="12"/>
  <c r="B3033" i="12"/>
  <c r="C3033" i="12"/>
  <c r="D3033" i="12"/>
  <c r="E3033" i="12"/>
  <c r="F3033" i="12"/>
  <c r="G3033" i="12"/>
  <c r="H3033" i="12"/>
  <c r="A3034" i="12"/>
  <c r="B3034" i="12"/>
  <c r="C3034" i="12"/>
  <c r="D3034" i="12"/>
  <c r="E3034" i="12"/>
  <c r="F3034" i="12"/>
  <c r="G3034" i="12"/>
  <c r="H3034" i="12"/>
  <c r="A3035" i="12"/>
  <c r="B3035" i="12"/>
  <c r="C3035" i="12"/>
  <c r="D3035" i="12"/>
  <c r="E3035" i="12"/>
  <c r="F3035" i="12"/>
  <c r="G3035" i="12"/>
  <c r="H3035" i="12"/>
  <c r="A3036" i="12"/>
  <c r="B3036" i="12"/>
  <c r="C3036" i="12"/>
  <c r="D3036" i="12"/>
  <c r="E3036" i="12"/>
  <c r="F3036" i="12"/>
  <c r="G3036" i="12"/>
  <c r="H3036" i="12"/>
  <c r="A3037" i="12"/>
  <c r="B3037" i="12"/>
  <c r="C3037" i="12"/>
  <c r="D3037" i="12"/>
  <c r="E3037" i="12"/>
  <c r="F3037" i="12"/>
  <c r="G3037" i="12"/>
  <c r="H3037" i="12"/>
  <c r="A3038" i="12"/>
  <c r="B3038" i="12"/>
  <c r="C3038" i="12"/>
  <c r="D3038" i="12"/>
  <c r="E3038" i="12"/>
  <c r="F3038" i="12"/>
  <c r="G3038" i="12"/>
  <c r="H3038" i="12"/>
  <c r="A3039" i="12"/>
  <c r="B3039" i="12"/>
  <c r="C3039" i="12"/>
  <c r="D3039" i="12"/>
  <c r="E3039" i="12"/>
  <c r="F3039" i="12"/>
  <c r="G3039" i="12"/>
  <c r="H3039" i="12"/>
  <c r="A3040" i="12"/>
  <c r="B3040" i="12"/>
  <c r="C3040" i="12"/>
  <c r="D3040" i="12"/>
  <c r="E3040" i="12"/>
  <c r="F3040" i="12"/>
  <c r="G3040" i="12"/>
  <c r="H3040" i="12"/>
  <c r="A3041" i="12"/>
  <c r="B3041" i="12"/>
  <c r="C3041" i="12"/>
  <c r="D3041" i="12"/>
  <c r="E3041" i="12"/>
  <c r="F3041" i="12"/>
  <c r="G3041" i="12"/>
  <c r="H3041" i="12"/>
  <c r="A3042" i="12"/>
  <c r="B3042" i="12"/>
  <c r="C3042" i="12"/>
  <c r="D3042" i="12"/>
  <c r="E3042" i="12"/>
  <c r="F3042" i="12"/>
  <c r="G3042" i="12"/>
  <c r="H3042" i="12"/>
  <c r="A3043" i="12"/>
  <c r="B3043" i="12"/>
  <c r="C3043" i="12"/>
  <c r="D3043" i="12"/>
  <c r="E3043" i="12"/>
  <c r="F3043" i="12"/>
  <c r="G3043" i="12"/>
  <c r="H3043" i="12"/>
  <c r="A3044" i="12"/>
  <c r="B3044" i="12"/>
  <c r="C3044" i="12"/>
  <c r="D3044" i="12"/>
  <c r="E3044" i="12"/>
  <c r="F3044" i="12"/>
  <c r="G3044" i="12"/>
  <c r="H3044" i="12"/>
  <c r="A3045" i="12"/>
  <c r="B3045" i="12"/>
  <c r="C3045" i="12"/>
  <c r="D3045" i="12"/>
  <c r="E3045" i="12"/>
  <c r="F3045" i="12"/>
  <c r="G3045" i="12"/>
  <c r="H3045" i="12"/>
  <c r="A3046" i="12"/>
  <c r="B3046" i="12"/>
  <c r="C3046" i="12"/>
  <c r="D3046" i="12"/>
  <c r="E3046" i="12"/>
  <c r="F3046" i="12"/>
  <c r="G3046" i="12"/>
  <c r="H3046" i="12"/>
  <c r="A3047" i="12"/>
  <c r="B3047" i="12"/>
  <c r="C3047" i="12"/>
  <c r="D3047" i="12"/>
  <c r="E3047" i="12"/>
  <c r="F3047" i="12"/>
  <c r="G3047" i="12"/>
  <c r="H3047" i="12"/>
  <c r="A3048" i="12"/>
  <c r="B3048" i="12"/>
  <c r="C3048" i="12"/>
  <c r="D3048" i="12"/>
  <c r="E3048" i="12"/>
  <c r="F3048" i="12"/>
  <c r="G3048" i="12"/>
  <c r="H3048" i="12"/>
  <c r="A3049" i="12"/>
  <c r="B3049" i="12"/>
  <c r="C3049" i="12"/>
  <c r="D3049" i="12"/>
  <c r="E3049" i="12"/>
  <c r="F3049" i="12"/>
  <c r="G3049" i="12"/>
  <c r="H3049" i="12"/>
  <c r="A3050" i="12"/>
  <c r="B3050" i="12"/>
  <c r="C3050" i="12"/>
  <c r="D3050" i="12"/>
  <c r="E3050" i="12"/>
  <c r="F3050" i="12"/>
  <c r="G3050" i="12"/>
  <c r="H3050" i="12"/>
  <c r="A3051" i="12"/>
  <c r="B3051" i="12"/>
  <c r="C3051" i="12"/>
  <c r="D3051" i="12"/>
  <c r="E3051" i="12"/>
  <c r="F3051" i="12"/>
  <c r="G3051" i="12"/>
  <c r="H3051" i="12"/>
  <c r="A3052" i="12"/>
  <c r="B3052" i="12"/>
  <c r="C3052" i="12"/>
  <c r="D3052" i="12"/>
  <c r="E3052" i="12"/>
  <c r="F3052" i="12"/>
  <c r="G3052" i="12"/>
  <c r="H3052" i="12"/>
  <c r="A3053" i="12"/>
  <c r="B3053" i="12"/>
  <c r="C3053" i="12"/>
  <c r="D3053" i="12"/>
  <c r="E3053" i="12"/>
  <c r="F3053" i="12"/>
  <c r="G3053" i="12"/>
  <c r="H3053" i="12"/>
  <c r="A3054" i="12"/>
  <c r="B3054" i="12"/>
  <c r="C3054" i="12"/>
  <c r="D3054" i="12"/>
  <c r="E3054" i="12"/>
  <c r="F3054" i="12"/>
  <c r="G3054" i="12"/>
  <c r="H3054" i="12"/>
  <c r="A3055" i="12"/>
  <c r="B3055" i="12"/>
  <c r="C3055" i="12"/>
  <c r="D3055" i="12"/>
  <c r="E3055" i="12"/>
  <c r="F3055" i="12"/>
  <c r="G3055" i="12"/>
  <c r="H3055" i="12"/>
  <c r="A3056" i="12"/>
  <c r="B3056" i="12"/>
  <c r="C3056" i="12"/>
  <c r="D3056" i="12"/>
  <c r="E3056" i="12"/>
  <c r="F3056" i="12"/>
  <c r="G3056" i="12"/>
  <c r="H3056" i="12"/>
  <c r="A3057" i="12"/>
  <c r="B3057" i="12"/>
  <c r="C3057" i="12"/>
  <c r="D3057" i="12"/>
  <c r="E3057" i="12"/>
  <c r="F3057" i="12"/>
  <c r="G3057" i="12"/>
  <c r="H3057" i="12"/>
  <c r="A3058" i="12"/>
  <c r="B3058" i="12"/>
  <c r="C3058" i="12"/>
  <c r="D3058" i="12"/>
  <c r="E3058" i="12"/>
  <c r="F3058" i="12"/>
  <c r="G3058" i="12"/>
  <c r="H3058" i="12"/>
  <c r="A3059" i="12"/>
  <c r="B3059" i="12"/>
  <c r="C3059" i="12"/>
  <c r="D3059" i="12"/>
  <c r="E3059" i="12"/>
  <c r="F3059" i="12"/>
  <c r="G3059" i="12"/>
  <c r="H3059" i="12"/>
  <c r="A3060" i="12"/>
  <c r="B3060" i="12"/>
  <c r="C3060" i="12"/>
  <c r="D3060" i="12"/>
  <c r="E3060" i="12"/>
  <c r="F3060" i="12"/>
  <c r="G3060" i="12"/>
  <c r="H3060" i="12"/>
  <c r="A3061" i="12"/>
  <c r="B3061" i="12"/>
  <c r="C3061" i="12"/>
  <c r="D3061" i="12"/>
  <c r="E3061" i="12"/>
  <c r="F3061" i="12"/>
  <c r="G3061" i="12"/>
  <c r="H3061" i="12"/>
  <c r="A3062" i="12"/>
  <c r="B3062" i="12"/>
  <c r="C3062" i="12"/>
  <c r="D3062" i="12"/>
  <c r="E3062" i="12"/>
  <c r="F3062" i="12"/>
  <c r="G3062" i="12"/>
  <c r="H3062" i="12"/>
  <c r="A3063" i="12"/>
  <c r="B3063" i="12"/>
  <c r="C3063" i="12"/>
  <c r="D3063" i="12"/>
  <c r="E3063" i="12"/>
  <c r="F3063" i="12"/>
  <c r="G3063" i="12"/>
  <c r="H3063" i="12"/>
  <c r="A3064" i="12"/>
  <c r="B3064" i="12"/>
  <c r="C3064" i="12"/>
  <c r="D3064" i="12"/>
  <c r="E3064" i="12"/>
  <c r="F3064" i="12"/>
  <c r="G3064" i="12"/>
  <c r="H3064" i="12"/>
  <c r="A3065" i="12"/>
  <c r="B3065" i="12"/>
  <c r="C3065" i="12"/>
  <c r="D3065" i="12"/>
  <c r="E3065" i="12"/>
  <c r="F3065" i="12"/>
  <c r="G3065" i="12"/>
  <c r="H3065" i="12"/>
  <c r="A3066" i="12"/>
  <c r="B3066" i="12"/>
  <c r="C3066" i="12"/>
  <c r="D3066" i="12"/>
  <c r="E3066" i="12"/>
  <c r="F3066" i="12"/>
  <c r="G3066" i="12"/>
  <c r="H3066" i="12"/>
  <c r="A3067" i="12"/>
  <c r="B3067" i="12"/>
  <c r="C3067" i="12"/>
  <c r="D3067" i="12"/>
  <c r="E3067" i="12"/>
  <c r="F3067" i="12"/>
  <c r="G3067" i="12"/>
  <c r="H3067" i="12"/>
  <c r="A3068" i="12"/>
  <c r="B3068" i="12"/>
  <c r="C3068" i="12"/>
  <c r="D3068" i="12"/>
  <c r="E3068" i="12"/>
  <c r="F3068" i="12"/>
  <c r="G3068" i="12"/>
  <c r="H3068" i="12"/>
  <c r="A3069" i="12"/>
  <c r="B3069" i="12"/>
  <c r="C3069" i="12"/>
  <c r="D3069" i="12"/>
  <c r="E3069" i="12"/>
  <c r="F3069" i="12"/>
  <c r="G3069" i="12"/>
  <c r="H3069" i="12"/>
  <c r="A3070" i="12"/>
  <c r="B3070" i="12"/>
  <c r="C3070" i="12"/>
  <c r="D3070" i="12"/>
  <c r="E3070" i="12"/>
  <c r="F3070" i="12"/>
  <c r="G3070" i="12"/>
  <c r="H3070" i="12"/>
  <c r="A3071" i="12"/>
  <c r="B3071" i="12"/>
  <c r="C3071" i="12"/>
  <c r="D3071" i="12"/>
  <c r="E3071" i="12"/>
  <c r="F3071" i="12"/>
  <c r="G3071" i="12"/>
  <c r="H3071" i="12"/>
  <c r="A3072" i="12"/>
  <c r="B3072" i="12"/>
  <c r="C3072" i="12"/>
  <c r="D3072" i="12"/>
  <c r="E3072" i="12"/>
  <c r="F3072" i="12"/>
  <c r="G3072" i="12"/>
  <c r="H3072" i="12"/>
  <c r="A3073" i="12"/>
  <c r="B3073" i="12"/>
  <c r="C3073" i="12"/>
  <c r="D3073" i="12"/>
  <c r="E3073" i="12"/>
  <c r="F3073" i="12"/>
  <c r="G3073" i="12"/>
  <c r="H3073" i="12"/>
  <c r="A3074" i="12"/>
  <c r="B3074" i="12"/>
  <c r="C3074" i="12"/>
  <c r="D3074" i="12"/>
  <c r="E3074" i="12"/>
  <c r="F3074" i="12"/>
  <c r="G3074" i="12"/>
  <c r="H3074" i="12"/>
  <c r="A3075" i="12"/>
  <c r="B3075" i="12"/>
  <c r="C3075" i="12"/>
  <c r="D3075" i="12"/>
  <c r="E3075" i="12"/>
  <c r="F3075" i="12"/>
  <c r="G3075" i="12"/>
  <c r="H3075" i="12"/>
  <c r="A3076" i="12"/>
  <c r="B3076" i="12"/>
  <c r="C3076" i="12"/>
  <c r="D3076" i="12"/>
  <c r="E3076" i="12"/>
  <c r="F3076" i="12"/>
  <c r="G3076" i="12"/>
  <c r="H3076" i="12"/>
  <c r="A3077" i="12"/>
  <c r="B3077" i="12"/>
  <c r="C3077" i="12"/>
  <c r="D3077" i="12"/>
  <c r="E3077" i="12"/>
  <c r="F3077" i="12"/>
  <c r="G3077" i="12"/>
  <c r="H3077" i="12"/>
  <c r="A3078" i="12"/>
  <c r="B3078" i="12"/>
  <c r="C3078" i="12"/>
  <c r="D3078" i="12"/>
  <c r="E3078" i="12"/>
  <c r="F3078" i="12"/>
  <c r="G3078" i="12"/>
  <c r="H3078" i="12"/>
  <c r="A3079" i="12"/>
  <c r="B3079" i="12"/>
  <c r="C3079" i="12"/>
  <c r="D3079" i="12"/>
  <c r="E3079" i="12"/>
  <c r="F3079" i="12"/>
  <c r="G3079" i="12"/>
  <c r="H3079" i="12"/>
  <c r="A3080" i="12"/>
  <c r="B3080" i="12"/>
  <c r="C3080" i="12"/>
  <c r="D3080" i="12"/>
  <c r="E3080" i="12"/>
  <c r="F3080" i="12"/>
  <c r="G3080" i="12"/>
  <c r="H3080" i="12"/>
  <c r="A3081" i="12"/>
  <c r="B3081" i="12"/>
  <c r="C3081" i="12"/>
  <c r="D3081" i="12"/>
  <c r="E3081" i="12"/>
  <c r="F3081" i="12"/>
  <c r="G3081" i="12"/>
  <c r="H3081" i="12"/>
  <c r="A3082" i="12"/>
  <c r="B3082" i="12"/>
  <c r="C3082" i="12"/>
  <c r="D3082" i="12"/>
  <c r="E3082" i="12"/>
  <c r="F3082" i="12"/>
  <c r="G3082" i="12"/>
  <c r="H3082" i="12"/>
  <c r="A3083" i="12"/>
  <c r="B3083" i="12"/>
  <c r="C3083" i="12"/>
  <c r="D3083" i="12"/>
  <c r="E3083" i="12"/>
  <c r="F3083" i="12"/>
  <c r="G3083" i="12"/>
  <c r="H3083" i="12"/>
  <c r="A3084" i="12"/>
  <c r="B3084" i="12"/>
  <c r="C3084" i="12"/>
  <c r="D3084" i="12"/>
  <c r="E3084" i="12"/>
  <c r="F3084" i="12"/>
  <c r="G3084" i="12"/>
  <c r="H3084" i="12"/>
  <c r="A3085" i="12"/>
  <c r="B3085" i="12"/>
  <c r="C3085" i="12"/>
  <c r="D3085" i="12"/>
  <c r="E3085" i="12"/>
  <c r="F3085" i="12"/>
  <c r="G3085" i="12"/>
  <c r="H3085" i="12"/>
  <c r="A3086" i="12"/>
  <c r="B3086" i="12"/>
  <c r="C3086" i="12"/>
  <c r="D3086" i="12"/>
  <c r="E3086" i="12"/>
  <c r="F3086" i="12"/>
  <c r="G3086" i="12"/>
  <c r="H3086" i="12"/>
  <c r="A3087" i="12"/>
  <c r="B3087" i="12"/>
  <c r="C3087" i="12"/>
  <c r="D3087" i="12"/>
  <c r="E3087" i="12"/>
  <c r="F3087" i="12"/>
  <c r="G3087" i="12"/>
  <c r="H3087" i="12"/>
  <c r="A3088" i="12"/>
  <c r="B3088" i="12"/>
  <c r="C3088" i="12"/>
  <c r="D3088" i="12"/>
  <c r="E3088" i="12"/>
  <c r="F3088" i="12"/>
  <c r="G3088" i="12"/>
  <c r="H3088" i="12"/>
  <c r="A3089" i="12"/>
  <c r="B3089" i="12"/>
  <c r="C3089" i="12"/>
  <c r="D3089" i="12"/>
  <c r="E3089" i="12"/>
  <c r="F3089" i="12"/>
  <c r="G3089" i="12"/>
  <c r="H3089" i="12"/>
  <c r="A3090" i="12"/>
  <c r="B3090" i="12"/>
  <c r="C3090" i="12"/>
  <c r="D3090" i="12"/>
  <c r="E3090" i="12"/>
  <c r="F3090" i="12"/>
  <c r="G3090" i="12"/>
  <c r="H3090" i="12"/>
  <c r="A3091" i="12"/>
  <c r="B3091" i="12"/>
  <c r="C3091" i="12"/>
  <c r="D3091" i="12"/>
  <c r="E3091" i="12"/>
  <c r="F3091" i="12"/>
  <c r="G3091" i="12"/>
  <c r="H3091" i="12"/>
  <c r="A3092" i="12"/>
  <c r="B3092" i="12"/>
  <c r="C3092" i="12"/>
  <c r="D3092" i="12"/>
  <c r="E3092" i="12"/>
  <c r="F3092" i="12"/>
  <c r="G3092" i="12"/>
  <c r="H3092" i="12"/>
  <c r="A3093" i="12"/>
  <c r="B3093" i="12"/>
  <c r="C3093" i="12"/>
  <c r="D3093" i="12"/>
  <c r="E3093" i="12"/>
  <c r="F3093" i="12"/>
  <c r="G3093" i="12"/>
  <c r="H3093" i="12"/>
  <c r="A3094" i="12"/>
  <c r="B3094" i="12"/>
  <c r="C3094" i="12"/>
  <c r="D3094" i="12"/>
  <c r="E3094" i="12"/>
  <c r="F3094" i="12"/>
  <c r="G3094" i="12"/>
  <c r="H3094" i="12"/>
  <c r="A3095" i="12"/>
  <c r="B3095" i="12"/>
  <c r="C3095" i="12"/>
  <c r="D3095" i="12"/>
  <c r="E3095" i="12"/>
  <c r="F3095" i="12"/>
  <c r="G3095" i="12"/>
  <c r="H3095" i="12"/>
  <c r="A3096" i="12"/>
  <c r="B3096" i="12"/>
  <c r="C3096" i="12"/>
  <c r="D3096" i="12"/>
  <c r="E3096" i="12"/>
  <c r="F3096" i="12"/>
  <c r="G3096" i="12"/>
  <c r="H3096" i="12"/>
  <c r="A3097" i="12"/>
  <c r="B3097" i="12"/>
  <c r="C3097" i="12"/>
  <c r="D3097" i="12"/>
  <c r="E3097" i="12"/>
  <c r="F3097" i="12"/>
  <c r="G3097" i="12"/>
  <c r="H3097" i="12"/>
  <c r="A3098" i="12"/>
  <c r="B3098" i="12"/>
  <c r="C3098" i="12"/>
  <c r="D3098" i="12"/>
  <c r="E3098" i="12"/>
  <c r="F3098" i="12"/>
  <c r="G3098" i="12"/>
  <c r="H3098" i="12"/>
  <c r="A3099" i="12"/>
  <c r="B3099" i="12"/>
  <c r="C3099" i="12"/>
  <c r="D3099" i="12"/>
  <c r="E3099" i="12"/>
  <c r="F3099" i="12"/>
  <c r="G3099" i="12"/>
  <c r="H3099" i="12"/>
  <c r="A3100" i="12"/>
  <c r="B3100" i="12"/>
  <c r="C3100" i="12"/>
  <c r="D3100" i="12"/>
  <c r="E3100" i="12"/>
  <c r="F3100" i="12"/>
  <c r="G3100" i="12"/>
  <c r="H3100" i="12"/>
  <c r="A3101" i="12"/>
  <c r="B3101" i="12"/>
  <c r="C3101" i="12"/>
  <c r="D3101" i="12"/>
  <c r="E3101" i="12"/>
  <c r="F3101" i="12"/>
  <c r="G3101" i="12"/>
  <c r="H3101" i="12"/>
  <c r="A3102" i="12"/>
  <c r="B3102" i="12"/>
  <c r="C3102" i="12"/>
  <c r="D3102" i="12"/>
  <c r="E3102" i="12"/>
  <c r="F3102" i="12"/>
  <c r="G3102" i="12"/>
  <c r="H3102" i="12"/>
  <c r="A3103" i="12"/>
  <c r="B3103" i="12"/>
  <c r="C3103" i="12"/>
  <c r="D3103" i="12"/>
  <c r="E3103" i="12"/>
  <c r="F3103" i="12"/>
  <c r="G3103" i="12"/>
  <c r="H3103" i="12"/>
  <c r="A3104" i="12"/>
  <c r="B3104" i="12"/>
  <c r="C3104" i="12"/>
  <c r="D3104" i="12"/>
  <c r="E3104" i="12"/>
  <c r="F3104" i="12"/>
  <c r="G3104" i="12"/>
  <c r="H3104" i="12"/>
  <c r="A3105" i="12"/>
  <c r="B3105" i="12"/>
  <c r="C3105" i="12"/>
  <c r="D3105" i="12"/>
  <c r="E3105" i="12"/>
  <c r="F3105" i="12"/>
  <c r="G3105" i="12"/>
  <c r="H3105" i="12"/>
  <c r="A3106" i="12"/>
  <c r="B3106" i="12"/>
  <c r="C3106" i="12"/>
  <c r="D3106" i="12"/>
  <c r="E3106" i="12"/>
  <c r="F3106" i="12"/>
  <c r="G3106" i="12"/>
  <c r="H3106" i="12"/>
  <c r="A3107" i="12"/>
  <c r="B3107" i="12"/>
  <c r="C3107" i="12"/>
  <c r="D3107" i="12"/>
  <c r="E3107" i="12"/>
  <c r="F3107" i="12"/>
  <c r="G3107" i="12"/>
  <c r="H3107" i="12"/>
  <c r="A3108" i="12"/>
  <c r="B3108" i="12"/>
  <c r="C3108" i="12"/>
  <c r="D3108" i="12"/>
  <c r="E3108" i="12"/>
  <c r="F3108" i="12"/>
  <c r="G3108" i="12"/>
  <c r="H3108" i="12"/>
  <c r="A3109" i="12"/>
  <c r="B3109" i="12"/>
  <c r="C3109" i="12"/>
  <c r="D3109" i="12"/>
  <c r="E3109" i="12"/>
  <c r="F3109" i="12"/>
  <c r="G3109" i="12"/>
  <c r="H3109" i="12"/>
  <c r="A3110" i="12"/>
  <c r="B3110" i="12"/>
  <c r="C3110" i="12"/>
  <c r="D3110" i="12"/>
  <c r="E3110" i="12"/>
  <c r="F3110" i="12"/>
  <c r="G3110" i="12"/>
  <c r="H3110" i="12"/>
  <c r="A3111" i="12"/>
  <c r="B3111" i="12"/>
  <c r="C3111" i="12"/>
  <c r="D3111" i="12"/>
  <c r="E3111" i="12"/>
  <c r="F3111" i="12"/>
  <c r="G3111" i="12"/>
  <c r="H3111" i="12"/>
  <c r="A3112" i="12"/>
  <c r="B3112" i="12"/>
  <c r="C3112" i="12"/>
  <c r="D3112" i="12"/>
  <c r="E3112" i="12"/>
  <c r="F3112" i="12"/>
  <c r="G3112" i="12"/>
  <c r="H3112" i="12"/>
  <c r="A3113" i="12"/>
  <c r="B3113" i="12"/>
  <c r="C3113" i="12"/>
  <c r="D3113" i="12"/>
  <c r="E3113" i="12"/>
  <c r="F3113" i="12"/>
  <c r="G3113" i="12"/>
  <c r="H3113" i="12"/>
  <c r="A3114" i="12"/>
  <c r="B3114" i="12"/>
  <c r="C3114" i="12"/>
  <c r="D3114" i="12"/>
  <c r="E3114" i="12"/>
  <c r="F3114" i="12"/>
  <c r="G3114" i="12"/>
  <c r="H3114" i="12"/>
  <c r="A3115" i="12"/>
  <c r="B3115" i="12"/>
  <c r="C3115" i="12"/>
  <c r="D3115" i="12"/>
  <c r="E3115" i="12"/>
  <c r="F3115" i="12"/>
  <c r="G3115" i="12"/>
  <c r="H3115" i="12"/>
  <c r="A3116" i="12"/>
  <c r="B3116" i="12"/>
  <c r="C3116" i="12"/>
  <c r="D3116" i="12"/>
  <c r="E3116" i="12"/>
  <c r="F3116" i="12"/>
  <c r="G3116" i="12"/>
  <c r="H3116" i="12"/>
  <c r="A3117" i="12"/>
  <c r="B3117" i="12"/>
  <c r="C3117" i="12"/>
  <c r="D3117" i="12"/>
  <c r="E3117" i="12"/>
  <c r="F3117" i="12"/>
  <c r="G3117" i="12"/>
  <c r="H3117" i="12"/>
  <c r="A3118" i="12"/>
  <c r="B3118" i="12"/>
  <c r="C3118" i="12"/>
  <c r="D3118" i="12"/>
  <c r="E3118" i="12"/>
  <c r="F3118" i="12"/>
  <c r="G3118" i="12"/>
  <c r="H3118" i="12"/>
  <c r="A3119" i="12"/>
  <c r="B3119" i="12"/>
  <c r="C3119" i="12"/>
  <c r="D3119" i="12"/>
  <c r="E3119" i="12"/>
  <c r="F3119" i="12"/>
  <c r="G3119" i="12"/>
  <c r="H3119" i="12"/>
  <c r="A3120" i="12"/>
  <c r="B3120" i="12"/>
  <c r="C3120" i="12"/>
  <c r="D3120" i="12"/>
  <c r="E3120" i="12"/>
  <c r="F3120" i="12"/>
  <c r="G3120" i="12"/>
  <c r="H3120" i="12"/>
  <c r="A3121" i="12"/>
  <c r="B3121" i="12"/>
  <c r="C3121" i="12"/>
  <c r="D3121" i="12"/>
  <c r="E3121" i="12"/>
  <c r="F3121" i="12"/>
  <c r="G3121" i="12"/>
  <c r="H3121" i="12"/>
  <c r="A3122" i="12"/>
  <c r="B3122" i="12"/>
  <c r="C3122" i="12"/>
  <c r="D3122" i="12"/>
  <c r="E3122" i="12"/>
  <c r="F3122" i="12"/>
  <c r="G3122" i="12"/>
  <c r="H3122" i="12"/>
  <c r="A3123" i="12"/>
  <c r="B3123" i="12"/>
  <c r="C3123" i="12"/>
  <c r="D3123" i="12"/>
  <c r="E3123" i="12"/>
  <c r="F3123" i="12"/>
  <c r="G3123" i="12"/>
  <c r="H3123" i="12"/>
  <c r="A3124" i="12"/>
  <c r="B3124" i="12"/>
  <c r="C3124" i="12"/>
  <c r="D3124" i="12"/>
  <c r="E3124" i="12"/>
  <c r="F3124" i="12"/>
  <c r="G3124" i="12"/>
  <c r="H3124" i="12"/>
  <c r="A3125" i="12"/>
  <c r="B3125" i="12"/>
  <c r="C3125" i="12"/>
  <c r="D3125" i="12"/>
  <c r="E3125" i="12"/>
  <c r="F3125" i="12"/>
  <c r="G3125" i="12"/>
  <c r="H3125" i="12"/>
  <c r="A3126" i="12"/>
  <c r="B3126" i="12"/>
  <c r="C3126" i="12"/>
  <c r="D3126" i="12"/>
  <c r="E3126" i="12"/>
  <c r="F3126" i="12"/>
  <c r="G3126" i="12"/>
  <c r="H3126" i="12"/>
  <c r="A3127" i="12"/>
  <c r="B3127" i="12"/>
  <c r="C3127" i="12"/>
  <c r="D3127" i="12"/>
  <c r="E3127" i="12"/>
  <c r="F3127" i="12"/>
  <c r="G3127" i="12"/>
  <c r="H3127" i="12"/>
  <c r="A3128" i="12"/>
  <c r="B3128" i="12"/>
  <c r="C3128" i="12"/>
  <c r="D3128" i="12"/>
  <c r="E3128" i="12"/>
  <c r="F3128" i="12"/>
  <c r="G3128" i="12"/>
  <c r="H3128" i="12"/>
  <c r="A3129" i="12"/>
  <c r="B3129" i="12"/>
  <c r="C3129" i="12"/>
  <c r="D3129" i="12"/>
  <c r="E3129" i="12"/>
  <c r="F3129" i="12"/>
  <c r="G3129" i="12"/>
  <c r="H3129" i="12"/>
  <c r="A3130" i="12"/>
  <c r="B3130" i="12"/>
  <c r="C3130" i="12"/>
  <c r="D3130" i="12"/>
  <c r="E3130" i="12"/>
  <c r="F3130" i="12"/>
  <c r="G3130" i="12"/>
  <c r="H3130" i="12"/>
  <c r="A3131" i="12"/>
  <c r="B3131" i="12"/>
  <c r="C3131" i="12"/>
  <c r="D3131" i="12"/>
  <c r="E3131" i="12"/>
  <c r="F3131" i="12"/>
  <c r="G3131" i="12"/>
  <c r="H3131" i="12"/>
  <c r="A3132" i="12"/>
  <c r="B3132" i="12"/>
  <c r="C3132" i="12"/>
  <c r="D3132" i="12"/>
  <c r="E3132" i="12"/>
  <c r="F3132" i="12"/>
  <c r="G3132" i="12"/>
  <c r="H3132" i="12"/>
  <c r="A3133" i="12"/>
  <c r="B3133" i="12"/>
  <c r="C3133" i="12"/>
  <c r="D3133" i="12"/>
  <c r="E3133" i="12"/>
  <c r="F3133" i="12"/>
  <c r="G3133" i="12"/>
  <c r="H3133" i="12"/>
  <c r="A3134" i="12"/>
  <c r="B3134" i="12"/>
  <c r="C3134" i="12"/>
  <c r="D3134" i="12"/>
  <c r="E3134" i="12"/>
  <c r="F3134" i="12"/>
  <c r="G3134" i="12"/>
  <c r="H3134" i="12"/>
  <c r="A3135" i="12"/>
  <c r="B3135" i="12"/>
  <c r="C3135" i="12"/>
  <c r="D3135" i="12"/>
  <c r="E3135" i="12"/>
  <c r="F3135" i="12"/>
  <c r="G3135" i="12"/>
  <c r="H3135" i="12"/>
  <c r="A3136" i="12"/>
  <c r="B3136" i="12"/>
  <c r="C3136" i="12"/>
  <c r="D3136" i="12"/>
  <c r="E3136" i="12"/>
  <c r="F3136" i="12"/>
  <c r="G3136" i="12"/>
  <c r="H3136" i="12"/>
  <c r="A3137" i="12"/>
  <c r="B3137" i="12"/>
  <c r="C3137" i="12"/>
  <c r="D3137" i="12"/>
  <c r="E3137" i="12"/>
  <c r="F3137" i="12"/>
  <c r="G3137" i="12"/>
  <c r="H3137" i="12"/>
  <c r="A3138" i="12"/>
  <c r="B3138" i="12"/>
  <c r="C3138" i="12"/>
  <c r="D3138" i="12"/>
  <c r="E3138" i="12"/>
  <c r="F3138" i="12"/>
  <c r="G3138" i="12"/>
  <c r="H3138" i="12"/>
  <c r="A3139" i="12"/>
  <c r="B3139" i="12"/>
  <c r="C3139" i="12"/>
  <c r="D3139" i="12"/>
  <c r="E3139" i="12"/>
  <c r="F3139" i="12"/>
  <c r="G3139" i="12"/>
  <c r="H3139" i="12"/>
  <c r="A3140" i="12"/>
  <c r="B3140" i="12"/>
  <c r="C3140" i="12"/>
  <c r="D3140" i="12"/>
  <c r="E3140" i="12"/>
  <c r="F3140" i="12"/>
  <c r="G3140" i="12"/>
  <c r="H3140" i="12"/>
  <c r="A3141" i="12"/>
  <c r="B3141" i="12"/>
  <c r="C3141" i="12"/>
  <c r="D3141" i="12"/>
  <c r="E3141" i="12"/>
  <c r="F3141" i="12"/>
  <c r="G3141" i="12"/>
  <c r="H3141" i="12"/>
  <c r="A3142" i="12"/>
  <c r="B3142" i="12"/>
  <c r="C3142" i="12"/>
  <c r="D3142" i="12"/>
  <c r="E3142" i="12"/>
  <c r="F3142" i="12"/>
  <c r="G3142" i="12"/>
  <c r="H3142" i="12"/>
  <c r="A3143" i="12"/>
  <c r="B3143" i="12"/>
  <c r="C3143" i="12"/>
  <c r="D3143" i="12"/>
  <c r="E3143" i="12"/>
  <c r="F3143" i="12"/>
  <c r="G3143" i="12"/>
  <c r="H3143" i="12"/>
  <c r="A3144" i="12"/>
  <c r="B3144" i="12"/>
  <c r="C3144" i="12"/>
  <c r="D3144" i="12"/>
  <c r="E3144" i="12"/>
  <c r="F3144" i="12"/>
  <c r="G3144" i="12"/>
  <c r="H3144" i="12"/>
  <c r="A3145" i="12"/>
  <c r="B3145" i="12"/>
  <c r="C3145" i="12"/>
  <c r="D3145" i="12"/>
  <c r="E3145" i="12"/>
  <c r="F3145" i="12"/>
  <c r="G3145" i="12"/>
  <c r="H3145" i="12"/>
  <c r="A3146" i="12"/>
  <c r="B3146" i="12"/>
  <c r="C3146" i="12"/>
  <c r="D3146" i="12"/>
  <c r="E3146" i="12"/>
  <c r="F3146" i="12"/>
  <c r="G3146" i="12"/>
  <c r="H3146" i="12"/>
  <c r="A3147" i="12"/>
  <c r="B3147" i="12"/>
  <c r="C3147" i="12"/>
  <c r="D3147" i="12"/>
  <c r="E3147" i="12"/>
  <c r="F3147" i="12"/>
  <c r="G3147" i="12"/>
  <c r="H3147" i="12"/>
  <c r="A3148" i="12"/>
  <c r="B3148" i="12"/>
  <c r="C3148" i="12"/>
  <c r="D3148" i="12"/>
  <c r="E3148" i="12"/>
  <c r="F3148" i="12"/>
  <c r="G3148" i="12"/>
  <c r="H3148" i="12"/>
  <c r="A3149" i="12"/>
  <c r="B3149" i="12"/>
  <c r="C3149" i="12"/>
  <c r="D3149" i="12"/>
  <c r="E3149" i="12"/>
  <c r="F3149" i="12"/>
  <c r="G3149" i="12"/>
  <c r="H3149" i="12"/>
  <c r="A3150" i="12"/>
  <c r="B3150" i="12"/>
  <c r="C3150" i="12"/>
  <c r="D3150" i="12"/>
  <c r="E3150" i="12"/>
  <c r="F3150" i="12"/>
  <c r="G3150" i="12"/>
  <c r="H3150" i="12"/>
  <c r="A3151" i="12"/>
  <c r="B3151" i="12"/>
  <c r="C3151" i="12"/>
  <c r="D3151" i="12"/>
  <c r="E3151" i="12"/>
  <c r="F3151" i="12"/>
  <c r="G3151" i="12"/>
  <c r="H3151" i="12"/>
  <c r="A3152" i="12"/>
  <c r="B3152" i="12"/>
  <c r="C3152" i="12"/>
  <c r="D3152" i="12"/>
  <c r="E3152" i="12"/>
  <c r="F3152" i="12"/>
  <c r="G3152" i="12"/>
  <c r="H3152" i="12"/>
  <c r="A3153" i="12"/>
  <c r="B3153" i="12"/>
  <c r="C3153" i="12"/>
  <c r="D3153" i="12"/>
  <c r="E3153" i="12"/>
  <c r="F3153" i="12"/>
  <c r="G3153" i="12"/>
  <c r="H3153" i="12"/>
  <c r="A3154" i="12"/>
  <c r="B3154" i="12"/>
  <c r="C3154" i="12"/>
  <c r="D3154" i="12"/>
  <c r="E3154" i="12"/>
  <c r="F3154" i="12"/>
  <c r="G3154" i="12"/>
  <c r="H3154" i="12"/>
  <c r="A3155" i="12"/>
  <c r="B3155" i="12"/>
  <c r="C3155" i="12"/>
  <c r="D3155" i="12"/>
  <c r="E3155" i="12"/>
  <c r="F3155" i="12"/>
  <c r="G3155" i="12"/>
  <c r="H3155" i="12"/>
  <c r="A3156" i="12"/>
  <c r="B3156" i="12"/>
  <c r="C3156" i="12"/>
  <c r="D3156" i="12"/>
  <c r="E3156" i="12"/>
  <c r="F3156" i="12"/>
  <c r="G3156" i="12"/>
  <c r="H3156" i="12"/>
  <c r="A3157" i="12"/>
  <c r="B3157" i="12"/>
  <c r="C3157" i="12"/>
  <c r="D3157" i="12"/>
  <c r="E3157" i="12"/>
  <c r="F3157" i="12"/>
  <c r="G3157" i="12"/>
  <c r="H3157" i="12"/>
  <c r="A3158" i="12"/>
  <c r="B3158" i="12"/>
  <c r="C3158" i="12"/>
  <c r="D3158" i="12"/>
  <c r="E3158" i="12"/>
  <c r="F3158" i="12"/>
  <c r="G3158" i="12"/>
  <c r="H3158" i="12"/>
  <c r="A3159" i="12"/>
  <c r="B3159" i="12"/>
  <c r="C3159" i="12"/>
  <c r="D3159" i="12"/>
  <c r="E3159" i="12"/>
  <c r="F3159" i="12"/>
  <c r="G3159" i="12"/>
  <c r="H3159" i="12"/>
  <c r="A3160" i="12"/>
  <c r="B3160" i="12"/>
  <c r="C3160" i="12"/>
  <c r="D3160" i="12"/>
  <c r="E3160" i="12"/>
  <c r="F3160" i="12"/>
  <c r="G3160" i="12"/>
  <c r="H3160" i="12"/>
  <c r="A3161" i="12"/>
  <c r="B3161" i="12"/>
  <c r="C3161" i="12"/>
  <c r="D3161" i="12"/>
  <c r="E3161" i="12"/>
  <c r="F3161" i="12"/>
  <c r="G3161" i="12"/>
  <c r="H3161" i="12"/>
  <c r="A3162" i="12"/>
  <c r="B3162" i="12"/>
  <c r="C3162" i="12"/>
  <c r="D3162" i="12"/>
  <c r="E3162" i="12"/>
  <c r="F3162" i="12"/>
  <c r="G3162" i="12"/>
  <c r="H3162" i="12"/>
  <c r="A3163" i="12"/>
  <c r="B3163" i="12"/>
  <c r="C3163" i="12"/>
  <c r="D3163" i="12"/>
  <c r="E3163" i="12"/>
  <c r="F3163" i="12"/>
  <c r="G3163" i="12"/>
  <c r="H3163" i="12"/>
  <c r="A3164" i="12"/>
  <c r="B3164" i="12"/>
  <c r="C3164" i="12"/>
  <c r="D3164" i="12"/>
  <c r="E3164" i="12"/>
  <c r="F3164" i="12"/>
  <c r="G3164" i="12"/>
  <c r="H3164" i="12"/>
  <c r="A3165" i="12"/>
  <c r="B3165" i="12"/>
  <c r="C3165" i="12"/>
  <c r="D3165" i="12"/>
  <c r="E3165" i="12"/>
  <c r="F3165" i="12"/>
  <c r="G3165" i="12"/>
  <c r="H3165" i="12"/>
  <c r="A3166" i="12"/>
  <c r="B3166" i="12"/>
  <c r="C3166" i="12"/>
  <c r="D3166" i="12"/>
  <c r="E3166" i="12"/>
  <c r="F3166" i="12"/>
  <c r="G3166" i="12"/>
  <c r="H3166" i="12"/>
  <c r="A3167" i="12"/>
  <c r="B3167" i="12"/>
  <c r="C3167" i="12"/>
  <c r="D3167" i="12"/>
  <c r="E3167" i="12"/>
  <c r="F3167" i="12"/>
  <c r="G3167" i="12"/>
  <c r="H3167" i="12"/>
  <c r="A3168" i="12"/>
  <c r="B3168" i="12"/>
  <c r="C3168" i="12"/>
  <c r="D3168" i="12"/>
  <c r="E3168" i="12"/>
  <c r="F3168" i="12"/>
  <c r="G3168" i="12"/>
  <c r="H3168" i="12"/>
  <c r="A3169" i="12"/>
  <c r="B3169" i="12"/>
  <c r="C3169" i="12"/>
  <c r="D3169" i="12"/>
  <c r="E3169" i="12"/>
  <c r="F3169" i="12"/>
  <c r="G3169" i="12"/>
  <c r="H3169" i="12"/>
  <c r="A3170" i="12"/>
  <c r="B3170" i="12"/>
  <c r="C3170" i="12"/>
  <c r="D3170" i="12"/>
  <c r="E3170" i="12"/>
  <c r="F3170" i="12"/>
  <c r="G3170" i="12"/>
  <c r="H3170" i="12"/>
  <c r="A3171" i="12"/>
  <c r="B3171" i="12"/>
  <c r="C3171" i="12"/>
  <c r="D3171" i="12"/>
  <c r="E3171" i="12"/>
  <c r="F3171" i="12"/>
  <c r="G3171" i="12"/>
  <c r="H3171" i="12"/>
  <c r="A3172" i="12"/>
  <c r="B3172" i="12"/>
  <c r="C3172" i="12"/>
  <c r="D3172" i="12"/>
  <c r="E3172" i="12"/>
  <c r="F3172" i="12"/>
  <c r="G3172" i="12"/>
  <c r="H3172" i="12"/>
  <c r="A3173" i="12"/>
  <c r="B3173" i="12"/>
  <c r="C3173" i="12"/>
  <c r="D3173" i="12"/>
  <c r="E3173" i="12"/>
  <c r="F3173" i="12"/>
  <c r="G3173" i="12"/>
  <c r="H3173" i="12"/>
  <c r="A3174" i="12"/>
  <c r="B3174" i="12"/>
  <c r="C3174" i="12"/>
  <c r="D3174" i="12"/>
  <c r="E3174" i="12"/>
  <c r="F3174" i="12"/>
  <c r="G3174" i="12"/>
  <c r="H3174" i="12"/>
  <c r="A3175" i="12"/>
  <c r="B3175" i="12"/>
  <c r="C3175" i="12"/>
  <c r="D3175" i="12"/>
  <c r="E3175" i="12"/>
  <c r="F3175" i="12"/>
  <c r="G3175" i="12"/>
  <c r="H3175" i="12"/>
  <c r="A3176" i="12"/>
  <c r="B3176" i="12"/>
  <c r="C3176" i="12"/>
  <c r="D3176" i="12"/>
  <c r="E3176" i="12"/>
  <c r="F3176" i="12"/>
  <c r="G3176" i="12"/>
  <c r="H3176" i="12"/>
  <c r="A3177" i="12"/>
  <c r="B3177" i="12"/>
  <c r="C3177" i="12"/>
  <c r="D3177" i="12"/>
  <c r="E3177" i="12"/>
  <c r="F3177" i="12"/>
  <c r="G3177" i="12"/>
  <c r="H3177" i="12"/>
  <c r="A3178" i="12"/>
  <c r="B3178" i="12"/>
  <c r="C3178" i="12"/>
  <c r="D3178" i="12"/>
  <c r="E3178" i="12"/>
  <c r="F3178" i="12"/>
  <c r="G3178" i="12"/>
  <c r="H3178" i="12"/>
  <c r="A3179" i="12"/>
  <c r="B3179" i="12"/>
  <c r="C3179" i="12"/>
  <c r="D3179" i="12"/>
  <c r="E3179" i="12"/>
  <c r="F3179" i="12"/>
  <c r="G3179" i="12"/>
  <c r="H3179" i="12"/>
  <c r="A3180" i="12"/>
  <c r="B3180" i="12"/>
  <c r="C3180" i="12"/>
  <c r="D3180" i="12"/>
  <c r="E3180" i="12"/>
  <c r="F3180" i="12"/>
  <c r="G3180" i="12"/>
  <c r="H3180" i="12"/>
  <c r="A3181" i="12"/>
  <c r="B3181" i="12"/>
  <c r="C3181" i="12"/>
  <c r="D3181" i="12"/>
  <c r="E3181" i="12"/>
  <c r="F3181" i="12"/>
  <c r="G3181" i="12"/>
  <c r="H3181" i="12"/>
  <c r="A3182" i="12"/>
  <c r="B3182" i="12"/>
  <c r="C3182" i="12"/>
  <c r="D3182" i="12"/>
  <c r="E3182" i="12"/>
  <c r="F3182" i="12"/>
  <c r="G3182" i="12"/>
  <c r="H3182" i="12"/>
  <c r="A3183" i="12"/>
  <c r="B3183" i="12"/>
  <c r="C3183" i="12"/>
  <c r="D3183" i="12"/>
  <c r="E3183" i="12"/>
  <c r="F3183" i="12"/>
  <c r="G3183" i="12"/>
  <c r="H3183" i="12"/>
  <c r="A3184" i="12"/>
  <c r="B3184" i="12"/>
  <c r="C3184" i="12"/>
  <c r="D3184" i="12"/>
  <c r="E3184" i="12"/>
  <c r="F3184" i="12"/>
  <c r="G3184" i="12"/>
  <c r="H3184" i="12"/>
  <c r="A3185" i="12"/>
  <c r="B3185" i="12"/>
  <c r="C3185" i="12"/>
  <c r="D3185" i="12"/>
  <c r="E3185" i="12"/>
  <c r="F3185" i="12"/>
  <c r="G3185" i="12"/>
  <c r="H3185" i="12"/>
  <c r="A3186" i="12"/>
  <c r="B3186" i="12"/>
  <c r="C3186" i="12"/>
  <c r="D3186" i="12"/>
  <c r="E3186" i="12"/>
  <c r="F3186" i="12"/>
  <c r="G3186" i="12"/>
  <c r="H3186" i="12"/>
  <c r="A3187" i="12"/>
  <c r="B3187" i="12"/>
  <c r="C3187" i="12"/>
  <c r="D3187" i="12"/>
  <c r="E3187" i="12"/>
  <c r="F3187" i="12"/>
  <c r="G3187" i="12"/>
  <c r="H3187" i="12"/>
  <c r="A3188" i="12"/>
  <c r="B3188" i="12"/>
  <c r="C3188" i="12"/>
  <c r="D3188" i="12"/>
  <c r="E3188" i="12"/>
  <c r="F3188" i="12"/>
  <c r="G3188" i="12"/>
  <c r="H3188" i="12"/>
  <c r="A3189" i="12"/>
  <c r="B3189" i="12"/>
  <c r="C3189" i="12"/>
  <c r="D3189" i="12"/>
  <c r="E3189" i="12"/>
  <c r="F3189" i="12"/>
  <c r="G3189" i="12"/>
  <c r="H3189" i="12"/>
  <c r="A3190" i="12"/>
  <c r="B3190" i="12"/>
  <c r="C3190" i="12"/>
  <c r="D3190" i="12"/>
  <c r="E3190" i="12"/>
  <c r="F3190" i="12"/>
  <c r="G3190" i="12"/>
  <c r="H3190" i="12"/>
  <c r="A3191" i="12"/>
  <c r="B3191" i="12"/>
  <c r="C3191" i="12"/>
  <c r="D3191" i="12"/>
  <c r="E3191" i="12"/>
  <c r="F3191" i="12"/>
  <c r="G3191" i="12"/>
  <c r="H3191" i="12"/>
  <c r="A3192" i="12"/>
  <c r="B3192" i="12"/>
  <c r="C3192" i="12"/>
  <c r="D3192" i="12"/>
  <c r="E3192" i="12"/>
  <c r="F3192" i="12"/>
  <c r="G3192" i="12"/>
  <c r="H3192" i="12"/>
  <c r="A3193" i="12"/>
  <c r="B3193" i="12"/>
  <c r="C3193" i="12"/>
  <c r="D3193" i="12"/>
  <c r="E3193" i="12"/>
  <c r="F3193" i="12"/>
  <c r="G3193" i="12"/>
  <c r="H3193" i="12"/>
  <c r="A3194" i="12"/>
  <c r="B3194" i="12"/>
  <c r="C3194" i="12"/>
  <c r="D3194" i="12"/>
  <c r="E3194" i="12"/>
  <c r="F3194" i="12"/>
  <c r="G3194" i="12"/>
  <c r="H3194" i="12"/>
  <c r="A3195" i="12"/>
  <c r="B3195" i="12"/>
  <c r="C3195" i="12"/>
  <c r="D3195" i="12"/>
  <c r="E3195" i="12"/>
  <c r="F3195" i="12"/>
  <c r="G3195" i="12"/>
  <c r="H3195" i="12"/>
  <c r="A3196" i="12"/>
  <c r="B3196" i="12"/>
  <c r="C3196" i="12"/>
  <c r="D3196" i="12"/>
  <c r="E3196" i="12"/>
  <c r="F3196" i="12"/>
  <c r="G3196" i="12"/>
  <c r="H3196" i="12"/>
  <c r="A3197" i="12"/>
  <c r="B3197" i="12"/>
  <c r="C3197" i="12"/>
  <c r="D3197" i="12"/>
  <c r="E3197" i="12"/>
  <c r="F3197" i="12"/>
  <c r="G3197" i="12"/>
  <c r="H3197" i="12"/>
  <c r="A3198" i="12"/>
  <c r="B3198" i="12"/>
  <c r="C3198" i="12"/>
  <c r="D3198" i="12"/>
  <c r="E3198" i="12"/>
  <c r="F3198" i="12"/>
  <c r="G3198" i="12"/>
  <c r="H3198" i="12"/>
  <c r="A3199" i="12"/>
  <c r="B3199" i="12"/>
  <c r="C3199" i="12"/>
  <c r="D3199" i="12"/>
  <c r="E3199" i="12"/>
  <c r="F3199" i="12"/>
  <c r="G3199" i="12"/>
  <c r="H3199" i="12"/>
  <c r="A3200" i="12"/>
  <c r="B3200" i="12"/>
  <c r="C3200" i="12"/>
  <c r="D3200" i="12"/>
  <c r="E3200" i="12"/>
  <c r="F3200" i="12"/>
  <c r="G3200" i="12"/>
  <c r="H3200" i="12"/>
  <c r="A3201" i="12"/>
  <c r="B3201" i="12"/>
  <c r="C3201" i="12"/>
  <c r="D3201" i="12"/>
  <c r="E3201" i="12"/>
  <c r="F3201" i="12"/>
  <c r="G3201" i="12"/>
  <c r="H3201" i="12"/>
  <c r="A3202" i="12"/>
  <c r="B3202" i="12"/>
  <c r="C3202" i="12"/>
  <c r="D3202" i="12"/>
  <c r="E3202" i="12"/>
  <c r="F3202" i="12"/>
  <c r="G3202" i="12"/>
  <c r="H3202" i="12"/>
  <c r="A3203" i="12"/>
  <c r="B3203" i="12"/>
  <c r="C3203" i="12"/>
  <c r="D3203" i="12"/>
  <c r="E3203" i="12"/>
  <c r="F3203" i="12"/>
  <c r="G3203" i="12"/>
  <c r="H3203" i="12"/>
  <c r="A3204" i="12"/>
  <c r="B3204" i="12"/>
  <c r="C3204" i="12"/>
  <c r="D3204" i="12"/>
  <c r="E3204" i="12"/>
  <c r="F3204" i="12"/>
  <c r="G3204" i="12"/>
  <c r="H3204" i="12"/>
  <c r="A3205" i="12"/>
  <c r="B3205" i="12"/>
  <c r="C3205" i="12"/>
  <c r="D3205" i="12"/>
  <c r="E3205" i="12"/>
  <c r="F3205" i="12"/>
  <c r="G3205" i="12"/>
  <c r="H3205" i="12"/>
  <c r="A3206" i="12"/>
  <c r="B3206" i="12"/>
  <c r="C3206" i="12"/>
  <c r="D3206" i="12"/>
  <c r="E3206" i="12"/>
  <c r="F3206" i="12"/>
  <c r="G3206" i="12"/>
  <c r="H3206" i="12"/>
  <c r="A3207" i="12"/>
  <c r="B3207" i="12"/>
  <c r="C3207" i="12"/>
  <c r="D3207" i="12"/>
  <c r="E3207" i="12"/>
  <c r="F3207" i="12"/>
  <c r="G3207" i="12"/>
  <c r="H3207" i="12"/>
  <c r="A3208" i="12"/>
  <c r="B3208" i="12"/>
  <c r="C3208" i="12"/>
  <c r="D3208" i="12"/>
  <c r="E3208" i="12"/>
  <c r="F3208" i="12"/>
  <c r="G3208" i="12"/>
  <c r="H3208" i="12"/>
  <c r="A3209" i="12"/>
  <c r="B3209" i="12"/>
  <c r="C3209" i="12"/>
  <c r="D3209" i="12"/>
  <c r="E3209" i="12"/>
  <c r="F3209" i="12"/>
  <c r="G3209" i="12"/>
  <c r="H3209" i="12"/>
  <c r="A3210" i="12"/>
  <c r="B3210" i="12"/>
  <c r="C3210" i="12"/>
  <c r="D3210" i="12"/>
  <c r="E3210" i="12"/>
  <c r="F3210" i="12"/>
  <c r="G3210" i="12"/>
  <c r="H3210" i="12"/>
  <c r="A3211" i="12"/>
  <c r="B3211" i="12"/>
  <c r="C3211" i="12"/>
  <c r="D3211" i="12"/>
  <c r="E3211" i="12"/>
  <c r="F3211" i="12"/>
  <c r="G3211" i="12"/>
  <c r="H3211" i="12"/>
  <c r="A3212" i="12"/>
  <c r="B3212" i="12"/>
  <c r="C3212" i="12"/>
  <c r="D3212" i="12"/>
  <c r="E3212" i="12"/>
  <c r="F3212" i="12"/>
  <c r="G3212" i="12"/>
  <c r="H3212" i="12"/>
  <c r="A3213" i="12"/>
  <c r="B3213" i="12"/>
  <c r="C3213" i="12"/>
  <c r="D3213" i="12"/>
  <c r="E3213" i="12"/>
  <c r="F3213" i="12"/>
  <c r="G3213" i="12"/>
  <c r="H3213" i="12"/>
  <c r="A3214" i="12"/>
  <c r="B3214" i="12"/>
  <c r="C3214" i="12"/>
  <c r="D3214" i="12"/>
  <c r="E3214" i="12"/>
  <c r="F3214" i="12"/>
  <c r="G3214" i="12"/>
  <c r="H3214" i="12"/>
  <c r="A3215" i="12"/>
  <c r="B3215" i="12"/>
  <c r="C3215" i="12"/>
  <c r="D3215" i="12"/>
  <c r="E3215" i="12"/>
  <c r="F3215" i="12"/>
  <c r="G3215" i="12"/>
  <c r="H3215" i="12"/>
  <c r="A3216" i="12"/>
  <c r="B3216" i="12"/>
  <c r="C3216" i="12"/>
  <c r="D3216" i="12"/>
  <c r="E3216" i="12"/>
  <c r="F3216" i="12"/>
  <c r="G3216" i="12"/>
  <c r="H3216" i="12"/>
  <c r="A3217" i="12"/>
  <c r="B3217" i="12"/>
  <c r="C3217" i="12"/>
  <c r="D3217" i="12"/>
  <c r="E3217" i="12"/>
  <c r="F3217" i="12"/>
  <c r="G3217" i="12"/>
  <c r="H3217" i="12"/>
  <c r="A3218" i="12"/>
  <c r="B3218" i="12"/>
  <c r="C3218" i="12"/>
  <c r="D3218" i="12"/>
  <c r="E3218" i="12"/>
  <c r="F3218" i="12"/>
  <c r="G3218" i="12"/>
  <c r="H3218" i="12"/>
  <c r="A3219" i="12"/>
  <c r="B3219" i="12"/>
  <c r="C3219" i="12"/>
  <c r="D3219" i="12"/>
  <c r="E3219" i="12"/>
  <c r="F3219" i="12"/>
  <c r="G3219" i="12"/>
  <c r="H3219" i="12"/>
  <c r="A3220" i="12"/>
  <c r="B3220" i="12"/>
  <c r="C3220" i="12"/>
  <c r="D3220" i="12"/>
  <c r="E3220" i="12"/>
  <c r="F3220" i="12"/>
  <c r="G3220" i="12"/>
  <c r="H3220" i="12"/>
  <c r="A3221" i="12"/>
  <c r="B3221" i="12"/>
  <c r="C3221" i="12"/>
  <c r="D3221" i="12"/>
  <c r="E3221" i="12"/>
  <c r="F3221" i="12"/>
  <c r="G3221" i="12"/>
  <c r="H3221" i="12"/>
  <c r="A3222" i="12"/>
  <c r="B3222" i="12"/>
  <c r="C3222" i="12"/>
  <c r="D3222" i="12"/>
  <c r="E3222" i="12"/>
  <c r="F3222" i="12"/>
  <c r="G3222" i="12"/>
  <c r="H3222" i="12"/>
  <c r="A3223" i="12"/>
  <c r="B3223" i="12"/>
  <c r="C3223" i="12"/>
  <c r="D3223" i="12"/>
  <c r="E3223" i="12"/>
  <c r="F3223" i="12"/>
  <c r="G3223" i="12"/>
  <c r="H3223" i="12"/>
  <c r="A3224" i="12"/>
  <c r="B3224" i="12"/>
  <c r="C3224" i="12"/>
  <c r="D3224" i="12"/>
  <c r="E3224" i="12"/>
  <c r="F3224" i="12"/>
  <c r="G3224" i="12"/>
  <c r="H3224" i="12"/>
  <c r="A3225" i="12"/>
  <c r="B3225" i="12"/>
  <c r="C3225" i="12"/>
  <c r="D3225" i="12"/>
  <c r="E3225" i="12"/>
  <c r="F3225" i="12"/>
  <c r="G3225" i="12"/>
  <c r="H3225" i="12"/>
  <c r="A3226" i="12"/>
  <c r="B3226" i="12"/>
  <c r="C3226" i="12"/>
  <c r="D3226" i="12"/>
  <c r="E3226" i="12"/>
  <c r="F3226" i="12"/>
  <c r="G3226" i="12"/>
  <c r="H3226" i="12"/>
  <c r="A3227" i="12"/>
  <c r="B3227" i="12"/>
  <c r="C3227" i="12"/>
  <c r="D3227" i="12"/>
  <c r="E3227" i="12"/>
  <c r="F3227" i="12"/>
  <c r="G3227" i="12"/>
  <c r="H3227" i="12"/>
  <c r="A3228" i="12"/>
  <c r="B3228" i="12"/>
  <c r="C3228" i="12"/>
  <c r="D3228" i="12"/>
  <c r="E3228" i="12"/>
  <c r="F3228" i="12"/>
  <c r="G3228" i="12"/>
  <c r="H3228" i="12"/>
  <c r="A3229" i="12"/>
  <c r="B3229" i="12"/>
  <c r="C3229" i="12"/>
  <c r="D3229" i="12"/>
  <c r="E3229" i="12"/>
  <c r="F3229" i="12"/>
  <c r="G3229" i="12"/>
  <c r="H3229" i="12"/>
  <c r="A3230" i="12"/>
  <c r="B3230" i="12"/>
  <c r="C3230" i="12"/>
  <c r="D3230" i="12"/>
  <c r="E3230" i="12"/>
  <c r="F3230" i="12"/>
  <c r="G3230" i="12"/>
  <c r="H3230" i="12"/>
  <c r="A3231" i="12"/>
  <c r="B3231" i="12"/>
  <c r="C3231" i="12"/>
  <c r="D3231" i="12"/>
  <c r="E3231" i="12"/>
  <c r="F3231" i="12"/>
  <c r="G3231" i="12"/>
  <c r="H3231" i="12"/>
  <c r="A3232" i="12"/>
  <c r="B3232" i="12"/>
  <c r="C3232" i="12"/>
  <c r="D3232" i="12"/>
  <c r="E3232" i="12"/>
  <c r="F3232" i="12"/>
  <c r="G3232" i="12"/>
  <c r="H3232" i="12"/>
  <c r="A3233" i="12"/>
  <c r="B3233" i="12"/>
  <c r="C3233" i="12"/>
  <c r="D3233" i="12"/>
  <c r="E3233" i="12"/>
  <c r="F3233" i="12"/>
  <c r="G3233" i="12"/>
  <c r="H3233" i="12"/>
  <c r="A3234" i="12"/>
  <c r="B3234" i="12"/>
  <c r="C3234" i="12"/>
  <c r="D3234" i="12"/>
  <c r="E3234" i="12"/>
  <c r="F3234" i="12"/>
  <c r="G3234" i="12"/>
  <c r="H3234" i="12"/>
  <c r="A3235" i="12"/>
  <c r="B3235" i="12"/>
  <c r="C3235" i="12"/>
  <c r="D3235" i="12"/>
  <c r="E3235" i="12"/>
  <c r="F3235" i="12"/>
  <c r="G3235" i="12"/>
  <c r="H3235" i="12"/>
  <c r="A3236" i="12"/>
  <c r="B3236" i="12"/>
  <c r="C3236" i="12"/>
  <c r="D3236" i="12"/>
  <c r="E3236" i="12"/>
  <c r="F3236" i="12"/>
  <c r="G3236" i="12"/>
  <c r="H3236" i="12"/>
  <c r="A3237" i="12"/>
  <c r="B3237" i="12"/>
  <c r="C3237" i="12"/>
  <c r="D3237" i="12"/>
  <c r="E3237" i="12"/>
  <c r="F3237" i="12"/>
  <c r="G3237" i="12"/>
  <c r="H3237" i="12"/>
  <c r="A3238" i="12"/>
  <c r="B3238" i="12"/>
  <c r="C3238" i="12"/>
  <c r="D3238" i="12"/>
  <c r="E3238" i="12"/>
  <c r="F3238" i="12"/>
  <c r="G3238" i="12"/>
  <c r="H3238" i="12"/>
  <c r="A3239" i="12"/>
  <c r="B3239" i="12"/>
  <c r="C3239" i="12"/>
  <c r="D3239" i="12"/>
  <c r="E3239" i="12"/>
  <c r="F3239" i="12"/>
  <c r="G3239" i="12"/>
  <c r="H3239" i="12"/>
  <c r="A3240" i="12"/>
  <c r="B3240" i="12"/>
  <c r="C3240" i="12"/>
  <c r="D3240" i="12"/>
  <c r="E3240" i="12"/>
  <c r="F3240" i="12"/>
  <c r="G3240" i="12"/>
  <c r="H3240" i="12"/>
  <c r="A3241" i="12"/>
  <c r="B3241" i="12"/>
  <c r="C3241" i="12"/>
  <c r="D3241" i="12"/>
  <c r="E3241" i="12"/>
  <c r="F3241" i="12"/>
  <c r="G3241" i="12"/>
  <c r="H3241" i="12"/>
  <c r="A3242" i="12"/>
  <c r="B3242" i="12"/>
  <c r="C3242" i="12"/>
  <c r="D3242" i="12"/>
  <c r="E3242" i="12"/>
  <c r="F3242" i="12"/>
  <c r="G3242" i="12"/>
  <c r="H3242" i="12"/>
  <c r="A3243" i="12"/>
  <c r="B3243" i="12"/>
  <c r="C3243" i="12"/>
  <c r="D3243" i="12"/>
  <c r="E3243" i="12"/>
  <c r="F3243" i="12"/>
  <c r="G3243" i="12"/>
  <c r="H3243" i="12"/>
  <c r="A3244" i="12"/>
  <c r="B3244" i="12"/>
  <c r="C3244" i="12"/>
  <c r="D3244" i="12"/>
  <c r="E3244" i="12"/>
  <c r="F3244" i="12"/>
  <c r="G3244" i="12"/>
  <c r="H3244" i="12"/>
  <c r="A3245" i="12"/>
  <c r="B3245" i="12"/>
  <c r="C3245" i="12"/>
  <c r="D3245" i="12"/>
  <c r="E3245" i="12"/>
  <c r="F3245" i="12"/>
  <c r="G3245" i="12"/>
  <c r="H3245" i="12"/>
  <c r="A3246" i="12"/>
  <c r="B3246" i="12"/>
  <c r="C3246" i="12"/>
  <c r="D3246" i="12"/>
  <c r="E3246" i="12"/>
  <c r="F3246" i="12"/>
  <c r="G3246" i="12"/>
  <c r="H3246" i="12"/>
  <c r="A3247" i="12"/>
  <c r="B3247" i="12"/>
  <c r="C3247" i="12"/>
  <c r="D3247" i="12"/>
  <c r="E3247" i="12"/>
  <c r="F3247" i="12"/>
  <c r="G3247" i="12"/>
  <c r="H3247" i="12"/>
  <c r="A3248" i="12"/>
  <c r="B3248" i="12"/>
  <c r="C3248" i="12"/>
  <c r="D3248" i="12"/>
  <c r="E3248" i="12"/>
  <c r="F3248" i="12"/>
  <c r="G3248" i="12"/>
  <c r="H3248" i="12"/>
  <c r="A3249" i="12"/>
  <c r="B3249" i="12"/>
  <c r="C3249" i="12"/>
  <c r="D3249" i="12"/>
  <c r="E3249" i="12"/>
  <c r="F3249" i="12"/>
  <c r="G3249" i="12"/>
  <c r="H3249" i="12"/>
  <c r="A3250" i="12"/>
  <c r="B3250" i="12"/>
  <c r="C3250" i="12"/>
  <c r="D3250" i="12"/>
  <c r="E3250" i="12"/>
  <c r="F3250" i="12"/>
  <c r="G3250" i="12"/>
  <c r="H3250" i="12"/>
  <c r="A3251" i="12"/>
  <c r="B3251" i="12"/>
  <c r="C3251" i="12"/>
  <c r="D3251" i="12"/>
  <c r="E3251" i="12"/>
  <c r="F3251" i="12"/>
  <c r="G3251" i="12"/>
  <c r="H3251" i="12"/>
  <c r="A3252" i="12"/>
  <c r="B3252" i="12"/>
  <c r="C3252" i="12"/>
  <c r="D3252" i="12"/>
  <c r="E3252" i="12"/>
  <c r="F3252" i="12"/>
  <c r="G3252" i="12"/>
  <c r="H3252" i="12"/>
  <c r="A3253" i="12"/>
  <c r="B3253" i="12"/>
  <c r="C3253" i="12"/>
  <c r="D3253" i="12"/>
  <c r="E3253" i="12"/>
  <c r="F3253" i="12"/>
  <c r="G3253" i="12"/>
  <c r="H3253" i="12"/>
  <c r="A3254" i="12"/>
  <c r="B3254" i="12"/>
  <c r="C3254" i="12"/>
  <c r="D3254" i="12"/>
  <c r="E3254" i="12"/>
  <c r="F3254" i="12"/>
  <c r="G3254" i="12"/>
  <c r="H3254" i="12"/>
  <c r="A3255" i="12"/>
  <c r="B3255" i="12"/>
  <c r="C3255" i="12"/>
  <c r="D3255" i="12"/>
  <c r="E3255" i="12"/>
  <c r="F3255" i="12"/>
  <c r="G3255" i="12"/>
  <c r="H3255" i="12"/>
  <c r="A3256" i="12"/>
  <c r="B3256" i="12"/>
  <c r="C3256" i="12"/>
  <c r="D3256" i="12"/>
  <c r="E3256" i="12"/>
  <c r="F3256" i="12"/>
  <c r="G3256" i="12"/>
  <c r="H3256" i="12"/>
  <c r="A3257" i="12"/>
  <c r="B3257" i="12"/>
  <c r="C3257" i="12"/>
  <c r="D3257" i="12"/>
  <c r="E3257" i="12"/>
  <c r="F3257" i="12"/>
  <c r="G3257" i="12"/>
  <c r="H3257" i="12"/>
  <c r="A3258" i="12"/>
  <c r="B3258" i="12"/>
  <c r="C3258" i="12"/>
  <c r="D3258" i="12"/>
  <c r="E3258" i="12"/>
  <c r="F3258" i="12"/>
  <c r="G3258" i="12"/>
  <c r="H3258" i="12"/>
  <c r="A3259" i="12"/>
  <c r="B3259" i="12"/>
  <c r="C3259" i="12"/>
  <c r="D3259" i="12"/>
  <c r="E3259" i="12"/>
  <c r="F3259" i="12"/>
  <c r="G3259" i="12"/>
  <c r="H3259" i="12"/>
  <c r="A3260" i="12"/>
  <c r="B3260" i="12"/>
  <c r="C3260" i="12"/>
  <c r="D3260" i="12"/>
  <c r="E3260" i="12"/>
  <c r="F3260" i="12"/>
  <c r="G3260" i="12"/>
  <c r="H3260" i="12"/>
  <c r="A3261" i="12"/>
  <c r="B3261" i="12"/>
  <c r="C3261" i="12"/>
  <c r="D3261" i="12"/>
  <c r="E3261" i="12"/>
  <c r="F3261" i="12"/>
  <c r="G3261" i="12"/>
  <c r="H3261" i="12"/>
  <c r="A3262" i="12"/>
  <c r="B3262" i="12"/>
  <c r="C3262" i="12"/>
  <c r="D3262" i="12"/>
  <c r="E3262" i="12"/>
  <c r="F3262" i="12"/>
  <c r="G3262" i="12"/>
  <c r="H3262" i="12"/>
  <c r="A3263" i="12"/>
  <c r="B3263" i="12"/>
  <c r="C3263" i="12"/>
  <c r="D3263" i="12"/>
  <c r="E3263" i="12"/>
  <c r="F3263" i="12"/>
  <c r="G3263" i="12"/>
  <c r="H3263" i="12"/>
  <c r="A3264" i="12"/>
  <c r="B3264" i="12"/>
  <c r="C3264" i="12"/>
  <c r="D3264" i="12"/>
  <c r="E3264" i="12"/>
  <c r="F3264" i="12"/>
  <c r="G3264" i="12"/>
  <c r="H3264" i="12"/>
  <c r="A3265" i="12"/>
  <c r="B3265" i="12"/>
  <c r="C3265" i="12"/>
  <c r="D3265" i="12"/>
  <c r="E3265" i="12"/>
  <c r="F3265" i="12"/>
  <c r="G3265" i="12"/>
  <c r="H3265" i="12"/>
  <c r="A3266" i="12"/>
  <c r="B3266" i="12"/>
  <c r="C3266" i="12"/>
  <c r="D3266" i="12"/>
  <c r="E3266" i="12"/>
  <c r="F3266" i="12"/>
  <c r="G3266" i="12"/>
  <c r="H3266" i="12"/>
  <c r="A3267" i="12"/>
  <c r="B3267" i="12"/>
  <c r="C3267" i="12"/>
  <c r="D3267" i="12"/>
  <c r="E3267" i="12"/>
  <c r="F3267" i="12"/>
  <c r="G3267" i="12"/>
  <c r="H3267" i="12"/>
  <c r="A3268" i="12"/>
  <c r="B3268" i="12"/>
  <c r="C3268" i="12"/>
  <c r="D3268" i="12"/>
  <c r="E3268" i="12"/>
  <c r="F3268" i="12"/>
  <c r="G3268" i="12"/>
  <c r="H3268" i="12"/>
  <c r="A3269" i="12"/>
  <c r="B3269" i="12"/>
  <c r="C3269" i="12"/>
  <c r="D3269" i="12"/>
  <c r="E3269" i="12"/>
  <c r="F3269" i="12"/>
  <c r="G3269" i="12"/>
  <c r="H3269" i="12"/>
  <c r="A3270" i="12"/>
  <c r="B3270" i="12"/>
  <c r="C3270" i="12"/>
  <c r="D3270" i="12"/>
  <c r="E3270" i="12"/>
  <c r="F3270" i="12"/>
  <c r="G3270" i="12"/>
  <c r="H3270" i="12"/>
  <c r="A3271" i="12"/>
  <c r="B3271" i="12"/>
  <c r="C3271" i="12"/>
  <c r="D3271" i="12"/>
  <c r="E3271" i="12"/>
  <c r="F3271" i="12"/>
  <c r="G3271" i="12"/>
  <c r="H3271" i="12"/>
  <c r="A3272" i="12"/>
  <c r="B3272" i="12"/>
  <c r="C3272" i="12"/>
  <c r="D3272" i="12"/>
  <c r="E3272" i="12"/>
  <c r="F3272" i="12"/>
  <c r="G3272" i="12"/>
  <c r="H3272" i="12"/>
  <c r="A3273" i="12"/>
  <c r="B3273" i="12"/>
  <c r="C3273" i="12"/>
  <c r="D3273" i="12"/>
  <c r="E3273" i="12"/>
  <c r="F3273" i="12"/>
  <c r="G3273" i="12"/>
  <c r="H3273" i="12"/>
  <c r="A3274" i="12"/>
  <c r="B3274" i="12"/>
  <c r="C3274" i="12"/>
  <c r="D3274" i="12"/>
  <c r="E3274" i="12"/>
  <c r="F3274" i="12"/>
  <c r="G3274" i="12"/>
  <c r="H3274" i="12"/>
  <c r="A3275" i="12"/>
  <c r="B3275" i="12"/>
  <c r="C3275" i="12"/>
  <c r="D3275" i="12"/>
  <c r="E3275" i="12"/>
  <c r="F3275" i="12"/>
  <c r="G3275" i="12"/>
  <c r="H3275" i="12"/>
  <c r="A3276" i="12"/>
  <c r="B3276" i="12"/>
  <c r="C3276" i="12"/>
  <c r="D3276" i="12"/>
  <c r="E3276" i="12"/>
  <c r="F3276" i="12"/>
  <c r="G3276" i="12"/>
  <c r="H3276" i="12"/>
  <c r="A3277" i="12"/>
  <c r="B3277" i="12"/>
  <c r="C3277" i="12"/>
  <c r="D3277" i="12"/>
  <c r="E3277" i="12"/>
  <c r="F3277" i="12"/>
  <c r="G3277" i="12"/>
  <c r="H3277" i="12"/>
  <c r="A3278" i="12"/>
  <c r="B3278" i="12"/>
  <c r="C3278" i="12"/>
  <c r="D3278" i="12"/>
  <c r="E3278" i="12"/>
  <c r="F3278" i="12"/>
  <c r="G3278" i="12"/>
  <c r="H3278" i="12"/>
  <c r="A3279" i="12"/>
  <c r="B3279" i="12"/>
  <c r="C3279" i="12"/>
  <c r="D3279" i="12"/>
  <c r="E3279" i="12"/>
  <c r="F3279" i="12"/>
  <c r="G3279" i="12"/>
  <c r="H3279" i="12"/>
  <c r="A3280" i="12"/>
  <c r="B3280" i="12"/>
  <c r="C3280" i="12"/>
  <c r="D3280" i="12"/>
  <c r="E3280" i="12"/>
  <c r="F3280" i="12"/>
  <c r="G3280" i="12"/>
  <c r="H3280" i="12"/>
  <c r="A3281" i="12"/>
  <c r="B3281" i="12"/>
  <c r="C3281" i="12"/>
  <c r="D3281" i="12"/>
  <c r="E3281" i="12"/>
  <c r="F3281" i="12"/>
  <c r="G3281" i="12"/>
  <c r="H3281" i="12"/>
  <c r="A3282" i="12"/>
  <c r="B3282" i="12"/>
  <c r="C3282" i="12"/>
  <c r="D3282" i="12"/>
  <c r="E3282" i="12"/>
  <c r="F3282" i="12"/>
  <c r="G3282" i="12"/>
  <c r="H3282" i="12"/>
  <c r="A3283" i="12"/>
  <c r="B3283" i="12"/>
  <c r="C3283" i="12"/>
  <c r="D3283" i="12"/>
  <c r="E3283" i="12"/>
  <c r="F3283" i="12"/>
  <c r="G3283" i="12"/>
  <c r="H3283" i="12"/>
  <c r="A3284" i="12"/>
  <c r="B3284" i="12"/>
  <c r="C3284" i="12"/>
  <c r="D3284" i="12"/>
  <c r="E3284" i="12"/>
  <c r="F3284" i="12"/>
  <c r="G3284" i="12"/>
  <c r="H3284" i="12"/>
  <c r="A3285" i="12"/>
  <c r="B3285" i="12"/>
  <c r="C3285" i="12"/>
  <c r="D3285" i="12"/>
  <c r="E3285" i="12"/>
  <c r="F3285" i="12"/>
  <c r="G3285" i="12"/>
  <c r="H3285" i="12"/>
  <c r="A3286" i="12"/>
  <c r="B3286" i="12"/>
  <c r="C3286" i="12"/>
  <c r="D3286" i="12"/>
  <c r="E3286" i="12"/>
  <c r="F3286" i="12"/>
  <c r="G3286" i="12"/>
  <c r="H3286" i="12"/>
  <c r="A3287" i="12"/>
  <c r="B3287" i="12"/>
  <c r="C3287" i="12"/>
  <c r="D3287" i="12"/>
  <c r="E3287" i="12"/>
  <c r="F3287" i="12"/>
  <c r="G3287" i="12"/>
  <c r="H3287" i="12"/>
  <c r="A3288" i="12"/>
  <c r="B3288" i="12"/>
  <c r="C3288" i="12"/>
  <c r="D3288" i="12"/>
  <c r="E3288" i="12"/>
  <c r="F3288" i="12"/>
  <c r="G3288" i="12"/>
  <c r="H3288" i="12"/>
  <c r="A3289" i="12"/>
  <c r="B3289" i="12"/>
  <c r="C3289" i="12"/>
  <c r="D3289" i="12"/>
  <c r="E3289" i="12"/>
  <c r="F3289" i="12"/>
  <c r="G3289" i="12"/>
  <c r="H3289" i="12"/>
  <c r="A3290" i="12"/>
  <c r="B3290" i="12"/>
  <c r="C3290" i="12"/>
  <c r="D3290" i="12"/>
  <c r="E3290" i="12"/>
  <c r="F3290" i="12"/>
  <c r="G3290" i="12"/>
  <c r="H3290" i="12"/>
  <c r="A3291" i="12"/>
  <c r="B3291" i="12"/>
  <c r="C3291" i="12"/>
  <c r="D3291" i="12"/>
  <c r="E3291" i="12"/>
  <c r="F3291" i="12"/>
  <c r="G3291" i="12"/>
  <c r="H3291" i="12"/>
  <c r="A3292" i="12"/>
  <c r="B3292" i="12"/>
  <c r="C3292" i="12"/>
  <c r="D3292" i="12"/>
  <c r="E3292" i="12"/>
  <c r="F3292" i="12"/>
  <c r="G3292" i="12"/>
  <c r="H3292" i="12"/>
  <c r="A3293" i="12"/>
  <c r="B3293" i="12"/>
  <c r="C3293" i="12"/>
  <c r="D3293" i="12"/>
  <c r="E3293" i="12"/>
  <c r="F3293" i="12"/>
  <c r="G3293" i="12"/>
  <c r="H3293" i="12"/>
  <c r="A3294" i="12"/>
  <c r="B3294" i="12"/>
  <c r="C3294" i="12"/>
  <c r="D3294" i="12"/>
  <c r="E3294" i="12"/>
  <c r="F3294" i="12"/>
  <c r="G3294" i="12"/>
  <c r="H3294" i="12"/>
  <c r="A3295" i="12"/>
  <c r="B3295" i="12"/>
  <c r="C3295" i="12"/>
  <c r="D3295" i="12"/>
  <c r="E3295" i="12"/>
  <c r="F3295" i="12"/>
  <c r="G3295" i="12"/>
  <c r="H3295" i="12"/>
  <c r="A3296" i="12"/>
  <c r="B3296" i="12"/>
  <c r="C3296" i="12"/>
  <c r="D3296" i="12"/>
  <c r="E3296" i="12"/>
  <c r="F3296" i="12"/>
  <c r="G3296" i="12"/>
  <c r="H3296" i="12"/>
  <c r="A3297" i="12"/>
  <c r="B3297" i="12"/>
  <c r="C3297" i="12"/>
  <c r="D3297" i="12"/>
  <c r="E3297" i="12"/>
  <c r="F3297" i="12"/>
  <c r="G3297" i="12"/>
  <c r="H3297" i="12"/>
  <c r="A3298" i="12"/>
  <c r="B3298" i="12"/>
  <c r="C3298" i="12"/>
  <c r="D3298" i="12"/>
  <c r="E3298" i="12"/>
  <c r="F3298" i="12"/>
  <c r="G3298" i="12"/>
  <c r="H3298" i="12"/>
  <c r="A3299" i="12"/>
  <c r="B3299" i="12"/>
  <c r="C3299" i="12"/>
  <c r="D3299" i="12"/>
  <c r="E3299" i="12"/>
  <c r="F3299" i="12"/>
  <c r="G3299" i="12"/>
  <c r="H3299" i="12"/>
  <c r="A3300" i="12"/>
  <c r="B3300" i="12"/>
  <c r="C3300" i="12"/>
  <c r="D3300" i="12"/>
  <c r="E3300" i="12"/>
  <c r="F3300" i="12"/>
  <c r="G3300" i="12"/>
  <c r="H3300" i="12"/>
  <c r="A3301" i="12"/>
  <c r="B3301" i="12"/>
  <c r="C3301" i="12"/>
  <c r="D3301" i="12"/>
  <c r="E3301" i="12"/>
  <c r="F3301" i="12"/>
  <c r="G3301" i="12"/>
  <c r="H3301" i="12"/>
  <c r="A3302" i="12"/>
  <c r="B3302" i="12"/>
  <c r="C3302" i="12"/>
  <c r="D3302" i="12"/>
  <c r="E3302" i="12"/>
  <c r="F3302" i="12"/>
  <c r="G3302" i="12"/>
  <c r="H3302" i="12"/>
  <c r="A3303" i="12"/>
  <c r="B3303" i="12"/>
  <c r="C3303" i="12"/>
  <c r="D3303" i="12"/>
  <c r="E3303" i="12"/>
  <c r="F3303" i="12"/>
  <c r="G3303" i="12"/>
  <c r="H3303" i="12"/>
  <c r="A3304" i="12"/>
  <c r="B3304" i="12"/>
  <c r="C3304" i="12"/>
  <c r="D3304" i="12"/>
  <c r="E3304" i="12"/>
  <c r="F3304" i="12"/>
  <c r="G3304" i="12"/>
  <c r="H3304" i="12"/>
  <c r="A3305" i="12"/>
  <c r="B3305" i="12"/>
  <c r="C3305" i="12"/>
  <c r="D3305" i="12"/>
  <c r="E3305" i="12"/>
  <c r="F3305" i="12"/>
  <c r="G3305" i="12"/>
  <c r="H3305" i="12"/>
  <c r="A3306" i="12"/>
  <c r="B3306" i="12"/>
  <c r="C3306" i="12"/>
  <c r="D3306" i="12"/>
  <c r="E3306" i="12"/>
  <c r="F3306" i="12"/>
  <c r="G3306" i="12"/>
  <c r="H3306" i="12"/>
  <c r="A3307" i="12"/>
  <c r="B3307" i="12"/>
  <c r="C3307" i="12"/>
  <c r="D3307" i="12"/>
  <c r="E3307" i="12"/>
  <c r="F3307" i="12"/>
  <c r="G3307" i="12"/>
  <c r="H3307" i="12"/>
  <c r="A3308" i="12"/>
  <c r="B3308" i="12"/>
  <c r="C3308" i="12"/>
  <c r="D3308" i="12"/>
  <c r="E3308" i="12"/>
  <c r="F3308" i="12"/>
  <c r="G3308" i="12"/>
  <c r="H3308" i="12"/>
  <c r="A3309" i="12"/>
  <c r="B3309" i="12"/>
  <c r="C3309" i="12"/>
  <c r="D3309" i="12"/>
  <c r="E3309" i="12"/>
  <c r="F3309" i="12"/>
  <c r="G3309" i="12"/>
  <c r="H3309" i="12"/>
  <c r="A3310" i="12"/>
  <c r="B3310" i="12"/>
  <c r="C3310" i="12"/>
  <c r="D3310" i="12"/>
  <c r="E3310" i="12"/>
  <c r="F3310" i="12"/>
  <c r="G3310" i="12"/>
  <c r="H3310" i="12"/>
  <c r="A3311" i="12"/>
  <c r="B3311" i="12"/>
  <c r="C3311" i="12"/>
  <c r="D3311" i="12"/>
  <c r="E3311" i="12"/>
  <c r="F3311" i="12"/>
  <c r="G3311" i="12"/>
  <c r="H3311" i="12"/>
  <c r="A3312" i="12"/>
  <c r="B3312" i="12"/>
  <c r="C3312" i="12"/>
  <c r="D3312" i="12"/>
  <c r="E3312" i="12"/>
  <c r="F3312" i="12"/>
  <c r="G3312" i="12"/>
  <c r="H3312" i="12"/>
  <c r="A3313" i="12"/>
  <c r="B3313" i="12"/>
  <c r="C3313" i="12"/>
  <c r="D3313" i="12"/>
  <c r="E3313" i="12"/>
  <c r="F3313" i="12"/>
  <c r="G3313" i="12"/>
  <c r="H3313" i="12"/>
  <c r="A3314" i="12"/>
  <c r="B3314" i="12"/>
  <c r="C3314" i="12"/>
  <c r="D3314" i="12"/>
  <c r="E3314" i="12"/>
  <c r="F3314" i="12"/>
  <c r="G3314" i="12"/>
  <c r="H3314" i="12"/>
  <c r="A3315" i="12"/>
  <c r="B3315" i="12"/>
  <c r="C3315" i="12"/>
  <c r="D3315" i="12"/>
  <c r="E3315" i="12"/>
  <c r="F3315" i="12"/>
  <c r="G3315" i="12"/>
  <c r="H3315" i="12"/>
  <c r="A3316" i="12"/>
  <c r="B3316" i="12"/>
  <c r="C3316" i="12"/>
  <c r="D3316" i="12"/>
  <c r="E3316" i="12"/>
  <c r="F3316" i="12"/>
  <c r="G3316" i="12"/>
  <c r="H3316" i="12"/>
  <c r="A3317" i="12"/>
  <c r="B3317" i="12"/>
  <c r="C3317" i="12"/>
  <c r="D3317" i="12"/>
  <c r="E3317" i="12"/>
  <c r="F3317" i="12"/>
  <c r="G3317" i="12"/>
  <c r="H3317" i="12"/>
  <c r="A3318" i="12"/>
  <c r="B3318" i="12"/>
  <c r="C3318" i="12"/>
  <c r="D3318" i="12"/>
  <c r="E3318" i="12"/>
  <c r="F3318" i="12"/>
  <c r="G3318" i="12"/>
  <c r="H3318" i="12"/>
  <c r="A3319" i="12"/>
  <c r="B3319" i="12"/>
  <c r="C3319" i="12"/>
  <c r="D3319" i="12"/>
  <c r="E3319" i="12"/>
  <c r="F3319" i="12"/>
  <c r="G3319" i="12"/>
  <c r="H3319" i="12"/>
  <c r="A3320" i="12"/>
  <c r="B3320" i="12"/>
  <c r="C3320" i="12"/>
  <c r="D3320" i="12"/>
  <c r="E3320" i="12"/>
  <c r="F3320" i="12"/>
  <c r="G3320" i="12"/>
  <c r="H3320" i="12"/>
  <c r="A3321" i="12"/>
  <c r="B3321" i="12"/>
  <c r="C3321" i="12"/>
  <c r="D3321" i="12"/>
  <c r="E3321" i="12"/>
  <c r="F3321" i="12"/>
  <c r="G3321" i="12"/>
  <c r="H3321" i="12"/>
  <c r="A3322" i="12"/>
  <c r="B3322" i="12"/>
  <c r="C3322" i="12"/>
  <c r="D3322" i="12"/>
  <c r="E3322" i="12"/>
  <c r="F3322" i="12"/>
  <c r="G3322" i="12"/>
  <c r="H3322" i="12"/>
  <c r="A3323" i="12"/>
  <c r="B3323" i="12"/>
  <c r="C3323" i="12"/>
  <c r="D3323" i="12"/>
  <c r="E3323" i="12"/>
  <c r="F3323" i="12"/>
  <c r="G3323" i="12"/>
  <c r="H3323" i="12"/>
  <c r="A3324" i="12"/>
  <c r="B3324" i="12"/>
  <c r="C3324" i="12"/>
  <c r="D3324" i="12"/>
  <c r="E3324" i="12"/>
  <c r="F3324" i="12"/>
  <c r="G3324" i="12"/>
  <c r="H3324" i="12"/>
  <c r="A3325" i="12"/>
  <c r="B3325" i="12"/>
  <c r="C3325" i="12"/>
  <c r="D3325" i="12"/>
  <c r="E3325" i="12"/>
  <c r="F3325" i="12"/>
  <c r="G3325" i="12"/>
  <c r="H3325" i="12"/>
  <c r="A3326" i="12"/>
  <c r="B3326" i="12"/>
  <c r="C3326" i="12"/>
  <c r="D3326" i="12"/>
  <c r="E3326" i="12"/>
  <c r="F3326" i="12"/>
  <c r="G3326" i="12"/>
  <c r="H3326" i="12"/>
  <c r="A3327" i="12"/>
  <c r="B3327" i="12"/>
  <c r="C3327" i="12"/>
  <c r="D3327" i="12"/>
  <c r="E3327" i="12"/>
  <c r="F3327" i="12"/>
  <c r="G3327" i="12"/>
  <c r="H3327" i="12"/>
  <c r="A3328" i="12"/>
  <c r="B3328" i="12"/>
  <c r="C3328" i="12"/>
  <c r="D3328" i="12"/>
  <c r="E3328" i="12"/>
  <c r="F3328" i="12"/>
  <c r="G3328" i="12"/>
  <c r="H3328" i="12"/>
  <c r="A3329" i="12"/>
  <c r="B3329" i="12"/>
  <c r="C3329" i="12"/>
  <c r="D3329" i="12"/>
  <c r="E3329" i="12"/>
  <c r="F3329" i="12"/>
  <c r="G3329" i="12"/>
  <c r="H3329" i="12"/>
  <c r="A3330" i="12"/>
  <c r="B3330" i="12"/>
  <c r="C3330" i="12"/>
  <c r="D3330" i="12"/>
  <c r="E3330" i="12"/>
  <c r="F3330" i="12"/>
  <c r="G3330" i="12"/>
  <c r="H3330" i="12"/>
  <c r="A3331" i="12"/>
  <c r="B3331" i="12"/>
  <c r="C3331" i="12"/>
  <c r="D3331" i="12"/>
  <c r="E3331" i="12"/>
  <c r="F3331" i="12"/>
  <c r="G3331" i="12"/>
  <c r="H3331" i="12"/>
  <c r="A3332" i="12"/>
  <c r="B3332" i="12"/>
  <c r="C3332" i="12"/>
  <c r="D3332" i="12"/>
  <c r="E3332" i="12"/>
  <c r="F3332" i="12"/>
  <c r="G3332" i="12"/>
  <c r="H3332" i="12"/>
  <c r="A3333" i="12"/>
  <c r="B3333" i="12"/>
  <c r="C3333" i="12"/>
  <c r="D3333" i="12"/>
  <c r="E3333" i="12"/>
  <c r="F3333" i="12"/>
  <c r="G3333" i="12"/>
  <c r="H3333" i="12"/>
  <c r="A3334" i="12"/>
  <c r="B3334" i="12"/>
  <c r="C3334" i="12"/>
  <c r="D3334" i="12"/>
  <c r="E3334" i="12"/>
  <c r="F3334" i="12"/>
  <c r="G3334" i="12"/>
  <c r="H3334" i="12"/>
  <c r="A3335" i="12"/>
  <c r="B3335" i="12"/>
  <c r="C3335" i="12"/>
  <c r="D3335" i="12"/>
  <c r="E3335" i="12"/>
  <c r="F3335" i="12"/>
  <c r="G3335" i="12"/>
  <c r="H3335" i="12"/>
  <c r="A3336" i="12"/>
  <c r="B3336" i="12"/>
  <c r="C3336" i="12"/>
  <c r="D3336" i="12"/>
  <c r="E3336" i="12"/>
  <c r="F3336" i="12"/>
  <c r="G3336" i="12"/>
  <c r="H3336" i="12"/>
  <c r="A3337" i="12"/>
  <c r="B3337" i="12"/>
  <c r="C3337" i="12"/>
  <c r="D3337" i="12"/>
  <c r="E3337" i="12"/>
  <c r="F3337" i="12"/>
  <c r="G3337" i="12"/>
  <c r="H3337" i="12"/>
  <c r="A3338" i="12"/>
  <c r="B3338" i="12"/>
  <c r="C3338" i="12"/>
  <c r="D3338" i="12"/>
  <c r="E3338" i="12"/>
  <c r="F3338" i="12"/>
  <c r="G3338" i="12"/>
  <c r="H3338" i="12"/>
  <c r="A3339" i="12"/>
  <c r="B3339" i="12"/>
  <c r="C3339" i="12"/>
  <c r="D3339" i="12"/>
  <c r="E3339" i="12"/>
  <c r="F3339" i="12"/>
  <c r="G3339" i="12"/>
  <c r="H3339" i="12"/>
  <c r="A3340" i="12"/>
  <c r="B3340" i="12"/>
  <c r="C3340" i="12"/>
  <c r="D3340" i="12"/>
  <c r="E3340" i="12"/>
  <c r="F3340" i="12"/>
  <c r="G3340" i="12"/>
  <c r="H3340" i="12"/>
  <c r="A3341" i="12"/>
  <c r="B3341" i="12"/>
  <c r="C3341" i="12"/>
  <c r="D3341" i="12"/>
  <c r="E3341" i="12"/>
  <c r="F3341" i="12"/>
  <c r="G3341" i="12"/>
  <c r="H3341" i="12"/>
  <c r="A3342" i="12"/>
  <c r="B3342" i="12"/>
  <c r="C3342" i="12"/>
  <c r="D3342" i="12"/>
  <c r="E3342" i="12"/>
  <c r="F3342" i="12"/>
  <c r="G3342" i="12"/>
  <c r="H3342" i="12"/>
  <c r="A3343" i="12"/>
  <c r="B3343" i="12"/>
  <c r="C3343" i="12"/>
  <c r="D3343" i="12"/>
  <c r="E3343" i="12"/>
  <c r="F3343" i="12"/>
  <c r="G3343" i="12"/>
  <c r="H3343" i="12"/>
  <c r="A3344" i="12"/>
  <c r="B3344" i="12"/>
  <c r="C3344" i="12"/>
  <c r="D3344" i="12"/>
  <c r="E3344" i="12"/>
  <c r="F3344" i="12"/>
  <c r="G3344" i="12"/>
  <c r="H3344" i="12"/>
  <c r="A3345" i="12"/>
  <c r="B3345" i="12"/>
  <c r="C3345" i="12"/>
  <c r="D3345" i="12"/>
  <c r="E3345" i="12"/>
  <c r="F3345" i="12"/>
  <c r="G3345" i="12"/>
  <c r="H3345" i="12"/>
  <c r="A3346" i="12"/>
  <c r="B3346" i="12"/>
  <c r="C3346" i="12"/>
  <c r="D3346" i="12"/>
  <c r="E3346" i="12"/>
  <c r="F3346" i="12"/>
  <c r="G3346" i="12"/>
  <c r="H3346" i="12"/>
  <c r="A3347" i="12"/>
  <c r="B3347" i="12"/>
  <c r="C3347" i="12"/>
  <c r="D3347" i="12"/>
  <c r="E3347" i="12"/>
  <c r="F3347" i="12"/>
  <c r="G3347" i="12"/>
  <c r="H3347" i="12"/>
  <c r="A3348" i="12"/>
  <c r="B3348" i="12"/>
  <c r="C3348" i="12"/>
  <c r="D3348" i="12"/>
  <c r="E3348" i="12"/>
  <c r="F3348" i="12"/>
  <c r="G3348" i="12"/>
  <c r="H3348" i="12"/>
  <c r="A3349" i="12"/>
  <c r="B3349" i="12"/>
  <c r="C3349" i="12"/>
  <c r="D3349" i="12"/>
  <c r="E3349" i="12"/>
  <c r="F3349" i="12"/>
  <c r="G3349" i="12"/>
  <c r="H3349" i="12"/>
  <c r="A3350" i="12"/>
  <c r="B3350" i="12"/>
  <c r="C3350" i="12"/>
  <c r="D3350" i="12"/>
  <c r="E3350" i="12"/>
  <c r="F3350" i="12"/>
  <c r="G3350" i="12"/>
  <c r="H3350" i="12"/>
  <c r="A3351" i="12"/>
  <c r="B3351" i="12"/>
  <c r="C3351" i="12"/>
  <c r="D3351" i="12"/>
  <c r="E3351" i="12"/>
  <c r="F3351" i="12"/>
  <c r="G3351" i="12"/>
  <c r="H3351" i="12"/>
  <c r="A3352" i="12"/>
  <c r="B3352" i="12"/>
  <c r="C3352" i="12"/>
  <c r="D3352" i="12"/>
  <c r="E3352" i="12"/>
  <c r="F3352" i="12"/>
  <c r="G3352" i="12"/>
  <c r="H3352" i="12"/>
  <c r="A3353" i="12"/>
  <c r="B3353" i="12"/>
  <c r="C3353" i="12"/>
  <c r="D3353" i="12"/>
  <c r="E3353" i="12"/>
  <c r="F3353" i="12"/>
  <c r="G3353" i="12"/>
  <c r="H3353" i="12"/>
  <c r="A3354" i="12"/>
  <c r="B3354" i="12"/>
  <c r="C3354" i="12"/>
  <c r="D3354" i="12"/>
  <c r="E3354" i="12"/>
  <c r="F3354" i="12"/>
  <c r="G3354" i="12"/>
  <c r="H3354" i="12"/>
  <c r="A3355" i="12"/>
  <c r="B3355" i="12"/>
  <c r="C3355" i="12"/>
  <c r="D3355" i="12"/>
  <c r="E3355" i="12"/>
  <c r="F3355" i="12"/>
  <c r="G3355" i="12"/>
  <c r="H3355" i="12"/>
  <c r="A3356" i="12"/>
  <c r="B3356" i="12"/>
  <c r="C3356" i="12"/>
  <c r="D3356" i="12"/>
  <c r="E3356" i="12"/>
  <c r="F3356" i="12"/>
  <c r="G3356" i="12"/>
  <c r="H3356" i="12"/>
  <c r="A3357" i="12"/>
  <c r="B3357" i="12"/>
  <c r="C3357" i="12"/>
  <c r="D3357" i="12"/>
  <c r="E3357" i="12"/>
  <c r="F3357" i="12"/>
  <c r="G3357" i="12"/>
  <c r="H3357" i="12"/>
  <c r="A3358" i="12"/>
  <c r="B3358" i="12"/>
  <c r="C3358" i="12"/>
  <c r="D3358" i="12"/>
  <c r="E3358" i="12"/>
  <c r="F3358" i="12"/>
  <c r="G3358" i="12"/>
  <c r="H3358" i="12"/>
  <c r="A3359" i="12"/>
  <c r="B3359" i="12"/>
  <c r="C3359" i="12"/>
  <c r="D3359" i="12"/>
  <c r="E3359" i="12"/>
  <c r="F3359" i="12"/>
  <c r="G3359" i="12"/>
  <c r="H3359" i="12"/>
  <c r="A3360" i="12"/>
  <c r="B3360" i="12"/>
  <c r="C3360" i="12"/>
  <c r="D3360" i="12"/>
  <c r="E3360" i="12"/>
  <c r="F3360" i="12"/>
  <c r="G3360" i="12"/>
  <c r="H3360" i="12"/>
  <c r="A3361" i="12"/>
  <c r="B3361" i="12"/>
  <c r="C3361" i="12"/>
  <c r="D3361" i="12"/>
  <c r="E3361" i="12"/>
  <c r="F3361" i="12"/>
  <c r="G3361" i="12"/>
  <c r="H3361" i="12"/>
  <c r="A3362" i="12"/>
  <c r="B3362" i="12"/>
  <c r="C3362" i="12"/>
  <c r="D3362" i="12"/>
  <c r="E3362" i="12"/>
  <c r="F3362" i="12"/>
  <c r="G3362" i="12"/>
  <c r="H3362" i="12"/>
  <c r="A3363" i="12"/>
  <c r="B3363" i="12"/>
  <c r="C3363" i="12"/>
  <c r="D3363" i="12"/>
  <c r="E3363" i="12"/>
  <c r="F3363" i="12"/>
  <c r="G3363" i="12"/>
  <c r="H3363" i="12"/>
  <c r="A3364" i="12"/>
  <c r="B3364" i="12"/>
  <c r="C3364" i="12"/>
  <c r="D3364" i="12"/>
  <c r="E3364" i="12"/>
  <c r="F3364" i="12"/>
  <c r="G3364" i="12"/>
  <c r="H3364" i="12"/>
  <c r="A3365" i="12"/>
  <c r="B3365" i="12"/>
  <c r="C3365" i="12"/>
  <c r="D3365" i="12"/>
  <c r="E3365" i="12"/>
  <c r="F3365" i="12"/>
  <c r="G3365" i="12"/>
  <c r="H3365" i="12"/>
  <c r="A3366" i="12"/>
  <c r="B3366" i="12"/>
  <c r="C3366" i="12"/>
  <c r="D3366" i="12"/>
  <c r="E3366" i="12"/>
  <c r="F3366" i="12"/>
  <c r="G3366" i="12"/>
  <c r="H3366" i="12"/>
  <c r="A3367" i="12"/>
  <c r="B3367" i="12"/>
  <c r="C3367" i="12"/>
  <c r="D3367" i="12"/>
  <c r="E3367" i="12"/>
  <c r="F3367" i="12"/>
  <c r="G3367" i="12"/>
  <c r="H3367" i="12"/>
  <c r="A3368" i="12"/>
  <c r="B3368" i="12"/>
  <c r="C3368" i="12"/>
  <c r="D3368" i="12"/>
  <c r="E3368" i="12"/>
  <c r="F3368" i="12"/>
  <c r="G3368" i="12"/>
  <c r="H3368" i="12"/>
  <c r="A3369" i="12"/>
  <c r="B3369" i="12"/>
  <c r="C3369" i="12"/>
  <c r="D3369" i="12"/>
  <c r="E3369" i="12"/>
  <c r="F3369" i="12"/>
  <c r="G3369" i="12"/>
  <c r="H3369" i="12"/>
  <c r="A3370" i="12"/>
  <c r="B3370" i="12"/>
  <c r="C3370" i="12"/>
  <c r="D3370" i="12"/>
  <c r="E3370" i="12"/>
  <c r="F3370" i="12"/>
  <c r="G3370" i="12"/>
  <c r="H3370" i="12"/>
  <c r="A3371" i="12"/>
  <c r="B3371" i="12"/>
  <c r="C3371" i="12"/>
  <c r="D3371" i="12"/>
  <c r="E3371" i="12"/>
  <c r="F3371" i="12"/>
  <c r="G3371" i="12"/>
  <c r="H3371" i="12"/>
  <c r="A3372" i="12"/>
  <c r="B3372" i="12"/>
  <c r="C3372" i="12"/>
  <c r="D3372" i="12"/>
  <c r="E3372" i="12"/>
  <c r="F3372" i="12"/>
  <c r="G3372" i="12"/>
  <c r="H3372" i="12"/>
  <c r="A3373" i="12"/>
  <c r="B3373" i="12"/>
  <c r="C3373" i="12"/>
  <c r="D3373" i="12"/>
  <c r="E3373" i="12"/>
  <c r="F3373" i="12"/>
  <c r="G3373" i="12"/>
  <c r="H3373" i="12"/>
  <c r="A3374" i="12"/>
  <c r="B3374" i="12"/>
  <c r="C3374" i="12"/>
  <c r="D3374" i="12"/>
  <c r="E3374" i="12"/>
  <c r="F3374" i="12"/>
  <c r="G3374" i="12"/>
  <c r="H3374" i="12"/>
  <c r="A3375" i="12"/>
  <c r="B3375" i="12"/>
  <c r="C3375" i="12"/>
  <c r="D3375" i="12"/>
  <c r="E3375" i="12"/>
  <c r="F3375" i="12"/>
  <c r="G3375" i="12"/>
  <c r="H3375" i="12"/>
  <c r="A3376" i="12"/>
  <c r="B3376" i="12"/>
  <c r="C3376" i="12"/>
  <c r="D3376" i="12"/>
  <c r="E3376" i="12"/>
  <c r="F3376" i="12"/>
  <c r="G3376" i="12"/>
  <c r="H3376" i="12"/>
  <c r="A3377" i="12"/>
  <c r="B3377" i="12"/>
  <c r="C3377" i="12"/>
  <c r="D3377" i="12"/>
  <c r="E3377" i="12"/>
  <c r="F3377" i="12"/>
  <c r="G3377" i="12"/>
  <c r="H3377" i="12"/>
  <c r="A3378" i="12"/>
  <c r="B3378" i="12"/>
  <c r="C3378" i="12"/>
  <c r="D3378" i="12"/>
  <c r="E3378" i="12"/>
  <c r="F3378" i="12"/>
  <c r="G3378" i="12"/>
  <c r="H3378" i="12"/>
  <c r="A3379" i="12"/>
  <c r="B3379" i="12"/>
  <c r="C3379" i="12"/>
  <c r="D3379" i="12"/>
  <c r="E3379" i="12"/>
  <c r="F3379" i="12"/>
  <c r="G3379" i="12"/>
  <c r="H3379" i="12"/>
  <c r="A3380" i="12"/>
  <c r="B3380" i="12"/>
  <c r="C3380" i="12"/>
  <c r="D3380" i="12"/>
  <c r="E3380" i="12"/>
  <c r="F3380" i="12"/>
  <c r="G3380" i="12"/>
  <c r="H3380" i="12"/>
  <c r="A3381" i="12"/>
  <c r="B3381" i="12"/>
  <c r="C3381" i="12"/>
  <c r="D3381" i="12"/>
  <c r="E3381" i="12"/>
  <c r="F3381" i="12"/>
  <c r="G3381" i="12"/>
  <c r="H3381" i="12"/>
  <c r="A3382" i="12"/>
  <c r="B3382" i="12"/>
  <c r="C3382" i="12"/>
  <c r="D3382" i="12"/>
  <c r="E3382" i="12"/>
  <c r="F3382" i="12"/>
  <c r="G3382" i="12"/>
  <c r="H3382" i="12"/>
  <c r="A3383" i="12"/>
  <c r="B3383" i="12"/>
  <c r="C3383" i="12"/>
  <c r="D3383" i="12"/>
  <c r="E3383" i="12"/>
  <c r="F3383" i="12"/>
  <c r="G3383" i="12"/>
  <c r="H3383" i="12"/>
  <c r="A3384" i="12"/>
  <c r="B3384" i="12"/>
  <c r="C3384" i="12"/>
  <c r="D3384" i="12"/>
  <c r="E3384" i="12"/>
  <c r="F3384" i="12"/>
  <c r="G3384" i="12"/>
  <c r="H3384" i="12"/>
  <c r="A3385" i="12"/>
  <c r="B3385" i="12"/>
  <c r="C3385" i="12"/>
  <c r="D3385" i="12"/>
  <c r="E3385" i="12"/>
  <c r="F3385" i="12"/>
  <c r="G3385" i="12"/>
  <c r="H3385" i="12"/>
  <c r="A3386" i="12"/>
  <c r="B3386" i="12"/>
  <c r="C3386" i="12"/>
  <c r="D3386" i="12"/>
  <c r="E3386" i="12"/>
  <c r="F3386" i="12"/>
  <c r="G3386" i="12"/>
  <c r="H3386" i="12"/>
  <c r="A3387" i="12"/>
  <c r="B3387" i="12"/>
  <c r="C3387" i="12"/>
  <c r="D3387" i="12"/>
  <c r="E3387" i="12"/>
  <c r="F3387" i="12"/>
  <c r="G3387" i="12"/>
  <c r="H3387" i="12"/>
  <c r="A3388" i="12"/>
  <c r="B3388" i="12"/>
  <c r="C3388" i="12"/>
  <c r="D3388" i="12"/>
  <c r="E3388" i="12"/>
  <c r="F3388" i="12"/>
  <c r="G3388" i="12"/>
  <c r="H3388" i="12"/>
  <c r="A3389" i="12"/>
  <c r="B3389" i="12"/>
  <c r="C3389" i="12"/>
  <c r="D3389" i="12"/>
  <c r="E3389" i="12"/>
  <c r="F3389" i="12"/>
  <c r="G3389" i="12"/>
  <c r="H3389" i="12"/>
  <c r="A3390" i="12"/>
  <c r="B3390" i="12"/>
  <c r="C3390" i="12"/>
  <c r="D3390" i="12"/>
  <c r="E3390" i="12"/>
  <c r="F3390" i="12"/>
  <c r="G3390" i="12"/>
  <c r="H3390" i="12"/>
  <c r="A3391" i="12"/>
  <c r="B3391" i="12"/>
  <c r="C3391" i="12"/>
  <c r="D3391" i="12"/>
  <c r="E3391" i="12"/>
  <c r="F3391" i="12"/>
  <c r="G3391" i="12"/>
  <c r="H3391" i="12"/>
  <c r="A3392" i="12"/>
  <c r="B3392" i="12"/>
  <c r="C3392" i="12"/>
  <c r="D3392" i="12"/>
  <c r="E3392" i="12"/>
  <c r="F3392" i="12"/>
  <c r="G3392" i="12"/>
  <c r="H3392" i="12"/>
  <c r="A3393" i="12"/>
  <c r="B3393" i="12"/>
  <c r="C3393" i="12"/>
  <c r="D3393" i="12"/>
  <c r="E3393" i="12"/>
  <c r="F3393" i="12"/>
  <c r="G3393" i="12"/>
  <c r="H3393" i="12"/>
  <c r="A3394" i="12"/>
  <c r="B3394" i="12"/>
  <c r="C3394" i="12"/>
  <c r="D3394" i="12"/>
  <c r="E3394" i="12"/>
  <c r="F3394" i="12"/>
  <c r="G3394" i="12"/>
  <c r="H3394" i="12"/>
  <c r="A3395" i="12"/>
  <c r="B3395" i="12"/>
  <c r="C3395" i="12"/>
  <c r="D3395" i="12"/>
  <c r="E3395" i="12"/>
  <c r="F3395" i="12"/>
  <c r="G3395" i="12"/>
  <c r="H3395" i="12"/>
  <c r="A3396" i="12"/>
  <c r="B3396" i="12"/>
  <c r="C3396" i="12"/>
  <c r="D3396" i="12"/>
  <c r="E3396" i="12"/>
  <c r="F3396" i="12"/>
  <c r="G3396" i="12"/>
  <c r="H3396" i="12"/>
  <c r="A3397" i="12"/>
  <c r="B3397" i="12"/>
  <c r="C3397" i="12"/>
  <c r="D3397" i="12"/>
  <c r="E3397" i="12"/>
  <c r="F3397" i="12"/>
  <c r="G3397" i="12"/>
  <c r="H3397" i="12"/>
  <c r="A3398" i="12"/>
  <c r="B3398" i="12"/>
  <c r="C3398" i="12"/>
  <c r="D3398" i="12"/>
  <c r="E3398" i="12"/>
  <c r="F3398" i="12"/>
  <c r="G3398" i="12"/>
  <c r="H3398" i="12"/>
  <c r="A3399" i="12"/>
  <c r="B3399" i="12"/>
  <c r="C3399" i="12"/>
  <c r="D3399" i="12"/>
  <c r="E3399" i="12"/>
  <c r="F3399" i="12"/>
  <c r="G3399" i="12"/>
  <c r="H3399" i="12"/>
  <c r="A3400" i="12"/>
  <c r="B3400" i="12"/>
  <c r="C3400" i="12"/>
  <c r="D3400" i="12"/>
  <c r="E3400" i="12"/>
  <c r="F3400" i="12"/>
  <c r="G3400" i="12"/>
  <c r="H3400" i="12"/>
  <c r="A3401" i="12"/>
  <c r="B3401" i="12"/>
  <c r="C3401" i="12"/>
  <c r="D3401" i="12"/>
  <c r="E3401" i="12"/>
  <c r="F3401" i="12"/>
  <c r="G3401" i="12"/>
  <c r="H3401" i="12"/>
  <c r="A3402" i="12"/>
  <c r="B3402" i="12"/>
  <c r="C3402" i="12"/>
  <c r="D3402" i="12"/>
  <c r="E3402" i="12"/>
  <c r="F3402" i="12"/>
  <c r="G3402" i="12"/>
  <c r="H3402" i="12"/>
  <c r="A3403" i="12"/>
  <c r="B3403" i="12"/>
  <c r="C3403" i="12"/>
  <c r="D3403" i="12"/>
  <c r="E3403" i="12"/>
  <c r="F3403" i="12"/>
  <c r="G3403" i="12"/>
  <c r="H3403" i="12"/>
  <c r="A3404" i="12"/>
  <c r="B3404" i="12"/>
  <c r="C3404" i="12"/>
  <c r="D3404" i="12"/>
  <c r="E3404" i="12"/>
  <c r="F3404" i="12"/>
  <c r="G3404" i="12"/>
  <c r="H3404" i="12"/>
  <c r="A3405" i="12"/>
  <c r="B3405" i="12"/>
  <c r="C3405" i="12"/>
  <c r="D3405" i="12"/>
  <c r="E3405" i="12"/>
  <c r="F3405" i="12"/>
  <c r="G3405" i="12"/>
  <c r="H3405" i="12"/>
  <c r="A3406" i="12"/>
  <c r="B3406" i="12"/>
  <c r="C3406" i="12"/>
  <c r="D3406" i="12"/>
  <c r="E3406" i="12"/>
  <c r="F3406" i="12"/>
  <c r="G3406" i="12"/>
  <c r="H3406" i="12"/>
  <c r="A3407" i="12"/>
  <c r="B3407" i="12"/>
  <c r="C3407" i="12"/>
  <c r="D3407" i="12"/>
  <c r="E3407" i="12"/>
  <c r="F3407" i="12"/>
  <c r="G3407" i="12"/>
  <c r="H3407" i="12"/>
  <c r="A3408" i="12"/>
  <c r="B3408" i="12"/>
  <c r="C3408" i="12"/>
  <c r="D3408" i="12"/>
  <c r="E3408" i="12"/>
  <c r="F3408" i="12"/>
  <c r="G3408" i="12"/>
  <c r="H3408" i="12"/>
  <c r="A3409" i="12"/>
  <c r="B3409" i="12"/>
  <c r="C3409" i="12"/>
  <c r="D3409" i="12"/>
  <c r="E3409" i="12"/>
  <c r="F3409" i="12"/>
  <c r="G3409" i="12"/>
  <c r="H3409" i="12"/>
  <c r="A3410" i="12"/>
  <c r="B3410" i="12"/>
  <c r="C3410" i="12"/>
  <c r="D3410" i="12"/>
  <c r="E3410" i="12"/>
  <c r="F3410" i="12"/>
  <c r="G3410" i="12"/>
  <c r="H3410" i="12"/>
  <c r="A3411" i="12"/>
  <c r="B3411" i="12"/>
  <c r="C3411" i="12"/>
  <c r="D3411" i="12"/>
  <c r="E3411" i="12"/>
  <c r="F3411" i="12"/>
  <c r="G3411" i="12"/>
  <c r="H3411" i="12"/>
  <c r="A3412" i="12"/>
  <c r="B3412" i="12"/>
  <c r="C3412" i="12"/>
  <c r="D3412" i="12"/>
  <c r="E3412" i="12"/>
  <c r="F3412" i="12"/>
  <c r="G3412" i="12"/>
  <c r="H3412" i="12"/>
  <c r="A3413" i="12"/>
  <c r="B3413" i="12"/>
  <c r="C3413" i="12"/>
  <c r="D3413" i="12"/>
  <c r="E3413" i="12"/>
  <c r="F3413" i="12"/>
  <c r="G3413" i="12"/>
  <c r="H3413" i="12"/>
  <c r="A3414" i="12"/>
  <c r="B3414" i="12"/>
  <c r="C3414" i="12"/>
  <c r="D3414" i="12"/>
  <c r="E3414" i="12"/>
  <c r="F3414" i="12"/>
  <c r="G3414" i="12"/>
  <c r="H3414" i="12"/>
  <c r="A3415" i="12"/>
  <c r="B3415" i="12"/>
  <c r="C3415" i="12"/>
  <c r="D3415" i="12"/>
  <c r="E3415" i="12"/>
  <c r="F3415" i="12"/>
  <c r="G3415" i="12"/>
  <c r="H3415" i="12"/>
  <c r="A3416" i="12"/>
  <c r="B3416" i="12"/>
  <c r="C3416" i="12"/>
  <c r="D3416" i="12"/>
  <c r="E3416" i="12"/>
  <c r="F3416" i="12"/>
  <c r="G3416" i="12"/>
  <c r="H3416" i="12"/>
  <c r="A3417" i="12"/>
  <c r="B3417" i="12"/>
  <c r="C3417" i="12"/>
  <c r="D3417" i="12"/>
  <c r="E3417" i="12"/>
  <c r="F3417" i="12"/>
  <c r="G3417" i="12"/>
  <c r="H3417" i="12"/>
  <c r="A3418" i="12"/>
  <c r="B3418" i="12"/>
  <c r="C3418" i="12"/>
  <c r="D3418" i="12"/>
  <c r="E3418" i="12"/>
  <c r="F3418" i="12"/>
  <c r="G3418" i="12"/>
  <c r="H3418" i="12"/>
  <c r="A3419" i="12"/>
  <c r="B3419" i="12"/>
  <c r="C3419" i="12"/>
  <c r="D3419" i="12"/>
  <c r="E3419" i="12"/>
  <c r="F3419" i="12"/>
  <c r="G3419" i="12"/>
  <c r="H3419" i="12"/>
  <c r="A3420" i="12"/>
  <c r="B3420" i="12"/>
  <c r="C3420" i="12"/>
  <c r="D3420" i="12"/>
  <c r="E3420" i="12"/>
  <c r="F3420" i="12"/>
  <c r="G3420" i="12"/>
  <c r="H3420" i="12"/>
  <c r="A3421" i="12"/>
  <c r="B3421" i="12"/>
  <c r="C3421" i="12"/>
  <c r="D3421" i="12"/>
  <c r="E3421" i="12"/>
  <c r="F3421" i="12"/>
  <c r="G3421" i="12"/>
  <c r="H3421" i="12"/>
  <c r="A3422" i="12"/>
  <c r="B3422" i="12"/>
  <c r="C3422" i="12"/>
  <c r="D3422" i="12"/>
  <c r="E3422" i="12"/>
  <c r="F3422" i="12"/>
  <c r="G3422" i="12"/>
  <c r="H3422" i="12"/>
  <c r="A3423" i="12"/>
  <c r="B3423" i="12"/>
  <c r="C3423" i="12"/>
  <c r="D3423" i="12"/>
  <c r="E3423" i="12"/>
  <c r="F3423" i="12"/>
  <c r="G3423" i="12"/>
  <c r="H3423" i="12"/>
  <c r="A3424" i="12"/>
  <c r="B3424" i="12"/>
  <c r="C3424" i="12"/>
  <c r="D3424" i="12"/>
  <c r="E3424" i="12"/>
  <c r="F3424" i="12"/>
  <c r="G3424" i="12"/>
  <c r="H3424" i="12"/>
  <c r="A3425" i="12"/>
  <c r="B3425" i="12"/>
  <c r="C3425" i="12"/>
  <c r="D3425" i="12"/>
  <c r="E3425" i="12"/>
  <c r="F3425" i="12"/>
  <c r="G3425" i="12"/>
  <c r="H3425" i="12"/>
  <c r="A3426" i="12"/>
  <c r="B3426" i="12"/>
  <c r="C3426" i="12"/>
  <c r="D3426" i="12"/>
  <c r="E3426" i="12"/>
  <c r="F3426" i="12"/>
  <c r="G3426" i="12"/>
  <c r="H3426" i="12"/>
  <c r="A3427" i="12"/>
  <c r="B3427" i="12"/>
  <c r="C3427" i="12"/>
  <c r="D3427" i="12"/>
  <c r="E3427" i="12"/>
  <c r="F3427" i="12"/>
  <c r="G3427" i="12"/>
  <c r="H3427" i="12"/>
  <c r="A3428" i="12"/>
  <c r="B3428" i="12"/>
  <c r="C3428" i="12"/>
  <c r="D3428" i="12"/>
  <c r="E3428" i="12"/>
  <c r="F3428" i="12"/>
  <c r="G3428" i="12"/>
  <c r="H3428" i="12"/>
  <c r="A3429" i="12"/>
  <c r="B3429" i="12"/>
  <c r="C3429" i="12"/>
  <c r="D3429" i="12"/>
  <c r="E3429" i="12"/>
  <c r="F3429" i="12"/>
  <c r="G3429" i="12"/>
  <c r="H3429" i="12"/>
  <c r="A3430" i="12"/>
  <c r="B3430" i="12"/>
  <c r="C3430" i="12"/>
  <c r="D3430" i="12"/>
  <c r="E3430" i="12"/>
  <c r="F3430" i="12"/>
  <c r="G3430" i="12"/>
  <c r="H3430" i="12"/>
  <c r="A3431" i="12"/>
  <c r="B3431" i="12"/>
  <c r="C3431" i="12"/>
  <c r="D3431" i="12"/>
  <c r="E3431" i="12"/>
  <c r="F3431" i="12"/>
  <c r="G3431" i="12"/>
  <c r="H3431" i="12"/>
  <c r="A3432" i="12"/>
  <c r="B3432" i="12"/>
  <c r="C3432" i="12"/>
  <c r="D3432" i="12"/>
  <c r="E3432" i="12"/>
  <c r="F3432" i="12"/>
  <c r="G3432" i="12"/>
  <c r="H3432" i="12"/>
  <c r="A3433" i="12"/>
  <c r="B3433" i="12"/>
  <c r="C3433" i="12"/>
  <c r="D3433" i="12"/>
  <c r="E3433" i="12"/>
  <c r="F3433" i="12"/>
  <c r="G3433" i="12"/>
  <c r="H3433" i="12"/>
  <c r="A3434" i="12"/>
  <c r="B3434" i="12"/>
  <c r="C3434" i="12"/>
  <c r="D3434" i="12"/>
  <c r="E3434" i="12"/>
  <c r="F3434" i="12"/>
  <c r="G3434" i="12"/>
  <c r="H3434" i="12"/>
  <c r="A3435" i="12"/>
  <c r="B3435" i="12"/>
  <c r="C3435" i="12"/>
  <c r="D3435" i="12"/>
  <c r="E3435" i="12"/>
  <c r="F3435" i="12"/>
  <c r="G3435" i="12"/>
  <c r="H3435" i="12"/>
  <c r="A3436" i="12"/>
  <c r="B3436" i="12"/>
  <c r="C3436" i="12"/>
  <c r="D3436" i="12"/>
  <c r="E3436" i="12"/>
  <c r="F3436" i="12"/>
  <c r="G3436" i="12"/>
  <c r="H3436" i="12"/>
  <c r="A3437" i="12"/>
  <c r="B3437" i="12"/>
  <c r="C3437" i="12"/>
  <c r="D3437" i="12"/>
  <c r="E3437" i="12"/>
  <c r="F3437" i="12"/>
  <c r="G3437" i="12"/>
  <c r="H3437" i="12"/>
  <c r="A3438" i="12"/>
  <c r="B3438" i="12"/>
  <c r="C3438" i="12"/>
  <c r="D3438" i="12"/>
  <c r="E3438" i="12"/>
  <c r="F3438" i="12"/>
  <c r="G3438" i="12"/>
  <c r="H3438" i="12"/>
  <c r="A3439" i="12"/>
  <c r="B3439" i="12"/>
  <c r="C3439" i="12"/>
  <c r="D3439" i="12"/>
  <c r="E3439" i="12"/>
  <c r="F3439" i="12"/>
  <c r="G3439" i="12"/>
  <c r="H3439" i="12"/>
  <c r="A3440" i="12"/>
  <c r="B3440" i="12"/>
  <c r="C3440" i="12"/>
  <c r="D3440" i="12"/>
  <c r="E3440" i="12"/>
  <c r="F3440" i="12"/>
  <c r="G3440" i="12"/>
  <c r="H3440" i="12"/>
  <c r="A3441" i="12"/>
  <c r="B3441" i="12"/>
  <c r="C3441" i="12"/>
  <c r="D3441" i="12"/>
  <c r="E3441" i="12"/>
  <c r="F3441" i="12"/>
  <c r="G3441" i="12"/>
  <c r="H3441" i="12"/>
  <c r="A3442" i="12"/>
  <c r="B3442" i="12"/>
  <c r="C3442" i="12"/>
  <c r="D3442" i="12"/>
  <c r="E3442" i="12"/>
  <c r="F3442" i="12"/>
  <c r="G3442" i="12"/>
  <c r="H3442" i="12"/>
  <c r="A3443" i="12"/>
  <c r="B3443" i="12"/>
  <c r="C3443" i="12"/>
  <c r="D3443" i="12"/>
  <c r="E3443" i="12"/>
  <c r="F3443" i="12"/>
  <c r="G3443" i="12"/>
  <c r="H3443" i="12"/>
  <c r="A3444" i="12"/>
  <c r="B3444" i="12"/>
  <c r="C3444" i="12"/>
  <c r="D3444" i="12"/>
  <c r="E3444" i="12"/>
  <c r="F3444" i="12"/>
  <c r="G3444" i="12"/>
  <c r="H3444" i="12"/>
  <c r="A3445" i="12"/>
  <c r="B3445" i="12"/>
  <c r="C3445" i="12"/>
  <c r="D3445" i="12"/>
  <c r="E3445" i="12"/>
  <c r="F3445" i="12"/>
  <c r="G3445" i="12"/>
  <c r="H3445" i="12"/>
  <c r="A3446" i="12"/>
  <c r="B3446" i="12"/>
  <c r="C3446" i="12"/>
  <c r="D3446" i="12"/>
  <c r="E3446" i="12"/>
  <c r="F3446" i="12"/>
  <c r="G3446" i="12"/>
  <c r="H3446" i="12"/>
  <c r="A3447" i="12"/>
  <c r="B3447" i="12"/>
  <c r="C3447" i="12"/>
  <c r="D3447" i="12"/>
  <c r="E3447" i="12"/>
  <c r="F3447" i="12"/>
  <c r="G3447" i="12"/>
  <c r="H3447" i="12"/>
  <c r="A3448" i="12"/>
  <c r="B3448" i="12"/>
  <c r="C3448" i="12"/>
  <c r="D3448" i="12"/>
  <c r="E3448" i="12"/>
  <c r="F3448" i="12"/>
  <c r="G3448" i="12"/>
  <c r="H3448" i="12"/>
  <c r="A3449" i="12"/>
  <c r="B3449" i="12"/>
  <c r="C3449" i="12"/>
  <c r="D3449" i="12"/>
  <c r="E3449" i="12"/>
  <c r="F3449" i="12"/>
  <c r="G3449" i="12"/>
  <c r="H3449" i="12"/>
  <c r="A3450" i="12"/>
  <c r="B3450" i="12"/>
  <c r="C3450" i="12"/>
  <c r="D3450" i="12"/>
  <c r="E3450" i="12"/>
  <c r="F3450" i="12"/>
  <c r="G3450" i="12"/>
  <c r="H3450" i="12"/>
  <c r="A3451" i="12"/>
  <c r="B3451" i="12"/>
  <c r="C3451" i="12"/>
  <c r="D3451" i="12"/>
  <c r="E3451" i="12"/>
  <c r="F3451" i="12"/>
  <c r="G3451" i="12"/>
  <c r="H3451" i="12"/>
  <c r="A3452" i="12"/>
  <c r="B3452" i="12"/>
  <c r="C3452" i="12"/>
  <c r="D3452" i="12"/>
  <c r="E3452" i="12"/>
  <c r="F3452" i="12"/>
  <c r="G3452" i="12"/>
  <c r="H3452" i="12"/>
  <c r="A3453" i="12"/>
  <c r="B3453" i="12"/>
  <c r="C3453" i="12"/>
  <c r="D3453" i="12"/>
  <c r="E3453" i="12"/>
  <c r="F3453" i="12"/>
  <c r="G3453" i="12"/>
  <c r="H3453" i="12"/>
  <c r="A3454" i="12"/>
  <c r="B3454" i="12"/>
  <c r="C3454" i="12"/>
  <c r="D3454" i="12"/>
  <c r="E3454" i="12"/>
  <c r="F3454" i="12"/>
  <c r="G3454" i="12"/>
  <c r="H3454" i="12"/>
  <c r="A3455" i="12"/>
  <c r="B3455" i="12"/>
  <c r="C3455" i="12"/>
  <c r="D3455" i="12"/>
  <c r="E3455" i="12"/>
  <c r="F3455" i="12"/>
  <c r="G3455" i="12"/>
  <c r="H3455" i="12"/>
  <c r="A3456" i="12"/>
  <c r="B3456" i="12"/>
  <c r="C3456" i="12"/>
  <c r="D3456" i="12"/>
  <c r="E3456" i="12"/>
  <c r="F3456" i="12"/>
  <c r="G3456" i="12"/>
  <c r="H3456" i="12"/>
  <c r="A3457" i="12"/>
  <c r="B3457" i="12"/>
  <c r="C3457" i="12"/>
  <c r="D3457" i="12"/>
  <c r="E3457" i="12"/>
  <c r="F3457" i="12"/>
  <c r="G3457" i="12"/>
  <c r="H3457" i="12"/>
  <c r="A3458" i="12"/>
  <c r="B3458" i="12"/>
  <c r="C3458" i="12"/>
  <c r="D3458" i="12"/>
  <c r="E3458" i="12"/>
  <c r="F3458" i="12"/>
  <c r="G3458" i="12"/>
  <c r="H3458" i="12"/>
  <c r="A3459" i="12"/>
  <c r="B3459" i="12"/>
  <c r="C3459" i="12"/>
  <c r="D3459" i="12"/>
  <c r="E3459" i="12"/>
  <c r="F3459" i="12"/>
  <c r="G3459" i="12"/>
  <c r="H3459" i="12"/>
  <c r="A3460" i="12"/>
  <c r="B3460" i="12"/>
  <c r="C3460" i="12"/>
  <c r="D3460" i="12"/>
  <c r="E3460" i="12"/>
  <c r="F3460" i="12"/>
  <c r="G3460" i="12"/>
  <c r="H3460" i="12"/>
  <c r="A3461" i="12"/>
  <c r="B3461" i="12"/>
  <c r="C3461" i="12"/>
  <c r="D3461" i="12"/>
  <c r="E3461" i="12"/>
  <c r="F3461" i="12"/>
  <c r="G3461" i="12"/>
  <c r="H3461" i="12"/>
  <c r="A3462" i="12"/>
  <c r="B3462" i="12"/>
  <c r="C3462" i="12"/>
  <c r="D3462" i="12"/>
  <c r="E3462" i="12"/>
  <c r="F3462" i="12"/>
  <c r="G3462" i="12"/>
  <c r="H3462" i="12"/>
  <c r="A3463" i="12"/>
  <c r="B3463" i="12"/>
  <c r="C3463" i="12"/>
  <c r="D3463" i="12"/>
  <c r="E3463" i="12"/>
  <c r="F3463" i="12"/>
  <c r="G3463" i="12"/>
  <c r="H3463" i="12"/>
  <c r="A3464" i="12"/>
  <c r="B3464" i="12"/>
  <c r="C3464" i="12"/>
  <c r="D3464" i="12"/>
  <c r="E3464" i="12"/>
  <c r="F3464" i="12"/>
  <c r="G3464" i="12"/>
  <c r="H3464" i="12"/>
  <c r="A3465" i="12"/>
  <c r="B3465" i="12"/>
  <c r="C3465" i="12"/>
  <c r="D3465" i="12"/>
  <c r="E3465" i="12"/>
  <c r="F3465" i="12"/>
  <c r="G3465" i="12"/>
  <c r="H3465" i="12"/>
  <c r="A3466" i="12"/>
  <c r="B3466" i="12"/>
  <c r="C3466" i="12"/>
  <c r="D3466" i="12"/>
  <c r="E3466" i="12"/>
  <c r="F3466" i="12"/>
  <c r="G3466" i="12"/>
  <c r="H3466" i="12"/>
  <c r="A3467" i="12"/>
  <c r="B3467" i="12"/>
  <c r="C3467" i="12"/>
  <c r="D3467" i="12"/>
  <c r="E3467" i="12"/>
  <c r="F3467" i="12"/>
  <c r="G3467" i="12"/>
  <c r="H3467" i="12"/>
  <c r="A3468" i="12"/>
  <c r="B3468" i="12"/>
  <c r="C3468" i="12"/>
  <c r="D3468" i="12"/>
  <c r="E3468" i="12"/>
  <c r="F3468" i="12"/>
  <c r="G3468" i="12"/>
  <c r="H3468" i="12"/>
  <c r="A3469" i="12"/>
  <c r="B3469" i="12"/>
  <c r="C3469" i="12"/>
  <c r="D3469" i="12"/>
  <c r="E3469" i="12"/>
  <c r="F3469" i="12"/>
  <c r="G3469" i="12"/>
  <c r="H3469" i="12"/>
  <c r="A3470" i="12"/>
  <c r="B3470" i="12"/>
  <c r="C3470" i="12"/>
  <c r="D3470" i="12"/>
  <c r="E3470" i="12"/>
  <c r="F3470" i="12"/>
  <c r="G3470" i="12"/>
  <c r="H3470" i="12"/>
  <c r="A3471" i="12"/>
  <c r="B3471" i="12"/>
  <c r="C3471" i="12"/>
  <c r="D3471" i="12"/>
  <c r="E3471" i="12"/>
  <c r="F3471" i="12"/>
  <c r="G3471" i="12"/>
  <c r="H3471" i="12"/>
  <c r="A3472" i="12"/>
  <c r="B3472" i="12"/>
  <c r="C3472" i="12"/>
  <c r="D3472" i="12"/>
  <c r="E3472" i="12"/>
  <c r="F3472" i="12"/>
  <c r="G3472" i="12"/>
  <c r="H3472" i="12"/>
  <c r="A3473" i="12"/>
  <c r="B3473" i="12"/>
  <c r="C3473" i="12"/>
  <c r="D3473" i="12"/>
  <c r="E3473" i="12"/>
  <c r="F3473" i="12"/>
  <c r="G3473" i="12"/>
  <c r="H3473" i="12"/>
  <c r="A3474" i="12"/>
  <c r="B3474" i="12"/>
  <c r="C3474" i="12"/>
  <c r="D3474" i="12"/>
  <c r="E3474" i="12"/>
  <c r="F3474" i="12"/>
  <c r="G3474" i="12"/>
  <c r="H3474" i="12"/>
  <c r="A3475" i="12"/>
  <c r="B3475" i="12"/>
  <c r="C3475" i="12"/>
  <c r="D3475" i="12"/>
  <c r="E3475" i="12"/>
  <c r="F3475" i="12"/>
  <c r="G3475" i="12"/>
  <c r="H3475" i="12"/>
  <c r="A3476" i="12"/>
  <c r="B3476" i="12"/>
  <c r="C3476" i="12"/>
  <c r="D3476" i="12"/>
  <c r="E3476" i="12"/>
  <c r="F3476" i="12"/>
  <c r="G3476" i="12"/>
  <c r="H3476" i="12"/>
  <c r="A3477" i="12"/>
  <c r="B3477" i="12"/>
  <c r="C3477" i="12"/>
  <c r="D3477" i="12"/>
  <c r="E3477" i="12"/>
  <c r="F3477" i="12"/>
  <c r="G3477" i="12"/>
  <c r="H3477" i="12"/>
  <c r="A3478" i="12"/>
  <c r="B3478" i="12"/>
  <c r="C3478" i="12"/>
  <c r="D3478" i="12"/>
  <c r="E3478" i="12"/>
  <c r="F3478" i="12"/>
  <c r="G3478" i="12"/>
  <c r="H3478" i="12"/>
  <c r="A3479" i="12"/>
  <c r="B3479" i="12"/>
  <c r="C3479" i="12"/>
  <c r="D3479" i="12"/>
  <c r="E3479" i="12"/>
  <c r="F3479" i="12"/>
  <c r="G3479" i="12"/>
  <c r="H3479" i="12"/>
  <c r="A3480" i="12"/>
  <c r="B3480" i="12"/>
  <c r="C3480" i="12"/>
  <c r="D3480" i="12"/>
  <c r="E3480" i="12"/>
  <c r="F3480" i="12"/>
  <c r="G3480" i="12"/>
  <c r="H3480" i="12"/>
  <c r="A3481" i="12"/>
  <c r="B3481" i="12"/>
  <c r="C3481" i="12"/>
  <c r="D3481" i="12"/>
  <c r="E3481" i="12"/>
  <c r="F3481" i="12"/>
  <c r="G3481" i="12"/>
  <c r="H3481" i="12"/>
  <c r="A3482" i="12"/>
  <c r="B3482" i="12"/>
  <c r="C3482" i="12"/>
  <c r="D3482" i="12"/>
  <c r="E3482" i="12"/>
  <c r="F3482" i="12"/>
  <c r="G3482" i="12"/>
  <c r="H3482" i="12"/>
  <c r="A3483" i="12"/>
  <c r="B3483" i="12"/>
  <c r="C3483" i="12"/>
  <c r="D3483" i="12"/>
  <c r="E3483" i="12"/>
  <c r="F3483" i="12"/>
  <c r="G3483" i="12"/>
  <c r="H3483" i="12"/>
  <c r="A3484" i="12"/>
  <c r="B3484" i="12"/>
  <c r="C3484" i="12"/>
  <c r="D3484" i="12"/>
  <c r="E3484" i="12"/>
  <c r="F3484" i="12"/>
  <c r="G3484" i="12"/>
  <c r="H3484" i="12"/>
  <c r="A3485" i="12"/>
  <c r="B3485" i="12"/>
  <c r="C3485" i="12"/>
  <c r="D3485" i="12"/>
  <c r="E3485" i="12"/>
  <c r="F3485" i="12"/>
  <c r="G3485" i="12"/>
  <c r="H3485" i="12"/>
  <c r="A3486" i="12"/>
  <c r="B3486" i="12"/>
  <c r="C3486" i="12"/>
  <c r="D3486" i="12"/>
  <c r="E3486" i="12"/>
  <c r="F3486" i="12"/>
  <c r="G3486" i="12"/>
  <c r="H3486" i="12"/>
  <c r="A3487" i="12"/>
  <c r="B3487" i="12"/>
  <c r="C3487" i="12"/>
  <c r="D3487" i="12"/>
  <c r="E3487" i="12"/>
  <c r="F3487" i="12"/>
  <c r="G3487" i="12"/>
  <c r="H3487" i="12"/>
  <c r="A3488" i="12"/>
  <c r="B3488" i="12"/>
  <c r="C3488" i="12"/>
  <c r="D3488" i="12"/>
  <c r="E3488" i="12"/>
  <c r="F3488" i="12"/>
  <c r="G3488" i="12"/>
  <c r="H3488" i="12"/>
  <c r="A3489" i="12"/>
  <c r="B3489" i="12"/>
  <c r="C3489" i="12"/>
  <c r="D3489" i="12"/>
  <c r="E3489" i="12"/>
  <c r="F3489" i="12"/>
  <c r="G3489" i="12"/>
  <c r="H3489" i="12"/>
  <c r="A3490" i="12"/>
  <c r="B3490" i="12"/>
  <c r="C3490" i="12"/>
  <c r="D3490" i="12"/>
  <c r="E3490" i="12"/>
  <c r="F3490" i="12"/>
  <c r="G3490" i="12"/>
  <c r="H3490" i="12"/>
  <c r="A3491" i="12"/>
  <c r="B3491" i="12"/>
  <c r="C3491" i="12"/>
  <c r="D3491" i="12"/>
  <c r="E3491" i="12"/>
  <c r="F3491" i="12"/>
  <c r="G3491" i="12"/>
  <c r="H3491" i="12"/>
  <c r="A3492" i="12"/>
  <c r="B3492" i="12"/>
  <c r="C3492" i="12"/>
  <c r="D3492" i="12"/>
  <c r="E3492" i="12"/>
  <c r="F3492" i="12"/>
  <c r="G3492" i="12"/>
  <c r="H3492" i="12"/>
  <c r="A3493" i="12"/>
  <c r="B3493" i="12"/>
  <c r="C3493" i="12"/>
  <c r="D3493" i="12"/>
  <c r="E3493" i="12"/>
  <c r="F3493" i="12"/>
  <c r="G3493" i="12"/>
  <c r="H3493" i="12"/>
  <c r="A3494" i="12"/>
  <c r="B3494" i="12"/>
  <c r="C3494" i="12"/>
  <c r="D3494" i="12"/>
  <c r="E3494" i="12"/>
  <c r="F3494" i="12"/>
  <c r="G3494" i="12"/>
  <c r="H3494" i="12"/>
  <c r="A3495" i="12"/>
  <c r="B3495" i="12"/>
  <c r="C3495" i="12"/>
  <c r="D3495" i="12"/>
  <c r="E3495" i="12"/>
  <c r="F3495" i="12"/>
  <c r="G3495" i="12"/>
  <c r="H3495" i="12"/>
  <c r="A3496" i="12"/>
  <c r="B3496" i="12"/>
  <c r="C3496" i="12"/>
  <c r="D3496" i="12"/>
  <c r="E3496" i="12"/>
  <c r="F3496" i="12"/>
  <c r="G3496" i="12"/>
  <c r="H3496" i="12"/>
  <c r="A3497" i="12"/>
  <c r="B3497" i="12"/>
  <c r="C3497" i="12"/>
  <c r="D3497" i="12"/>
  <c r="E3497" i="12"/>
  <c r="F3497" i="12"/>
  <c r="G3497" i="12"/>
  <c r="H3497" i="12"/>
  <c r="A3498" i="12"/>
  <c r="B3498" i="12"/>
  <c r="C3498" i="12"/>
  <c r="D3498" i="12"/>
  <c r="E3498" i="12"/>
  <c r="F3498" i="12"/>
  <c r="G3498" i="12"/>
  <c r="H3498" i="12"/>
  <c r="A3499" i="12"/>
  <c r="B3499" i="12"/>
  <c r="C3499" i="12"/>
  <c r="D3499" i="12"/>
  <c r="E3499" i="12"/>
  <c r="F3499" i="12"/>
  <c r="G3499" i="12"/>
  <c r="H3499" i="12"/>
  <c r="A3500" i="12"/>
  <c r="B3500" i="12"/>
  <c r="C3500" i="12"/>
  <c r="D3500" i="12"/>
  <c r="E3500" i="12"/>
  <c r="F3500" i="12"/>
  <c r="G3500" i="12"/>
  <c r="H3500" i="12"/>
  <c r="A3501" i="12"/>
  <c r="B3501" i="12"/>
  <c r="C3501" i="12"/>
  <c r="D3501" i="12"/>
  <c r="E3501" i="12"/>
  <c r="F3501" i="12"/>
  <c r="G3501" i="12"/>
  <c r="H3501" i="12"/>
  <c r="A3502" i="12"/>
  <c r="B3502" i="12"/>
  <c r="C3502" i="12"/>
  <c r="D3502" i="12"/>
  <c r="E3502" i="12"/>
  <c r="F3502" i="12"/>
  <c r="G3502" i="12"/>
  <c r="H3502" i="12"/>
  <c r="A3503" i="12"/>
  <c r="B3503" i="12"/>
  <c r="C3503" i="12"/>
  <c r="D3503" i="12"/>
  <c r="E3503" i="12"/>
  <c r="F3503" i="12"/>
  <c r="G3503" i="12"/>
  <c r="H3503" i="12"/>
  <c r="A3504" i="12"/>
  <c r="B3504" i="12"/>
  <c r="C3504" i="12"/>
  <c r="D3504" i="12"/>
  <c r="E3504" i="12"/>
  <c r="F3504" i="12"/>
  <c r="G3504" i="12"/>
  <c r="H3504" i="12"/>
  <c r="A3505" i="12"/>
  <c r="B3505" i="12"/>
  <c r="C3505" i="12"/>
  <c r="D3505" i="12"/>
  <c r="E3505" i="12"/>
  <c r="F3505" i="12"/>
  <c r="G3505" i="12"/>
  <c r="H3505" i="12"/>
  <c r="A3506" i="12"/>
  <c r="B3506" i="12"/>
  <c r="C3506" i="12"/>
  <c r="D3506" i="12"/>
  <c r="E3506" i="12"/>
  <c r="F3506" i="12"/>
  <c r="G3506" i="12"/>
  <c r="H3506" i="12"/>
  <c r="A3507" i="12"/>
  <c r="B3507" i="12"/>
  <c r="C3507" i="12"/>
  <c r="D3507" i="12"/>
  <c r="E3507" i="12"/>
  <c r="F3507" i="12"/>
  <c r="G3507" i="12"/>
  <c r="H3507" i="12"/>
  <c r="A3508" i="12"/>
  <c r="B3508" i="12"/>
  <c r="C3508" i="12"/>
  <c r="D3508" i="12"/>
  <c r="E3508" i="12"/>
  <c r="F3508" i="12"/>
  <c r="G3508" i="12"/>
  <c r="H3508" i="12"/>
  <c r="A3509" i="12"/>
  <c r="B3509" i="12"/>
  <c r="C3509" i="12"/>
  <c r="D3509" i="12"/>
  <c r="E3509" i="12"/>
  <c r="F3509" i="12"/>
  <c r="G3509" i="12"/>
  <c r="H3509" i="12"/>
  <c r="A3510" i="12"/>
  <c r="B3510" i="12"/>
  <c r="C3510" i="12"/>
  <c r="D3510" i="12"/>
  <c r="E3510" i="12"/>
  <c r="F3510" i="12"/>
  <c r="G3510" i="12"/>
  <c r="H3510" i="12"/>
  <c r="A3511" i="12"/>
  <c r="B3511" i="12"/>
  <c r="C3511" i="12"/>
  <c r="D3511" i="12"/>
  <c r="E3511" i="12"/>
  <c r="F3511" i="12"/>
  <c r="G3511" i="12"/>
  <c r="H3511" i="12"/>
  <c r="A3512" i="12"/>
  <c r="B3512" i="12"/>
  <c r="C3512" i="12"/>
  <c r="D3512" i="12"/>
  <c r="E3512" i="12"/>
  <c r="F3512" i="12"/>
  <c r="G3512" i="12"/>
  <c r="H3512" i="12"/>
  <c r="A3513" i="12"/>
  <c r="B3513" i="12"/>
  <c r="C3513" i="12"/>
  <c r="D3513" i="12"/>
  <c r="E3513" i="12"/>
  <c r="F3513" i="12"/>
  <c r="G3513" i="12"/>
  <c r="H3513" i="12"/>
  <c r="A3514" i="12"/>
  <c r="B3514" i="12"/>
  <c r="C3514" i="12"/>
  <c r="D3514" i="12"/>
  <c r="E3514" i="12"/>
  <c r="F3514" i="12"/>
  <c r="G3514" i="12"/>
  <c r="H3514" i="12"/>
  <c r="A3515" i="12"/>
  <c r="B3515" i="12"/>
  <c r="C3515" i="12"/>
  <c r="D3515" i="12"/>
  <c r="E3515" i="12"/>
  <c r="F3515" i="12"/>
  <c r="G3515" i="12"/>
  <c r="H3515" i="12"/>
  <c r="A3516" i="12"/>
  <c r="B3516" i="12"/>
  <c r="C3516" i="12"/>
  <c r="D3516" i="12"/>
  <c r="E3516" i="12"/>
  <c r="F3516" i="12"/>
  <c r="G3516" i="12"/>
  <c r="H3516" i="12"/>
  <c r="A3517" i="12"/>
  <c r="B3517" i="12"/>
  <c r="C3517" i="12"/>
  <c r="D3517" i="12"/>
  <c r="E3517" i="12"/>
  <c r="F3517" i="12"/>
  <c r="G3517" i="12"/>
  <c r="H3517" i="12"/>
  <c r="A3518" i="12"/>
  <c r="B3518" i="12"/>
  <c r="C3518" i="12"/>
  <c r="D3518" i="12"/>
  <c r="E3518" i="12"/>
  <c r="F3518" i="12"/>
  <c r="G3518" i="12"/>
  <c r="H3518" i="12"/>
  <c r="A3519" i="12"/>
  <c r="B3519" i="12"/>
  <c r="C3519" i="12"/>
  <c r="D3519" i="12"/>
  <c r="E3519" i="12"/>
  <c r="F3519" i="12"/>
  <c r="G3519" i="12"/>
  <c r="H3519" i="12"/>
  <c r="A3520" i="12"/>
  <c r="B3520" i="12"/>
  <c r="C3520" i="12"/>
  <c r="D3520" i="12"/>
  <c r="E3520" i="12"/>
  <c r="F3520" i="12"/>
  <c r="G3520" i="12"/>
  <c r="H3520" i="12"/>
  <c r="A3521" i="12"/>
  <c r="B3521" i="12"/>
  <c r="C3521" i="12"/>
  <c r="D3521" i="12"/>
  <c r="E3521" i="12"/>
  <c r="F3521" i="12"/>
  <c r="G3521" i="12"/>
  <c r="H3521" i="12"/>
  <c r="A3522" i="12"/>
  <c r="B3522" i="12"/>
  <c r="C3522" i="12"/>
  <c r="D3522" i="12"/>
  <c r="E3522" i="12"/>
  <c r="F3522" i="12"/>
  <c r="G3522" i="12"/>
  <c r="H3522" i="12"/>
  <c r="A3523" i="12"/>
  <c r="B3523" i="12"/>
  <c r="C3523" i="12"/>
  <c r="D3523" i="12"/>
  <c r="E3523" i="12"/>
  <c r="F3523" i="12"/>
  <c r="G3523" i="12"/>
  <c r="H3523" i="12"/>
  <c r="A3524" i="12"/>
  <c r="B3524" i="12"/>
  <c r="C3524" i="12"/>
  <c r="D3524" i="12"/>
  <c r="E3524" i="12"/>
  <c r="F3524" i="12"/>
  <c r="G3524" i="12"/>
  <c r="H3524" i="12"/>
  <c r="A3525" i="12"/>
  <c r="B3525" i="12"/>
  <c r="C3525" i="12"/>
  <c r="D3525" i="12"/>
  <c r="E3525" i="12"/>
  <c r="F3525" i="12"/>
  <c r="G3525" i="12"/>
  <c r="H3525" i="12"/>
  <c r="A3526" i="12"/>
  <c r="B3526" i="12"/>
  <c r="C3526" i="12"/>
  <c r="D3526" i="12"/>
  <c r="E3526" i="12"/>
  <c r="F3526" i="12"/>
  <c r="G3526" i="12"/>
  <c r="H3526" i="12"/>
  <c r="A3527" i="12"/>
  <c r="B3527" i="12"/>
  <c r="C3527" i="12"/>
  <c r="D3527" i="12"/>
  <c r="E3527" i="12"/>
  <c r="F3527" i="12"/>
  <c r="G3527" i="12"/>
  <c r="H3527" i="12"/>
  <c r="A3528" i="12"/>
  <c r="B3528" i="12"/>
  <c r="C3528" i="12"/>
  <c r="D3528" i="12"/>
  <c r="E3528" i="12"/>
  <c r="F3528" i="12"/>
  <c r="G3528" i="12"/>
  <c r="H3528" i="12"/>
  <c r="A3529" i="12"/>
  <c r="B3529" i="12"/>
  <c r="C3529" i="12"/>
  <c r="D3529" i="12"/>
  <c r="E3529" i="12"/>
  <c r="F3529" i="12"/>
  <c r="G3529" i="12"/>
  <c r="H3529" i="12"/>
  <c r="A3530" i="12"/>
  <c r="B3530" i="12"/>
  <c r="C3530" i="12"/>
  <c r="D3530" i="12"/>
  <c r="E3530" i="12"/>
  <c r="F3530" i="12"/>
  <c r="G3530" i="12"/>
  <c r="H3530" i="12"/>
  <c r="A3531" i="12"/>
  <c r="B3531" i="12"/>
  <c r="C3531" i="12"/>
  <c r="D3531" i="12"/>
  <c r="E3531" i="12"/>
  <c r="F3531" i="12"/>
  <c r="G3531" i="12"/>
  <c r="H3531" i="12"/>
  <c r="A3532" i="12"/>
  <c r="B3532" i="12"/>
  <c r="C3532" i="12"/>
  <c r="D3532" i="12"/>
  <c r="E3532" i="12"/>
  <c r="F3532" i="12"/>
  <c r="G3532" i="12"/>
  <c r="H3532" i="12"/>
  <c r="A3533" i="12"/>
  <c r="B3533" i="12"/>
  <c r="C3533" i="12"/>
  <c r="D3533" i="12"/>
  <c r="E3533" i="12"/>
  <c r="F3533" i="12"/>
  <c r="G3533" i="12"/>
  <c r="H3533" i="12"/>
  <c r="A3534" i="12"/>
  <c r="B3534" i="12"/>
  <c r="C3534" i="12"/>
  <c r="D3534" i="12"/>
  <c r="E3534" i="12"/>
  <c r="F3534" i="12"/>
  <c r="G3534" i="12"/>
  <c r="H3534" i="12"/>
  <c r="A3535" i="12"/>
  <c r="B3535" i="12"/>
  <c r="C3535" i="12"/>
  <c r="D3535" i="12"/>
  <c r="E3535" i="12"/>
  <c r="F3535" i="12"/>
  <c r="G3535" i="12"/>
  <c r="H3535" i="12"/>
  <c r="A3536" i="12"/>
  <c r="B3536" i="12"/>
  <c r="C3536" i="12"/>
  <c r="D3536" i="12"/>
  <c r="E3536" i="12"/>
  <c r="F3536" i="12"/>
  <c r="G3536" i="12"/>
  <c r="H3536" i="12"/>
  <c r="A3537" i="12"/>
  <c r="B3537" i="12"/>
  <c r="C3537" i="12"/>
  <c r="D3537" i="12"/>
  <c r="E3537" i="12"/>
  <c r="F3537" i="12"/>
  <c r="G3537" i="12"/>
  <c r="H3537" i="12"/>
  <c r="A3538" i="12"/>
  <c r="B3538" i="12"/>
  <c r="C3538" i="12"/>
  <c r="D3538" i="12"/>
  <c r="E3538" i="12"/>
  <c r="F3538" i="12"/>
  <c r="G3538" i="12"/>
  <c r="H3538" i="12"/>
  <c r="A3539" i="12"/>
  <c r="B3539" i="12"/>
  <c r="C3539" i="12"/>
  <c r="D3539" i="12"/>
  <c r="E3539" i="12"/>
  <c r="F3539" i="12"/>
  <c r="G3539" i="12"/>
  <c r="H3539" i="12"/>
  <c r="A3540" i="12"/>
  <c r="B3540" i="12"/>
  <c r="C3540" i="12"/>
  <c r="D3540" i="12"/>
  <c r="E3540" i="12"/>
  <c r="F3540" i="12"/>
  <c r="G3540" i="12"/>
  <c r="H3540" i="12"/>
  <c r="A3541" i="12"/>
  <c r="B3541" i="12"/>
  <c r="C3541" i="12"/>
  <c r="D3541" i="12"/>
  <c r="E3541" i="12"/>
  <c r="F3541" i="12"/>
  <c r="G3541" i="12"/>
  <c r="H3541" i="12"/>
  <c r="A3542" i="12"/>
  <c r="B3542" i="12"/>
  <c r="C3542" i="12"/>
  <c r="D3542" i="12"/>
  <c r="E3542" i="12"/>
  <c r="F3542" i="12"/>
  <c r="G3542" i="12"/>
  <c r="H3542" i="12"/>
  <c r="A3543" i="12"/>
  <c r="B3543" i="12"/>
  <c r="C3543" i="12"/>
  <c r="D3543" i="12"/>
  <c r="E3543" i="12"/>
  <c r="F3543" i="12"/>
  <c r="G3543" i="12"/>
  <c r="H3543" i="12"/>
  <c r="A3544" i="12"/>
  <c r="B3544" i="12"/>
  <c r="C3544" i="12"/>
  <c r="D3544" i="12"/>
  <c r="E3544" i="12"/>
  <c r="F3544" i="12"/>
  <c r="G3544" i="12"/>
  <c r="H3544" i="12"/>
  <c r="A3545" i="12"/>
  <c r="B3545" i="12"/>
  <c r="C3545" i="12"/>
  <c r="D3545" i="12"/>
  <c r="E3545" i="12"/>
  <c r="F3545" i="12"/>
  <c r="G3545" i="12"/>
  <c r="H3545" i="12"/>
  <c r="A3546" i="12"/>
  <c r="B3546" i="12"/>
  <c r="C3546" i="12"/>
  <c r="D3546" i="12"/>
  <c r="E3546" i="12"/>
  <c r="F3546" i="12"/>
  <c r="G3546" i="12"/>
  <c r="H3546" i="12"/>
  <c r="A3547" i="12"/>
  <c r="B3547" i="12"/>
  <c r="C3547" i="12"/>
  <c r="D3547" i="12"/>
  <c r="E3547" i="12"/>
  <c r="F3547" i="12"/>
  <c r="G3547" i="12"/>
  <c r="H3547" i="12"/>
  <c r="A3548" i="12"/>
  <c r="B3548" i="12"/>
  <c r="C3548" i="12"/>
  <c r="D3548" i="12"/>
  <c r="E3548" i="12"/>
  <c r="F3548" i="12"/>
  <c r="G3548" i="12"/>
  <c r="H3548" i="12"/>
  <c r="A3549" i="12"/>
  <c r="B3549" i="12"/>
  <c r="C3549" i="12"/>
  <c r="D3549" i="12"/>
  <c r="E3549" i="12"/>
  <c r="F3549" i="12"/>
  <c r="G3549" i="12"/>
  <c r="H3549" i="12"/>
  <c r="A3550" i="12"/>
  <c r="B3550" i="12"/>
  <c r="C3550" i="12"/>
  <c r="D3550" i="12"/>
  <c r="E3550" i="12"/>
  <c r="F3550" i="12"/>
  <c r="G3550" i="12"/>
  <c r="H3550" i="12"/>
  <c r="A3551" i="12"/>
  <c r="B3551" i="12"/>
  <c r="C3551" i="12"/>
  <c r="D3551" i="12"/>
  <c r="E3551" i="12"/>
  <c r="F3551" i="12"/>
  <c r="G3551" i="12"/>
  <c r="H3551" i="12"/>
  <c r="A3552" i="12"/>
  <c r="B3552" i="12"/>
  <c r="C3552" i="12"/>
  <c r="D3552" i="12"/>
  <c r="E3552" i="12"/>
  <c r="F3552" i="12"/>
  <c r="G3552" i="12"/>
  <c r="H3552" i="12"/>
  <c r="A3553" i="12"/>
  <c r="B3553" i="12"/>
  <c r="C3553" i="12"/>
  <c r="D3553" i="12"/>
  <c r="E3553" i="12"/>
  <c r="F3553" i="12"/>
  <c r="G3553" i="12"/>
  <c r="H3553" i="12"/>
  <c r="A3554" i="12"/>
  <c r="B3554" i="12"/>
  <c r="C3554" i="12"/>
  <c r="D3554" i="12"/>
  <c r="E3554" i="12"/>
  <c r="F3554" i="12"/>
  <c r="G3554" i="12"/>
  <c r="H3554" i="12"/>
  <c r="A3555" i="12"/>
  <c r="B3555" i="12"/>
  <c r="C3555" i="12"/>
  <c r="D3555" i="12"/>
  <c r="E3555" i="12"/>
  <c r="F3555" i="12"/>
  <c r="G3555" i="12"/>
  <c r="H3555" i="12"/>
  <c r="A3556" i="12"/>
  <c r="B3556" i="12"/>
  <c r="C3556" i="12"/>
  <c r="D3556" i="12"/>
  <c r="E3556" i="12"/>
  <c r="F3556" i="12"/>
  <c r="G3556" i="12"/>
  <c r="H3556" i="12"/>
  <c r="A3557" i="12"/>
  <c r="B3557" i="12"/>
  <c r="C3557" i="12"/>
  <c r="D3557" i="12"/>
  <c r="E3557" i="12"/>
  <c r="F3557" i="12"/>
  <c r="G3557" i="12"/>
  <c r="H3557" i="12"/>
  <c r="A3558" i="12"/>
  <c r="B3558" i="12"/>
  <c r="C3558" i="12"/>
  <c r="D3558" i="12"/>
  <c r="E3558" i="12"/>
  <c r="F3558" i="12"/>
  <c r="G3558" i="12"/>
  <c r="H3558" i="12"/>
  <c r="A3559" i="12"/>
  <c r="B3559" i="12"/>
  <c r="C3559" i="12"/>
  <c r="D3559" i="12"/>
  <c r="E3559" i="12"/>
  <c r="F3559" i="12"/>
  <c r="G3559" i="12"/>
  <c r="H3559" i="12"/>
  <c r="A3560" i="12"/>
  <c r="B3560" i="12"/>
  <c r="C3560" i="12"/>
  <c r="D3560" i="12"/>
  <c r="E3560" i="12"/>
  <c r="F3560" i="12"/>
  <c r="G3560" i="12"/>
  <c r="H3560" i="12"/>
  <c r="A3561" i="12"/>
  <c r="B3561" i="12"/>
  <c r="C3561" i="12"/>
  <c r="D3561" i="12"/>
  <c r="E3561" i="12"/>
  <c r="F3561" i="12"/>
  <c r="G3561" i="12"/>
  <c r="H3561" i="12"/>
  <c r="A3562" i="12"/>
  <c r="B3562" i="12"/>
  <c r="C3562" i="12"/>
  <c r="D3562" i="12"/>
  <c r="E3562" i="12"/>
  <c r="F3562" i="12"/>
  <c r="G3562" i="12"/>
  <c r="H3562" i="12"/>
  <c r="A3563" i="12"/>
  <c r="B3563" i="12"/>
  <c r="C3563" i="12"/>
  <c r="D3563" i="12"/>
  <c r="E3563" i="12"/>
  <c r="F3563" i="12"/>
  <c r="G3563" i="12"/>
  <c r="H3563" i="12"/>
  <c r="A3564" i="12"/>
  <c r="B3564" i="12"/>
  <c r="C3564" i="12"/>
  <c r="D3564" i="12"/>
  <c r="E3564" i="12"/>
  <c r="F3564" i="12"/>
  <c r="G3564" i="12"/>
  <c r="H3564" i="12"/>
  <c r="A3565" i="12"/>
  <c r="B3565" i="12"/>
  <c r="C3565" i="12"/>
  <c r="D3565" i="12"/>
  <c r="E3565" i="12"/>
  <c r="F3565" i="12"/>
  <c r="G3565" i="12"/>
  <c r="H3565" i="12"/>
  <c r="A3566" i="12"/>
  <c r="B3566" i="12"/>
  <c r="C3566" i="12"/>
  <c r="D3566" i="12"/>
  <c r="E3566" i="12"/>
  <c r="F3566" i="12"/>
  <c r="G3566" i="12"/>
  <c r="H3566" i="12"/>
  <c r="A3567" i="12"/>
  <c r="B3567" i="12"/>
  <c r="C3567" i="12"/>
  <c r="D3567" i="12"/>
  <c r="E3567" i="12"/>
  <c r="F3567" i="12"/>
  <c r="G3567" i="12"/>
  <c r="H3567" i="12"/>
  <c r="A3568" i="12"/>
  <c r="B3568" i="12"/>
  <c r="C3568" i="12"/>
  <c r="D3568" i="12"/>
  <c r="E3568" i="12"/>
  <c r="F3568" i="12"/>
  <c r="G3568" i="12"/>
  <c r="H3568" i="12"/>
  <c r="A3569" i="12"/>
  <c r="B3569" i="12"/>
  <c r="C3569" i="12"/>
  <c r="D3569" i="12"/>
  <c r="E3569" i="12"/>
  <c r="F3569" i="12"/>
  <c r="G3569" i="12"/>
  <c r="H3569" i="12"/>
  <c r="A3570" i="12"/>
  <c r="B3570" i="12"/>
  <c r="C3570" i="12"/>
  <c r="D3570" i="12"/>
  <c r="E3570" i="12"/>
  <c r="F3570" i="12"/>
  <c r="G3570" i="12"/>
  <c r="H3570" i="12"/>
  <c r="A3571" i="12"/>
  <c r="B3571" i="12"/>
  <c r="C3571" i="12"/>
  <c r="D3571" i="12"/>
  <c r="E3571" i="12"/>
  <c r="F3571" i="12"/>
  <c r="G3571" i="12"/>
  <c r="H3571" i="12"/>
  <c r="A3572" i="12"/>
  <c r="B3572" i="12"/>
  <c r="C3572" i="12"/>
  <c r="D3572" i="12"/>
  <c r="E3572" i="12"/>
  <c r="F3572" i="12"/>
  <c r="G3572" i="12"/>
  <c r="H3572" i="12"/>
  <c r="A3573" i="12"/>
  <c r="B3573" i="12"/>
  <c r="C3573" i="12"/>
  <c r="D3573" i="12"/>
  <c r="E3573" i="12"/>
  <c r="F3573" i="12"/>
  <c r="G3573" i="12"/>
  <c r="H3573" i="12"/>
  <c r="A3574" i="12"/>
  <c r="B3574" i="12"/>
  <c r="C3574" i="12"/>
  <c r="D3574" i="12"/>
  <c r="E3574" i="12"/>
  <c r="F3574" i="12"/>
  <c r="G3574" i="12"/>
  <c r="H3574" i="12"/>
  <c r="A3575" i="12"/>
  <c r="B3575" i="12"/>
  <c r="C3575" i="12"/>
  <c r="D3575" i="12"/>
  <c r="E3575" i="12"/>
  <c r="F3575" i="12"/>
  <c r="G3575" i="12"/>
  <c r="H3575" i="12"/>
  <c r="A3576" i="12"/>
  <c r="B3576" i="12"/>
  <c r="C3576" i="12"/>
  <c r="D3576" i="12"/>
  <c r="E3576" i="12"/>
  <c r="F3576" i="12"/>
  <c r="G3576" i="12"/>
  <c r="H3576" i="12"/>
  <c r="A3577" i="12"/>
  <c r="B3577" i="12"/>
  <c r="C3577" i="12"/>
  <c r="D3577" i="12"/>
  <c r="E3577" i="12"/>
  <c r="F3577" i="12"/>
  <c r="G3577" i="12"/>
  <c r="H3577" i="12"/>
  <c r="A3578" i="12"/>
  <c r="B3578" i="12"/>
  <c r="C3578" i="12"/>
  <c r="D3578" i="12"/>
  <c r="E3578" i="12"/>
  <c r="F3578" i="12"/>
  <c r="G3578" i="12"/>
  <c r="H3578" i="12"/>
  <c r="A3579" i="12"/>
  <c r="B3579" i="12"/>
  <c r="C3579" i="12"/>
  <c r="D3579" i="12"/>
  <c r="E3579" i="12"/>
  <c r="F3579" i="12"/>
  <c r="G3579" i="12"/>
  <c r="H3579" i="12"/>
  <c r="A3580" i="12"/>
  <c r="B3580" i="12"/>
  <c r="C3580" i="12"/>
  <c r="D3580" i="12"/>
  <c r="E3580" i="12"/>
  <c r="F3580" i="12"/>
  <c r="G3580" i="12"/>
  <c r="H3580" i="12"/>
  <c r="A3581" i="12"/>
  <c r="B3581" i="12"/>
  <c r="C3581" i="12"/>
  <c r="D3581" i="12"/>
  <c r="E3581" i="12"/>
  <c r="F3581" i="12"/>
  <c r="G3581" i="12"/>
  <c r="H3581" i="12"/>
  <c r="A3582" i="12"/>
  <c r="B3582" i="12"/>
  <c r="C3582" i="12"/>
  <c r="D3582" i="12"/>
  <c r="E3582" i="12"/>
  <c r="F3582" i="12"/>
  <c r="G3582" i="12"/>
  <c r="H3582" i="12"/>
  <c r="A3583" i="12"/>
  <c r="B3583" i="12"/>
  <c r="C3583" i="12"/>
  <c r="D3583" i="12"/>
  <c r="E3583" i="12"/>
  <c r="F3583" i="12"/>
  <c r="G3583" i="12"/>
  <c r="H3583" i="12"/>
  <c r="A3584" i="12"/>
  <c r="B3584" i="12"/>
  <c r="C3584" i="12"/>
  <c r="D3584" i="12"/>
  <c r="E3584" i="12"/>
  <c r="F3584" i="12"/>
  <c r="G3584" i="12"/>
  <c r="H3584" i="12"/>
  <c r="A3585" i="12"/>
  <c r="B3585" i="12"/>
  <c r="C3585" i="12"/>
  <c r="D3585" i="12"/>
  <c r="E3585" i="12"/>
  <c r="F3585" i="12"/>
  <c r="G3585" i="12"/>
  <c r="H3585" i="12"/>
  <c r="A3586" i="12"/>
  <c r="B3586" i="12"/>
  <c r="C3586" i="12"/>
  <c r="D3586" i="12"/>
  <c r="E3586" i="12"/>
  <c r="F3586" i="12"/>
  <c r="G3586" i="12"/>
  <c r="H3586" i="12"/>
  <c r="A3587" i="12"/>
  <c r="B3587" i="12"/>
  <c r="C3587" i="12"/>
  <c r="D3587" i="12"/>
  <c r="E3587" i="12"/>
  <c r="F3587" i="12"/>
  <c r="G3587" i="12"/>
  <c r="H3587" i="12"/>
  <c r="A3588" i="12"/>
  <c r="B3588" i="12"/>
  <c r="C3588" i="12"/>
  <c r="D3588" i="12"/>
  <c r="E3588" i="12"/>
  <c r="F3588" i="12"/>
  <c r="G3588" i="12"/>
  <c r="H3588" i="12"/>
  <c r="A3589" i="12"/>
  <c r="B3589" i="12"/>
  <c r="C3589" i="12"/>
  <c r="D3589" i="12"/>
  <c r="E3589" i="12"/>
  <c r="F3589" i="12"/>
  <c r="G3589" i="12"/>
  <c r="H3589" i="12"/>
  <c r="A3590" i="12"/>
  <c r="B3590" i="12"/>
  <c r="C3590" i="12"/>
  <c r="D3590" i="12"/>
  <c r="E3590" i="12"/>
  <c r="F3590" i="12"/>
  <c r="G3590" i="12"/>
  <c r="H3590" i="12"/>
  <c r="A3591" i="12"/>
  <c r="B3591" i="12"/>
  <c r="C3591" i="12"/>
  <c r="D3591" i="12"/>
  <c r="E3591" i="12"/>
  <c r="F3591" i="12"/>
  <c r="G3591" i="12"/>
  <c r="H3591" i="12"/>
  <c r="A3592" i="12"/>
  <c r="B3592" i="12"/>
  <c r="C3592" i="12"/>
  <c r="D3592" i="12"/>
  <c r="E3592" i="12"/>
  <c r="F3592" i="12"/>
  <c r="G3592" i="12"/>
  <c r="H3592" i="12"/>
  <c r="A3593" i="12"/>
  <c r="B3593" i="12"/>
  <c r="C3593" i="12"/>
  <c r="D3593" i="12"/>
  <c r="E3593" i="12"/>
  <c r="F3593" i="12"/>
  <c r="G3593" i="12"/>
  <c r="H3593" i="12"/>
  <c r="A3594" i="12"/>
  <c r="B3594" i="12"/>
  <c r="C3594" i="12"/>
  <c r="D3594" i="12"/>
  <c r="E3594" i="12"/>
  <c r="F3594" i="12"/>
  <c r="G3594" i="12"/>
  <c r="H3594" i="12"/>
  <c r="A3595" i="12"/>
  <c r="B3595" i="12"/>
  <c r="C3595" i="12"/>
  <c r="D3595" i="12"/>
  <c r="E3595" i="12"/>
  <c r="F3595" i="12"/>
  <c r="G3595" i="12"/>
  <c r="H3595" i="12"/>
  <c r="A3596" i="12"/>
  <c r="B3596" i="12"/>
  <c r="C3596" i="12"/>
  <c r="D3596" i="12"/>
  <c r="E3596" i="12"/>
  <c r="F3596" i="12"/>
  <c r="G3596" i="12"/>
  <c r="H3596" i="12"/>
  <c r="A3597" i="12"/>
  <c r="B3597" i="12"/>
  <c r="C3597" i="12"/>
  <c r="D3597" i="12"/>
  <c r="E3597" i="12"/>
  <c r="F3597" i="12"/>
  <c r="G3597" i="12"/>
  <c r="H3597" i="12"/>
  <c r="A3598" i="12"/>
  <c r="B3598" i="12"/>
  <c r="C3598" i="12"/>
  <c r="D3598" i="12"/>
  <c r="E3598" i="12"/>
  <c r="F3598" i="12"/>
  <c r="G3598" i="12"/>
  <c r="H3598" i="12"/>
  <c r="A3599" i="12"/>
  <c r="B3599" i="12"/>
  <c r="C3599" i="12"/>
  <c r="D3599" i="12"/>
  <c r="E3599" i="12"/>
  <c r="F3599" i="12"/>
  <c r="G3599" i="12"/>
  <c r="H3599" i="12"/>
  <c r="A3600" i="12"/>
  <c r="B3600" i="12"/>
  <c r="C3600" i="12"/>
  <c r="D3600" i="12"/>
  <c r="E3600" i="12"/>
  <c r="F3600" i="12"/>
  <c r="G3600" i="12"/>
  <c r="H3600" i="12"/>
  <c r="A3601" i="12"/>
  <c r="B3601" i="12"/>
  <c r="C3601" i="12"/>
  <c r="D3601" i="12"/>
  <c r="E3601" i="12"/>
  <c r="F3601" i="12"/>
  <c r="G3601" i="12"/>
  <c r="H3601" i="12"/>
  <c r="A3602" i="12"/>
  <c r="B3602" i="12"/>
  <c r="C3602" i="12"/>
  <c r="D3602" i="12"/>
  <c r="E3602" i="12"/>
  <c r="F3602" i="12"/>
  <c r="G3602" i="12"/>
  <c r="H3602" i="12"/>
  <c r="A3603" i="12"/>
  <c r="B3603" i="12"/>
  <c r="C3603" i="12"/>
  <c r="D3603" i="12"/>
  <c r="E3603" i="12"/>
  <c r="F3603" i="12"/>
  <c r="G3603" i="12"/>
  <c r="H3603" i="12"/>
  <c r="A3604" i="12"/>
  <c r="B3604" i="12"/>
  <c r="C3604" i="12"/>
  <c r="D3604" i="12"/>
  <c r="E3604" i="12"/>
  <c r="F3604" i="12"/>
  <c r="G3604" i="12"/>
  <c r="H3604" i="12"/>
  <c r="A3605" i="12"/>
  <c r="B3605" i="12"/>
  <c r="C3605" i="12"/>
  <c r="D3605" i="12"/>
  <c r="E3605" i="12"/>
  <c r="F3605" i="12"/>
  <c r="G3605" i="12"/>
  <c r="H3605" i="12"/>
  <c r="A3606" i="12"/>
  <c r="B3606" i="12"/>
  <c r="C3606" i="12"/>
  <c r="D3606" i="12"/>
  <c r="E3606" i="12"/>
  <c r="F3606" i="12"/>
  <c r="G3606" i="12"/>
  <c r="H3606" i="12"/>
  <c r="A3607" i="12"/>
  <c r="B3607" i="12"/>
  <c r="C3607" i="12"/>
  <c r="D3607" i="12"/>
  <c r="E3607" i="12"/>
  <c r="F3607" i="12"/>
  <c r="G3607" i="12"/>
  <c r="H3607" i="12"/>
  <c r="A3608" i="12"/>
  <c r="B3608" i="12"/>
  <c r="C3608" i="12"/>
  <c r="D3608" i="12"/>
  <c r="E3608" i="12"/>
  <c r="F3608" i="12"/>
  <c r="G3608" i="12"/>
  <c r="H3608" i="12"/>
  <c r="A3609" i="12"/>
  <c r="B3609" i="12"/>
  <c r="C3609" i="12"/>
  <c r="D3609" i="12"/>
  <c r="E3609" i="12"/>
  <c r="F3609" i="12"/>
  <c r="G3609" i="12"/>
  <c r="H3609" i="12"/>
  <c r="A3610" i="12"/>
  <c r="B3610" i="12"/>
  <c r="C3610" i="12"/>
  <c r="D3610" i="12"/>
  <c r="E3610" i="12"/>
  <c r="F3610" i="12"/>
  <c r="G3610" i="12"/>
  <c r="H3610" i="12"/>
  <c r="A3611" i="12"/>
  <c r="B3611" i="12"/>
  <c r="C3611" i="12"/>
  <c r="D3611" i="12"/>
  <c r="E3611" i="12"/>
  <c r="F3611" i="12"/>
  <c r="G3611" i="12"/>
  <c r="H3611" i="12"/>
  <c r="A3612" i="12"/>
  <c r="B3612" i="12"/>
  <c r="C3612" i="12"/>
  <c r="D3612" i="12"/>
  <c r="E3612" i="12"/>
  <c r="F3612" i="12"/>
  <c r="G3612" i="12"/>
  <c r="H3612" i="12"/>
  <c r="A3613" i="12"/>
  <c r="B3613" i="12"/>
  <c r="C3613" i="12"/>
  <c r="D3613" i="12"/>
  <c r="E3613" i="12"/>
  <c r="F3613" i="12"/>
  <c r="G3613" i="12"/>
  <c r="H3613" i="12"/>
  <c r="A3614" i="12"/>
  <c r="B3614" i="12"/>
  <c r="C3614" i="12"/>
  <c r="D3614" i="12"/>
  <c r="E3614" i="12"/>
  <c r="F3614" i="12"/>
  <c r="G3614" i="12"/>
  <c r="H3614" i="12"/>
  <c r="A3615" i="12"/>
  <c r="B3615" i="12"/>
  <c r="C3615" i="12"/>
  <c r="D3615" i="12"/>
  <c r="E3615" i="12"/>
  <c r="F3615" i="12"/>
  <c r="G3615" i="12"/>
  <c r="H3615" i="12"/>
  <c r="A3616" i="12"/>
  <c r="B3616" i="12"/>
  <c r="C3616" i="12"/>
  <c r="D3616" i="12"/>
  <c r="E3616" i="12"/>
  <c r="F3616" i="12"/>
  <c r="G3616" i="12"/>
  <c r="H3616" i="12"/>
  <c r="A3617" i="12"/>
  <c r="B3617" i="12"/>
  <c r="C3617" i="12"/>
  <c r="D3617" i="12"/>
  <c r="E3617" i="12"/>
  <c r="F3617" i="12"/>
  <c r="G3617" i="12"/>
  <c r="H3617" i="12"/>
  <c r="A3618" i="12"/>
  <c r="B3618" i="12"/>
  <c r="C3618" i="12"/>
  <c r="D3618" i="12"/>
  <c r="E3618" i="12"/>
  <c r="F3618" i="12"/>
  <c r="G3618" i="12"/>
  <c r="H3618" i="12"/>
  <c r="A3619" i="12"/>
  <c r="B3619" i="12"/>
  <c r="C3619" i="12"/>
  <c r="D3619" i="12"/>
  <c r="E3619" i="12"/>
  <c r="F3619" i="12"/>
  <c r="G3619" i="12"/>
  <c r="H3619" i="12"/>
  <c r="A3620" i="12"/>
  <c r="B3620" i="12"/>
  <c r="C3620" i="12"/>
  <c r="D3620" i="12"/>
  <c r="E3620" i="12"/>
  <c r="F3620" i="12"/>
  <c r="G3620" i="12"/>
  <c r="H3620" i="12"/>
  <c r="A3621" i="12"/>
  <c r="B3621" i="12"/>
  <c r="C3621" i="12"/>
  <c r="D3621" i="12"/>
  <c r="E3621" i="12"/>
  <c r="F3621" i="12"/>
  <c r="G3621" i="12"/>
  <c r="H3621" i="12"/>
  <c r="A3622" i="12"/>
  <c r="B3622" i="12"/>
  <c r="C3622" i="12"/>
  <c r="D3622" i="12"/>
  <c r="E3622" i="12"/>
  <c r="F3622" i="12"/>
  <c r="G3622" i="12"/>
  <c r="H3622" i="12"/>
  <c r="A3623" i="12"/>
  <c r="B3623" i="12"/>
  <c r="C3623" i="12"/>
  <c r="D3623" i="12"/>
  <c r="E3623" i="12"/>
  <c r="F3623" i="12"/>
  <c r="G3623" i="12"/>
  <c r="H3623" i="12"/>
  <c r="A3624" i="12"/>
  <c r="B3624" i="12"/>
  <c r="C3624" i="12"/>
  <c r="D3624" i="12"/>
  <c r="E3624" i="12"/>
  <c r="F3624" i="12"/>
  <c r="G3624" i="12"/>
  <c r="H3624" i="12"/>
  <c r="A3625" i="12"/>
  <c r="B3625" i="12"/>
  <c r="C3625" i="12"/>
  <c r="D3625" i="12"/>
  <c r="E3625" i="12"/>
  <c r="F3625" i="12"/>
  <c r="G3625" i="12"/>
  <c r="H3625" i="12"/>
  <c r="A3626" i="12"/>
  <c r="B3626" i="12"/>
  <c r="C3626" i="12"/>
  <c r="D3626" i="12"/>
  <c r="E3626" i="12"/>
  <c r="F3626" i="12"/>
  <c r="G3626" i="12"/>
  <c r="H3626" i="12"/>
  <c r="A3627" i="12"/>
  <c r="B3627" i="12"/>
  <c r="C3627" i="12"/>
  <c r="D3627" i="12"/>
  <c r="E3627" i="12"/>
  <c r="F3627" i="12"/>
  <c r="G3627" i="12"/>
  <c r="H3627" i="12"/>
  <c r="A3628" i="12"/>
  <c r="B3628" i="12"/>
  <c r="C3628" i="12"/>
  <c r="D3628" i="12"/>
  <c r="E3628" i="12"/>
  <c r="F3628" i="12"/>
  <c r="G3628" i="12"/>
  <c r="H3628" i="12"/>
  <c r="A3629" i="12"/>
  <c r="B3629" i="12"/>
  <c r="C3629" i="12"/>
  <c r="D3629" i="12"/>
  <c r="E3629" i="12"/>
  <c r="F3629" i="12"/>
  <c r="G3629" i="12"/>
  <c r="H3629" i="12"/>
  <c r="A3630" i="12"/>
  <c r="B3630" i="12"/>
  <c r="C3630" i="12"/>
  <c r="D3630" i="12"/>
  <c r="E3630" i="12"/>
  <c r="F3630" i="12"/>
  <c r="G3630" i="12"/>
  <c r="H3630" i="12"/>
  <c r="A3631" i="12"/>
  <c r="B3631" i="12"/>
  <c r="C3631" i="12"/>
  <c r="D3631" i="12"/>
  <c r="E3631" i="12"/>
  <c r="F3631" i="12"/>
  <c r="G3631" i="12"/>
  <c r="H3631" i="12"/>
  <c r="A3632" i="12"/>
  <c r="B3632" i="12"/>
  <c r="C3632" i="12"/>
  <c r="D3632" i="12"/>
  <c r="E3632" i="12"/>
  <c r="F3632" i="12"/>
  <c r="G3632" i="12"/>
  <c r="H3632" i="12"/>
  <c r="A3633" i="12"/>
  <c r="B3633" i="12"/>
  <c r="C3633" i="12"/>
  <c r="D3633" i="12"/>
  <c r="E3633" i="12"/>
  <c r="F3633" i="12"/>
  <c r="G3633" i="12"/>
  <c r="H3633" i="12"/>
  <c r="A3634" i="12"/>
  <c r="B3634" i="12"/>
  <c r="C3634" i="12"/>
  <c r="D3634" i="12"/>
  <c r="E3634" i="12"/>
  <c r="F3634" i="12"/>
  <c r="G3634" i="12"/>
  <c r="H3634" i="12"/>
  <c r="A3635" i="12"/>
  <c r="B3635" i="12"/>
  <c r="C3635" i="12"/>
  <c r="D3635" i="12"/>
  <c r="E3635" i="12"/>
  <c r="F3635" i="12"/>
  <c r="G3635" i="12"/>
  <c r="H3635" i="12"/>
  <c r="A3636" i="12"/>
  <c r="B3636" i="12"/>
  <c r="C3636" i="12"/>
  <c r="D3636" i="12"/>
  <c r="E3636" i="12"/>
  <c r="F3636" i="12"/>
  <c r="G3636" i="12"/>
  <c r="H3636" i="12"/>
  <c r="A3637" i="12"/>
  <c r="B3637" i="12"/>
  <c r="C3637" i="12"/>
  <c r="D3637" i="12"/>
  <c r="E3637" i="12"/>
  <c r="F3637" i="12"/>
  <c r="G3637" i="12"/>
  <c r="H3637" i="12"/>
  <c r="A3638" i="12"/>
  <c r="B3638" i="12"/>
  <c r="C3638" i="12"/>
  <c r="D3638" i="12"/>
  <c r="E3638" i="12"/>
  <c r="F3638" i="12"/>
  <c r="G3638" i="12"/>
  <c r="H3638" i="12"/>
  <c r="A3639" i="12"/>
  <c r="B3639" i="12"/>
  <c r="C3639" i="12"/>
  <c r="D3639" i="12"/>
  <c r="E3639" i="12"/>
  <c r="F3639" i="12"/>
  <c r="G3639" i="12"/>
  <c r="H3639" i="12"/>
  <c r="A3640" i="12"/>
  <c r="B3640" i="12"/>
  <c r="C3640" i="12"/>
  <c r="D3640" i="12"/>
  <c r="E3640" i="12"/>
  <c r="F3640" i="12"/>
  <c r="G3640" i="12"/>
  <c r="H3640" i="12"/>
  <c r="A3641" i="12"/>
  <c r="B3641" i="12"/>
  <c r="C3641" i="12"/>
  <c r="D3641" i="12"/>
  <c r="E3641" i="12"/>
  <c r="F3641" i="12"/>
  <c r="G3641" i="12"/>
  <c r="H3641" i="12"/>
  <c r="A3642" i="12"/>
  <c r="B3642" i="12"/>
  <c r="C3642" i="12"/>
  <c r="D3642" i="12"/>
  <c r="E3642" i="12"/>
  <c r="F3642" i="12"/>
  <c r="G3642" i="12"/>
  <c r="H3642" i="12"/>
  <c r="A3643" i="12"/>
  <c r="B3643" i="12"/>
  <c r="C3643" i="12"/>
  <c r="D3643" i="12"/>
  <c r="E3643" i="12"/>
  <c r="F3643" i="12"/>
  <c r="G3643" i="12"/>
  <c r="H3643" i="12"/>
  <c r="A3644" i="12"/>
  <c r="B3644" i="12"/>
  <c r="C3644" i="12"/>
  <c r="D3644" i="12"/>
  <c r="E3644" i="12"/>
  <c r="F3644" i="12"/>
  <c r="G3644" i="12"/>
  <c r="H3644" i="12"/>
  <c r="A3645" i="12"/>
  <c r="B3645" i="12"/>
  <c r="C3645" i="12"/>
  <c r="D3645" i="12"/>
  <c r="E3645" i="12"/>
  <c r="F3645" i="12"/>
  <c r="G3645" i="12"/>
  <c r="H3645" i="12"/>
  <c r="A3646" i="12"/>
  <c r="B3646" i="12"/>
  <c r="C3646" i="12"/>
  <c r="D3646" i="12"/>
  <c r="E3646" i="12"/>
  <c r="F3646" i="12"/>
  <c r="G3646" i="12"/>
  <c r="H3646" i="12"/>
  <c r="A3647" i="12"/>
  <c r="B3647" i="12"/>
  <c r="C3647" i="12"/>
  <c r="D3647" i="12"/>
  <c r="E3647" i="12"/>
  <c r="F3647" i="12"/>
  <c r="G3647" i="12"/>
  <c r="H3647" i="12"/>
  <c r="A3648" i="12"/>
  <c r="B3648" i="12"/>
  <c r="C3648" i="12"/>
  <c r="D3648" i="12"/>
  <c r="E3648" i="12"/>
  <c r="F3648" i="12"/>
  <c r="G3648" i="12"/>
  <c r="H3648" i="12"/>
  <c r="A3649" i="12"/>
  <c r="B3649" i="12"/>
  <c r="C3649" i="12"/>
  <c r="D3649" i="12"/>
  <c r="E3649" i="12"/>
  <c r="F3649" i="12"/>
  <c r="G3649" i="12"/>
  <c r="H3649" i="12"/>
  <c r="A3650" i="12"/>
  <c r="B3650" i="12"/>
  <c r="C3650" i="12"/>
  <c r="D3650" i="12"/>
  <c r="E3650" i="12"/>
  <c r="F3650" i="12"/>
  <c r="G3650" i="12"/>
  <c r="H3650" i="12"/>
  <c r="A3651" i="12"/>
  <c r="B3651" i="12"/>
  <c r="C3651" i="12"/>
  <c r="D3651" i="12"/>
  <c r="E3651" i="12"/>
  <c r="F3651" i="12"/>
  <c r="G3651" i="12"/>
  <c r="H3651" i="12"/>
  <c r="A3652" i="12"/>
  <c r="B3652" i="12"/>
  <c r="C3652" i="12"/>
  <c r="D3652" i="12"/>
  <c r="E3652" i="12"/>
  <c r="F3652" i="12"/>
  <c r="G3652" i="12"/>
  <c r="H3652" i="12"/>
  <c r="A3653" i="12"/>
  <c r="B3653" i="12"/>
  <c r="C3653" i="12"/>
  <c r="D3653" i="12"/>
  <c r="E3653" i="12"/>
  <c r="F3653" i="12"/>
  <c r="G3653" i="12"/>
  <c r="H3653" i="12"/>
  <c r="A3654" i="12"/>
  <c r="B3654" i="12"/>
  <c r="C3654" i="12"/>
  <c r="D3654" i="12"/>
  <c r="E3654" i="12"/>
  <c r="F3654" i="12"/>
  <c r="G3654" i="12"/>
  <c r="H3654" i="12"/>
  <c r="A3655" i="12"/>
  <c r="B3655" i="12"/>
  <c r="C3655" i="12"/>
  <c r="D3655" i="12"/>
  <c r="E3655" i="12"/>
  <c r="F3655" i="12"/>
  <c r="G3655" i="12"/>
  <c r="H3655" i="12"/>
  <c r="A3656" i="12"/>
  <c r="B3656" i="12"/>
  <c r="C3656" i="12"/>
  <c r="D3656" i="12"/>
  <c r="E3656" i="12"/>
  <c r="F3656" i="12"/>
  <c r="G3656" i="12"/>
  <c r="H3656" i="12"/>
  <c r="A3657" i="12"/>
  <c r="B3657" i="12"/>
  <c r="C3657" i="12"/>
  <c r="D3657" i="12"/>
  <c r="E3657" i="12"/>
  <c r="F3657" i="12"/>
  <c r="G3657" i="12"/>
  <c r="H3657" i="12"/>
  <c r="A3658" i="12"/>
  <c r="B3658" i="12"/>
  <c r="C3658" i="12"/>
  <c r="D3658" i="12"/>
  <c r="E3658" i="12"/>
  <c r="F3658" i="12"/>
  <c r="G3658" i="12"/>
  <c r="H3658" i="12"/>
  <c r="A3659" i="12"/>
  <c r="B3659" i="12"/>
  <c r="C3659" i="12"/>
  <c r="D3659" i="12"/>
  <c r="E3659" i="12"/>
  <c r="F3659" i="12"/>
  <c r="G3659" i="12"/>
  <c r="H3659" i="12"/>
  <c r="A3660" i="12"/>
  <c r="B3660" i="12"/>
  <c r="C3660" i="12"/>
  <c r="D3660" i="12"/>
  <c r="E3660" i="12"/>
  <c r="F3660" i="12"/>
  <c r="G3660" i="12"/>
  <c r="H3660" i="12"/>
  <c r="A3661" i="12"/>
  <c r="B3661" i="12"/>
  <c r="C3661" i="12"/>
  <c r="D3661" i="12"/>
  <c r="E3661" i="12"/>
  <c r="F3661" i="12"/>
  <c r="G3661" i="12"/>
  <c r="H3661" i="12"/>
  <c r="A3662" i="12"/>
  <c r="B3662" i="12"/>
  <c r="C3662" i="12"/>
  <c r="D3662" i="12"/>
  <c r="E3662" i="12"/>
  <c r="F3662" i="12"/>
  <c r="G3662" i="12"/>
  <c r="H3662" i="12"/>
  <c r="A3663" i="12"/>
  <c r="B3663" i="12"/>
  <c r="C3663" i="12"/>
  <c r="D3663" i="12"/>
  <c r="E3663" i="12"/>
  <c r="F3663" i="12"/>
  <c r="G3663" i="12"/>
  <c r="H3663" i="12"/>
  <c r="A3664" i="12"/>
  <c r="B3664" i="12"/>
  <c r="C3664" i="12"/>
  <c r="D3664" i="12"/>
  <c r="E3664" i="12"/>
  <c r="F3664" i="12"/>
  <c r="G3664" i="12"/>
  <c r="H3664" i="12"/>
  <c r="A3665" i="12"/>
  <c r="B3665" i="12"/>
  <c r="C3665" i="12"/>
  <c r="D3665" i="12"/>
  <c r="E3665" i="12"/>
  <c r="F3665" i="12"/>
  <c r="G3665" i="12"/>
  <c r="H3665" i="12"/>
  <c r="A3666" i="12"/>
  <c r="B3666" i="12"/>
  <c r="C3666" i="12"/>
  <c r="D3666" i="12"/>
  <c r="E3666" i="12"/>
  <c r="F3666" i="12"/>
  <c r="G3666" i="12"/>
  <c r="H3666" i="12"/>
  <c r="A3667" i="12"/>
  <c r="B3667" i="12"/>
  <c r="C3667" i="12"/>
  <c r="D3667" i="12"/>
  <c r="E3667" i="12"/>
  <c r="F3667" i="12"/>
  <c r="G3667" i="12"/>
  <c r="H3667" i="12"/>
  <c r="A3668" i="12"/>
  <c r="B3668" i="12"/>
  <c r="C3668" i="12"/>
  <c r="D3668" i="12"/>
  <c r="E3668" i="12"/>
  <c r="F3668" i="12"/>
  <c r="G3668" i="12"/>
  <c r="H3668" i="12"/>
  <c r="A3669" i="12"/>
  <c r="B3669" i="12"/>
  <c r="C3669" i="12"/>
  <c r="D3669" i="12"/>
  <c r="E3669" i="12"/>
  <c r="F3669" i="12"/>
  <c r="G3669" i="12"/>
  <c r="H3669" i="12"/>
  <c r="A3670" i="12"/>
  <c r="B3670" i="12"/>
  <c r="C3670" i="12"/>
  <c r="D3670" i="12"/>
  <c r="E3670" i="12"/>
  <c r="F3670" i="12"/>
  <c r="G3670" i="12"/>
  <c r="H3670" i="12"/>
  <c r="A3671" i="12"/>
  <c r="B3671" i="12"/>
  <c r="C3671" i="12"/>
  <c r="D3671" i="12"/>
  <c r="E3671" i="12"/>
  <c r="F3671" i="12"/>
  <c r="G3671" i="12"/>
  <c r="H3671" i="12"/>
  <c r="A3672" i="12"/>
  <c r="B3672" i="12"/>
  <c r="C3672" i="12"/>
  <c r="D3672" i="12"/>
  <c r="E3672" i="12"/>
  <c r="F3672" i="12"/>
  <c r="G3672" i="12"/>
  <c r="H3672" i="12"/>
  <c r="A3673" i="12"/>
  <c r="B3673" i="12"/>
  <c r="C3673" i="12"/>
  <c r="D3673" i="12"/>
  <c r="E3673" i="12"/>
  <c r="F3673" i="12"/>
  <c r="G3673" i="12"/>
  <c r="H3673" i="12"/>
  <c r="A3674" i="12"/>
  <c r="B3674" i="12"/>
  <c r="C3674" i="12"/>
  <c r="D3674" i="12"/>
  <c r="E3674" i="12"/>
  <c r="F3674" i="12"/>
  <c r="G3674" i="12"/>
  <c r="H3674" i="12"/>
  <c r="A3675" i="12"/>
  <c r="B3675" i="12"/>
  <c r="C3675" i="12"/>
  <c r="D3675" i="12"/>
  <c r="E3675" i="12"/>
  <c r="F3675" i="12"/>
  <c r="G3675" i="12"/>
  <c r="H3675" i="12"/>
  <c r="A3676" i="12"/>
  <c r="B3676" i="12"/>
  <c r="C3676" i="12"/>
  <c r="D3676" i="12"/>
  <c r="E3676" i="12"/>
  <c r="F3676" i="12"/>
  <c r="G3676" i="12"/>
  <c r="H3676" i="12"/>
  <c r="A3677" i="12"/>
  <c r="B3677" i="12"/>
  <c r="C3677" i="12"/>
  <c r="D3677" i="12"/>
  <c r="E3677" i="12"/>
  <c r="F3677" i="12"/>
  <c r="G3677" i="12"/>
  <c r="H3677" i="12"/>
  <c r="A3678" i="12"/>
  <c r="B3678" i="12"/>
  <c r="C3678" i="12"/>
  <c r="D3678" i="12"/>
  <c r="E3678" i="12"/>
  <c r="F3678" i="12"/>
  <c r="G3678" i="12"/>
  <c r="H3678" i="12"/>
  <c r="A3679" i="12"/>
  <c r="B3679" i="12"/>
  <c r="C3679" i="12"/>
  <c r="D3679" i="12"/>
  <c r="E3679" i="12"/>
  <c r="F3679" i="12"/>
  <c r="G3679" i="12"/>
  <c r="H3679" i="12"/>
  <c r="A3680" i="12"/>
  <c r="B3680" i="12"/>
  <c r="C3680" i="12"/>
  <c r="D3680" i="12"/>
  <c r="E3680" i="12"/>
  <c r="F3680" i="12"/>
  <c r="G3680" i="12"/>
  <c r="H3680" i="12"/>
  <c r="A3681" i="12"/>
  <c r="B3681" i="12"/>
  <c r="C3681" i="12"/>
  <c r="D3681" i="12"/>
  <c r="E3681" i="12"/>
  <c r="F3681" i="12"/>
  <c r="G3681" i="12"/>
  <c r="H3681" i="12"/>
  <c r="A3682" i="12"/>
  <c r="B3682" i="12"/>
  <c r="C3682" i="12"/>
  <c r="D3682" i="12"/>
  <c r="E3682" i="12"/>
  <c r="F3682" i="12"/>
  <c r="G3682" i="12"/>
  <c r="H3682" i="12"/>
  <c r="A3683" i="12"/>
  <c r="B3683" i="12"/>
  <c r="C3683" i="12"/>
  <c r="D3683" i="12"/>
  <c r="E3683" i="12"/>
  <c r="F3683" i="12"/>
  <c r="G3683" i="12"/>
  <c r="H3683" i="12"/>
  <c r="A3684" i="12"/>
  <c r="B3684" i="12"/>
  <c r="C3684" i="12"/>
  <c r="D3684" i="12"/>
  <c r="E3684" i="12"/>
  <c r="F3684" i="12"/>
  <c r="G3684" i="12"/>
  <c r="H3684" i="12"/>
  <c r="A3685" i="12"/>
  <c r="B3685" i="12"/>
  <c r="C3685" i="12"/>
  <c r="D3685" i="12"/>
  <c r="E3685" i="12"/>
  <c r="F3685" i="12"/>
  <c r="G3685" i="12"/>
  <c r="H3685" i="12"/>
  <c r="A3686" i="12"/>
  <c r="B3686" i="12"/>
  <c r="C3686" i="12"/>
  <c r="D3686" i="12"/>
  <c r="E3686" i="12"/>
  <c r="F3686" i="12"/>
  <c r="G3686" i="12"/>
  <c r="H3686" i="12"/>
  <c r="A3687" i="12"/>
  <c r="B3687" i="12"/>
  <c r="C3687" i="12"/>
  <c r="D3687" i="12"/>
  <c r="E3687" i="12"/>
  <c r="F3687" i="12"/>
  <c r="G3687" i="12"/>
  <c r="H3687" i="12"/>
  <c r="A3688" i="12"/>
  <c r="B3688" i="12"/>
  <c r="C3688" i="12"/>
  <c r="D3688" i="12"/>
  <c r="E3688" i="12"/>
  <c r="F3688" i="12"/>
  <c r="G3688" i="12"/>
  <c r="H3688" i="12"/>
  <c r="A3689" i="12"/>
  <c r="B3689" i="12"/>
  <c r="C3689" i="12"/>
  <c r="D3689" i="12"/>
  <c r="E3689" i="12"/>
  <c r="F3689" i="12"/>
  <c r="G3689" i="12"/>
  <c r="H3689" i="12"/>
  <c r="A3690" i="12"/>
  <c r="B3690" i="12"/>
  <c r="C3690" i="12"/>
  <c r="D3690" i="12"/>
  <c r="E3690" i="12"/>
  <c r="F3690" i="12"/>
  <c r="G3690" i="12"/>
  <c r="H3690" i="12"/>
  <c r="A3691" i="12"/>
  <c r="B3691" i="12"/>
  <c r="C3691" i="12"/>
  <c r="D3691" i="12"/>
  <c r="E3691" i="12"/>
  <c r="F3691" i="12"/>
  <c r="G3691" i="12"/>
  <c r="H3691" i="12"/>
  <c r="A3692" i="12"/>
  <c r="B3692" i="12"/>
  <c r="C3692" i="12"/>
  <c r="D3692" i="12"/>
  <c r="E3692" i="12"/>
  <c r="F3692" i="12"/>
  <c r="G3692" i="12"/>
  <c r="H3692" i="12"/>
  <c r="A3693" i="12"/>
  <c r="B3693" i="12"/>
  <c r="C3693" i="12"/>
  <c r="D3693" i="12"/>
  <c r="E3693" i="12"/>
  <c r="F3693" i="12"/>
  <c r="G3693" i="12"/>
  <c r="H3693" i="12"/>
  <c r="A3694" i="12"/>
  <c r="B3694" i="12"/>
  <c r="C3694" i="12"/>
  <c r="D3694" i="12"/>
  <c r="E3694" i="12"/>
  <c r="F3694" i="12"/>
  <c r="G3694" i="12"/>
  <c r="H3694" i="12"/>
  <c r="A3695" i="12"/>
  <c r="B3695" i="12"/>
  <c r="C3695" i="12"/>
  <c r="D3695" i="12"/>
  <c r="E3695" i="12"/>
  <c r="F3695" i="12"/>
  <c r="G3695" i="12"/>
  <c r="H3695" i="12"/>
  <c r="A3696" i="12"/>
  <c r="B3696" i="12"/>
  <c r="C3696" i="12"/>
  <c r="D3696" i="12"/>
  <c r="E3696" i="12"/>
  <c r="F3696" i="12"/>
  <c r="G3696" i="12"/>
  <c r="H3696" i="12"/>
  <c r="A3697" i="12"/>
  <c r="B3697" i="12"/>
  <c r="C3697" i="12"/>
  <c r="D3697" i="12"/>
  <c r="E3697" i="12"/>
  <c r="F3697" i="12"/>
  <c r="G3697" i="12"/>
  <c r="H3697" i="12"/>
  <c r="A3698" i="12"/>
  <c r="B3698" i="12"/>
  <c r="C3698" i="12"/>
  <c r="D3698" i="12"/>
  <c r="E3698" i="12"/>
  <c r="F3698" i="12"/>
  <c r="G3698" i="12"/>
  <c r="H3698" i="12"/>
  <c r="A3699" i="12"/>
  <c r="B3699" i="12"/>
  <c r="C3699" i="12"/>
  <c r="D3699" i="12"/>
  <c r="E3699" i="12"/>
  <c r="F3699" i="12"/>
  <c r="G3699" i="12"/>
  <c r="H3699" i="12"/>
  <c r="A3700" i="12"/>
  <c r="B3700" i="12"/>
  <c r="C3700" i="12"/>
  <c r="D3700" i="12"/>
  <c r="E3700" i="12"/>
  <c r="F3700" i="12"/>
  <c r="G3700" i="12"/>
  <c r="H3700" i="12"/>
  <c r="A3701" i="12"/>
  <c r="B3701" i="12"/>
  <c r="C3701" i="12"/>
  <c r="D3701" i="12"/>
  <c r="E3701" i="12"/>
  <c r="F3701" i="12"/>
  <c r="G3701" i="12"/>
  <c r="H3701" i="12"/>
  <c r="A3702" i="12"/>
  <c r="B3702" i="12"/>
  <c r="C3702" i="12"/>
  <c r="D3702" i="12"/>
  <c r="E3702" i="12"/>
  <c r="F3702" i="12"/>
  <c r="G3702" i="12"/>
  <c r="H3702" i="12"/>
  <c r="A3703" i="12"/>
  <c r="B3703" i="12"/>
  <c r="C3703" i="12"/>
  <c r="D3703" i="12"/>
  <c r="E3703" i="12"/>
  <c r="F3703" i="12"/>
  <c r="G3703" i="12"/>
  <c r="H3703" i="12"/>
  <c r="A3704" i="12"/>
  <c r="B3704" i="12"/>
  <c r="C3704" i="12"/>
  <c r="D3704" i="12"/>
  <c r="E3704" i="12"/>
  <c r="F3704" i="12"/>
  <c r="G3704" i="12"/>
  <c r="H3704" i="12"/>
  <c r="A3705" i="12"/>
  <c r="B3705" i="12"/>
  <c r="C3705" i="12"/>
  <c r="D3705" i="12"/>
  <c r="E3705" i="12"/>
  <c r="F3705" i="12"/>
  <c r="G3705" i="12"/>
  <c r="H3705" i="12"/>
  <c r="A3706" i="12"/>
  <c r="B3706" i="12"/>
  <c r="C3706" i="12"/>
  <c r="D3706" i="12"/>
  <c r="E3706" i="12"/>
  <c r="F3706" i="12"/>
  <c r="G3706" i="12"/>
  <c r="H3706" i="12"/>
  <c r="A3707" i="12"/>
  <c r="B3707" i="12"/>
  <c r="C3707" i="12"/>
  <c r="D3707" i="12"/>
  <c r="E3707" i="12"/>
  <c r="F3707" i="12"/>
  <c r="G3707" i="12"/>
  <c r="H3707" i="12"/>
  <c r="A3708" i="12"/>
  <c r="B3708" i="12"/>
  <c r="C3708" i="12"/>
  <c r="D3708" i="12"/>
  <c r="E3708" i="12"/>
  <c r="F3708" i="12"/>
  <c r="G3708" i="12"/>
  <c r="H3708" i="12"/>
  <c r="A3709" i="12"/>
  <c r="B3709" i="12"/>
  <c r="C3709" i="12"/>
  <c r="D3709" i="12"/>
  <c r="E3709" i="12"/>
  <c r="F3709" i="12"/>
  <c r="G3709" i="12"/>
  <c r="H3709" i="12"/>
  <c r="A3710" i="12"/>
  <c r="B3710" i="12"/>
  <c r="C3710" i="12"/>
  <c r="D3710" i="12"/>
  <c r="E3710" i="12"/>
  <c r="F3710" i="12"/>
  <c r="G3710" i="12"/>
  <c r="H3710" i="12"/>
  <c r="A3711" i="12"/>
  <c r="B3711" i="12"/>
  <c r="C3711" i="12"/>
  <c r="D3711" i="12"/>
  <c r="E3711" i="12"/>
  <c r="F3711" i="12"/>
  <c r="G3711" i="12"/>
  <c r="H3711" i="12"/>
  <c r="A3712" i="12"/>
  <c r="B3712" i="12"/>
  <c r="C3712" i="12"/>
  <c r="D3712" i="12"/>
  <c r="E3712" i="12"/>
  <c r="F3712" i="12"/>
  <c r="G3712" i="12"/>
  <c r="H3712" i="12"/>
  <c r="A3713" i="12"/>
  <c r="B3713" i="12"/>
  <c r="C3713" i="12"/>
  <c r="D3713" i="12"/>
  <c r="E3713" i="12"/>
  <c r="F3713" i="12"/>
  <c r="G3713" i="12"/>
  <c r="H3713" i="12"/>
  <c r="A3714" i="12"/>
  <c r="B3714" i="12"/>
  <c r="C3714" i="12"/>
  <c r="D3714" i="12"/>
  <c r="E3714" i="12"/>
  <c r="F3714" i="12"/>
  <c r="G3714" i="12"/>
  <c r="H3714" i="12"/>
  <c r="A3715" i="12"/>
  <c r="B3715" i="12"/>
  <c r="C3715" i="12"/>
  <c r="D3715" i="12"/>
  <c r="E3715" i="12"/>
  <c r="F3715" i="12"/>
  <c r="G3715" i="12"/>
  <c r="H3715" i="12"/>
  <c r="A3716" i="12"/>
  <c r="B3716" i="12"/>
  <c r="C3716" i="12"/>
  <c r="D3716" i="12"/>
  <c r="E3716" i="12"/>
  <c r="F3716" i="12"/>
  <c r="G3716" i="12"/>
  <c r="H3716" i="12"/>
  <c r="A3717" i="12"/>
  <c r="B3717" i="12"/>
  <c r="C3717" i="12"/>
  <c r="D3717" i="12"/>
  <c r="E3717" i="12"/>
  <c r="F3717" i="12"/>
  <c r="G3717" i="12"/>
  <c r="H3717" i="12"/>
  <c r="A3718" i="12"/>
  <c r="B3718" i="12"/>
  <c r="C3718" i="12"/>
  <c r="D3718" i="12"/>
  <c r="E3718" i="12"/>
  <c r="F3718" i="12"/>
  <c r="G3718" i="12"/>
  <c r="H3718" i="12"/>
  <c r="A3719" i="12"/>
  <c r="B3719" i="12"/>
  <c r="C3719" i="12"/>
  <c r="D3719" i="12"/>
  <c r="E3719" i="12"/>
  <c r="F3719" i="12"/>
  <c r="G3719" i="12"/>
  <c r="H3719" i="12"/>
  <c r="A3720" i="12"/>
  <c r="B3720" i="12"/>
  <c r="C3720" i="12"/>
  <c r="D3720" i="12"/>
  <c r="E3720" i="12"/>
  <c r="F3720" i="12"/>
  <c r="G3720" i="12"/>
  <c r="H3720" i="12"/>
  <c r="A3721" i="12"/>
  <c r="B3721" i="12"/>
  <c r="C3721" i="12"/>
  <c r="D3721" i="12"/>
  <c r="E3721" i="12"/>
  <c r="F3721" i="12"/>
  <c r="G3721" i="12"/>
  <c r="H3721" i="12"/>
  <c r="A3722" i="12"/>
  <c r="B3722" i="12"/>
  <c r="C3722" i="12"/>
  <c r="D3722" i="12"/>
  <c r="E3722" i="12"/>
  <c r="F3722" i="12"/>
  <c r="G3722" i="12"/>
  <c r="H3722" i="12"/>
  <c r="A3723" i="12"/>
  <c r="B3723" i="12"/>
  <c r="C3723" i="12"/>
  <c r="D3723" i="12"/>
  <c r="E3723" i="12"/>
  <c r="F3723" i="12"/>
  <c r="G3723" i="12"/>
  <c r="H3723" i="12"/>
  <c r="A3724" i="12"/>
  <c r="B3724" i="12"/>
  <c r="C3724" i="12"/>
  <c r="D3724" i="12"/>
  <c r="E3724" i="12"/>
  <c r="F3724" i="12"/>
  <c r="G3724" i="12"/>
  <c r="H3724" i="12"/>
  <c r="A3725" i="12"/>
  <c r="B3725" i="12"/>
  <c r="C3725" i="12"/>
  <c r="D3725" i="12"/>
  <c r="E3725" i="12"/>
  <c r="F3725" i="12"/>
  <c r="G3725" i="12"/>
  <c r="H3725" i="12"/>
  <c r="A3726" i="12"/>
  <c r="B3726" i="12"/>
  <c r="C3726" i="12"/>
  <c r="D3726" i="12"/>
  <c r="E3726" i="12"/>
  <c r="F3726" i="12"/>
  <c r="G3726" i="12"/>
  <c r="H3726" i="12"/>
  <c r="A3727" i="12"/>
  <c r="B3727" i="12"/>
  <c r="C3727" i="12"/>
  <c r="D3727" i="12"/>
  <c r="E3727" i="12"/>
  <c r="F3727" i="12"/>
  <c r="G3727" i="12"/>
  <c r="H3727" i="12"/>
  <c r="A3728" i="12"/>
  <c r="B3728" i="12"/>
  <c r="C3728" i="12"/>
  <c r="D3728" i="12"/>
  <c r="E3728" i="12"/>
  <c r="F3728" i="12"/>
  <c r="G3728" i="12"/>
  <c r="H3728" i="12"/>
  <c r="A3729" i="12"/>
  <c r="B3729" i="12"/>
  <c r="C3729" i="12"/>
  <c r="D3729" i="12"/>
  <c r="E3729" i="12"/>
  <c r="F3729" i="12"/>
  <c r="G3729" i="12"/>
  <c r="H3729" i="12"/>
  <c r="A3730" i="12"/>
  <c r="B3730" i="12"/>
  <c r="C3730" i="12"/>
  <c r="D3730" i="12"/>
  <c r="E3730" i="12"/>
  <c r="F3730" i="12"/>
  <c r="G3730" i="12"/>
  <c r="H3730" i="12"/>
  <c r="A3731" i="12"/>
  <c r="B3731" i="12"/>
  <c r="C3731" i="12"/>
  <c r="D3731" i="12"/>
  <c r="E3731" i="12"/>
  <c r="F3731" i="12"/>
  <c r="G3731" i="12"/>
  <c r="H3731" i="12"/>
  <c r="A3732" i="12"/>
  <c r="B3732" i="12"/>
  <c r="C3732" i="12"/>
  <c r="D3732" i="12"/>
  <c r="E3732" i="12"/>
  <c r="F3732" i="12"/>
  <c r="G3732" i="12"/>
  <c r="H3732" i="12"/>
  <c r="A3733" i="12"/>
  <c r="B3733" i="12"/>
  <c r="C3733" i="12"/>
  <c r="D3733" i="12"/>
  <c r="E3733" i="12"/>
  <c r="F3733" i="12"/>
  <c r="G3733" i="12"/>
  <c r="H3733" i="12"/>
  <c r="A3734" i="12"/>
  <c r="B3734" i="12"/>
  <c r="C3734" i="12"/>
  <c r="D3734" i="12"/>
  <c r="E3734" i="12"/>
  <c r="F3734" i="12"/>
  <c r="G3734" i="12"/>
  <c r="H3734" i="12"/>
  <c r="A3735" i="12"/>
  <c r="B3735" i="12"/>
  <c r="C3735" i="12"/>
  <c r="D3735" i="12"/>
  <c r="E3735" i="12"/>
  <c r="F3735" i="12"/>
  <c r="G3735" i="12"/>
  <c r="H3735" i="12"/>
  <c r="A3736" i="12"/>
  <c r="B3736" i="12"/>
  <c r="C3736" i="12"/>
  <c r="D3736" i="12"/>
  <c r="E3736" i="12"/>
  <c r="F3736" i="12"/>
  <c r="G3736" i="12"/>
  <c r="H3736" i="12"/>
  <c r="A3737" i="12"/>
  <c r="B3737" i="12"/>
  <c r="C3737" i="12"/>
  <c r="D3737" i="12"/>
  <c r="E3737" i="12"/>
  <c r="F3737" i="12"/>
  <c r="G3737" i="12"/>
  <c r="H3737" i="12"/>
  <c r="A3738" i="12"/>
  <c r="B3738" i="12"/>
  <c r="C3738" i="12"/>
  <c r="D3738" i="12"/>
  <c r="E3738" i="12"/>
  <c r="F3738" i="12"/>
  <c r="G3738" i="12"/>
  <c r="H3738" i="12"/>
  <c r="A3739" i="12"/>
  <c r="B3739" i="12"/>
  <c r="C3739" i="12"/>
  <c r="D3739" i="12"/>
  <c r="E3739" i="12"/>
  <c r="F3739" i="12"/>
  <c r="G3739" i="12"/>
  <c r="H3739" i="12"/>
  <c r="A3740" i="12"/>
  <c r="B3740" i="12"/>
  <c r="C3740" i="12"/>
  <c r="D3740" i="12"/>
  <c r="E3740" i="12"/>
  <c r="F3740" i="12"/>
  <c r="G3740" i="12"/>
  <c r="H3740" i="12"/>
  <c r="A3741" i="12"/>
  <c r="B3741" i="12"/>
  <c r="C3741" i="12"/>
  <c r="D3741" i="12"/>
  <c r="E3741" i="12"/>
  <c r="F3741" i="12"/>
  <c r="G3741" i="12"/>
  <c r="H3741" i="12"/>
  <c r="A3742" i="12"/>
  <c r="B3742" i="12"/>
  <c r="C3742" i="12"/>
  <c r="D3742" i="12"/>
  <c r="E3742" i="12"/>
  <c r="F3742" i="12"/>
  <c r="G3742" i="12"/>
  <c r="H3742" i="12"/>
  <c r="A3743" i="12"/>
  <c r="B3743" i="12"/>
  <c r="C3743" i="12"/>
  <c r="D3743" i="12"/>
  <c r="E3743" i="12"/>
  <c r="F3743" i="12"/>
  <c r="G3743" i="12"/>
  <c r="H3743" i="12"/>
  <c r="A3744" i="12"/>
  <c r="B3744" i="12"/>
  <c r="C3744" i="12"/>
  <c r="D3744" i="12"/>
  <c r="E3744" i="12"/>
  <c r="F3744" i="12"/>
  <c r="G3744" i="12"/>
  <c r="H3744" i="12"/>
  <c r="A3745" i="12"/>
  <c r="B3745" i="12"/>
  <c r="C3745" i="12"/>
  <c r="D3745" i="12"/>
  <c r="E3745" i="12"/>
  <c r="F3745" i="12"/>
  <c r="G3745" i="12"/>
  <c r="H3745" i="12"/>
  <c r="A3746" i="12"/>
  <c r="B3746" i="12"/>
  <c r="C3746" i="12"/>
  <c r="D3746" i="12"/>
  <c r="E3746" i="12"/>
  <c r="F3746" i="12"/>
  <c r="G3746" i="12"/>
  <c r="H3746" i="12"/>
  <c r="A3747" i="12"/>
  <c r="B3747" i="12"/>
  <c r="C3747" i="12"/>
  <c r="D3747" i="12"/>
  <c r="E3747" i="12"/>
  <c r="F3747" i="12"/>
  <c r="G3747" i="12"/>
  <c r="H3747" i="12"/>
  <c r="A3748" i="12"/>
  <c r="B3748" i="12"/>
  <c r="C3748" i="12"/>
  <c r="D3748" i="12"/>
  <c r="E3748" i="12"/>
  <c r="F3748" i="12"/>
  <c r="G3748" i="12"/>
  <c r="H3748" i="12"/>
  <c r="A3749" i="12"/>
  <c r="B3749" i="12"/>
  <c r="C3749" i="12"/>
  <c r="D3749" i="12"/>
  <c r="E3749" i="12"/>
  <c r="F3749" i="12"/>
  <c r="G3749" i="12"/>
  <c r="H3749" i="12"/>
  <c r="A3750" i="12"/>
  <c r="B3750" i="12"/>
  <c r="C3750" i="12"/>
  <c r="D3750" i="12"/>
  <c r="E3750" i="12"/>
  <c r="F3750" i="12"/>
  <c r="G3750" i="12"/>
  <c r="H3750" i="12"/>
  <c r="A3751" i="12"/>
  <c r="B3751" i="12"/>
  <c r="C3751" i="12"/>
  <c r="D3751" i="12"/>
  <c r="E3751" i="12"/>
  <c r="F3751" i="12"/>
  <c r="G3751" i="12"/>
  <c r="H3751" i="12"/>
  <c r="A3752" i="12"/>
  <c r="B3752" i="12"/>
  <c r="C3752" i="12"/>
  <c r="D3752" i="12"/>
  <c r="E3752" i="12"/>
  <c r="F3752" i="12"/>
  <c r="G3752" i="12"/>
  <c r="H3752" i="12"/>
  <c r="A3753" i="12"/>
  <c r="B3753" i="12"/>
  <c r="C3753" i="12"/>
  <c r="D3753" i="12"/>
  <c r="E3753" i="12"/>
  <c r="F3753" i="12"/>
  <c r="G3753" i="12"/>
  <c r="H3753" i="12"/>
  <c r="A3754" i="12"/>
  <c r="B3754" i="12"/>
  <c r="C3754" i="12"/>
  <c r="D3754" i="12"/>
  <c r="E3754" i="12"/>
  <c r="F3754" i="12"/>
  <c r="G3754" i="12"/>
  <c r="H3754" i="12"/>
  <c r="A3755" i="12"/>
  <c r="B3755" i="12"/>
  <c r="C3755" i="12"/>
  <c r="D3755" i="12"/>
  <c r="E3755" i="12"/>
  <c r="F3755" i="12"/>
  <c r="G3755" i="12"/>
  <c r="H3755" i="12"/>
  <c r="A3756" i="12"/>
  <c r="B3756" i="12"/>
  <c r="C3756" i="12"/>
  <c r="D3756" i="12"/>
  <c r="E3756" i="12"/>
  <c r="F3756" i="12"/>
  <c r="G3756" i="12"/>
  <c r="H3756" i="12"/>
  <c r="A3757" i="12"/>
  <c r="B3757" i="12"/>
  <c r="C3757" i="12"/>
  <c r="D3757" i="12"/>
  <c r="E3757" i="12"/>
  <c r="F3757" i="12"/>
  <c r="G3757" i="12"/>
  <c r="H3757" i="12"/>
  <c r="A3758" i="12"/>
  <c r="B3758" i="12"/>
  <c r="C3758" i="12"/>
  <c r="D3758" i="12"/>
  <c r="E3758" i="12"/>
  <c r="F3758" i="12"/>
  <c r="G3758" i="12"/>
  <c r="H3758" i="12"/>
  <c r="A3759" i="12"/>
  <c r="B3759" i="12"/>
  <c r="C3759" i="12"/>
  <c r="D3759" i="12"/>
  <c r="E3759" i="12"/>
  <c r="F3759" i="12"/>
  <c r="G3759" i="12"/>
  <c r="H3759" i="12"/>
  <c r="A3760" i="12"/>
  <c r="B3760" i="12"/>
  <c r="C3760" i="12"/>
  <c r="D3760" i="12"/>
  <c r="E3760" i="12"/>
  <c r="F3760" i="12"/>
  <c r="G3760" i="12"/>
  <c r="H3760" i="12"/>
  <c r="A3761" i="12"/>
  <c r="B3761" i="12"/>
  <c r="C3761" i="12"/>
  <c r="D3761" i="12"/>
  <c r="E3761" i="12"/>
  <c r="F3761" i="12"/>
  <c r="G3761" i="12"/>
  <c r="H3761" i="12"/>
  <c r="A3762" i="12"/>
  <c r="B3762" i="12"/>
  <c r="C3762" i="12"/>
  <c r="D3762" i="12"/>
  <c r="E3762" i="12"/>
  <c r="F3762" i="12"/>
  <c r="G3762" i="12"/>
  <c r="H3762" i="12"/>
  <c r="A3763" i="12"/>
  <c r="B3763" i="12"/>
  <c r="C3763" i="12"/>
  <c r="D3763" i="12"/>
  <c r="E3763" i="12"/>
  <c r="F3763" i="12"/>
  <c r="G3763" i="12"/>
  <c r="H3763" i="12"/>
  <c r="A3764" i="12"/>
  <c r="B3764" i="12"/>
  <c r="C3764" i="12"/>
  <c r="D3764" i="12"/>
  <c r="E3764" i="12"/>
  <c r="F3764" i="12"/>
  <c r="G3764" i="12"/>
  <c r="H3764" i="12"/>
  <c r="A3765" i="12"/>
  <c r="B3765" i="12"/>
  <c r="C3765" i="12"/>
  <c r="D3765" i="12"/>
  <c r="E3765" i="12"/>
  <c r="F3765" i="12"/>
  <c r="G3765" i="12"/>
  <c r="H3765" i="12"/>
  <c r="A3766" i="12"/>
  <c r="B3766" i="12"/>
  <c r="C3766" i="12"/>
  <c r="D3766" i="12"/>
  <c r="E3766" i="12"/>
  <c r="F3766" i="12"/>
  <c r="G3766" i="12"/>
  <c r="H3766" i="12"/>
  <c r="A3767" i="12"/>
  <c r="B3767" i="12"/>
  <c r="C3767" i="12"/>
  <c r="D3767" i="12"/>
  <c r="E3767" i="12"/>
  <c r="F3767" i="12"/>
  <c r="G3767" i="12"/>
  <c r="H3767" i="12"/>
  <c r="A3768" i="12"/>
  <c r="B3768" i="12"/>
  <c r="C3768" i="12"/>
  <c r="D3768" i="12"/>
  <c r="E3768" i="12"/>
  <c r="F3768" i="12"/>
  <c r="G3768" i="12"/>
  <c r="H3768" i="12"/>
  <c r="A3769" i="12"/>
  <c r="B3769" i="12"/>
  <c r="C3769" i="12"/>
  <c r="D3769" i="12"/>
  <c r="E3769" i="12"/>
  <c r="F3769" i="12"/>
  <c r="G3769" i="12"/>
  <c r="H3769" i="12"/>
  <c r="A3770" i="12"/>
  <c r="B3770" i="12"/>
  <c r="C3770" i="12"/>
  <c r="D3770" i="12"/>
  <c r="E3770" i="12"/>
  <c r="F3770" i="12"/>
  <c r="G3770" i="12"/>
  <c r="H3770" i="12"/>
  <c r="A3771" i="12"/>
  <c r="B3771" i="12"/>
  <c r="C3771" i="12"/>
  <c r="D3771" i="12"/>
  <c r="E3771" i="12"/>
  <c r="F3771" i="12"/>
  <c r="G3771" i="12"/>
  <c r="H3771" i="12"/>
  <c r="A3772" i="12"/>
  <c r="B3772" i="12"/>
  <c r="C3772" i="12"/>
  <c r="D3772" i="12"/>
  <c r="E3772" i="12"/>
  <c r="F3772" i="12"/>
  <c r="G3772" i="12"/>
  <c r="H3772" i="12"/>
  <c r="A3773" i="12"/>
  <c r="B3773" i="12"/>
  <c r="C3773" i="12"/>
  <c r="D3773" i="12"/>
  <c r="E3773" i="12"/>
  <c r="F3773" i="12"/>
  <c r="G3773" i="12"/>
  <c r="H3773" i="12"/>
  <c r="A3774" i="12"/>
  <c r="B3774" i="12"/>
  <c r="C3774" i="12"/>
  <c r="D3774" i="12"/>
  <c r="E3774" i="12"/>
  <c r="F3774" i="12"/>
  <c r="G3774" i="12"/>
  <c r="H3774" i="12"/>
  <c r="A3775" i="12"/>
  <c r="B3775" i="12"/>
  <c r="C3775" i="12"/>
  <c r="D3775" i="12"/>
  <c r="E3775" i="12"/>
  <c r="F3775" i="12"/>
  <c r="G3775" i="12"/>
  <c r="H3775" i="12"/>
  <c r="A3776" i="12"/>
  <c r="B3776" i="12"/>
  <c r="C3776" i="12"/>
  <c r="D3776" i="12"/>
  <c r="E3776" i="12"/>
  <c r="F3776" i="12"/>
  <c r="G3776" i="12"/>
  <c r="H3776" i="12"/>
  <c r="A3777" i="12"/>
  <c r="B3777" i="12"/>
  <c r="C3777" i="12"/>
  <c r="D3777" i="12"/>
  <c r="E3777" i="12"/>
  <c r="F3777" i="12"/>
  <c r="G3777" i="12"/>
  <c r="H3777" i="12"/>
  <c r="A3778" i="12"/>
  <c r="B3778" i="12"/>
  <c r="C3778" i="12"/>
  <c r="D3778" i="12"/>
  <c r="E3778" i="12"/>
  <c r="F3778" i="12"/>
  <c r="G3778" i="12"/>
  <c r="H3778" i="12"/>
  <c r="A3779" i="12"/>
  <c r="B3779" i="12"/>
  <c r="C3779" i="12"/>
  <c r="D3779" i="12"/>
  <c r="E3779" i="12"/>
  <c r="F3779" i="12"/>
  <c r="G3779" i="12"/>
  <c r="H3779" i="12"/>
  <c r="A3780" i="12"/>
  <c r="B3780" i="12"/>
  <c r="C3780" i="12"/>
  <c r="D3780" i="12"/>
  <c r="E3780" i="12"/>
  <c r="F3780" i="12"/>
  <c r="G3780" i="12"/>
  <c r="H3780" i="12"/>
  <c r="A3781" i="12"/>
  <c r="B3781" i="12"/>
  <c r="C3781" i="12"/>
  <c r="D3781" i="12"/>
  <c r="E3781" i="12"/>
  <c r="F3781" i="12"/>
  <c r="G3781" i="12"/>
  <c r="H3781" i="12"/>
  <c r="A3782" i="12"/>
  <c r="B3782" i="12"/>
  <c r="C3782" i="12"/>
  <c r="D3782" i="12"/>
  <c r="E3782" i="12"/>
  <c r="F3782" i="12"/>
  <c r="G3782" i="12"/>
  <c r="H3782" i="12"/>
  <c r="A3783" i="12"/>
  <c r="B3783" i="12"/>
  <c r="C3783" i="12"/>
  <c r="D3783" i="12"/>
  <c r="E3783" i="12"/>
  <c r="F3783" i="12"/>
  <c r="G3783" i="12"/>
  <c r="H3783" i="12"/>
  <c r="A3784" i="12"/>
  <c r="B3784" i="12"/>
  <c r="C3784" i="12"/>
  <c r="D3784" i="12"/>
  <c r="E3784" i="12"/>
  <c r="F3784" i="12"/>
  <c r="G3784" i="12"/>
  <c r="H3784" i="12"/>
  <c r="A3785" i="12"/>
  <c r="B3785" i="12"/>
  <c r="C3785" i="12"/>
  <c r="D3785" i="12"/>
  <c r="E3785" i="12"/>
  <c r="F3785" i="12"/>
  <c r="G3785" i="12"/>
  <c r="H3785" i="12"/>
  <c r="A3786" i="12"/>
  <c r="B3786" i="12"/>
  <c r="C3786" i="12"/>
  <c r="D3786" i="12"/>
  <c r="E3786" i="12"/>
  <c r="F3786" i="12"/>
  <c r="G3786" i="12"/>
  <c r="H3786" i="12"/>
  <c r="A3787" i="12"/>
  <c r="B3787" i="12"/>
  <c r="C3787" i="12"/>
  <c r="D3787" i="12"/>
  <c r="E3787" i="12"/>
  <c r="F3787" i="12"/>
  <c r="G3787" i="12"/>
  <c r="H3787" i="12"/>
  <c r="A3788" i="12"/>
  <c r="B3788" i="12"/>
  <c r="C3788" i="12"/>
  <c r="D3788" i="12"/>
  <c r="E3788" i="12"/>
  <c r="F3788" i="12"/>
  <c r="G3788" i="12"/>
  <c r="H3788" i="12"/>
  <c r="A3789" i="12"/>
  <c r="B3789" i="12"/>
  <c r="C3789" i="12"/>
  <c r="D3789" i="12"/>
  <c r="E3789" i="12"/>
  <c r="F3789" i="12"/>
  <c r="G3789" i="12"/>
  <c r="H3789" i="12"/>
  <c r="A3790" i="12"/>
  <c r="B3790" i="12"/>
  <c r="C3790" i="12"/>
  <c r="D3790" i="12"/>
  <c r="E3790" i="12"/>
  <c r="F3790" i="12"/>
  <c r="G3790" i="12"/>
  <c r="H3790" i="12"/>
  <c r="A3791" i="12"/>
  <c r="B3791" i="12"/>
  <c r="C3791" i="12"/>
  <c r="D3791" i="12"/>
  <c r="E3791" i="12"/>
  <c r="F3791" i="12"/>
  <c r="G3791" i="12"/>
  <c r="H3791" i="12"/>
  <c r="A3792" i="12"/>
  <c r="B3792" i="12"/>
  <c r="C3792" i="12"/>
  <c r="D3792" i="12"/>
  <c r="E3792" i="12"/>
  <c r="F3792" i="12"/>
  <c r="G3792" i="12"/>
  <c r="H3792" i="12"/>
  <c r="A3793" i="12"/>
  <c r="B3793" i="12"/>
  <c r="C3793" i="12"/>
  <c r="D3793" i="12"/>
  <c r="E3793" i="12"/>
  <c r="F3793" i="12"/>
  <c r="G3793" i="12"/>
  <c r="H3793" i="12"/>
  <c r="A3794" i="12"/>
  <c r="B3794" i="12"/>
  <c r="C3794" i="12"/>
  <c r="D3794" i="12"/>
  <c r="E3794" i="12"/>
  <c r="F3794" i="12"/>
  <c r="G3794" i="12"/>
  <c r="H3794" i="12"/>
  <c r="A3795" i="12"/>
  <c r="B3795" i="12"/>
  <c r="C3795" i="12"/>
  <c r="D3795" i="12"/>
  <c r="E3795" i="12"/>
  <c r="F3795" i="12"/>
  <c r="G3795" i="12"/>
  <c r="H3795" i="12"/>
  <c r="A3796" i="12"/>
  <c r="B3796" i="12"/>
  <c r="C3796" i="12"/>
  <c r="D3796" i="12"/>
  <c r="E3796" i="12"/>
  <c r="F3796" i="12"/>
  <c r="G3796" i="12"/>
  <c r="H3796" i="12"/>
  <c r="A3797" i="12"/>
  <c r="B3797" i="12"/>
  <c r="C3797" i="12"/>
  <c r="D3797" i="12"/>
  <c r="E3797" i="12"/>
  <c r="F3797" i="12"/>
  <c r="G3797" i="12"/>
  <c r="H3797" i="12"/>
  <c r="A3798" i="12"/>
  <c r="B3798" i="12"/>
  <c r="C3798" i="12"/>
  <c r="D3798" i="12"/>
  <c r="E3798" i="12"/>
  <c r="F3798" i="12"/>
  <c r="G3798" i="12"/>
  <c r="H3798" i="12"/>
  <c r="A3799" i="12"/>
  <c r="B3799" i="12"/>
  <c r="C3799" i="12"/>
  <c r="D3799" i="12"/>
  <c r="E3799" i="12"/>
  <c r="F3799" i="12"/>
  <c r="G3799" i="12"/>
  <c r="H3799" i="12"/>
  <c r="A3800" i="12"/>
  <c r="B3800" i="12"/>
  <c r="C3800" i="12"/>
  <c r="D3800" i="12"/>
  <c r="E3800" i="12"/>
  <c r="F3800" i="12"/>
  <c r="G3800" i="12"/>
  <c r="H3800" i="12"/>
  <c r="A3801" i="12"/>
  <c r="B3801" i="12"/>
  <c r="C3801" i="12"/>
  <c r="D3801" i="12"/>
  <c r="E3801" i="12"/>
  <c r="F3801" i="12"/>
  <c r="G3801" i="12"/>
  <c r="H3801" i="12"/>
  <c r="A3802" i="12"/>
  <c r="B3802" i="12"/>
  <c r="C3802" i="12"/>
  <c r="D3802" i="12"/>
  <c r="E3802" i="12"/>
  <c r="F3802" i="12"/>
  <c r="G3802" i="12"/>
  <c r="H3802" i="12"/>
  <c r="A3803" i="12"/>
  <c r="B3803" i="12"/>
  <c r="C3803" i="12"/>
  <c r="D3803" i="12"/>
  <c r="E3803" i="12"/>
  <c r="F3803" i="12"/>
  <c r="G3803" i="12"/>
  <c r="H3803" i="12"/>
  <c r="A3804" i="12"/>
  <c r="B3804" i="12"/>
  <c r="C3804" i="12"/>
  <c r="D3804" i="12"/>
  <c r="E3804" i="12"/>
  <c r="F3804" i="12"/>
  <c r="G3804" i="12"/>
  <c r="H3804" i="12"/>
  <c r="A3805" i="12"/>
  <c r="B3805" i="12"/>
  <c r="C3805" i="12"/>
  <c r="D3805" i="12"/>
  <c r="E3805" i="12"/>
  <c r="F3805" i="12"/>
  <c r="G3805" i="12"/>
  <c r="H3805" i="12"/>
  <c r="A3806" i="12"/>
  <c r="B3806" i="12"/>
  <c r="C3806" i="12"/>
  <c r="D3806" i="12"/>
  <c r="E3806" i="12"/>
  <c r="F3806" i="12"/>
  <c r="G3806" i="12"/>
  <c r="H3806" i="12"/>
  <c r="A3807" i="12"/>
  <c r="B3807" i="12"/>
  <c r="C3807" i="12"/>
  <c r="D3807" i="12"/>
  <c r="E3807" i="12"/>
  <c r="F3807" i="12"/>
  <c r="G3807" i="12"/>
  <c r="H3807" i="12"/>
  <c r="A3808" i="12"/>
  <c r="B3808" i="12"/>
  <c r="C3808" i="12"/>
  <c r="D3808" i="12"/>
  <c r="E3808" i="12"/>
  <c r="F3808" i="12"/>
  <c r="G3808" i="12"/>
  <c r="H3808" i="12"/>
  <c r="A3809" i="12"/>
  <c r="B3809" i="12"/>
  <c r="C3809" i="12"/>
  <c r="D3809" i="12"/>
  <c r="E3809" i="12"/>
  <c r="F3809" i="12"/>
  <c r="G3809" i="12"/>
  <c r="H3809" i="12"/>
  <c r="A3810" i="12"/>
  <c r="B3810" i="12"/>
  <c r="C3810" i="12"/>
  <c r="D3810" i="12"/>
  <c r="E3810" i="12"/>
  <c r="F3810" i="12"/>
  <c r="G3810" i="12"/>
  <c r="H3810" i="12"/>
  <c r="A3811" i="12"/>
  <c r="B3811" i="12"/>
  <c r="C3811" i="12"/>
  <c r="D3811" i="12"/>
  <c r="E3811" i="12"/>
  <c r="F3811" i="12"/>
  <c r="G3811" i="12"/>
  <c r="H3811" i="12"/>
  <c r="A3812" i="12"/>
  <c r="B3812" i="12"/>
  <c r="C3812" i="12"/>
  <c r="D3812" i="12"/>
  <c r="E3812" i="12"/>
  <c r="F3812" i="12"/>
  <c r="G3812" i="12"/>
  <c r="H3812" i="12"/>
  <c r="A3813" i="12"/>
  <c r="B3813" i="12"/>
  <c r="C3813" i="12"/>
  <c r="D3813" i="12"/>
  <c r="E3813" i="12"/>
  <c r="F3813" i="12"/>
  <c r="G3813" i="12"/>
  <c r="H3813" i="12"/>
  <c r="A3814" i="12"/>
  <c r="B3814" i="12"/>
  <c r="C3814" i="12"/>
  <c r="D3814" i="12"/>
  <c r="E3814" i="12"/>
  <c r="F3814" i="12"/>
  <c r="G3814" i="12"/>
  <c r="H3814" i="12"/>
  <c r="A3815" i="12"/>
  <c r="B3815" i="12"/>
  <c r="C3815" i="12"/>
  <c r="D3815" i="12"/>
  <c r="E3815" i="12"/>
  <c r="F3815" i="12"/>
  <c r="G3815" i="12"/>
  <c r="H3815" i="12"/>
  <c r="A3816" i="12"/>
  <c r="B3816" i="12"/>
  <c r="C3816" i="12"/>
  <c r="D3816" i="12"/>
  <c r="E3816" i="12"/>
  <c r="F3816" i="12"/>
  <c r="G3816" i="12"/>
  <c r="H3816" i="12"/>
  <c r="A3817" i="12"/>
  <c r="B3817" i="12"/>
  <c r="C3817" i="12"/>
  <c r="D3817" i="12"/>
  <c r="E3817" i="12"/>
  <c r="F3817" i="12"/>
  <c r="G3817" i="12"/>
  <c r="H3817" i="12"/>
  <c r="A3818" i="12"/>
  <c r="B3818" i="12"/>
  <c r="C3818" i="12"/>
  <c r="D3818" i="12"/>
  <c r="E3818" i="12"/>
  <c r="F3818" i="12"/>
  <c r="G3818" i="12"/>
  <c r="H3818" i="12"/>
  <c r="A3819" i="12"/>
  <c r="B3819" i="12"/>
  <c r="C3819" i="12"/>
  <c r="D3819" i="12"/>
  <c r="E3819" i="12"/>
  <c r="F3819" i="12"/>
  <c r="G3819" i="12"/>
  <c r="H3819" i="12"/>
  <c r="A3820" i="12"/>
  <c r="B3820" i="12"/>
  <c r="C3820" i="12"/>
  <c r="D3820" i="12"/>
  <c r="E3820" i="12"/>
  <c r="F3820" i="12"/>
  <c r="G3820" i="12"/>
  <c r="H3820" i="12"/>
  <c r="A3821" i="12"/>
  <c r="B3821" i="12"/>
  <c r="C3821" i="12"/>
  <c r="D3821" i="12"/>
  <c r="E3821" i="12"/>
  <c r="F3821" i="12"/>
  <c r="G3821" i="12"/>
  <c r="H3821" i="12"/>
  <c r="A3822" i="12"/>
  <c r="B3822" i="12"/>
  <c r="C3822" i="12"/>
  <c r="D3822" i="12"/>
  <c r="E3822" i="12"/>
  <c r="F3822" i="12"/>
  <c r="G3822" i="12"/>
  <c r="H3822" i="12"/>
  <c r="A3823" i="12"/>
  <c r="B3823" i="12"/>
  <c r="C3823" i="12"/>
  <c r="D3823" i="12"/>
  <c r="E3823" i="12"/>
  <c r="F3823" i="12"/>
  <c r="G3823" i="12"/>
  <c r="H3823" i="12"/>
  <c r="A3824" i="12"/>
  <c r="B3824" i="12"/>
  <c r="C3824" i="12"/>
  <c r="D3824" i="12"/>
  <c r="E3824" i="12"/>
  <c r="F3824" i="12"/>
  <c r="G3824" i="12"/>
  <c r="H3824" i="12"/>
  <c r="A3825" i="12"/>
  <c r="B3825" i="12"/>
  <c r="C3825" i="12"/>
  <c r="D3825" i="12"/>
  <c r="E3825" i="12"/>
  <c r="F3825" i="12"/>
  <c r="G3825" i="12"/>
  <c r="H3825" i="12"/>
  <c r="A3826" i="12"/>
  <c r="B3826" i="12"/>
  <c r="C3826" i="12"/>
  <c r="D3826" i="12"/>
  <c r="E3826" i="12"/>
  <c r="F3826" i="12"/>
  <c r="G3826" i="12"/>
  <c r="H3826" i="12"/>
  <c r="A3827" i="12"/>
  <c r="B3827" i="12"/>
  <c r="C3827" i="12"/>
  <c r="D3827" i="12"/>
  <c r="E3827" i="12"/>
  <c r="F3827" i="12"/>
  <c r="G3827" i="12"/>
  <c r="H3827" i="12"/>
  <c r="A3828" i="12"/>
  <c r="B3828" i="12"/>
  <c r="C3828" i="12"/>
  <c r="D3828" i="12"/>
  <c r="E3828" i="12"/>
  <c r="F3828" i="12"/>
  <c r="G3828" i="12"/>
  <c r="H3828" i="12"/>
  <c r="A3829" i="12"/>
  <c r="B3829" i="12"/>
  <c r="C3829" i="12"/>
  <c r="D3829" i="12"/>
  <c r="E3829" i="12"/>
  <c r="F3829" i="12"/>
  <c r="G3829" i="12"/>
  <c r="H3829" i="12"/>
  <c r="A3830" i="12"/>
  <c r="B3830" i="12"/>
  <c r="C3830" i="12"/>
  <c r="D3830" i="12"/>
  <c r="E3830" i="12"/>
  <c r="F3830" i="12"/>
  <c r="G3830" i="12"/>
  <c r="H3830" i="12"/>
  <c r="A3831" i="12"/>
  <c r="B3831" i="12"/>
  <c r="C3831" i="12"/>
  <c r="D3831" i="12"/>
  <c r="E3831" i="12"/>
  <c r="F3831" i="12"/>
  <c r="G3831" i="12"/>
  <c r="H3831" i="12"/>
  <c r="A3832" i="12"/>
  <c r="B3832" i="12"/>
  <c r="C3832" i="12"/>
  <c r="D3832" i="12"/>
  <c r="E3832" i="12"/>
  <c r="F3832" i="12"/>
  <c r="G3832" i="12"/>
  <c r="H3832" i="12"/>
  <c r="A3833" i="12"/>
  <c r="B3833" i="12"/>
  <c r="C3833" i="12"/>
  <c r="D3833" i="12"/>
  <c r="E3833" i="12"/>
  <c r="F3833" i="12"/>
  <c r="G3833" i="12"/>
  <c r="H3833" i="12"/>
  <c r="A3834" i="12"/>
  <c r="B3834" i="12"/>
  <c r="C3834" i="12"/>
  <c r="D3834" i="12"/>
  <c r="E3834" i="12"/>
  <c r="F3834" i="12"/>
  <c r="G3834" i="12"/>
  <c r="H3834" i="12"/>
  <c r="A3835" i="12"/>
  <c r="B3835" i="12"/>
  <c r="C3835" i="12"/>
  <c r="D3835" i="12"/>
  <c r="E3835" i="12"/>
  <c r="F3835" i="12"/>
  <c r="G3835" i="12"/>
  <c r="H3835" i="12"/>
  <c r="A3836" i="12"/>
  <c r="B3836" i="12"/>
  <c r="C3836" i="12"/>
  <c r="D3836" i="12"/>
  <c r="E3836" i="12"/>
  <c r="F3836" i="12"/>
  <c r="G3836" i="12"/>
  <c r="H3836" i="12"/>
  <c r="A3837" i="12"/>
  <c r="B3837" i="12"/>
  <c r="C3837" i="12"/>
  <c r="D3837" i="12"/>
  <c r="E3837" i="12"/>
  <c r="F3837" i="12"/>
  <c r="G3837" i="12"/>
  <c r="H3837" i="12"/>
  <c r="A3838" i="12"/>
  <c r="B3838" i="12"/>
  <c r="C3838" i="12"/>
  <c r="D3838" i="12"/>
  <c r="E3838" i="12"/>
  <c r="F3838" i="12"/>
  <c r="G3838" i="12"/>
  <c r="H3838" i="12"/>
  <c r="A3839" i="12"/>
  <c r="B3839" i="12"/>
  <c r="C3839" i="12"/>
  <c r="D3839" i="12"/>
  <c r="E3839" i="12"/>
  <c r="F3839" i="12"/>
  <c r="G3839" i="12"/>
  <c r="H3839" i="12"/>
  <c r="A3840" i="12"/>
  <c r="B3840" i="12"/>
  <c r="C3840" i="12"/>
  <c r="D3840" i="12"/>
  <c r="E3840" i="12"/>
  <c r="F3840" i="12"/>
  <c r="G3840" i="12"/>
  <c r="H3840" i="12"/>
  <c r="A3841" i="12"/>
  <c r="B3841" i="12"/>
  <c r="C3841" i="12"/>
  <c r="D3841" i="12"/>
  <c r="E3841" i="12"/>
  <c r="F3841" i="12"/>
  <c r="G3841" i="12"/>
  <c r="H3841" i="12"/>
  <c r="A3842" i="12"/>
  <c r="B3842" i="12"/>
  <c r="C3842" i="12"/>
  <c r="D3842" i="12"/>
  <c r="E3842" i="12"/>
  <c r="F3842" i="12"/>
  <c r="G3842" i="12"/>
  <c r="H3842" i="12"/>
  <c r="A3843" i="12"/>
  <c r="B3843" i="12"/>
  <c r="C3843" i="12"/>
  <c r="D3843" i="12"/>
  <c r="E3843" i="12"/>
  <c r="F3843" i="12"/>
  <c r="G3843" i="12"/>
  <c r="H3843" i="12"/>
  <c r="A3844" i="12"/>
  <c r="B3844" i="12"/>
  <c r="C3844" i="12"/>
  <c r="D3844" i="12"/>
  <c r="E3844" i="12"/>
  <c r="F3844" i="12"/>
  <c r="G3844" i="12"/>
  <c r="H3844" i="12"/>
  <c r="A3845" i="12"/>
  <c r="B3845" i="12"/>
  <c r="C3845" i="12"/>
  <c r="D3845" i="12"/>
  <c r="E3845" i="12"/>
  <c r="F3845" i="12"/>
  <c r="G3845" i="12"/>
  <c r="H3845" i="12"/>
  <c r="A3846" i="12"/>
  <c r="B3846" i="12"/>
  <c r="C3846" i="12"/>
  <c r="D3846" i="12"/>
  <c r="E3846" i="12"/>
  <c r="F3846" i="12"/>
  <c r="G3846" i="12"/>
  <c r="H3846" i="12"/>
  <c r="A3847" i="12"/>
  <c r="B3847" i="12"/>
  <c r="C3847" i="12"/>
  <c r="D3847" i="12"/>
  <c r="E3847" i="12"/>
  <c r="F3847" i="12"/>
  <c r="G3847" i="12"/>
  <c r="H3847" i="12"/>
  <c r="A3848" i="12"/>
  <c r="B3848" i="12"/>
  <c r="C3848" i="12"/>
  <c r="D3848" i="12"/>
  <c r="E3848" i="12"/>
  <c r="F3848" i="12"/>
  <c r="G3848" i="12"/>
  <c r="H3848" i="12"/>
  <c r="A3849" i="12"/>
  <c r="B3849" i="12"/>
  <c r="C3849" i="12"/>
  <c r="D3849" i="12"/>
  <c r="E3849" i="12"/>
  <c r="F3849" i="12"/>
  <c r="G3849" i="12"/>
  <c r="H3849" i="12"/>
  <c r="A3850" i="12"/>
  <c r="B3850" i="12"/>
  <c r="C3850" i="12"/>
  <c r="D3850" i="12"/>
  <c r="E3850" i="12"/>
  <c r="F3850" i="12"/>
  <c r="G3850" i="12"/>
  <c r="H3850" i="12"/>
  <c r="A3851" i="12"/>
  <c r="B3851" i="12"/>
  <c r="C3851" i="12"/>
  <c r="D3851" i="12"/>
  <c r="E3851" i="12"/>
  <c r="F3851" i="12"/>
  <c r="G3851" i="12"/>
  <c r="H3851" i="12"/>
  <c r="A3852" i="12"/>
  <c r="B3852" i="12"/>
  <c r="C3852" i="12"/>
  <c r="D3852" i="12"/>
  <c r="E3852" i="12"/>
  <c r="F3852" i="12"/>
  <c r="G3852" i="12"/>
  <c r="H3852" i="12"/>
  <c r="A3853" i="12"/>
  <c r="B3853" i="12"/>
  <c r="C3853" i="12"/>
  <c r="D3853" i="12"/>
  <c r="E3853" i="12"/>
  <c r="F3853" i="12"/>
  <c r="G3853" i="12"/>
  <c r="H3853" i="12"/>
  <c r="A3854" i="12"/>
  <c r="B3854" i="12"/>
  <c r="C3854" i="12"/>
  <c r="D3854" i="12"/>
  <c r="E3854" i="12"/>
  <c r="F3854" i="12"/>
  <c r="G3854" i="12"/>
  <c r="H3854" i="12"/>
  <c r="A3855" i="12"/>
  <c r="B3855" i="12"/>
  <c r="C3855" i="12"/>
  <c r="D3855" i="12"/>
  <c r="E3855" i="12"/>
  <c r="F3855" i="12"/>
  <c r="G3855" i="12"/>
  <c r="H3855" i="12"/>
  <c r="A3856" i="12"/>
  <c r="B3856" i="12"/>
  <c r="C3856" i="12"/>
  <c r="D3856" i="12"/>
  <c r="E3856" i="12"/>
  <c r="F3856" i="12"/>
  <c r="G3856" i="12"/>
  <c r="H3856" i="12"/>
  <c r="A3857" i="12"/>
  <c r="B3857" i="12"/>
  <c r="C3857" i="12"/>
  <c r="D3857" i="12"/>
  <c r="E3857" i="12"/>
  <c r="F3857" i="12"/>
  <c r="G3857" i="12"/>
  <c r="H3857" i="12"/>
  <c r="A3858" i="12"/>
  <c r="B3858" i="12"/>
  <c r="C3858" i="12"/>
  <c r="D3858" i="12"/>
  <c r="E3858" i="12"/>
  <c r="F3858" i="12"/>
  <c r="G3858" i="12"/>
  <c r="H3858" i="12"/>
  <c r="A3859" i="12"/>
  <c r="B3859" i="12"/>
  <c r="C3859" i="12"/>
  <c r="D3859" i="12"/>
  <c r="E3859" i="12"/>
  <c r="F3859" i="12"/>
  <c r="G3859" i="12"/>
  <c r="H3859" i="12"/>
  <c r="A3860" i="12"/>
  <c r="B3860" i="12"/>
  <c r="C3860" i="12"/>
  <c r="D3860" i="12"/>
  <c r="E3860" i="12"/>
  <c r="F3860" i="12"/>
  <c r="G3860" i="12"/>
  <c r="H3860" i="12"/>
  <c r="A3861" i="12"/>
  <c r="B3861" i="12"/>
  <c r="C3861" i="12"/>
  <c r="D3861" i="12"/>
  <c r="E3861" i="12"/>
  <c r="F3861" i="12"/>
  <c r="G3861" i="12"/>
  <c r="H3861" i="12"/>
  <c r="A3862" i="12"/>
  <c r="B3862" i="12"/>
  <c r="C3862" i="12"/>
  <c r="D3862" i="12"/>
  <c r="E3862" i="12"/>
  <c r="F3862" i="12"/>
  <c r="G3862" i="12"/>
  <c r="H3862" i="12"/>
  <c r="A3863" i="12"/>
  <c r="B3863" i="12"/>
  <c r="C3863" i="12"/>
  <c r="D3863" i="12"/>
  <c r="E3863" i="12"/>
  <c r="F3863" i="12"/>
  <c r="G3863" i="12"/>
  <c r="H3863" i="12"/>
  <c r="A3864" i="12"/>
  <c r="B3864" i="12"/>
  <c r="C3864" i="12"/>
  <c r="D3864" i="12"/>
  <c r="E3864" i="12"/>
  <c r="F3864" i="12"/>
  <c r="G3864" i="12"/>
  <c r="H3864" i="12"/>
  <c r="A3865" i="12"/>
  <c r="B3865" i="12"/>
  <c r="C3865" i="12"/>
  <c r="D3865" i="12"/>
  <c r="E3865" i="12"/>
  <c r="F3865" i="12"/>
  <c r="G3865" i="12"/>
  <c r="H3865" i="12"/>
  <c r="A3866" i="12"/>
  <c r="B3866" i="12"/>
  <c r="C3866" i="12"/>
  <c r="D3866" i="12"/>
  <c r="E3866" i="12"/>
  <c r="F3866" i="12"/>
  <c r="G3866" i="12"/>
  <c r="H3866" i="12"/>
  <c r="A3867" i="12"/>
  <c r="B3867" i="12"/>
  <c r="C3867" i="12"/>
  <c r="D3867" i="12"/>
  <c r="E3867" i="12"/>
  <c r="F3867" i="12"/>
  <c r="G3867" i="12"/>
  <c r="H3867" i="12"/>
  <c r="A3868" i="12"/>
  <c r="B3868" i="12"/>
  <c r="C3868" i="12"/>
  <c r="D3868" i="12"/>
  <c r="E3868" i="12"/>
  <c r="F3868" i="12"/>
  <c r="G3868" i="12"/>
  <c r="H3868" i="12"/>
  <c r="A3869" i="12"/>
  <c r="B3869" i="12"/>
  <c r="C3869" i="12"/>
  <c r="D3869" i="12"/>
  <c r="E3869" i="12"/>
  <c r="F3869" i="12"/>
  <c r="G3869" i="12"/>
  <c r="H3869" i="12"/>
  <c r="A3870" i="12"/>
  <c r="B3870" i="12"/>
  <c r="C3870" i="12"/>
  <c r="D3870" i="12"/>
  <c r="E3870" i="12"/>
  <c r="F3870" i="12"/>
  <c r="G3870" i="12"/>
  <c r="H3870" i="12"/>
  <c r="A3871" i="12"/>
  <c r="B3871" i="12"/>
  <c r="C3871" i="12"/>
  <c r="D3871" i="12"/>
  <c r="E3871" i="12"/>
  <c r="F3871" i="12"/>
  <c r="G3871" i="12"/>
  <c r="H3871" i="12"/>
  <c r="A3872" i="12"/>
  <c r="B3872" i="12"/>
  <c r="C3872" i="12"/>
  <c r="D3872" i="12"/>
  <c r="E3872" i="12"/>
  <c r="F3872" i="12"/>
  <c r="G3872" i="12"/>
  <c r="H3872" i="12"/>
  <c r="A3873" i="12"/>
  <c r="B3873" i="12"/>
  <c r="C3873" i="12"/>
  <c r="D3873" i="12"/>
  <c r="E3873" i="12"/>
  <c r="F3873" i="12"/>
  <c r="G3873" i="12"/>
  <c r="H3873" i="12"/>
  <c r="A3874" i="12"/>
  <c r="B3874" i="12"/>
  <c r="C3874" i="12"/>
  <c r="D3874" i="12"/>
  <c r="E3874" i="12"/>
  <c r="F3874" i="12"/>
  <c r="G3874" i="12"/>
  <c r="H3874" i="12"/>
  <c r="A3875" i="12"/>
  <c r="B3875" i="12"/>
  <c r="C3875" i="12"/>
  <c r="D3875" i="12"/>
  <c r="E3875" i="12"/>
  <c r="F3875" i="12"/>
  <c r="G3875" i="12"/>
  <c r="H3875" i="12"/>
  <c r="A3876" i="12"/>
  <c r="B3876" i="12"/>
  <c r="C3876" i="12"/>
  <c r="D3876" i="12"/>
  <c r="E3876" i="12"/>
  <c r="F3876" i="12"/>
  <c r="G3876" i="12"/>
  <c r="H3876" i="12"/>
  <c r="A3877" i="12"/>
  <c r="B3877" i="12"/>
  <c r="C3877" i="12"/>
  <c r="D3877" i="12"/>
  <c r="E3877" i="12"/>
  <c r="F3877" i="12"/>
  <c r="G3877" i="12"/>
  <c r="H3877" i="12"/>
  <c r="A3878" i="12"/>
  <c r="B3878" i="12"/>
  <c r="C3878" i="12"/>
  <c r="D3878" i="12"/>
  <c r="E3878" i="12"/>
  <c r="F3878" i="12"/>
  <c r="G3878" i="12"/>
  <c r="H3878" i="12"/>
  <c r="A3879" i="12"/>
  <c r="B3879" i="12"/>
  <c r="C3879" i="12"/>
  <c r="D3879" i="12"/>
  <c r="E3879" i="12"/>
  <c r="F3879" i="12"/>
  <c r="G3879" i="12"/>
  <c r="H3879" i="12"/>
  <c r="A3880" i="12"/>
  <c r="B3880" i="12"/>
  <c r="C3880" i="12"/>
  <c r="D3880" i="12"/>
  <c r="E3880" i="12"/>
  <c r="F3880" i="12"/>
  <c r="G3880" i="12"/>
  <c r="H3880" i="12"/>
  <c r="A3881" i="12"/>
  <c r="B3881" i="12"/>
  <c r="C3881" i="12"/>
  <c r="D3881" i="12"/>
  <c r="E3881" i="12"/>
  <c r="F3881" i="12"/>
  <c r="G3881" i="12"/>
  <c r="H3881" i="12"/>
  <c r="A3882" i="12"/>
  <c r="B3882" i="12"/>
  <c r="C3882" i="12"/>
  <c r="D3882" i="12"/>
  <c r="E3882" i="12"/>
  <c r="F3882" i="12"/>
  <c r="G3882" i="12"/>
  <c r="H3882" i="12"/>
  <c r="A3883" i="12"/>
  <c r="B3883" i="12"/>
  <c r="C3883" i="12"/>
  <c r="D3883" i="12"/>
  <c r="E3883" i="12"/>
  <c r="F3883" i="12"/>
  <c r="G3883" i="12"/>
  <c r="H3883" i="12"/>
  <c r="A3884" i="12"/>
  <c r="B3884" i="12"/>
  <c r="C3884" i="12"/>
  <c r="D3884" i="12"/>
  <c r="E3884" i="12"/>
  <c r="F3884" i="12"/>
  <c r="G3884" i="12"/>
  <c r="H3884" i="12"/>
  <c r="A3885" i="12"/>
  <c r="B3885" i="12"/>
  <c r="C3885" i="12"/>
  <c r="D3885" i="12"/>
  <c r="E3885" i="12"/>
  <c r="F3885" i="12"/>
  <c r="G3885" i="12"/>
  <c r="H3885" i="12"/>
  <c r="A3886" i="12"/>
  <c r="B3886" i="12"/>
  <c r="C3886" i="12"/>
  <c r="D3886" i="12"/>
  <c r="E3886" i="12"/>
  <c r="F3886" i="12"/>
  <c r="G3886" i="12"/>
  <c r="H3886" i="12"/>
  <c r="A3887" i="12"/>
  <c r="B3887" i="12"/>
  <c r="C3887" i="12"/>
  <c r="D3887" i="12"/>
  <c r="E3887" i="12"/>
  <c r="F3887" i="12"/>
  <c r="G3887" i="12"/>
  <c r="H3887" i="12"/>
  <c r="A3888" i="12"/>
  <c r="B3888" i="12"/>
  <c r="C3888" i="12"/>
  <c r="D3888" i="12"/>
  <c r="E3888" i="12"/>
  <c r="F3888" i="12"/>
  <c r="G3888" i="12"/>
  <c r="H3888" i="12"/>
  <c r="A3889" i="12"/>
  <c r="B3889" i="12"/>
  <c r="C3889" i="12"/>
  <c r="D3889" i="12"/>
  <c r="E3889" i="12"/>
  <c r="F3889" i="12"/>
  <c r="G3889" i="12"/>
  <c r="H3889" i="12"/>
  <c r="A3890" i="12"/>
  <c r="B3890" i="12"/>
  <c r="C3890" i="12"/>
  <c r="D3890" i="12"/>
  <c r="E3890" i="12"/>
  <c r="F3890" i="12"/>
  <c r="G3890" i="12"/>
  <c r="H3890" i="12"/>
  <c r="A3891" i="12"/>
  <c r="B3891" i="12"/>
  <c r="C3891" i="12"/>
  <c r="D3891" i="12"/>
  <c r="E3891" i="12"/>
  <c r="F3891" i="12"/>
  <c r="G3891" i="12"/>
  <c r="H3891" i="12"/>
  <c r="A3892" i="12"/>
  <c r="B3892" i="12"/>
  <c r="C3892" i="12"/>
  <c r="D3892" i="12"/>
  <c r="E3892" i="12"/>
  <c r="F3892" i="12"/>
  <c r="G3892" i="12"/>
  <c r="H3892" i="12"/>
  <c r="A3893" i="12"/>
  <c r="B3893" i="12"/>
  <c r="C3893" i="12"/>
  <c r="D3893" i="12"/>
  <c r="E3893" i="12"/>
  <c r="F3893" i="12"/>
  <c r="G3893" i="12"/>
  <c r="H3893" i="12"/>
  <c r="A3894" i="12"/>
  <c r="B3894" i="12"/>
  <c r="C3894" i="12"/>
  <c r="D3894" i="12"/>
  <c r="E3894" i="12"/>
  <c r="F3894" i="12"/>
  <c r="G3894" i="12"/>
  <c r="H3894" i="12"/>
  <c r="A3895" i="12"/>
  <c r="B3895" i="12"/>
  <c r="C3895" i="12"/>
  <c r="D3895" i="12"/>
  <c r="E3895" i="12"/>
  <c r="F3895" i="12"/>
  <c r="G3895" i="12"/>
  <c r="H3895" i="12"/>
  <c r="A3896" i="12"/>
  <c r="B3896" i="12"/>
  <c r="C3896" i="12"/>
  <c r="D3896" i="12"/>
  <c r="E3896" i="12"/>
  <c r="F3896" i="12"/>
  <c r="G3896" i="12"/>
  <c r="H3896" i="12"/>
  <c r="A3897" i="12"/>
  <c r="B3897" i="12"/>
  <c r="C3897" i="12"/>
  <c r="D3897" i="12"/>
  <c r="E3897" i="12"/>
  <c r="F3897" i="12"/>
  <c r="G3897" i="12"/>
  <c r="H3897" i="12"/>
  <c r="A3898" i="12"/>
  <c r="B3898" i="12"/>
  <c r="C3898" i="12"/>
  <c r="D3898" i="12"/>
  <c r="E3898" i="12"/>
  <c r="F3898" i="12"/>
  <c r="G3898" i="12"/>
  <c r="H3898" i="12"/>
  <c r="A3899" i="12"/>
  <c r="B3899" i="12"/>
  <c r="C3899" i="12"/>
  <c r="D3899" i="12"/>
  <c r="E3899" i="12"/>
  <c r="F3899" i="12"/>
  <c r="G3899" i="12"/>
  <c r="H3899" i="12"/>
  <c r="A3900" i="12"/>
  <c r="B3900" i="12"/>
  <c r="C3900" i="12"/>
  <c r="D3900" i="12"/>
  <c r="E3900" i="12"/>
  <c r="F3900" i="12"/>
  <c r="G3900" i="12"/>
  <c r="H3900" i="12"/>
  <c r="A3901" i="12"/>
  <c r="B3901" i="12"/>
  <c r="C3901" i="12"/>
  <c r="D3901" i="12"/>
  <c r="E3901" i="12"/>
  <c r="F3901" i="12"/>
  <c r="G3901" i="12"/>
  <c r="H3901" i="12"/>
  <c r="A3902" i="12"/>
  <c r="B3902" i="12"/>
  <c r="C3902" i="12"/>
  <c r="D3902" i="12"/>
  <c r="E3902" i="12"/>
  <c r="F3902" i="12"/>
  <c r="G3902" i="12"/>
  <c r="H3902" i="12"/>
  <c r="A3903" i="12"/>
  <c r="B3903" i="12"/>
  <c r="C3903" i="12"/>
  <c r="D3903" i="12"/>
  <c r="E3903" i="12"/>
  <c r="F3903" i="12"/>
  <c r="G3903" i="12"/>
  <c r="H3903" i="12"/>
  <c r="A3904" i="12"/>
  <c r="B3904" i="12"/>
  <c r="C3904" i="12"/>
  <c r="D3904" i="12"/>
  <c r="E3904" i="12"/>
  <c r="F3904" i="12"/>
  <c r="G3904" i="12"/>
  <c r="H3904" i="12"/>
  <c r="A3905" i="12"/>
  <c r="B3905" i="12"/>
  <c r="C3905" i="12"/>
  <c r="D3905" i="12"/>
  <c r="E3905" i="12"/>
  <c r="F3905" i="12"/>
  <c r="G3905" i="12"/>
  <c r="H3905" i="12"/>
  <c r="A3906" i="12"/>
  <c r="B3906" i="12"/>
  <c r="C3906" i="12"/>
  <c r="D3906" i="12"/>
  <c r="E3906" i="12"/>
  <c r="F3906" i="12"/>
  <c r="G3906" i="12"/>
  <c r="H3906" i="12"/>
  <c r="A3907" i="12"/>
  <c r="B3907" i="12"/>
  <c r="C3907" i="12"/>
  <c r="D3907" i="12"/>
  <c r="E3907" i="12"/>
  <c r="F3907" i="12"/>
  <c r="G3907" i="12"/>
  <c r="H3907" i="12"/>
  <c r="A3908" i="12"/>
  <c r="B3908" i="12"/>
  <c r="C3908" i="12"/>
  <c r="D3908" i="12"/>
  <c r="E3908" i="12"/>
  <c r="F3908" i="12"/>
  <c r="G3908" i="12"/>
  <c r="H3908" i="12"/>
  <c r="A3909" i="12"/>
  <c r="B3909" i="12"/>
  <c r="C3909" i="12"/>
  <c r="D3909" i="12"/>
  <c r="E3909" i="12"/>
  <c r="F3909" i="12"/>
  <c r="G3909" i="12"/>
  <c r="H3909" i="12"/>
  <c r="A3910" i="12"/>
  <c r="B3910" i="12"/>
  <c r="C3910" i="12"/>
  <c r="D3910" i="12"/>
  <c r="E3910" i="12"/>
  <c r="F3910" i="12"/>
  <c r="G3910" i="12"/>
  <c r="H3910" i="12"/>
  <c r="A3911" i="12"/>
  <c r="B3911" i="12"/>
  <c r="C3911" i="12"/>
  <c r="D3911" i="12"/>
  <c r="E3911" i="12"/>
  <c r="F3911" i="12"/>
  <c r="G3911" i="12"/>
  <c r="H3911" i="12"/>
  <c r="A3912" i="12"/>
  <c r="B3912" i="12"/>
  <c r="C3912" i="12"/>
  <c r="D3912" i="12"/>
  <c r="E3912" i="12"/>
  <c r="F3912" i="12"/>
  <c r="G3912" i="12"/>
  <c r="H3912" i="12"/>
  <c r="A3913" i="12"/>
  <c r="B3913" i="12"/>
  <c r="C3913" i="12"/>
  <c r="D3913" i="12"/>
  <c r="E3913" i="12"/>
  <c r="F3913" i="12"/>
  <c r="G3913" i="12"/>
  <c r="H3913" i="12"/>
  <c r="A3914" i="12"/>
  <c r="B3914" i="12"/>
  <c r="C3914" i="12"/>
  <c r="D3914" i="12"/>
  <c r="E3914" i="12"/>
  <c r="F3914" i="12"/>
  <c r="G3914" i="12"/>
  <c r="H3914" i="12"/>
  <c r="A3915" i="12"/>
  <c r="B3915" i="12"/>
  <c r="C3915" i="12"/>
  <c r="D3915" i="12"/>
  <c r="E3915" i="12"/>
  <c r="F3915" i="12"/>
  <c r="G3915" i="12"/>
  <c r="H3915" i="12"/>
  <c r="A3916" i="12"/>
  <c r="B3916" i="12"/>
  <c r="C3916" i="12"/>
  <c r="D3916" i="12"/>
  <c r="E3916" i="12"/>
  <c r="F3916" i="12"/>
  <c r="G3916" i="12"/>
  <c r="H3916" i="12"/>
  <c r="A3917" i="12"/>
  <c r="B3917" i="12"/>
  <c r="C3917" i="12"/>
  <c r="D3917" i="12"/>
  <c r="E3917" i="12"/>
  <c r="F3917" i="12"/>
  <c r="G3917" i="12"/>
  <c r="H3917" i="12"/>
  <c r="A3918" i="12"/>
  <c r="B3918" i="12"/>
  <c r="C3918" i="12"/>
  <c r="D3918" i="12"/>
  <c r="E3918" i="12"/>
  <c r="F3918" i="12"/>
  <c r="G3918" i="12"/>
  <c r="H3918" i="12"/>
  <c r="A3919" i="12"/>
  <c r="B3919" i="12"/>
  <c r="C3919" i="12"/>
  <c r="D3919" i="12"/>
  <c r="E3919" i="12"/>
  <c r="F3919" i="12"/>
  <c r="G3919" i="12"/>
  <c r="H3919" i="12"/>
  <c r="A3920" i="12"/>
  <c r="B3920" i="12"/>
  <c r="C3920" i="12"/>
  <c r="D3920" i="12"/>
  <c r="E3920" i="12"/>
  <c r="F3920" i="12"/>
  <c r="G3920" i="12"/>
  <c r="H3920" i="12"/>
  <c r="A3921" i="12"/>
  <c r="B3921" i="12"/>
  <c r="C3921" i="12"/>
  <c r="D3921" i="12"/>
  <c r="E3921" i="12"/>
  <c r="F3921" i="12"/>
  <c r="G3921" i="12"/>
  <c r="H3921" i="12"/>
  <c r="A3922" i="12"/>
  <c r="B3922" i="12"/>
  <c r="C3922" i="12"/>
  <c r="D3922" i="12"/>
  <c r="E3922" i="12"/>
  <c r="F3922" i="12"/>
  <c r="G3922" i="12"/>
  <c r="H3922" i="12"/>
  <c r="A3923" i="12"/>
  <c r="B3923" i="12"/>
  <c r="C3923" i="12"/>
  <c r="D3923" i="12"/>
  <c r="E3923" i="12"/>
  <c r="F3923" i="12"/>
  <c r="G3923" i="12"/>
  <c r="H3923" i="12"/>
  <c r="A3924" i="12"/>
  <c r="B3924" i="12"/>
  <c r="C3924" i="12"/>
  <c r="D3924" i="12"/>
  <c r="E3924" i="12"/>
  <c r="F3924" i="12"/>
  <c r="G3924" i="12"/>
  <c r="H3924" i="12"/>
  <c r="A3925" i="12"/>
  <c r="B3925" i="12"/>
  <c r="C3925" i="12"/>
  <c r="D3925" i="12"/>
  <c r="E3925" i="12"/>
  <c r="F3925" i="12"/>
  <c r="G3925" i="12"/>
  <c r="H3925" i="12"/>
  <c r="A3926" i="12"/>
  <c r="B3926" i="12"/>
  <c r="C3926" i="12"/>
  <c r="D3926" i="12"/>
  <c r="E3926" i="12"/>
  <c r="F3926" i="12"/>
  <c r="G3926" i="12"/>
  <c r="H3926" i="12"/>
  <c r="A3927" i="12"/>
  <c r="B3927" i="12"/>
  <c r="C3927" i="12"/>
  <c r="D3927" i="12"/>
  <c r="E3927" i="12"/>
  <c r="F3927" i="12"/>
  <c r="G3927" i="12"/>
  <c r="H3927" i="12"/>
  <c r="A3928" i="12"/>
  <c r="B3928" i="12"/>
  <c r="C3928" i="12"/>
  <c r="D3928" i="12"/>
  <c r="E3928" i="12"/>
  <c r="F3928" i="12"/>
  <c r="G3928" i="12"/>
  <c r="H3928" i="12"/>
  <c r="A3929" i="12"/>
  <c r="B3929" i="12"/>
  <c r="C3929" i="12"/>
  <c r="D3929" i="12"/>
  <c r="E3929" i="12"/>
  <c r="F3929" i="12"/>
  <c r="G3929" i="12"/>
  <c r="H3929" i="12"/>
  <c r="A3930" i="12"/>
  <c r="B3930" i="12"/>
  <c r="C3930" i="12"/>
  <c r="D3930" i="12"/>
  <c r="E3930" i="12"/>
  <c r="F3930" i="12"/>
  <c r="G3930" i="12"/>
  <c r="H3930" i="12"/>
  <c r="A3931" i="12"/>
  <c r="B3931" i="12"/>
  <c r="C3931" i="12"/>
  <c r="D3931" i="12"/>
  <c r="E3931" i="12"/>
  <c r="F3931" i="12"/>
  <c r="G3931" i="12"/>
  <c r="H3931" i="12"/>
  <c r="A3932" i="12"/>
  <c r="B3932" i="12"/>
  <c r="C3932" i="12"/>
  <c r="D3932" i="12"/>
  <c r="E3932" i="12"/>
  <c r="F3932" i="12"/>
  <c r="G3932" i="12"/>
  <c r="H3932" i="12"/>
  <c r="A3933" i="12"/>
  <c r="B3933" i="12"/>
  <c r="C3933" i="12"/>
  <c r="D3933" i="12"/>
  <c r="E3933" i="12"/>
  <c r="F3933" i="12"/>
  <c r="G3933" i="12"/>
  <c r="H3933" i="12"/>
  <c r="A3934" i="12"/>
  <c r="B3934" i="12"/>
  <c r="C3934" i="12"/>
  <c r="D3934" i="12"/>
  <c r="E3934" i="12"/>
  <c r="F3934" i="12"/>
  <c r="G3934" i="12"/>
  <c r="H3934" i="12"/>
  <c r="A3935" i="12"/>
  <c r="B3935" i="12"/>
  <c r="C3935" i="12"/>
  <c r="D3935" i="12"/>
  <c r="E3935" i="12"/>
  <c r="F3935" i="12"/>
  <c r="G3935" i="12"/>
  <c r="H3935" i="12"/>
  <c r="A3936" i="12"/>
  <c r="B3936" i="12"/>
  <c r="C3936" i="12"/>
  <c r="D3936" i="12"/>
  <c r="E3936" i="12"/>
  <c r="F3936" i="12"/>
  <c r="G3936" i="12"/>
  <c r="H3936" i="12"/>
  <c r="A3937" i="12"/>
  <c r="B3937" i="12"/>
  <c r="C3937" i="12"/>
  <c r="D3937" i="12"/>
  <c r="E3937" i="12"/>
  <c r="F3937" i="12"/>
  <c r="G3937" i="12"/>
  <c r="H3937" i="12"/>
  <c r="A3938" i="12"/>
  <c r="B3938" i="12"/>
  <c r="C3938" i="12"/>
  <c r="D3938" i="12"/>
  <c r="E3938" i="12"/>
  <c r="F3938" i="12"/>
  <c r="G3938" i="12"/>
  <c r="H3938" i="12"/>
  <c r="A3939" i="12"/>
  <c r="B3939" i="12"/>
  <c r="C3939" i="12"/>
  <c r="D3939" i="12"/>
  <c r="E3939" i="12"/>
  <c r="F3939" i="12"/>
  <c r="G3939" i="12"/>
  <c r="H3939" i="12"/>
  <c r="A3940" i="12"/>
  <c r="B3940" i="12"/>
  <c r="C3940" i="12"/>
  <c r="D3940" i="12"/>
  <c r="E3940" i="12"/>
  <c r="F3940" i="12"/>
  <c r="G3940" i="12"/>
  <c r="H3940" i="12"/>
  <c r="A3941" i="12"/>
  <c r="B3941" i="12"/>
  <c r="C3941" i="12"/>
  <c r="D3941" i="12"/>
  <c r="E3941" i="12"/>
  <c r="F3941" i="12"/>
  <c r="G3941" i="12"/>
  <c r="H3941" i="12"/>
  <c r="A3942" i="12"/>
  <c r="B3942" i="12"/>
  <c r="C3942" i="12"/>
  <c r="D3942" i="12"/>
  <c r="E3942" i="12"/>
  <c r="F3942" i="12"/>
  <c r="G3942" i="12"/>
  <c r="H3942" i="12"/>
  <c r="A3943" i="12"/>
  <c r="B3943" i="12"/>
  <c r="C3943" i="12"/>
  <c r="D3943" i="12"/>
  <c r="E3943" i="12"/>
  <c r="F3943" i="12"/>
  <c r="G3943" i="12"/>
  <c r="H3943" i="12"/>
  <c r="A3944" i="12"/>
  <c r="B3944" i="12"/>
  <c r="C3944" i="12"/>
  <c r="D3944" i="12"/>
  <c r="E3944" i="12"/>
  <c r="F3944" i="12"/>
  <c r="G3944" i="12"/>
  <c r="H3944" i="12"/>
  <c r="A3945" i="12"/>
  <c r="B3945" i="12"/>
  <c r="C3945" i="12"/>
  <c r="D3945" i="12"/>
  <c r="E3945" i="12"/>
  <c r="F3945" i="12"/>
  <c r="G3945" i="12"/>
  <c r="H3945" i="12"/>
  <c r="A3946" i="12"/>
  <c r="B3946" i="12"/>
  <c r="C3946" i="12"/>
  <c r="D3946" i="12"/>
  <c r="E3946" i="12"/>
  <c r="F3946" i="12"/>
  <c r="G3946" i="12"/>
  <c r="H3946" i="12"/>
  <c r="A3947" i="12"/>
  <c r="B3947" i="12"/>
  <c r="C3947" i="12"/>
  <c r="D3947" i="12"/>
  <c r="E3947" i="12"/>
  <c r="F3947" i="12"/>
  <c r="G3947" i="12"/>
  <c r="H3947" i="12"/>
  <c r="A3948" i="12"/>
  <c r="B3948" i="12"/>
  <c r="C3948" i="12"/>
  <c r="D3948" i="12"/>
  <c r="E3948" i="12"/>
  <c r="F3948" i="12"/>
  <c r="G3948" i="12"/>
  <c r="H3948" i="12"/>
  <c r="A3949" i="12"/>
  <c r="B3949" i="12"/>
  <c r="C3949" i="12"/>
  <c r="D3949" i="12"/>
  <c r="E3949" i="12"/>
  <c r="F3949" i="12"/>
  <c r="G3949" i="12"/>
  <c r="H3949" i="12"/>
  <c r="A3950" i="12"/>
  <c r="B3950" i="12"/>
  <c r="C3950" i="12"/>
  <c r="D3950" i="12"/>
  <c r="E3950" i="12"/>
  <c r="F3950" i="12"/>
  <c r="G3950" i="12"/>
  <c r="H3950" i="12"/>
  <c r="A3951" i="12"/>
  <c r="B3951" i="12"/>
  <c r="C3951" i="12"/>
  <c r="D3951" i="12"/>
  <c r="E3951" i="12"/>
  <c r="F3951" i="12"/>
  <c r="G3951" i="12"/>
  <c r="H3951" i="12"/>
  <c r="A3952" i="12"/>
  <c r="B3952" i="12"/>
  <c r="C3952" i="12"/>
  <c r="D3952" i="12"/>
  <c r="E3952" i="12"/>
  <c r="F3952" i="12"/>
  <c r="G3952" i="12"/>
  <c r="H3952" i="12"/>
  <c r="A3953" i="12"/>
  <c r="B3953" i="12"/>
  <c r="C3953" i="12"/>
  <c r="D3953" i="12"/>
  <c r="E3953" i="12"/>
  <c r="F3953" i="12"/>
  <c r="G3953" i="12"/>
  <c r="H3953" i="12"/>
  <c r="A3954" i="12"/>
  <c r="B3954" i="12"/>
  <c r="C3954" i="12"/>
  <c r="D3954" i="12"/>
  <c r="E3954" i="12"/>
  <c r="F3954" i="12"/>
  <c r="G3954" i="12"/>
  <c r="H3954" i="12"/>
  <c r="A3955" i="12"/>
  <c r="B3955" i="12"/>
  <c r="C3955" i="12"/>
  <c r="D3955" i="12"/>
  <c r="E3955" i="12"/>
  <c r="F3955" i="12"/>
  <c r="G3955" i="12"/>
  <c r="H3955" i="12"/>
  <c r="A3956" i="12"/>
  <c r="B3956" i="12"/>
  <c r="C3956" i="12"/>
  <c r="D3956" i="12"/>
  <c r="E3956" i="12"/>
  <c r="F3956" i="12"/>
  <c r="G3956" i="12"/>
  <c r="H3956" i="12"/>
  <c r="A3957" i="12"/>
  <c r="B3957" i="12"/>
  <c r="C3957" i="12"/>
  <c r="D3957" i="12"/>
  <c r="E3957" i="12"/>
  <c r="F3957" i="12"/>
  <c r="G3957" i="12"/>
  <c r="H3957" i="12"/>
  <c r="A3958" i="12"/>
  <c r="B3958" i="12"/>
  <c r="C3958" i="12"/>
  <c r="D3958" i="12"/>
  <c r="E3958" i="12"/>
  <c r="F3958" i="12"/>
  <c r="G3958" i="12"/>
  <c r="H3958" i="12"/>
  <c r="A3959" i="12"/>
  <c r="B3959" i="12"/>
  <c r="C3959" i="12"/>
  <c r="D3959" i="12"/>
  <c r="E3959" i="12"/>
  <c r="F3959" i="12"/>
  <c r="G3959" i="12"/>
  <c r="H3959" i="12"/>
  <c r="A3960" i="12"/>
  <c r="B3960" i="12"/>
  <c r="C3960" i="12"/>
  <c r="D3960" i="12"/>
  <c r="E3960" i="12"/>
  <c r="F3960" i="12"/>
  <c r="G3960" i="12"/>
  <c r="H3960" i="12"/>
  <c r="A3961" i="12"/>
  <c r="B3961" i="12"/>
  <c r="C3961" i="12"/>
  <c r="D3961" i="12"/>
  <c r="E3961" i="12"/>
  <c r="F3961" i="12"/>
  <c r="G3961" i="12"/>
  <c r="H3961" i="12"/>
  <c r="A3962" i="12"/>
  <c r="B3962" i="12"/>
  <c r="C3962" i="12"/>
  <c r="D3962" i="12"/>
  <c r="E3962" i="12"/>
  <c r="F3962" i="12"/>
  <c r="G3962" i="12"/>
  <c r="H3962" i="12"/>
  <c r="A3963" i="12"/>
  <c r="B3963" i="12"/>
  <c r="C3963" i="12"/>
  <c r="D3963" i="12"/>
  <c r="E3963" i="12"/>
  <c r="F3963" i="12"/>
  <c r="G3963" i="12"/>
  <c r="H3963" i="12"/>
  <c r="A3964" i="12"/>
  <c r="B3964" i="12"/>
  <c r="C3964" i="12"/>
  <c r="D3964" i="12"/>
  <c r="E3964" i="12"/>
  <c r="F3964" i="12"/>
  <c r="G3964" i="12"/>
  <c r="H3964" i="12"/>
  <c r="A3965" i="12"/>
  <c r="B3965" i="12"/>
  <c r="C3965" i="12"/>
  <c r="D3965" i="12"/>
  <c r="E3965" i="12"/>
  <c r="F3965" i="12"/>
  <c r="G3965" i="12"/>
  <c r="H3965" i="12"/>
  <c r="A3966" i="12"/>
  <c r="B3966" i="12"/>
  <c r="C3966" i="12"/>
  <c r="D3966" i="12"/>
  <c r="E3966" i="12"/>
  <c r="F3966" i="12"/>
  <c r="G3966" i="12"/>
  <c r="H3966" i="12"/>
  <c r="A3967" i="12"/>
  <c r="B3967" i="12"/>
  <c r="C3967" i="12"/>
  <c r="D3967" i="12"/>
  <c r="E3967" i="12"/>
  <c r="F3967" i="12"/>
  <c r="G3967" i="12"/>
  <c r="H3967" i="12"/>
  <c r="A3968" i="12"/>
  <c r="B3968" i="12"/>
  <c r="C3968" i="12"/>
  <c r="D3968" i="12"/>
  <c r="E3968" i="12"/>
  <c r="F3968" i="12"/>
  <c r="G3968" i="12"/>
  <c r="H3968" i="12"/>
  <c r="A3969" i="12"/>
  <c r="B3969" i="12"/>
  <c r="C3969" i="12"/>
  <c r="D3969" i="12"/>
  <c r="E3969" i="12"/>
  <c r="F3969" i="12"/>
  <c r="G3969" i="12"/>
  <c r="H3969" i="12"/>
  <c r="A3970" i="12"/>
  <c r="B3970" i="12"/>
  <c r="C3970" i="12"/>
  <c r="D3970" i="12"/>
  <c r="E3970" i="12"/>
  <c r="F3970" i="12"/>
  <c r="G3970" i="12"/>
  <c r="H3970" i="12"/>
  <c r="A3971" i="12"/>
  <c r="B3971" i="12"/>
  <c r="C3971" i="12"/>
  <c r="D3971" i="12"/>
  <c r="E3971" i="12"/>
  <c r="F3971" i="12"/>
  <c r="G3971" i="12"/>
  <c r="H3971" i="12"/>
  <c r="A3972" i="12"/>
  <c r="B3972" i="12"/>
  <c r="C3972" i="12"/>
  <c r="D3972" i="12"/>
  <c r="E3972" i="12"/>
  <c r="F3972" i="12"/>
  <c r="G3972" i="12"/>
  <c r="H3972" i="12"/>
  <c r="A3973" i="12"/>
  <c r="B3973" i="12"/>
  <c r="C3973" i="12"/>
  <c r="D3973" i="12"/>
  <c r="E3973" i="12"/>
  <c r="F3973" i="12"/>
  <c r="G3973" i="12"/>
  <c r="H3973" i="12"/>
  <c r="A3974" i="12"/>
  <c r="B3974" i="12"/>
  <c r="C3974" i="12"/>
  <c r="D3974" i="12"/>
  <c r="E3974" i="12"/>
  <c r="F3974" i="12"/>
  <c r="G3974" i="12"/>
  <c r="H3974" i="12"/>
  <c r="A3975" i="12"/>
  <c r="B3975" i="12"/>
  <c r="C3975" i="12"/>
  <c r="D3975" i="12"/>
  <c r="E3975" i="12"/>
  <c r="F3975" i="12"/>
  <c r="G3975" i="12"/>
  <c r="H3975" i="12"/>
  <c r="A3976" i="12"/>
  <c r="B3976" i="12"/>
  <c r="C3976" i="12"/>
  <c r="D3976" i="12"/>
  <c r="E3976" i="12"/>
  <c r="F3976" i="12"/>
  <c r="G3976" i="12"/>
  <c r="H3976" i="12"/>
  <c r="A3977" i="12"/>
  <c r="B3977" i="12"/>
  <c r="C3977" i="12"/>
  <c r="D3977" i="12"/>
  <c r="E3977" i="12"/>
  <c r="F3977" i="12"/>
  <c r="G3977" i="12"/>
  <c r="H3977" i="12"/>
  <c r="A3978" i="12"/>
  <c r="B3978" i="12"/>
  <c r="C3978" i="12"/>
  <c r="D3978" i="12"/>
  <c r="E3978" i="12"/>
  <c r="F3978" i="12"/>
  <c r="G3978" i="12"/>
  <c r="H3978" i="12"/>
  <c r="A3979" i="12"/>
  <c r="B3979" i="12"/>
  <c r="C3979" i="12"/>
  <c r="D3979" i="12"/>
  <c r="E3979" i="12"/>
  <c r="F3979" i="12"/>
  <c r="G3979" i="12"/>
  <c r="H3979" i="12"/>
  <c r="A3980" i="12"/>
  <c r="B3980" i="12"/>
  <c r="C3980" i="12"/>
  <c r="D3980" i="12"/>
  <c r="E3980" i="12"/>
  <c r="F3980" i="12"/>
  <c r="G3980" i="12"/>
  <c r="H3980" i="12"/>
  <c r="A3981" i="12"/>
  <c r="B3981" i="12"/>
  <c r="C3981" i="12"/>
  <c r="D3981" i="12"/>
  <c r="E3981" i="12"/>
  <c r="F3981" i="12"/>
  <c r="G3981" i="12"/>
  <c r="H3981" i="12"/>
  <c r="A3982" i="12"/>
  <c r="B3982" i="12"/>
  <c r="C3982" i="12"/>
  <c r="D3982" i="12"/>
  <c r="E3982" i="12"/>
  <c r="F3982" i="12"/>
  <c r="G3982" i="12"/>
  <c r="H3982" i="12"/>
  <c r="A3983" i="12"/>
  <c r="B3983" i="12"/>
  <c r="C3983" i="12"/>
  <c r="D3983" i="12"/>
  <c r="E3983" i="12"/>
  <c r="F3983" i="12"/>
  <c r="G3983" i="12"/>
  <c r="H3983" i="12"/>
  <c r="A3984" i="12"/>
  <c r="B3984" i="12"/>
  <c r="C3984" i="12"/>
  <c r="D3984" i="12"/>
  <c r="E3984" i="12"/>
  <c r="F3984" i="12"/>
  <c r="G3984" i="12"/>
  <c r="H3984" i="12"/>
  <c r="A3985" i="12"/>
  <c r="B3985" i="12"/>
  <c r="C3985" i="12"/>
  <c r="D3985" i="12"/>
  <c r="E3985" i="12"/>
  <c r="F3985" i="12"/>
  <c r="G3985" i="12"/>
  <c r="H3985" i="12"/>
  <c r="A3986" i="12"/>
  <c r="B3986" i="12"/>
  <c r="C3986" i="12"/>
  <c r="D3986" i="12"/>
  <c r="E3986" i="12"/>
  <c r="F3986" i="12"/>
  <c r="G3986" i="12"/>
  <c r="H3986" i="12"/>
  <c r="A3987" i="12"/>
  <c r="B3987" i="12"/>
  <c r="C3987" i="12"/>
  <c r="D3987" i="12"/>
  <c r="E3987" i="12"/>
  <c r="F3987" i="12"/>
  <c r="G3987" i="12"/>
  <c r="H3987" i="12"/>
  <c r="A3988" i="12"/>
  <c r="B3988" i="12"/>
  <c r="C3988" i="12"/>
  <c r="D3988" i="12"/>
  <c r="E3988" i="12"/>
  <c r="F3988" i="12"/>
  <c r="G3988" i="12"/>
  <c r="H3988" i="12"/>
  <c r="A3989" i="12"/>
  <c r="B3989" i="12"/>
  <c r="C3989" i="12"/>
  <c r="D3989" i="12"/>
  <c r="E3989" i="12"/>
  <c r="F3989" i="12"/>
  <c r="G3989" i="12"/>
  <c r="H3989" i="12"/>
  <c r="A3990" i="12"/>
  <c r="B3990" i="12"/>
  <c r="C3990" i="12"/>
  <c r="D3990" i="12"/>
  <c r="E3990" i="12"/>
  <c r="F3990" i="12"/>
  <c r="G3990" i="12"/>
  <c r="H3990" i="12"/>
  <c r="A3991" i="12"/>
  <c r="B3991" i="12"/>
  <c r="C3991" i="12"/>
  <c r="D3991" i="12"/>
  <c r="E3991" i="12"/>
  <c r="F3991" i="12"/>
  <c r="G3991" i="12"/>
  <c r="H3991" i="12"/>
  <c r="A3992" i="12"/>
  <c r="B3992" i="12"/>
  <c r="C3992" i="12"/>
  <c r="D3992" i="12"/>
  <c r="E3992" i="12"/>
  <c r="F3992" i="12"/>
  <c r="G3992" i="12"/>
  <c r="H3992" i="12"/>
  <c r="A3993" i="12"/>
  <c r="B3993" i="12"/>
  <c r="C3993" i="12"/>
  <c r="D3993" i="12"/>
  <c r="E3993" i="12"/>
  <c r="F3993" i="12"/>
  <c r="G3993" i="12"/>
  <c r="H3993" i="12"/>
  <c r="A3994" i="12"/>
  <c r="B3994" i="12"/>
  <c r="C3994" i="12"/>
  <c r="D3994" i="12"/>
  <c r="E3994" i="12"/>
  <c r="F3994" i="12"/>
  <c r="G3994" i="12"/>
  <c r="H3994" i="12"/>
  <c r="A3995" i="12"/>
  <c r="B3995" i="12"/>
  <c r="C3995" i="12"/>
  <c r="D3995" i="12"/>
  <c r="E3995" i="12"/>
  <c r="F3995" i="12"/>
  <c r="G3995" i="12"/>
  <c r="H3995" i="12"/>
  <c r="A3996" i="12"/>
  <c r="B3996" i="12"/>
  <c r="C3996" i="12"/>
  <c r="D3996" i="12"/>
  <c r="E3996" i="12"/>
  <c r="F3996" i="12"/>
  <c r="G3996" i="12"/>
  <c r="H3996" i="12"/>
  <c r="A3997" i="12"/>
  <c r="B3997" i="12"/>
  <c r="C3997" i="12"/>
  <c r="D3997" i="12"/>
  <c r="E3997" i="12"/>
  <c r="F3997" i="12"/>
  <c r="G3997" i="12"/>
  <c r="H3997" i="12"/>
  <c r="A3998" i="12"/>
  <c r="B3998" i="12"/>
  <c r="C3998" i="12"/>
  <c r="D3998" i="12"/>
  <c r="E3998" i="12"/>
  <c r="F3998" i="12"/>
  <c r="G3998" i="12"/>
  <c r="H3998" i="12"/>
  <c r="A3999" i="12"/>
  <c r="B3999" i="12"/>
  <c r="C3999" i="12"/>
  <c r="D3999" i="12"/>
  <c r="E3999" i="12"/>
  <c r="F3999" i="12"/>
  <c r="G3999" i="12"/>
  <c r="H3999" i="12"/>
  <c r="A4000" i="12"/>
  <c r="B4000" i="12"/>
  <c r="C4000" i="12"/>
  <c r="D4000" i="12"/>
  <c r="E4000" i="12"/>
  <c r="F4000" i="12"/>
  <c r="G4000" i="12"/>
  <c r="H4000" i="12"/>
  <c r="A4001" i="12"/>
  <c r="B4001" i="12"/>
  <c r="C4001" i="12"/>
  <c r="D4001" i="12"/>
  <c r="E4001" i="12"/>
  <c r="F4001" i="12"/>
  <c r="G4001" i="12"/>
  <c r="H4001" i="12"/>
  <c r="A4002" i="12"/>
  <c r="B4002" i="12"/>
  <c r="C4002" i="12"/>
  <c r="D4002" i="12"/>
  <c r="E4002" i="12"/>
  <c r="F4002" i="12"/>
  <c r="G4002" i="12"/>
  <c r="H4002" i="12"/>
  <c r="A4003" i="12"/>
  <c r="B4003" i="12"/>
  <c r="C4003" i="12"/>
  <c r="D4003" i="12"/>
  <c r="E4003" i="12"/>
  <c r="F4003" i="12"/>
  <c r="G4003" i="12"/>
  <c r="H4003" i="12"/>
  <c r="A4004" i="12"/>
  <c r="B4004" i="12"/>
  <c r="C4004" i="12"/>
  <c r="D4004" i="12"/>
  <c r="E4004" i="12"/>
  <c r="F4004" i="12"/>
  <c r="G4004" i="12"/>
  <c r="H4004" i="12"/>
  <c r="A4005" i="12"/>
  <c r="B4005" i="12"/>
  <c r="C4005" i="12"/>
  <c r="D4005" i="12"/>
  <c r="E4005" i="12"/>
  <c r="F4005" i="12"/>
  <c r="G4005" i="12"/>
  <c r="H4005" i="12"/>
  <c r="A4006" i="12"/>
  <c r="B4006" i="12"/>
  <c r="C4006" i="12"/>
  <c r="D4006" i="12"/>
  <c r="E4006" i="12"/>
  <c r="F4006" i="12"/>
  <c r="G4006" i="12"/>
  <c r="H4006" i="12"/>
  <c r="A4007" i="12"/>
  <c r="B4007" i="12"/>
  <c r="C4007" i="12"/>
  <c r="D4007" i="12"/>
  <c r="E4007" i="12"/>
  <c r="F4007" i="12"/>
  <c r="G4007" i="12"/>
  <c r="H4007" i="12"/>
  <c r="A4008" i="12"/>
  <c r="B4008" i="12"/>
  <c r="C4008" i="12"/>
  <c r="D4008" i="12"/>
  <c r="E4008" i="12"/>
  <c r="F4008" i="12"/>
  <c r="G4008" i="12"/>
  <c r="H4008" i="12"/>
  <c r="A4009" i="12"/>
  <c r="B4009" i="12"/>
  <c r="C4009" i="12"/>
  <c r="D4009" i="12"/>
  <c r="E4009" i="12"/>
  <c r="F4009" i="12"/>
  <c r="G4009" i="12"/>
  <c r="H4009" i="12"/>
  <c r="A4010" i="12"/>
  <c r="B4010" i="12"/>
  <c r="C4010" i="12"/>
  <c r="D4010" i="12"/>
  <c r="E4010" i="12"/>
  <c r="F4010" i="12"/>
  <c r="G4010" i="12"/>
  <c r="H4010" i="12"/>
  <c r="A4011" i="12"/>
  <c r="B4011" i="12"/>
  <c r="C4011" i="12"/>
  <c r="D4011" i="12"/>
  <c r="E4011" i="12"/>
  <c r="F4011" i="12"/>
  <c r="G4011" i="12"/>
  <c r="H4011" i="12"/>
  <c r="A4012" i="12"/>
  <c r="B4012" i="12"/>
  <c r="C4012" i="12"/>
  <c r="D4012" i="12"/>
  <c r="E4012" i="12"/>
  <c r="F4012" i="12"/>
  <c r="G4012" i="12"/>
  <c r="H4012" i="12"/>
  <c r="A4013" i="12"/>
  <c r="B4013" i="12"/>
  <c r="C4013" i="12"/>
  <c r="D4013" i="12"/>
  <c r="E4013" i="12"/>
  <c r="F4013" i="12"/>
  <c r="G4013" i="12"/>
  <c r="H4013" i="12"/>
  <c r="A4014" i="12"/>
  <c r="B4014" i="12"/>
  <c r="C4014" i="12"/>
  <c r="D4014" i="12"/>
  <c r="E4014" i="12"/>
  <c r="F4014" i="12"/>
  <c r="G4014" i="12"/>
  <c r="H4014" i="12"/>
  <c r="A4015" i="12"/>
  <c r="B4015" i="12"/>
  <c r="C4015" i="12"/>
  <c r="D4015" i="12"/>
  <c r="E4015" i="12"/>
  <c r="F4015" i="12"/>
  <c r="G4015" i="12"/>
  <c r="H4015" i="12"/>
  <c r="A4016" i="12"/>
  <c r="B4016" i="12"/>
  <c r="C4016" i="12"/>
  <c r="D4016" i="12"/>
  <c r="E4016" i="12"/>
  <c r="F4016" i="12"/>
  <c r="G4016" i="12"/>
  <c r="H4016" i="12"/>
  <c r="A4017" i="12"/>
  <c r="B4017" i="12"/>
  <c r="C4017" i="12"/>
  <c r="D4017" i="12"/>
  <c r="E4017" i="12"/>
  <c r="F4017" i="12"/>
  <c r="G4017" i="12"/>
  <c r="H4017" i="12"/>
  <c r="A4018" i="12"/>
  <c r="B4018" i="12"/>
  <c r="C4018" i="12"/>
  <c r="D4018" i="12"/>
  <c r="E4018" i="12"/>
  <c r="F4018" i="12"/>
  <c r="G4018" i="12"/>
  <c r="H4018" i="12"/>
  <c r="A4019" i="12"/>
  <c r="B4019" i="12"/>
  <c r="C4019" i="12"/>
  <c r="D4019" i="12"/>
  <c r="E4019" i="12"/>
  <c r="F4019" i="12"/>
  <c r="G4019" i="12"/>
  <c r="H4019" i="12"/>
  <c r="A4020" i="12"/>
  <c r="B4020" i="12"/>
  <c r="C4020" i="12"/>
  <c r="D4020" i="12"/>
  <c r="E4020" i="12"/>
  <c r="F4020" i="12"/>
  <c r="G4020" i="12"/>
  <c r="H4020" i="12"/>
  <c r="A4021" i="12"/>
  <c r="B4021" i="12"/>
  <c r="C4021" i="12"/>
  <c r="D4021" i="12"/>
  <c r="E4021" i="12"/>
  <c r="F4021" i="12"/>
  <c r="G4021" i="12"/>
  <c r="H4021" i="12"/>
  <c r="A4022" i="12"/>
  <c r="B4022" i="12"/>
  <c r="C4022" i="12"/>
  <c r="D4022" i="12"/>
  <c r="E4022" i="12"/>
  <c r="F4022" i="12"/>
  <c r="G4022" i="12"/>
  <c r="H4022" i="12"/>
  <c r="A4023" i="12"/>
  <c r="B4023" i="12"/>
  <c r="C4023" i="12"/>
  <c r="D4023" i="12"/>
  <c r="E4023" i="12"/>
  <c r="F4023" i="12"/>
  <c r="G4023" i="12"/>
  <c r="H4023" i="12"/>
  <c r="A4024" i="12"/>
  <c r="B4024" i="12"/>
  <c r="C4024" i="12"/>
  <c r="D4024" i="12"/>
  <c r="E4024" i="12"/>
  <c r="F4024" i="12"/>
  <c r="G4024" i="12"/>
  <c r="H4024" i="12"/>
  <c r="A4025" i="12"/>
  <c r="B4025" i="12"/>
  <c r="C4025" i="12"/>
  <c r="D4025" i="12"/>
  <c r="E4025" i="12"/>
  <c r="F4025" i="12"/>
  <c r="G4025" i="12"/>
  <c r="H4025" i="12"/>
  <c r="A4026" i="12"/>
  <c r="B4026" i="12"/>
  <c r="C4026" i="12"/>
  <c r="D4026" i="12"/>
  <c r="E4026" i="12"/>
  <c r="F4026" i="12"/>
  <c r="G4026" i="12"/>
  <c r="H4026" i="12"/>
  <c r="A4027" i="12"/>
  <c r="B4027" i="12"/>
  <c r="C4027" i="12"/>
  <c r="D4027" i="12"/>
  <c r="E4027" i="12"/>
  <c r="F4027" i="12"/>
  <c r="G4027" i="12"/>
  <c r="H4027" i="12"/>
  <c r="A4028" i="12"/>
  <c r="B4028" i="12"/>
  <c r="C4028" i="12"/>
  <c r="D4028" i="12"/>
  <c r="E4028" i="12"/>
  <c r="F4028" i="12"/>
  <c r="G4028" i="12"/>
  <c r="H4028" i="12"/>
  <c r="A4029" i="12"/>
  <c r="B4029" i="12"/>
  <c r="C4029" i="12"/>
  <c r="D4029" i="12"/>
  <c r="E4029" i="12"/>
  <c r="F4029" i="12"/>
  <c r="G4029" i="12"/>
  <c r="H4029" i="12"/>
  <c r="A4030" i="12"/>
  <c r="B4030" i="12"/>
  <c r="C4030" i="12"/>
  <c r="D4030" i="12"/>
  <c r="E4030" i="12"/>
  <c r="F4030" i="12"/>
  <c r="G4030" i="12"/>
  <c r="H4030" i="12"/>
  <c r="A4031" i="12"/>
  <c r="B4031" i="12"/>
  <c r="C4031" i="12"/>
  <c r="D4031" i="12"/>
  <c r="E4031" i="12"/>
  <c r="F4031" i="12"/>
  <c r="G4031" i="12"/>
  <c r="H4031" i="12"/>
  <c r="A4032" i="12"/>
  <c r="B4032" i="12"/>
  <c r="C4032" i="12"/>
  <c r="D4032" i="12"/>
  <c r="E4032" i="12"/>
  <c r="F4032" i="12"/>
  <c r="G4032" i="12"/>
  <c r="H4032" i="12"/>
  <c r="A4033" i="12"/>
  <c r="B4033" i="12"/>
  <c r="C4033" i="12"/>
  <c r="D4033" i="12"/>
  <c r="E4033" i="12"/>
  <c r="F4033" i="12"/>
  <c r="G4033" i="12"/>
  <c r="H4033" i="12"/>
  <c r="A4034" i="12"/>
  <c r="B4034" i="12"/>
  <c r="C4034" i="12"/>
  <c r="D4034" i="12"/>
  <c r="E4034" i="12"/>
  <c r="F4034" i="12"/>
  <c r="G4034" i="12"/>
  <c r="H4034" i="12"/>
  <c r="A4035" i="12"/>
  <c r="B4035" i="12"/>
  <c r="C4035" i="12"/>
  <c r="D4035" i="12"/>
  <c r="E4035" i="12"/>
  <c r="F4035" i="12"/>
  <c r="G4035" i="12"/>
  <c r="H4035" i="12"/>
  <c r="A4036" i="12"/>
  <c r="B4036" i="12"/>
  <c r="C4036" i="12"/>
  <c r="D4036" i="12"/>
  <c r="E4036" i="12"/>
  <c r="F4036" i="12"/>
  <c r="G4036" i="12"/>
  <c r="H4036" i="12"/>
  <c r="A4037" i="12"/>
  <c r="B4037" i="12"/>
  <c r="C4037" i="12"/>
  <c r="D4037" i="12"/>
  <c r="E4037" i="12"/>
  <c r="F4037" i="12"/>
  <c r="G4037" i="12"/>
  <c r="H4037" i="12"/>
  <c r="A4038" i="12"/>
  <c r="B4038" i="12"/>
  <c r="C4038" i="12"/>
  <c r="D4038" i="12"/>
  <c r="E4038" i="12"/>
  <c r="F4038" i="12"/>
  <c r="G4038" i="12"/>
  <c r="H4038" i="12"/>
  <c r="A4039" i="12"/>
  <c r="B4039" i="12"/>
  <c r="C4039" i="12"/>
  <c r="D4039" i="12"/>
  <c r="E4039" i="12"/>
  <c r="F4039" i="12"/>
  <c r="G4039" i="12"/>
  <c r="H4039" i="12"/>
  <c r="A4040" i="12"/>
  <c r="B4040" i="12"/>
  <c r="C4040" i="12"/>
  <c r="D4040" i="12"/>
  <c r="E4040" i="12"/>
  <c r="F4040" i="12"/>
  <c r="G4040" i="12"/>
  <c r="H4040" i="12"/>
  <c r="A4041" i="12"/>
  <c r="B4041" i="12"/>
  <c r="C4041" i="12"/>
  <c r="D4041" i="12"/>
  <c r="E4041" i="12"/>
  <c r="F4041" i="12"/>
  <c r="G4041" i="12"/>
  <c r="H4041" i="12"/>
  <c r="A4042" i="12"/>
  <c r="B4042" i="12"/>
  <c r="C4042" i="12"/>
  <c r="D4042" i="12"/>
  <c r="E4042" i="12"/>
  <c r="F4042" i="12"/>
  <c r="G4042" i="12"/>
  <c r="H4042" i="12"/>
  <c r="A4043" i="12"/>
  <c r="B4043" i="12"/>
  <c r="C4043" i="12"/>
  <c r="D4043" i="12"/>
  <c r="E4043" i="12"/>
  <c r="F4043" i="12"/>
  <c r="G4043" i="12"/>
  <c r="H4043" i="12"/>
  <c r="A4044" i="12"/>
  <c r="B4044" i="12"/>
  <c r="C4044" i="12"/>
  <c r="D4044" i="12"/>
  <c r="E4044" i="12"/>
  <c r="F4044" i="12"/>
  <c r="G4044" i="12"/>
  <c r="H4044" i="12"/>
  <c r="A4045" i="12"/>
  <c r="B4045" i="12"/>
  <c r="C4045" i="12"/>
  <c r="D4045" i="12"/>
  <c r="E4045" i="12"/>
  <c r="F4045" i="12"/>
  <c r="G4045" i="12"/>
  <c r="H4045" i="12"/>
  <c r="A4046" i="12"/>
  <c r="B4046" i="12"/>
  <c r="C4046" i="12"/>
  <c r="D4046" i="12"/>
  <c r="E4046" i="12"/>
  <c r="F4046" i="12"/>
  <c r="G4046" i="12"/>
  <c r="H4046" i="12"/>
  <c r="A4047" i="12"/>
  <c r="B4047" i="12"/>
  <c r="C4047" i="12"/>
  <c r="D4047" i="12"/>
  <c r="E4047" i="12"/>
  <c r="F4047" i="12"/>
  <c r="G4047" i="12"/>
  <c r="H4047" i="12"/>
  <c r="A4048" i="12"/>
  <c r="B4048" i="12"/>
  <c r="C4048" i="12"/>
  <c r="D4048" i="12"/>
  <c r="E4048" i="12"/>
  <c r="F4048" i="12"/>
  <c r="G4048" i="12"/>
  <c r="H4048" i="12"/>
  <c r="A4049" i="12"/>
  <c r="B4049" i="12"/>
  <c r="C4049" i="12"/>
  <c r="D4049" i="12"/>
  <c r="E4049" i="12"/>
  <c r="F4049" i="12"/>
  <c r="G4049" i="12"/>
  <c r="H4049" i="12"/>
  <c r="A4050" i="12"/>
  <c r="B4050" i="12"/>
  <c r="C4050" i="12"/>
  <c r="D4050" i="12"/>
  <c r="E4050" i="12"/>
  <c r="F4050" i="12"/>
  <c r="G4050" i="12"/>
  <c r="H4050" i="12"/>
  <c r="A4051" i="12"/>
  <c r="B4051" i="12"/>
  <c r="C4051" i="12"/>
  <c r="D4051" i="12"/>
  <c r="E4051" i="12"/>
  <c r="F4051" i="12"/>
  <c r="G4051" i="12"/>
  <c r="H4051" i="12"/>
  <c r="A4052" i="12"/>
  <c r="B4052" i="12"/>
  <c r="C4052" i="12"/>
  <c r="D4052" i="12"/>
  <c r="E4052" i="12"/>
  <c r="F4052" i="12"/>
  <c r="G4052" i="12"/>
  <c r="H4052" i="12"/>
  <c r="A4053" i="12"/>
  <c r="B4053" i="12"/>
  <c r="C4053" i="12"/>
  <c r="D4053" i="12"/>
  <c r="E4053" i="12"/>
  <c r="F4053" i="12"/>
  <c r="G4053" i="12"/>
  <c r="H4053" i="12"/>
  <c r="A4054" i="12"/>
  <c r="B4054" i="12"/>
  <c r="C4054" i="12"/>
  <c r="D4054" i="12"/>
  <c r="E4054" i="12"/>
  <c r="F4054" i="12"/>
  <c r="G4054" i="12"/>
  <c r="H4054" i="12"/>
  <c r="A4055" i="12"/>
  <c r="B4055" i="12"/>
  <c r="C4055" i="12"/>
  <c r="D4055" i="12"/>
  <c r="E4055" i="12"/>
  <c r="F4055" i="12"/>
  <c r="G4055" i="12"/>
  <c r="H4055" i="12"/>
  <c r="A4056" i="12"/>
  <c r="B4056" i="12"/>
  <c r="C4056" i="12"/>
  <c r="D4056" i="12"/>
  <c r="E4056" i="12"/>
  <c r="F4056" i="12"/>
  <c r="G4056" i="12"/>
  <c r="H4056" i="12"/>
  <c r="A4057" i="12"/>
  <c r="B4057" i="12"/>
  <c r="C4057" i="12"/>
  <c r="D4057" i="12"/>
  <c r="E4057" i="12"/>
  <c r="F4057" i="12"/>
  <c r="G4057" i="12"/>
  <c r="H4057" i="12"/>
  <c r="A4058" i="12"/>
  <c r="B4058" i="12"/>
  <c r="C4058" i="12"/>
  <c r="D4058" i="12"/>
  <c r="E4058" i="12"/>
  <c r="F4058" i="12"/>
  <c r="G4058" i="12"/>
  <c r="H4058" i="12"/>
  <c r="A4059" i="12"/>
  <c r="B4059" i="12"/>
  <c r="C4059" i="12"/>
  <c r="D4059" i="12"/>
  <c r="E4059" i="12"/>
  <c r="F4059" i="12"/>
  <c r="G4059" i="12"/>
  <c r="H4059" i="12"/>
  <c r="A4060" i="12"/>
  <c r="B4060" i="12"/>
  <c r="C4060" i="12"/>
  <c r="D4060" i="12"/>
  <c r="E4060" i="12"/>
  <c r="F4060" i="12"/>
  <c r="G4060" i="12"/>
  <c r="H4060" i="12"/>
  <c r="A4061" i="12"/>
  <c r="B4061" i="12"/>
  <c r="C4061" i="12"/>
  <c r="D4061" i="12"/>
  <c r="E4061" i="12"/>
  <c r="F4061" i="12"/>
  <c r="G4061" i="12"/>
  <c r="H4061" i="12"/>
  <c r="A4062" i="12"/>
  <c r="B4062" i="12"/>
  <c r="C4062" i="12"/>
  <c r="D4062" i="12"/>
  <c r="E4062" i="12"/>
  <c r="F4062" i="12"/>
  <c r="G4062" i="12"/>
  <c r="H4062" i="12"/>
  <c r="A4063" i="12"/>
  <c r="B4063" i="12"/>
  <c r="C4063" i="12"/>
  <c r="D4063" i="12"/>
  <c r="E4063" i="12"/>
  <c r="F4063" i="12"/>
  <c r="G4063" i="12"/>
  <c r="H4063" i="12"/>
  <c r="A4064" i="12"/>
  <c r="B4064" i="12"/>
  <c r="C4064" i="12"/>
  <c r="D4064" i="12"/>
  <c r="E4064" i="12"/>
  <c r="F4064" i="12"/>
  <c r="G4064" i="12"/>
  <c r="H4064" i="12"/>
  <c r="A4065" i="12"/>
  <c r="B4065" i="12"/>
  <c r="C4065" i="12"/>
  <c r="D4065" i="12"/>
  <c r="E4065" i="12"/>
  <c r="F4065" i="12"/>
  <c r="G4065" i="12"/>
  <c r="H4065" i="12"/>
  <c r="A4066" i="12"/>
  <c r="B4066" i="12"/>
  <c r="C4066" i="12"/>
  <c r="D4066" i="12"/>
  <c r="E4066" i="12"/>
  <c r="F4066" i="12"/>
  <c r="G4066" i="12"/>
  <c r="H4066" i="12"/>
  <c r="A4067" i="12"/>
  <c r="B4067" i="12"/>
  <c r="C4067" i="12"/>
  <c r="D4067" i="12"/>
  <c r="E4067" i="12"/>
  <c r="F4067" i="12"/>
  <c r="G4067" i="12"/>
  <c r="H4067" i="12"/>
  <c r="A4068" i="12"/>
  <c r="B4068" i="12"/>
  <c r="C4068" i="12"/>
  <c r="D4068" i="12"/>
  <c r="E4068" i="12"/>
  <c r="F4068" i="12"/>
  <c r="G4068" i="12"/>
  <c r="H4068" i="12"/>
  <c r="A4069" i="12"/>
  <c r="B4069" i="12"/>
  <c r="C4069" i="12"/>
  <c r="D4069" i="12"/>
  <c r="E4069" i="12"/>
  <c r="F4069" i="12"/>
  <c r="G4069" i="12"/>
  <c r="H4069" i="12"/>
  <c r="A4070" i="12"/>
  <c r="B4070" i="12"/>
  <c r="C4070" i="12"/>
  <c r="D4070" i="12"/>
  <c r="E4070" i="12"/>
  <c r="F4070" i="12"/>
  <c r="G4070" i="12"/>
  <c r="H4070" i="12"/>
  <c r="A4071" i="12"/>
  <c r="B4071" i="12"/>
  <c r="C4071" i="12"/>
  <c r="D4071" i="12"/>
  <c r="E4071" i="12"/>
  <c r="F4071" i="12"/>
  <c r="G4071" i="12"/>
  <c r="H4071" i="12"/>
  <c r="A4072" i="12"/>
  <c r="B4072" i="12"/>
  <c r="C4072" i="12"/>
  <c r="D4072" i="12"/>
  <c r="E4072" i="12"/>
  <c r="F4072" i="12"/>
  <c r="G4072" i="12"/>
  <c r="H4072" i="12"/>
  <c r="A4073" i="12"/>
  <c r="B4073" i="12"/>
  <c r="C4073" i="12"/>
  <c r="D4073" i="12"/>
  <c r="E4073" i="12"/>
  <c r="F4073" i="12"/>
  <c r="G4073" i="12"/>
  <c r="H4073" i="12"/>
  <c r="A4074" i="12"/>
  <c r="B4074" i="12"/>
  <c r="C4074" i="12"/>
  <c r="D4074" i="12"/>
  <c r="E4074" i="12"/>
  <c r="F4074" i="12"/>
  <c r="G4074" i="12"/>
  <c r="H4074" i="12"/>
  <c r="A4075" i="12"/>
  <c r="B4075" i="12"/>
  <c r="C4075" i="12"/>
  <c r="D4075" i="12"/>
  <c r="E4075" i="12"/>
  <c r="F4075" i="12"/>
  <c r="G4075" i="12"/>
  <c r="H4075" i="12"/>
  <c r="A4076" i="12"/>
  <c r="B4076" i="12"/>
  <c r="C4076" i="12"/>
  <c r="D4076" i="12"/>
  <c r="E4076" i="12"/>
  <c r="F4076" i="12"/>
  <c r="G4076" i="12"/>
  <c r="H4076" i="12"/>
  <c r="A4077" i="12"/>
  <c r="B4077" i="12"/>
  <c r="C4077" i="12"/>
  <c r="D4077" i="12"/>
  <c r="E4077" i="12"/>
  <c r="F4077" i="12"/>
  <c r="G4077" i="12"/>
  <c r="H4077" i="12"/>
  <c r="A4078" i="12"/>
  <c r="B4078" i="12"/>
  <c r="C4078" i="12"/>
  <c r="D4078" i="12"/>
  <c r="E4078" i="12"/>
  <c r="F4078" i="12"/>
  <c r="G4078" i="12"/>
  <c r="H4078" i="12"/>
  <c r="A4079" i="12"/>
  <c r="B4079" i="12"/>
  <c r="C4079" i="12"/>
  <c r="D4079" i="12"/>
  <c r="E4079" i="12"/>
  <c r="F4079" i="12"/>
  <c r="G4079" i="12"/>
  <c r="H4079" i="12"/>
  <c r="A4080" i="12"/>
  <c r="B4080" i="12"/>
  <c r="C4080" i="12"/>
  <c r="D4080" i="12"/>
  <c r="E4080" i="12"/>
  <c r="F4080" i="12"/>
  <c r="G4080" i="12"/>
  <c r="H4080" i="12"/>
  <c r="A4081" i="12"/>
  <c r="B4081" i="12"/>
  <c r="C4081" i="12"/>
  <c r="D4081" i="12"/>
  <c r="E4081" i="12"/>
  <c r="F4081" i="12"/>
  <c r="G4081" i="12"/>
  <c r="H4081" i="12"/>
  <c r="A4082" i="12"/>
  <c r="B4082" i="12"/>
  <c r="C4082" i="12"/>
  <c r="D4082" i="12"/>
  <c r="E4082" i="12"/>
  <c r="F4082" i="12"/>
  <c r="G4082" i="12"/>
  <c r="H4082" i="12"/>
  <c r="A4083" i="12"/>
  <c r="B4083" i="12"/>
  <c r="C4083" i="12"/>
  <c r="D4083" i="12"/>
  <c r="E4083" i="12"/>
  <c r="F4083" i="12"/>
  <c r="G4083" i="12"/>
  <c r="H4083" i="12"/>
  <c r="A4084" i="12"/>
  <c r="B4084" i="12"/>
  <c r="C4084" i="12"/>
  <c r="D4084" i="12"/>
  <c r="E4084" i="12"/>
  <c r="F4084" i="12"/>
  <c r="G4084" i="12"/>
  <c r="H4084" i="12"/>
  <c r="A4085" i="12"/>
  <c r="B4085" i="12"/>
  <c r="C4085" i="12"/>
  <c r="D4085" i="12"/>
  <c r="E4085" i="12"/>
  <c r="F4085" i="12"/>
  <c r="G4085" i="12"/>
  <c r="H4085" i="12"/>
  <c r="A4086" i="12"/>
  <c r="B4086" i="12"/>
  <c r="C4086" i="12"/>
  <c r="D4086" i="12"/>
  <c r="E4086" i="12"/>
  <c r="F4086" i="12"/>
  <c r="G4086" i="12"/>
  <c r="H4086" i="12"/>
  <c r="A4087" i="12"/>
  <c r="B4087" i="12"/>
  <c r="C4087" i="12"/>
  <c r="D4087" i="12"/>
  <c r="E4087" i="12"/>
  <c r="F4087" i="12"/>
  <c r="G4087" i="12"/>
  <c r="H4087" i="12"/>
  <c r="A4088" i="12"/>
  <c r="B4088" i="12"/>
  <c r="C4088" i="12"/>
  <c r="D4088" i="12"/>
  <c r="E4088" i="12"/>
  <c r="F4088" i="12"/>
  <c r="G4088" i="12"/>
  <c r="H4088" i="12"/>
  <c r="A4089" i="12"/>
  <c r="B4089" i="12"/>
  <c r="C4089" i="12"/>
  <c r="D4089" i="12"/>
  <c r="E4089" i="12"/>
  <c r="F4089" i="12"/>
  <c r="G4089" i="12"/>
  <c r="H4089" i="12"/>
  <c r="A4090" i="12"/>
  <c r="B4090" i="12"/>
  <c r="C4090" i="12"/>
  <c r="D4090" i="12"/>
  <c r="E4090" i="12"/>
  <c r="F4090" i="12"/>
  <c r="G4090" i="12"/>
  <c r="H4090" i="12"/>
  <c r="A4091" i="12"/>
  <c r="B4091" i="12"/>
  <c r="C4091" i="12"/>
  <c r="D4091" i="12"/>
  <c r="E4091" i="12"/>
  <c r="F4091" i="12"/>
  <c r="G4091" i="12"/>
  <c r="H4091" i="12"/>
  <c r="A4092" i="12"/>
  <c r="B4092" i="12"/>
  <c r="C4092" i="12"/>
  <c r="D4092" i="12"/>
  <c r="E4092" i="12"/>
  <c r="F4092" i="12"/>
  <c r="G4092" i="12"/>
  <c r="H4092" i="12"/>
  <c r="A4093" i="12"/>
  <c r="B4093" i="12"/>
  <c r="C4093" i="12"/>
  <c r="D4093" i="12"/>
  <c r="E4093" i="12"/>
  <c r="F4093" i="12"/>
  <c r="G4093" i="12"/>
  <c r="H4093" i="12"/>
  <c r="A4094" i="12"/>
  <c r="B4094" i="12"/>
  <c r="C4094" i="12"/>
  <c r="D4094" i="12"/>
  <c r="E4094" i="12"/>
  <c r="F4094" i="12"/>
  <c r="G4094" i="12"/>
  <c r="H4094" i="12"/>
  <c r="A4095" i="12"/>
  <c r="B4095" i="12"/>
  <c r="C4095" i="12"/>
  <c r="D4095" i="12"/>
  <c r="E4095" i="12"/>
  <c r="F4095" i="12"/>
  <c r="G4095" i="12"/>
  <c r="H4095" i="12"/>
  <c r="A4096" i="12"/>
  <c r="B4096" i="12"/>
  <c r="C4096" i="12"/>
  <c r="D4096" i="12"/>
  <c r="E4096" i="12"/>
  <c r="F4096" i="12"/>
  <c r="G4096" i="12"/>
  <c r="H4096" i="12"/>
  <c r="A4097" i="12"/>
  <c r="B4097" i="12"/>
  <c r="C4097" i="12"/>
  <c r="D4097" i="12"/>
  <c r="E4097" i="12"/>
  <c r="F4097" i="12"/>
  <c r="G4097" i="12"/>
  <c r="H4097" i="12"/>
  <c r="A4098" i="12"/>
  <c r="B4098" i="12"/>
  <c r="C4098" i="12"/>
  <c r="D4098" i="12"/>
  <c r="E4098" i="12"/>
  <c r="F4098" i="12"/>
  <c r="G4098" i="12"/>
  <c r="H4098" i="12"/>
  <c r="A4099" i="12"/>
  <c r="B4099" i="12"/>
  <c r="C4099" i="12"/>
  <c r="D4099" i="12"/>
  <c r="E4099" i="12"/>
  <c r="F4099" i="12"/>
  <c r="G4099" i="12"/>
  <c r="H4099" i="12"/>
  <c r="A4100" i="12"/>
  <c r="B4100" i="12"/>
  <c r="C4100" i="12"/>
  <c r="D4100" i="12"/>
  <c r="E4100" i="12"/>
  <c r="F4100" i="12"/>
  <c r="G4100" i="12"/>
  <c r="H4100" i="12"/>
  <c r="A4101" i="12"/>
  <c r="B4101" i="12"/>
  <c r="C4101" i="12"/>
  <c r="D4101" i="12"/>
  <c r="E4101" i="12"/>
  <c r="F4101" i="12"/>
  <c r="G4101" i="12"/>
  <c r="H4101" i="12"/>
  <c r="A4102" i="12"/>
  <c r="B4102" i="12"/>
  <c r="C4102" i="12"/>
  <c r="D4102" i="12"/>
  <c r="E4102" i="12"/>
  <c r="F4102" i="12"/>
  <c r="G4102" i="12"/>
  <c r="H4102" i="12"/>
  <c r="A4103" i="12"/>
  <c r="B4103" i="12"/>
  <c r="C4103" i="12"/>
  <c r="D4103" i="12"/>
  <c r="E4103" i="12"/>
  <c r="F4103" i="12"/>
  <c r="G4103" i="12"/>
  <c r="H4103" i="12"/>
  <c r="A4104" i="12"/>
  <c r="B4104" i="12"/>
  <c r="C4104" i="12"/>
  <c r="D4104" i="12"/>
  <c r="E4104" i="12"/>
  <c r="F4104" i="12"/>
  <c r="G4104" i="12"/>
  <c r="H4104" i="12"/>
  <c r="A4105" i="12"/>
  <c r="B4105" i="12"/>
  <c r="C4105" i="12"/>
  <c r="D4105" i="12"/>
  <c r="E4105" i="12"/>
  <c r="F4105" i="12"/>
  <c r="G4105" i="12"/>
  <c r="H4105" i="12"/>
  <c r="A4106" i="12"/>
  <c r="B4106" i="12"/>
  <c r="C4106" i="12"/>
  <c r="D4106" i="12"/>
  <c r="E4106" i="12"/>
  <c r="F4106" i="12"/>
  <c r="G4106" i="12"/>
  <c r="H4106" i="12"/>
  <c r="A4107" i="12"/>
  <c r="B4107" i="12"/>
  <c r="C4107" i="12"/>
  <c r="D4107" i="12"/>
  <c r="E4107" i="12"/>
  <c r="F4107" i="12"/>
  <c r="G4107" i="12"/>
  <c r="H4107" i="12"/>
  <c r="A4108" i="12"/>
  <c r="B4108" i="12"/>
  <c r="C4108" i="12"/>
  <c r="D4108" i="12"/>
  <c r="E4108" i="12"/>
  <c r="F4108" i="12"/>
  <c r="G4108" i="12"/>
  <c r="H4108" i="12"/>
  <c r="A4109" i="12"/>
  <c r="B4109" i="12"/>
  <c r="C4109" i="12"/>
  <c r="D4109" i="12"/>
  <c r="E4109" i="12"/>
  <c r="F4109" i="12"/>
  <c r="G4109" i="12"/>
  <c r="H4109" i="12"/>
  <c r="A4110" i="12"/>
  <c r="B4110" i="12"/>
  <c r="C4110" i="12"/>
  <c r="D4110" i="12"/>
  <c r="E4110" i="12"/>
  <c r="F4110" i="12"/>
  <c r="G4110" i="12"/>
  <c r="H4110" i="12"/>
  <c r="A4111" i="12"/>
  <c r="B4111" i="12"/>
  <c r="C4111" i="12"/>
  <c r="D4111" i="12"/>
  <c r="E4111" i="12"/>
  <c r="F4111" i="12"/>
  <c r="G4111" i="12"/>
  <c r="H4111" i="12"/>
  <c r="A4112" i="12"/>
  <c r="B4112" i="12"/>
  <c r="C4112" i="12"/>
  <c r="D4112" i="12"/>
  <c r="E4112" i="12"/>
  <c r="F4112" i="12"/>
  <c r="G4112" i="12"/>
  <c r="H4112" i="12"/>
  <c r="A4113" i="12"/>
  <c r="B4113" i="12"/>
  <c r="C4113" i="12"/>
  <c r="D4113" i="12"/>
  <c r="E4113" i="12"/>
  <c r="F4113" i="12"/>
  <c r="G4113" i="12"/>
  <c r="H4113" i="12"/>
  <c r="A4114" i="12"/>
  <c r="B4114" i="12"/>
  <c r="C4114" i="12"/>
  <c r="D4114" i="12"/>
  <c r="E4114" i="12"/>
  <c r="F4114" i="12"/>
  <c r="G4114" i="12"/>
  <c r="H4114" i="12"/>
  <c r="A4115" i="12"/>
  <c r="B4115" i="12"/>
  <c r="C4115" i="12"/>
  <c r="D4115" i="12"/>
  <c r="E4115" i="12"/>
  <c r="F4115" i="12"/>
  <c r="G4115" i="12"/>
  <c r="H4115" i="12"/>
  <c r="A4116" i="12"/>
  <c r="B4116" i="12"/>
  <c r="C4116" i="12"/>
  <c r="D4116" i="12"/>
  <c r="E4116" i="12"/>
  <c r="F4116" i="12"/>
  <c r="G4116" i="12"/>
  <c r="H4116" i="12"/>
  <c r="A4117" i="12"/>
  <c r="B4117" i="12"/>
  <c r="C4117" i="12"/>
  <c r="D4117" i="12"/>
  <c r="E4117" i="12"/>
  <c r="F4117" i="12"/>
  <c r="G4117" i="12"/>
  <c r="H4117" i="12"/>
  <c r="A4118" i="12"/>
  <c r="B4118" i="12"/>
  <c r="C4118" i="12"/>
  <c r="D4118" i="12"/>
  <c r="E4118" i="12"/>
  <c r="F4118" i="12"/>
  <c r="G4118" i="12"/>
  <c r="H4118" i="12"/>
  <c r="A4119" i="12"/>
  <c r="B4119" i="12"/>
  <c r="C4119" i="12"/>
  <c r="D4119" i="12"/>
  <c r="E4119" i="12"/>
  <c r="F4119" i="12"/>
  <c r="G4119" i="12"/>
  <c r="H4119" i="12"/>
  <c r="A4120" i="12"/>
  <c r="B4120" i="12"/>
  <c r="C4120" i="12"/>
  <c r="D4120" i="12"/>
  <c r="E4120" i="12"/>
  <c r="F4120" i="12"/>
  <c r="G4120" i="12"/>
  <c r="H4120" i="12"/>
  <c r="A4121" i="12"/>
  <c r="B4121" i="12"/>
  <c r="C4121" i="12"/>
  <c r="D4121" i="12"/>
  <c r="E4121" i="12"/>
  <c r="F4121" i="12"/>
  <c r="G4121" i="12"/>
  <c r="H4121" i="12"/>
  <c r="A4122" i="12"/>
  <c r="B4122" i="12"/>
  <c r="C4122" i="12"/>
  <c r="D4122" i="12"/>
  <c r="E4122" i="12"/>
  <c r="F4122" i="12"/>
  <c r="G4122" i="12"/>
  <c r="H4122" i="12"/>
  <c r="A4123" i="12"/>
  <c r="B4123" i="12"/>
  <c r="C4123" i="12"/>
  <c r="D4123" i="12"/>
  <c r="E4123" i="12"/>
  <c r="F4123" i="12"/>
  <c r="G4123" i="12"/>
  <c r="H4123" i="12"/>
  <c r="A4124" i="12"/>
  <c r="B4124" i="12"/>
  <c r="C4124" i="12"/>
  <c r="D4124" i="12"/>
  <c r="E4124" i="12"/>
  <c r="F4124" i="12"/>
  <c r="G4124" i="12"/>
  <c r="H4124" i="12"/>
  <c r="A4125" i="12"/>
  <c r="B4125" i="12"/>
  <c r="C4125" i="12"/>
  <c r="D4125" i="12"/>
  <c r="E4125" i="12"/>
  <c r="F4125" i="12"/>
  <c r="G4125" i="12"/>
  <c r="H4125" i="12"/>
  <c r="A4126" i="12"/>
  <c r="B4126" i="12"/>
  <c r="C4126" i="12"/>
  <c r="D4126" i="12"/>
  <c r="E4126" i="12"/>
  <c r="F4126" i="12"/>
  <c r="G4126" i="12"/>
  <c r="H4126" i="12"/>
  <c r="A4127" i="12"/>
  <c r="B4127" i="12"/>
  <c r="C4127" i="12"/>
  <c r="D4127" i="12"/>
  <c r="E4127" i="12"/>
  <c r="F4127" i="12"/>
  <c r="G4127" i="12"/>
  <c r="H4127" i="12"/>
  <c r="A4128" i="12"/>
  <c r="B4128" i="12"/>
  <c r="C4128" i="12"/>
  <c r="D4128" i="12"/>
  <c r="E4128" i="12"/>
  <c r="F4128" i="12"/>
  <c r="G4128" i="12"/>
  <c r="H4128" i="12"/>
  <c r="A4129" i="12"/>
  <c r="B4129" i="12"/>
  <c r="C4129" i="12"/>
  <c r="D4129" i="12"/>
  <c r="E4129" i="12"/>
  <c r="F4129" i="12"/>
  <c r="G4129" i="12"/>
  <c r="H4129" i="12"/>
  <c r="A4130" i="12"/>
  <c r="B4130" i="12"/>
  <c r="C4130" i="12"/>
  <c r="D4130" i="12"/>
  <c r="E4130" i="12"/>
  <c r="F4130" i="12"/>
  <c r="G4130" i="12"/>
  <c r="H4130" i="12"/>
  <c r="A4131" i="12"/>
  <c r="B4131" i="12"/>
  <c r="C4131" i="12"/>
  <c r="D4131" i="12"/>
  <c r="E4131" i="12"/>
  <c r="F4131" i="12"/>
  <c r="G4131" i="12"/>
  <c r="H4131" i="12"/>
  <c r="A4132" i="12"/>
  <c r="B4132" i="12"/>
  <c r="C4132" i="12"/>
  <c r="D4132" i="12"/>
  <c r="E4132" i="12"/>
  <c r="F4132" i="12"/>
  <c r="G4132" i="12"/>
  <c r="H4132" i="12"/>
  <c r="A4133" i="12"/>
  <c r="B4133" i="12"/>
  <c r="C4133" i="12"/>
  <c r="D4133" i="12"/>
  <c r="E4133" i="12"/>
  <c r="F4133" i="12"/>
  <c r="G4133" i="12"/>
  <c r="H4133" i="12"/>
  <c r="A4134" i="12"/>
  <c r="B4134" i="12"/>
  <c r="C4134" i="12"/>
  <c r="D4134" i="12"/>
  <c r="E4134" i="12"/>
  <c r="F4134" i="12"/>
  <c r="G4134" i="12"/>
  <c r="H4134" i="12"/>
  <c r="A4135" i="12"/>
  <c r="B4135" i="12"/>
  <c r="C4135" i="12"/>
  <c r="D4135" i="12"/>
  <c r="E4135" i="12"/>
  <c r="F4135" i="12"/>
  <c r="G4135" i="12"/>
  <c r="H4135" i="12"/>
  <c r="A4136" i="12"/>
  <c r="B4136" i="12"/>
  <c r="C4136" i="12"/>
  <c r="D4136" i="12"/>
  <c r="E4136" i="12"/>
  <c r="F4136" i="12"/>
  <c r="G4136" i="12"/>
  <c r="H4136" i="12"/>
  <c r="A4137" i="12"/>
  <c r="B4137" i="12"/>
  <c r="C4137" i="12"/>
  <c r="D4137" i="12"/>
  <c r="E4137" i="12"/>
  <c r="F4137" i="12"/>
  <c r="G4137" i="12"/>
  <c r="H4137" i="12"/>
  <c r="A4138" i="12"/>
  <c r="B4138" i="12"/>
  <c r="C4138" i="12"/>
  <c r="D4138" i="12"/>
  <c r="E4138" i="12"/>
  <c r="F4138" i="12"/>
  <c r="G4138" i="12"/>
  <c r="H4138" i="12"/>
  <c r="A4139" i="12"/>
  <c r="B4139" i="12"/>
  <c r="C4139" i="12"/>
  <c r="D4139" i="12"/>
  <c r="E4139" i="12"/>
  <c r="F4139" i="12"/>
  <c r="G4139" i="12"/>
  <c r="H4139" i="12"/>
  <c r="A4140" i="12"/>
  <c r="B4140" i="12"/>
  <c r="C4140" i="12"/>
  <c r="D4140" i="12"/>
  <c r="E4140" i="12"/>
  <c r="F4140" i="12"/>
  <c r="G4140" i="12"/>
  <c r="H4140" i="12"/>
  <c r="A4141" i="12"/>
  <c r="B4141" i="12"/>
  <c r="C4141" i="12"/>
  <c r="D4141" i="12"/>
  <c r="E4141" i="12"/>
  <c r="F4141" i="12"/>
  <c r="G4141" i="12"/>
  <c r="H4141" i="12"/>
  <c r="A4142" i="12"/>
  <c r="B4142" i="12"/>
  <c r="C4142" i="12"/>
  <c r="D4142" i="12"/>
  <c r="E4142" i="12"/>
  <c r="F4142" i="12"/>
  <c r="G4142" i="12"/>
  <c r="H4142" i="12"/>
  <c r="A4143" i="12"/>
  <c r="B4143" i="12"/>
  <c r="C4143" i="12"/>
  <c r="D4143" i="12"/>
  <c r="E4143" i="12"/>
  <c r="F4143" i="12"/>
  <c r="G4143" i="12"/>
  <c r="H4143" i="12"/>
  <c r="A4144" i="12"/>
  <c r="B4144" i="12"/>
  <c r="C4144" i="12"/>
  <c r="D4144" i="12"/>
  <c r="E4144" i="12"/>
  <c r="F4144" i="12"/>
  <c r="G4144" i="12"/>
  <c r="H4144" i="12"/>
  <c r="A4145" i="12"/>
  <c r="B4145" i="12"/>
  <c r="C4145" i="12"/>
  <c r="D4145" i="12"/>
  <c r="E4145" i="12"/>
  <c r="F4145" i="12"/>
  <c r="G4145" i="12"/>
  <c r="H4145" i="12"/>
  <c r="A4146" i="12"/>
  <c r="B4146" i="12"/>
  <c r="C4146" i="12"/>
  <c r="D4146" i="12"/>
  <c r="E4146" i="12"/>
  <c r="F4146" i="12"/>
  <c r="G4146" i="12"/>
  <c r="H4146" i="12"/>
  <c r="A4147" i="12"/>
  <c r="B4147" i="12"/>
  <c r="C4147" i="12"/>
  <c r="D4147" i="12"/>
  <c r="E4147" i="12"/>
  <c r="F4147" i="12"/>
  <c r="G4147" i="12"/>
  <c r="H4147" i="12"/>
  <c r="A4148" i="12"/>
  <c r="B4148" i="12"/>
  <c r="C4148" i="12"/>
  <c r="D4148" i="12"/>
  <c r="E4148" i="12"/>
  <c r="F4148" i="12"/>
  <c r="G4148" i="12"/>
  <c r="H4148" i="12"/>
  <c r="A4149" i="12"/>
  <c r="B4149" i="12"/>
  <c r="C4149" i="12"/>
  <c r="D4149" i="12"/>
  <c r="E4149" i="12"/>
  <c r="F4149" i="12"/>
  <c r="G4149" i="12"/>
  <c r="H4149" i="12"/>
  <c r="A4150" i="12"/>
  <c r="B4150" i="12"/>
  <c r="C4150" i="12"/>
  <c r="D4150" i="12"/>
  <c r="E4150" i="12"/>
  <c r="F4150" i="12"/>
  <c r="G4150" i="12"/>
  <c r="H4150" i="12"/>
  <c r="A4151" i="12"/>
  <c r="B4151" i="12"/>
  <c r="C4151" i="12"/>
  <c r="D4151" i="12"/>
  <c r="E4151" i="12"/>
  <c r="F4151" i="12"/>
  <c r="G4151" i="12"/>
  <c r="H4151" i="12"/>
  <c r="A4152" i="12"/>
  <c r="B4152" i="12"/>
  <c r="C4152" i="12"/>
  <c r="D4152" i="12"/>
  <c r="E4152" i="12"/>
  <c r="F4152" i="12"/>
  <c r="G4152" i="12"/>
  <c r="H4152" i="12"/>
  <c r="A4153" i="12"/>
  <c r="B4153" i="12"/>
  <c r="C4153" i="12"/>
  <c r="D4153" i="12"/>
  <c r="E4153" i="12"/>
  <c r="F4153" i="12"/>
  <c r="G4153" i="12"/>
  <c r="H4153" i="12"/>
  <c r="A4154" i="12"/>
  <c r="B4154" i="12"/>
  <c r="C4154" i="12"/>
  <c r="D4154" i="12"/>
  <c r="E4154" i="12"/>
  <c r="F4154" i="12"/>
  <c r="G4154" i="12"/>
  <c r="H4154" i="12"/>
  <c r="A4155" i="12"/>
  <c r="B4155" i="12"/>
  <c r="C4155" i="12"/>
  <c r="D4155" i="12"/>
  <c r="E4155" i="12"/>
  <c r="F4155" i="12"/>
  <c r="G4155" i="12"/>
  <c r="H4155" i="12"/>
  <c r="A4156" i="12"/>
  <c r="B4156" i="12"/>
  <c r="C4156" i="12"/>
  <c r="D4156" i="12"/>
  <c r="E4156" i="12"/>
  <c r="F4156" i="12"/>
  <c r="G4156" i="12"/>
  <c r="H4156" i="12"/>
  <c r="A4157" i="12"/>
  <c r="B4157" i="12"/>
  <c r="C4157" i="12"/>
  <c r="D4157" i="12"/>
  <c r="E4157" i="12"/>
  <c r="F4157" i="12"/>
  <c r="G4157" i="12"/>
  <c r="H4157" i="12"/>
  <c r="A4158" i="12"/>
  <c r="B4158" i="12"/>
  <c r="C4158" i="12"/>
  <c r="D4158" i="12"/>
  <c r="E4158" i="12"/>
  <c r="F4158" i="12"/>
  <c r="G4158" i="12"/>
  <c r="H4158" i="12"/>
  <c r="A4159" i="12"/>
  <c r="B4159" i="12"/>
  <c r="C4159" i="12"/>
  <c r="D4159" i="12"/>
  <c r="E4159" i="12"/>
  <c r="F4159" i="12"/>
  <c r="G4159" i="12"/>
  <c r="H4159" i="12"/>
  <c r="A4160" i="12"/>
  <c r="B4160" i="12"/>
  <c r="C4160" i="12"/>
  <c r="D4160" i="12"/>
  <c r="E4160" i="12"/>
  <c r="F4160" i="12"/>
  <c r="G4160" i="12"/>
  <c r="H4160" i="12"/>
  <c r="A4161" i="12"/>
  <c r="B4161" i="12"/>
  <c r="C4161" i="12"/>
  <c r="D4161" i="12"/>
  <c r="E4161" i="12"/>
  <c r="F4161" i="12"/>
  <c r="G4161" i="12"/>
  <c r="H4161" i="12"/>
  <c r="A4162" i="12"/>
  <c r="B4162" i="12"/>
  <c r="C4162" i="12"/>
  <c r="D4162" i="12"/>
  <c r="E4162" i="12"/>
  <c r="F4162" i="12"/>
  <c r="G4162" i="12"/>
  <c r="H4162" i="12"/>
  <c r="A4163" i="12"/>
  <c r="B4163" i="12"/>
  <c r="C4163" i="12"/>
  <c r="D4163" i="12"/>
  <c r="E4163" i="12"/>
  <c r="F4163" i="12"/>
  <c r="G4163" i="12"/>
  <c r="H4163" i="12"/>
  <c r="A4164" i="12"/>
  <c r="B4164" i="12"/>
  <c r="C4164" i="12"/>
  <c r="D4164" i="12"/>
  <c r="E4164" i="12"/>
  <c r="F4164" i="12"/>
  <c r="G4164" i="12"/>
  <c r="H4164" i="12"/>
  <c r="A4165" i="12"/>
  <c r="B4165" i="12"/>
  <c r="C4165" i="12"/>
  <c r="D4165" i="12"/>
  <c r="E4165" i="12"/>
  <c r="F4165" i="12"/>
  <c r="G4165" i="12"/>
  <c r="H4165" i="12"/>
  <c r="A4166" i="12"/>
  <c r="B4166" i="12"/>
  <c r="C4166" i="12"/>
  <c r="D4166" i="12"/>
  <c r="E4166" i="12"/>
  <c r="F4166" i="12"/>
  <c r="G4166" i="12"/>
  <c r="H4166" i="12"/>
  <c r="A4167" i="12"/>
  <c r="B4167" i="12"/>
  <c r="C4167" i="12"/>
  <c r="D4167" i="12"/>
  <c r="E4167" i="12"/>
  <c r="F4167" i="12"/>
  <c r="G4167" i="12"/>
  <c r="H4167" i="12"/>
  <c r="A4168" i="12"/>
  <c r="B4168" i="12"/>
  <c r="C4168" i="12"/>
  <c r="D4168" i="12"/>
  <c r="E4168" i="12"/>
  <c r="F4168" i="12"/>
  <c r="G4168" i="12"/>
  <c r="H4168" i="12"/>
  <c r="A4169" i="12"/>
  <c r="B4169" i="12"/>
  <c r="C4169" i="12"/>
  <c r="D4169" i="12"/>
  <c r="E4169" i="12"/>
  <c r="F4169" i="12"/>
  <c r="G4169" i="12"/>
  <c r="H4169" i="12"/>
  <c r="A4170" i="12"/>
  <c r="B4170" i="12"/>
  <c r="C4170" i="12"/>
  <c r="D4170" i="12"/>
  <c r="E4170" i="12"/>
  <c r="F4170" i="12"/>
  <c r="G4170" i="12"/>
  <c r="H4170" i="12"/>
  <c r="A4171" i="12"/>
  <c r="B4171" i="12"/>
  <c r="C4171" i="12"/>
  <c r="D4171" i="12"/>
  <c r="E4171" i="12"/>
  <c r="F4171" i="12"/>
  <c r="G4171" i="12"/>
  <c r="H4171" i="12"/>
  <c r="A4172" i="12"/>
  <c r="B4172" i="12"/>
  <c r="C4172" i="12"/>
  <c r="D4172" i="12"/>
  <c r="E4172" i="12"/>
  <c r="F4172" i="12"/>
  <c r="G4172" i="12"/>
  <c r="H4172" i="12"/>
  <c r="A4173" i="12"/>
  <c r="B4173" i="12"/>
  <c r="C4173" i="12"/>
  <c r="D4173" i="12"/>
  <c r="E4173" i="12"/>
  <c r="F4173" i="12"/>
  <c r="G4173" i="12"/>
  <c r="H4173" i="12"/>
  <c r="A4174" i="12"/>
  <c r="B4174" i="12"/>
  <c r="C4174" i="12"/>
  <c r="D4174" i="12"/>
  <c r="E4174" i="12"/>
  <c r="F4174" i="12"/>
  <c r="G4174" i="12"/>
  <c r="H4174" i="12"/>
  <c r="A4175" i="12"/>
  <c r="B4175" i="12"/>
  <c r="C4175" i="12"/>
  <c r="D4175" i="12"/>
  <c r="E4175" i="12"/>
  <c r="F4175" i="12"/>
  <c r="G4175" i="12"/>
  <c r="H4175" i="12"/>
  <c r="A4176" i="12"/>
  <c r="B4176" i="12"/>
  <c r="C4176" i="12"/>
  <c r="D4176" i="12"/>
  <c r="E4176" i="12"/>
  <c r="F4176" i="12"/>
  <c r="G4176" i="12"/>
  <c r="H4176" i="12"/>
  <c r="A4177" i="12"/>
  <c r="B4177" i="12"/>
  <c r="C4177" i="12"/>
  <c r="D4177" i="12"/>
  <c r="E4177" i="12"/>
  <c r="F4177" i="12"/>
  <c r="G4177" i="12"/>
  <c r="H4177" i="12"/>
  <c r="A4178" i="12"/>
  <c r="B4178" i="12"/>
  <c r="C4178" i="12"/>
  <c r="D4178" i="12"/>
  <c r="E4178" i="12"/>
  <c r="F4178" i="12"/>
  <c r="G4178" i="12"/>
  <c r="H4178" i="12"/>
  <c r="A4179" i="12"/>
  <c r="B4179" i="12"/>
  <c r="C4179" i="12"/>
  <c r="D4179" i="12"/>
  <c r="E4179" i="12"/>
  <c r="F4179" i="12"/>
  <c r="G4179" i="12"/>
  <c r="H4179" i="12"/>
  <c r="A4180" i="12"/>
  <c r="B4180" i="12"/>
  <c r="C4180" i="12"/>
  <c r="D4180" i="12"/>
  <c r="E4180" i="12"/>
  <c r="F4180" i="12"/>
  <c r="G4180" i="12"/>
  <c r="H4180" i="12"/>
  <c r="A4181" i="12"/>
  <c r="B4181" i="12"/>
  <c r="C4181" i="12"/>
  <c r="D4181" i="12"/>
  <c r="E4181" i="12"/>
  <c r="F4181" i="12"/>
  <c r="G4181" i="12"/>
  <c r="H4181" i="12"/>
  <c r="A4182" i="12"/>
  <c r="B4182" i="12"/>
  <c r="C4182" i="12"/>
  <c r="D4182" i="12"/>
  <c r="E4182" i="12"/>
  <c r="F4182" i="12"/>
  <c r="G4182" i="12"/>
  <c r="H4182" i="12"/>
  <c r="A4183" i="12"/>
  <c r="B4183" i="12"/>
  <c r="C4183" i="12"/>
  <c r="D4183" i="12"/>
  <c r="E4183" i="12"/>
  <c r="F4183" i="12"/>
  <c r="G4183" i="12"/>
  <c r="H4183" i="12"/>
  <c r="A4184" i="12"/>
  <c r="B4184" i="12"/>
  <c r="C4184" i="12"/>
  <c r="D4184" i="12"/>
  <c r="E4184" i="12"/>
  <c r="F4184" i="12"/>
  <c r="G4184" i="12"/>
  <c r="H4184" i="12"/>
  <c r="A4185" i="12"/>
  <c r="B4185" i="12"/>
  <c r="C4185" i="12"/>
  <c r="D4185" i="12"/>
  <c r="E4185" i="12"/>
  <c r="F4185" i="12"/>
  <c r="G4185" i="12"/>
  <c r="H4185" i="12"/>
  <c r="A4186" i="12"/>
  <c r="B4186" i="12"/>
  <c r="C4186" i="12"/>
  <c r="D4186" i="12"/>
  <c r="E4186" i="12"/>
  <c r="F4186" i="12"/>
  <c r="G4186" i="12"/>
  <c r="H4186" i="12"/>
  <c r="A4187" i="12"/>
  <c r="B4187" i="12"/>
  <c r="C4187" i="12"/>
  <c r="D4187" i="12"/>
  <c r="E4187" i="12"/>
  <c r="F4187" i="12"/>
  <c r="G4187" i="12"/>
  <c r="H4187" i="12"/>
  <c r="A4188" i="12"/>
  <c r="B4188" i="12"/>
  <c r="C4188" i="12"/>
  <c r="D4188" i="12"/>
  <c r="E4188" i="12"/>
  <c r="F4188" i="12"/>
  <c r="G4188" i="12"/>
  <c r="H4188" i="12"/>
  <c r="A4189" i="12"/>
  <c r="B4189" i="12"/>
  <c r="C4189" i="12"/>
  <c r="D4189" i="12"/>
  <c r="E4189" i="12"/>
  <c r="F4189" i="12"/>
  <c r="G4189" i="12"/>
  <c r="H4189" i="12"/>
  <c r="A4190" i="12"/>
  <c r="B4190" i="12"/>
  <c r="C4190" i="12"/>
  <c r="D4190" i="12"/>
  <c r="E4190" i="12"/>
  <c r="F4190" i="12"/>
  <c r="G4190" i="12"/>
  <c r="H4190" i="12"/>
  <c r="A4191" i="12"/>
  <c r="B4191" i="12"/>
  <c r="C4191" i="12"/>
  <c r="D4191" i="12"/>
  <c r="E4191" i="12"/>
  <c r="F4191" i="12"/>
  <c r="G4191" i="12"/>
  <c r="H4191" i="12"/>
  <c r="A4192" i="12"/>
  <c r="B4192" i="12"/>
  <c r="C4192" i="12"/>
  <c r="D4192" i="12"/>
  <c r="E4192" i="12"/>
  <c r="F4192" i="12"/>
  <c r="G4192" i="12"/>
  <c r="H4192" i="12"/>
  <c r="A4193" i="12"/>
  <c r="B4193" i="12"/>
  <c r="C4193" i="12"/>
  <c r="D4193" i="12"/>
  <c r="E4193" i="12"/>
  <c r="F4193" i="12"/>
  <c r="G4193" i="12"/>
  <c r="H4193" i="12"/>
  <c r="A4194" i="12"/>
  <c r="B4194" i="12"/>
  <c r="C4194" i="12"/>
  <c r="D4194" i="12"/>
  <c r="E4194" i="12"/>
  <c r="F4194" i="12"/>
  <c r="G4194" i="12"/>
  <c r="H4194" i="12"/>
  <c r="A4195" i="12"/>
  <c r="B4195" i="12"/>
  <c r="C4195" i="12"/>
  <c r="D4195" i="12"/>
  <c r="E4195" i="12"/>
  <c r="F4195" i="12"/>
  <c r="G4195" i="12"/>
  <c r="H4195" i="12"/>
  <c r="A4196" i="12"/>
  <c r="B4196" i="12"/>
  <c r="C4196" i="12"/>
  <c r="D4196" i="12"/>
  <c r="E4196" i="12"/>
  <c r="F4196" i="12"/>
  <c r="G4196" i="12"/>
  <c r="H4196" i="12"/>
  <c r="A4197" i="12"/>
  <c r="B4197" i="12"/>
  <c r="C4197" i="12"/>
  <c r="D4197" i="12"/>
  <c r="E4197" i="12"/>
  <c r="F4197" i="12"/>
  <c r="G4197" i="12"/>
  <c r="H4197" i="12"/>
  <c r="A4198" i="12"/>
  <c r="B4198" i="12"/>
  <c r="C4198" i="12"/>
  <c r="D4198" i="12"/>
  <c r="E4198" i="12"/>
  <c r="F4198" i="12"/>
  <c r="G4198" i="12"/>
  <c r="H4198" i="12"/>
  <c r="A4199" i="12"/>
  <c r="B4199" i="12"/>
  <c r="C4199" i="12"/>
  <c r="D4199" i="12"/>
  <c r="E4199" i="12"/>
  <c r="F4199" i="12"/>
  <c r="G4199" i="12"/>
  <c r="H4199" i="12"/>
  <c r="A4200" i="12"/>
  <c r="B4200" i="12"/>
  <c r="C4200" i="12"/>
  <c r="D4200" i="12"/>
  <c r="E4200" i="12"/>
  <c r="F4200" i="12"/>
  <c r="G4200" i="12"/>
  <c r="H4200" i="12"/>
  <c r="A4201" i="12"/>
  <c r="B4201" i="12"/>
  <c r="C4201" i="12"/>
  <c r="D4201" i="12"/>
  <c r="E4201" i="12"/>
  <c r="F4201" i="12"/>
  <c r="G4201" i="12"/>
  <c r="H4201" i="12"/>
  <c r="A4202" i="12"/>
  <c r="B4202" i="12"/>
  <c r="C4202" i="12"/>
  <c r="D4202" i="12"/>
  <c r="E4202" i="12"/>
  <c r="F4202" i="12"/>
  <c r="G4202" i="12"/>
  <c r="H4202" i="12"/>
  <c r="A4203" i="12"/>
  <c r="B4203" i="12"/>
  <c r="C4203" i="12"/>
  <c r="D4203" i="12"/>
  <c r="E4203" i="12"/>
  <c r="F4203" i="12"/>
  <c r="G4203" i="12"/>
  <c r="H4203" i="12"/>
  <c r="A4204" i="12"/>
  <c r="B4204" i="12"/>
  <c r="C4204" i="12"/>
  <c r="D4204" i="12"/>
  <c r="E4204" i="12"/>
  <c r="F4204" i="12"/>
  <c r="G4204" i="12"/>
  <c r="H4204" i="12"/>
  <c r="A4205" i="12"/>
  <c r="B4205" i="12"/>
  <c r="C4205" i="12"/>
  <c r="D4205" i="12"/>
  <c r="E4205" i="12"/>
  <c r="F4205" i="12"/>
  <c r="G4205" i="12"/>
  <c r="H4205" i="12"/>
  <c r="A4206" i="12"/>
  <c r="B4206" i="12"/>
  <c r="C4206" i="12"/>
  <c r="D4206" i="12"/>
  <c r="E4206" i="12"/>
  <c r="F4206" i="12"/>
  <c r="G4206" i="12"/>
  <c r="H4206" i="12"/>
  <c r="A4207" i="12"/>
  <c r="B4207" i="12"/>
  <c r="C4207" i="12"/>
  <c r="D4207" i="12"/>
  <c r="E4207" i="12"/>
  <c r="F4207" i="12"/>
  <c r="G4207" i="12"/>
  <c r="H4207" i="12"/>
  <c r="A4208" i="12"/>
  <c r="B4208" i="12"/>
  <c r="C4208" i="12"/>
  <c r="D4208" i="12"/>
  <c r="E4208" i="12"/>
  <c r="F4208" i="12"/>
  <c r="G4208" i="12"/>
  <c r="H4208" i="12"/>
  <c r="A4209" i="12"/>
  <c r="B4209" i="12"/>
  <c r="C4209" i="12"/>
  <c r="D4209" i="12"/>
  <c r="E4209" i="12"/>
  <c r="F4209" i="12"/>
  <c r="G4209" i="12"/>
  <c r="H4209" i="12"/>
  <c r="A4210" i="12"/>
  <c r="B4210" i="12"/>
  <c r="C4210" i="12"/>
  <c r="D4210" i="12"/>
  <c r="E4210" i="12"/>
  <c r="F4210" i="12"/>
  <c r="G4210" i="12"/>
  <c r="H4210" i="12"/>
  <c r="A4211" i="12"/>
  <c r="B4211" i="12"/>
  <c r="C4211" i="12"/>
  <c r="D4211" i="12"/>
  <c r="E4211" i="12"/>
  <c r="F4211" i="12"/>
  <c r="G4211" i="12"/>
  <c r="H4211" i="12"/>
  <c r="A4212" i="12"/>
  <c r="B4212" i="12"/>
  <c r="C4212" i="12"/>
  <c r="D4212" i="12"/>
  <c r="E4212" i="12"/>
  <c r="F4212" i="12"/>
  <c r="G4212" i="12"/>
  <c r="H4212" i="12"/>
  <c r="A4213" i="12"/>
  <c r="B4213" i="12"/>
  <c r="C4213" i="12"/>
  <c r="D4213" i="12"/>
  <c r="E4213" i="12"/>
  <c r="F4213" i="12"/>
  <c r="G4213" i="12"/>
  <c r="H4213" i="12"/>
  <c r="A4214" i="12"/>
  <c r="B4214" i="12"/>
  <c r="C4214" i="12"/>
  <c r="D4214" i="12"/>
  <c r="E4214" i="12"/>
  <c r="F4214" i="12"/>
  <c r="G4214" i="12"/>
  <c r="H4214" i="12"/>
  <c r="A4215" i="12"/>
  <c r="B4215" i="12"/>
  <c r="C4215" i="12"/>
  <c r="D4215" i="12"/>
  <c r="E4215" i="12"/>
  <c r="F4215" i="12"/>
  <c r="G4215" i="12"/>
  <c r="H4215" i="12"/>
  <c r="A4216" i="12"/>
  <c r="B4216" i="12"/>
  <c r="C4216" i="12"/>
  <c r="D4216" i="12"/>
  <c r="E4216" i="12"/>
  <c r="F4216" i="12"/>
  <c r="G4216" i="12"/>
  <c r="H4216" i="12"/>
  <c r="A4217" i="12"/>
  <c r="B4217" i="12"/>
  <c r="C4217" i="12"/>
  <c r="D4217" i="12"/>
  <c r="E4217" i="12"/>
  <c r="F4217" i="12"/>
  <c r="G4217" i="12"/>
  <c r="H4217" i="12"/>
  <c r="A4218" i="12"/>
  <c r="B4218" i="12"/>
  <c r="C4218" i="12"/>
  <c r="D4218" i="12"/>
  <c r="E4218" i="12"/>
  <c r="F4218" i="12"/>
  <c r="G4218" i="12"/>
  <c r="H4218" i="12"/>
  <c r="A4219" i="12"/>
  <c r="B4219" i="12"/>
  <c r="C4219" i="12"/>
  <c r="D4219" i="12"/>
  <c r="E4219" i="12"/>
  <c r="F4219" i="12"/>
  <c r="G4219" i="12"/>
  <c r="H4219" i="12"/>
  <c r="A4220" i="12"/>
  <c r="B4220" i="12"/>
  <c r="C4220" i="12"/>
  <c r="D4220" i="12"/>
  <c r="E4220" i="12"/>
  <c r="F4220" i="12"/>
  <c r="G4220" i="12"/>
  <c r="H4220" i="12"/>
  <c r="A4221" i="12"/>
  <c r="B4221" i="12"/>
  <c r="C4221" i="12"/>
  <c r="D4221" i="12"/>
  <c r="E4221" i="12"/>
  <c r="F4221" i="12"/>
  <c r="G4221" i="12"/>
  <c r="H4221" i="12"/>
  <c r="A4222" i="12"/>
  <c r="B4222" i="12"/>
  <c r="C4222" i="12"/>
  <c r="D4222" i="12"/>
  <c r="E4222" i="12"/>
  <c r="F4222" i="12"/>
  <c r="G4222" i="12"/>
  <c r="H4222" i="12"/>
  <c r="A4223" i="12"/>
  <c r="B4223" i="12"/>
  <c r="C4223" i="12"/>
  <c r="D4223" i="12"/>
  <c r="E4223" i="12"/>
  <c r="F4223" i="12"/>
  <c r="G4223" i="12"/>
  <c r="H4223" i="12"/>
  <c r="A4224" i="12"/>
  <c r="B4224" i="12"/>
  <c r="C4224" i="12"/>
  <c r="D4224" i="12"/>
  <c r="E4224" i="12"/>
  <c r="F4224" i="12"/>
  <c r="G4224" i="12"/>
  <c r="H4224" i="12"/>
  <c r="A4225" i="12"/>
  <c r="B4225" i="12"/>
  <c r="C4225" i="12"/>
  <c r="D4225" i="12"/>
  <c r="E4225" i="12"/>
  <c r="F4225" i="12"/>
  <c r="G4225" i="12"/>
  <c r="H4225" i="12"/>
  <c r="A4226" i="12"/>
  <c r="B4226" i="12"/>
  <c r="C4226" i="12"/>
  <c r="D4226" i="12"/>
  <c r="E4226" i="12"/>
  <c r="F4226" i="12"/>
  <c r="G4226" i="12"/>
  <c r="H4226" i="12"/>
  <c r="A4227" i="12"/>
  <c r="B4227" i="12"/>
  <c r="C4227" i="12"/>
  <c r="D4227" i="12"/>
  <c r="E4227" i="12"/>
  <c r="F4227" i="12"/>
  <c r="G4227" i="12"/>
  <c r="H4227" i="12"/>
  <c r="A4228" i="12"/>
  <c r="B4228" i="12"/>
  <c r="C4228" i="12"/>
  <c r="D4228" i="12"/>
  <c r="E4228" i="12"/>
  <c r="F4228" i="12"/>
  <c r="G4228" i="12"/>
  <c r="H4228" i="12"/>
  <c r="A4229" i="12"/>
  <c r="B4229" i="12"/>
  <c r="C4229" i="12"/>
  <c r="D4229" i="12"/>
  <c r="E4229" i="12"/>
  <c r="F4229" i="12"/>
  <c r="G4229" i="12"/>
  <c r="H4229" i="12"/>
  <c r="A4230" i="12"/>
  <c r="B4230" i="12"/>
  <c r="C4230" i="12"/>
  <c r="D4230" i="12"/>
  <c r="E4230" i="12"/>
  <c r="F4230" i="12"/>
  <c r="G4230" i="12"/>
  <c r="H4230" i="12"/>
  <c r="A4231" i="12"/>
  <c r="B4231" i="12"/>
  <c r="C4231" i="12"/>
  <c r="D4231" i="12"/>
  <c r="E4231" i="12"/>
  <c r="F4231" i="12"/>
  <c r="G4231" i="12"/>
  <c r="H4231" i="12"/>
  <c r="A4232" i="12"/>
  <c r="B4232" i="12"/>
  <c r="C4232" i="12"/>
  <c r="D4232" i="12"/>
  <c r="E4232" i="12"/>
  <c r="F4232" i="12"/>
  <c r="G4232" i="12"/>
  <c r="H4232" i="12"/>
  <c r="A4233" i="12"/>
  <c r="B4233" i="12"/>
  <c r="C4233" i="12"/>
  <c r="D4233" i="12"/>
  <c r="E4233" i="12"/>
  <c r="F4233" i="12"/>
  <c r="G4233" i="12"/>
  <c r="H4233" i="12"/>
  <c r="A4234" i="12"/>
  <c r="B4234" i="12"/>
  <c r="C4234" i="12"/>
  <c r="D4234" i="12"/>
  <c r="E4234" i="12"/>
  <c r="F4234" i="12"/>
  <c r="G4234" i="12"/>
  <c r="H4234" i="12"/>
  <c r="A4235" i="12"/>
  <c r="B4235" i="12"/>
  <c r="C4235" i="12"/>
  <c r="D4235" i="12"/>
  <c r="E4235" i="12"/>
  <c r="F4235" i="12"/>
  <c r="G4235" i="12"/>
  <c r="H4235" i="12"/>
  <c r="A4236" i="12"/>
  <c r="B4236" i="12"/>
  <c r="C4236" i="12"/>
  <c r="D4236" i="12"/>
  <c r="E4236" i="12"/>
  <c r="F4236" i="12"/>
  <c r="G4236" i="12"/>
  <c r="H4236" i="12"/>
  <c r="A4237" i="12"/>
  <c r="B4237" i="12"/>
  <c r="C4237" i="12"/>
  <c r="D4237" i="12"/>
  <c r="E4237" i="12"/>
  <c r="F4237" i="12"/>
  <c r="G4237" i="12"/>
  <c r="H4237" i="12"/>
  <c r="A4238" i="12"/>
  <c r="B4238" i="12"/>
  <c r="C4238" i="12"/>
  <c r="D4238" i="12"/>
  <c r="E4238" i="12"/>
  <c r="F4238" i="12"/>
  <c r="G4238" i="12"/>
  <c r="H4238" i="12"/>
  <c r="A4239" i="12"/>
  <c r="B4239" i="12"/>
  <c r="C4239" i="12"/>
  <c r="D4239" i="12"/>
  <c r="E4239" i="12"/>
  <c r="F4239" i="12"/>
  <c r="G4239" i="12"/>
  <c r="H4239" i="12"/>
  <c r="A4240" i="12"/>
  <c r="B4240" i="12"/>
  <c r="C4240" i="12"/>
  <c r="D4240" i="12"/>
  <c r="E4240" i="12"/>
  <c r="F4240" i="12"/>
  <c r="G4240" i="12"/>
  <c r="H4240" i="12"/>
  <c r="A4241" i="12"/>
  <c r="B4241" i="12"/>
  <c r="C4241" i="12"/>
  <c r="D4241" i="12"/>
  <c r="E4241" i="12"/>
  <c r="F4241" i="12"/>
  <c r="G4241" i="12"/>
  <c r="H4241" i="12"/>
  <c r="A4242" i="12"/>
  <c r="B4242" i="12"/>
  <c r="C4242" i="12"/>
  <c r="D4242" i="12"/>
  <c r="E4242" i="12"/>
  <c r="F4242" i="12"/>
  <c r="G4242" i="12"/>
  <c r="H4242" i="12"/>
  <c r="A4243" i="12"/>
  <c r="B4243" i="12"/>
  <c r="C4243" i="12"/>
  <c r="D4243" i="12"/>
  <c r="E4243" i="12"/>
  <c r="F4243" i="12"/>
  <c r="G4243" i="12"/>
  <c r="H4243" i="12"/>
  <c r="A4244" i="12"/>
  <c r="B4244" i="12"/>
  <c r="C4244" i="12"/>
  <c r="D4244" i="12"/>
  <c r="E4244" i="12"/>
  <c r="F4244" i="12"/>
  <c r="G4244" i="12"/>
  <c r="H4244" i="12"/>
  <c r="A4245" i="12"/>
  <c r="B4245" i="12"/>
  <c r="C4245" i="12"/>
  <c r="D4245" i="12"/>
  <c r="E4245" i="12"/>
  <c r="F4245" i="12"/>
  <c r="G4245" i="12"/>
  <c r="H4245" i="12"/>
  <c r="A4246" i="12"/>
  <c r="B4246" i="12"/>
  <c r="C4246" i="12"/>
  <c r="D4246" i="12"/>
  <c r="E4246" i="12"/>
  <c r="F4246" i="12"/>
  <c r="G4246" i="12"/>
  <c r="H4246" i="12"/>
  <c r="A4247" i="12"/>
  <c r="B4247" i="12"/>
  <c r="C4247" i="12"/>
  <c r="D4247" i="12"/>
  <c r="E4247" i="12"/>
  <c r="F4247" i="12"/>
  <c r="G4247" i="12"/>
  <c r="H4247" i="12"/>
  <c r="A4248" i="12"/>
  <c r="B4248" i="12"/>
  <c r="C4248" i="12"/>
  <c r="D4248" i="12"/>
  <c r="E4248" i="12"/>
  <c r="F4248" i="12"/>
  <c r="G4248" i="12"/>
  <c r="H4248" i="12"/>
  <c r="A4249" i="12"/>
  <c r="B4249" i="12"/>
  <c r="C4249" i="12"/>
  <c r="D4249" i="12"/>
  <c r="E4249" i="12"/>
  <c r="F4249" i="12"/>
  <c r="G4249" i="12"/>
  <c r="H4249" i="12"/>
  <c r="A4250" i="12"/>
  <c r="B4250" i="12"/>
  <c r="C4250" i="12"/>
  <c r="D4250" i="12"/>
  <c r="E4250" i="12"/>
  <c r="F4250" i="12"/>
  <c r="G4250" i="12"/>
  <c r="H4250" i="12"/>
  <c r="A4251" i="12"/>
  <c r="B4251" i="12"/>
  <c r="C4251" i="12"/>
  <c r="D4251" i="12"/>
  <c r="E4251" i="12"/>
  <c r="F4251" i="12"/>
  <c r="G4251" i="12"/>
  <c r="H4251" i="12"/>
  <c r="A4252" i="12"/>
  <c r="B4252" i="12"/>
  <c r="C4252" i="12"/>
  <c r="D4252" i="12"/>
  <c r="E4252" i="12"/>
  <c r="F4252" i="12"/>
  <c r="G4252" i="12"/>
  <c r="H4252" i="12"/>
  <c r="A4253" i="12"/>
  <c r="B4253" i="12"/>
  <c r="C4253" i="12"/>
  <c r="D4253" i="12"/>
  <c r="E4253" i="12"/>
  <c r="F4253" i="12"/>
  <c r="G4253" i="12"/>
  <c r="H4253" i="12"/>
  <c r="A4254" i="12"/>
  <c r="B4254" i="12"/>
  <c r="C4254" i="12"/>
  <c r="D4254" i="12"/>
  <c r="E4254" i="12"/>
  <c r="F4254" i="12"/>
  <c r="G4254" i="12"/>
  <c r="H4254" i="12"/>
  <c r="A4255" i="12"/>
  <c r="B4255" i="12"/>
  <c r="C4255" i="12"/>
  <c r="D4255" i="12"/>
  <c r="E4255" i="12"/>
  <c r="F4255" i="12"/>
  <c r="G4255" i="12"/>
  <c r="H4255" i="12"/>
  <c r="A4256" i="12"/>
  <c r="B4256" i="12"/>
  <c r="C4256" i="12"/>
  <c r="D4256" i="12"/>
  <c r="E4256" i="12"/>
  <c r="F4256" i="12"/>
  <c r="G4256" i="12"/>
  <c r="H4256" i="12"/>
  <c r="A4257" i="12"/>
  <c r="B4257" i="12"/>
  <c r="C4257" i="12"/>
  <c r="D4257" i="12"/>
  <c r="E4257" i="12"/>
  <c r="F4257" i="12"/>
  <c r="G4257" i="12"/>
  <c r="H4257" i="12"/>
  <c r="A4258" i="12"/>
  <c r="B4258" i="12"/>
  <c r="C4258" i="12"/>
  <c r="D4258" i="12"/>
  <c r="E4258" i="12"/>
  <c r="F4258" i="12"/>
  <c r="G4258" i="12"/>
  <c r="H4258" i="12"/>
  <c r="A4259" i="12"/>
  <c r="B4259" i="12"/>
  <c r="C4259" i="12"/>
  <c r="D4259" i="12"/>
  <c r="E4259" i="12"/>
  <c r="F4259" i="12"/>
  <c r="G4259" i="12"/>
  <c r="H4259" i="12"/>
  <c r="A4260" i="12"/>
  <c r="B4260" i="12"/>
  <c r="C4260" i="12"/>
  <c r="D4260" i="12"/>
  <c r="E4260" i="12"/>
  <c r="F4260" i="12"/>
  <c r="G4260" i="12"/>
  <c r="H4260" i="12"/>
  <c r="A4261" i="12"/>
  <c r="B4261" i="12"/>
  <c r="C4261" i="12"/>
  <c r="D4261" i="12"/>
  <c r="E4261" i="12"/>
  <c r="F4261" i="12"/>
  <c r="G4261" i="12"/>
  <c r="H4261" i="12"/>
  <c r="A4262" i="12"/>
  <c r="B4262" i="12"/>
  <c r="C4262" i="12"/>
  <c r="D4262" i="12"/>
  <c r="E4262" i="12"/>
  <c r="F4262" i="12"/>
  <c r="G4262" i="12"/>
  <c r="H4262" i="12"/>
  <c r="A4263" i="12"/>
  <c r="B4263" i="12"/>
  <c r="C4263" i="12"/>
  <c r="D4263" i="12"/>
  <c r="E4263" i="12"/>
  <c r="F4263" i="12"/>
  <c r="G4263" i="12"/>
  <c r="H4263" i="12"/>
  <c r="A4264" i="12"/>
  <c r="B4264" i="12"/>
  <c r="C4264" i="12"/>
  <c r="D4264" i="12"/>
  <c r="E4264" i="12"/>
  <c r="F4264" i="12"/>
  <c r="G4264" i="12"/>
  <c r="H4264" i="12"/>
  <c r="A4265" i="12"/>
  <c r="B4265" i="12"/>
  <c r="C4265" i="12"/>
  <c r="D4265" i="12"/>
  <c r="E4265" i="12"/>
  <c r="F4265" i="12"/>
  <c r="G4265" i="12"/>
  <c r="H4265" i="12"/>
  <c r="A4266" i="12"/>
  <c r="B4266" i="12"/>
  <c r="C4266" i="12"/>
  <c r="D4266" i="12"/>
  <c r="E4266" i="12"/>
  <c r="F4266" i="12"/>
  <c r="G4266" i="12"/>
  <c r="H4266" i="12"/>
  <c r="A4267" i="12"/>
  <c r="B4267" i="12"/>
  <c r="C4267" i="12"/>
  <c r="D4267" i="12"/>
  <c r="E4267" i="12"/>
  <c r="F4267" i="12"/>
  <c r="G4267" i="12"/>
  <c r="H4267" i="12"/>
  <c r="A4268" i="12"/>
  <c r="B4268" i="12"/>
  <c r="C4268" i="12"/>
  <c r="D4268" i="12"/>
  <c r="E4268" i="12"/>
  <c r="F4268" i="12"/>
  <c r="G4268" i="12"/>
  <c r="H4268" i="12"/>
  <c r="A4269" i="12"/>
  <c r="B4269" i="12"/>
  <c r="C4269" i="12"/>
  <c r="D4269" i="12"/>
  <c r="E4269" i="12"/>
  <c r="F4269" i="12"/>
  <c r="G4269" i="12"/>
  <c r="H4269" i="12"/>
  <c r="A4270" i="12"/>
  <c r="B4270" i="12"/>
  <c r="C4270" i="12"/>
  <c r="D4270" i="12"/>
  <c r="E4270" i="12"/>
  <c r="F4270" i="12"/>
  <c r="G4270" i="12"/>
  <c r="H4270" i="12"/>
  <c r="A4271" i="12"/>
  <c r="B4271" i="12"/>
  <c r="C4271" i="12"/>
  <c r="D4271" i="12"/>
  <c r="E4271" i="12"/>
  <c r="F4271" i="12"/>
  <c r="G4271" i="12"/>
  <c r="H4271" i="12"/>
  <c r="A4272" i="12"/>
  <c r="B4272" i="12"/>
  <c r="C4272" i="12"/>
  <c r="D4272" i="12"/>
  <c r="E4272" i="12"/>
  <c r="F4272" i="12"/>
  <c r="G4272" i="12"/>
  <c r="H4272" i="12"/>
  <c r="A4273" i="12"/>
  <c r="B4273" i="12"/>
  <c r="C4273" i="12"/>
  <c r="D4273" i="12"/>
  <c r="E4273" i="12"/>
  <c r="F4273" i="12"/>
  <c r="G4273" i="12"/>
  <c r="H4273" i="12"/>
  <c r="A4274" i="12"/>
  <c r="B4274" i="12"/>
  <c r="C4274" i="12"/>
  <c r="D4274" i="12"/>
  <c r="E4274" i="12"/>
  <c r="F4274" i="12"/>
  <c r="G4274" i="12"/>
  <c r="H4274" i="12"/>
  <c r="A4275" i="12"/>
  <c r="B4275" i="12"/>
  <c r="C4275" i="12"/>
  <c r="D4275" i="12"/>
  <c r="E4275" i="12"/>
  <c r="F4275" i="12"/>
  <c r="G4275" i="12"/>
  <c r="H4275" i="12"/>
  <c r="A4276" i="12"/>
  <c r="B4276" i="12"/>
  <c r="C4276" i="12"/>
  <c r="D4276" i="12"/>
  <c r="E4276" i="12"/>
  <c r="F4276" i="12"/>
  <c r="G4276" i="12"/>
  <c r="H4276" i="12"/>
  <c r="A4277" i="12"/>
  <c r="B4277" i="12"/>
  <c r="C4277" i="12"/>
  <c r="D4277" i="12"/>
  <c r="E4277" i="12"/>
  <c r="F4277" i="12"/>
  <c r="G4277" i="12"/>
  <c r="H4277" i="12"/>
  <c r="A4278" i="12"/>
  <c r="B4278" i="12"/>
  <c r="C4278" i="12"/>
  <c r="D4278" i="12"/>
  <c r="E4278" i="12"/>
  <c r="F4278" i="12"/>
  <c r="G4278" i="12"/>
  <c r="H4278" i="12"/>
  <c r="A4279" i="12"/>
  <c r="B4279" i="12"/>
  <c r="C4279" i="12"/>
  <c r="D4279" i="12"/>
  <c r="E4279" i="12"/>
  <c r="F4279" i="12"/>
  <c r="G4279" i="12"/>
  <c r="H4279" i="12"/>
  <c r="A4280" i="12"/>
  <c r="B4280" i="12"/>
  <c r="C4280" i="12"/>
  <c r="D4280" i="12"/>
  <c r="E4280" i="12"/>
  <c r="F4280" i="12"/>
  <c r="G4280" i="12"/>
  <c r="H4280" i="12"/>
  <c r="A4281" i="12"/>
  <c r="B4281" i="12"/>
  <c r="C4281" i="12"/>
  <c r="D4281" i="12"/>
  <c r="E4281" i="12"/>
  <c r="F4281" i="12"/>
  <c r="G4281" i="12"/>
  <c r="H4281" i="12"/>
  <c r="A4282" i="12"/>
  <c r="B4282" i="12"/>
  <c r="C4282" i="12"/>
  <c r="D4282" i="12"/>
  <c r="E4282" i="12"/>
  <c r="F4282" i="12"/>
  <c r="G4282" i="12"/>
  <c r="H4282" i="12"/>
  <c r="A4283" i="12"/>
  <c r="B4283" i="12"/>
  <c r="C4283" i="12"/>
  <c r="D4283" i="12"/>
  <c r="E4283" i="12"/>
  <c r="F4283" i="12"/>
  <c r="G4283" i="12"/>
  <c r="H4283" i="12"/>
  <c r="A4284" i="12"/>
  <c r="B4284" i="12"/>
  <c r="C4284" i="12"/>
  <c r="D4284" i="12"/>
  <c r="E4284" i="12"/>
  <c r="F4284" i="12"/>
  <c r="G4284" i="12"/>
  <c r="H4284" i="12"/>
  <c r="A4285" i="12"/>
  <c r="B4285" i="12"/>
  <c r="C4285" i="12"/>
  <c r="D4285" i="12"/>
  <c r="E4285" i="12"/>
  <c r="F4285" i="12"/>
  <c r="G4285" i="12"/>
  <c r="H4285" i="12"/>
  <c r="A4286" i="12"/>
  <c r="B4286" i="12"/>
  <c r="C4286" i="12"/>
  <c r="D4286" i="12"/>
  <c r="E4286" i="12"/>
  <c r="F4286" i="12"/>
  <c r="G4286" i="12"/>
  <c r="H4286" i="12"/>
  <c r="A4287" i="12"/>
  <c r="B4287" i="12"/>
  <c r="C4287" i="12"/>
  <c r="D4287" i="12"/>
  <c r="E4287" i="12"/>
  <c r="F4287" i="12"/>
  <c r="G4287" i="12"/>
  <c r="H4287" i="12"/>
  <c r="A4288" i="12"/>
  <c r="B4288" i="12"/>
  <c r="C4288" i="12"/>
  <c r="D4288" i="12"/>
  <c r="E4288" i="12"/>
  <c r="F4288" i="12"/>
  <c r="G4288" i="12"/>
  <c r="H4288" i="12"/>
  <c r="A4289" i="12"/>
  <c r="B4289" i="12"/>
  <c r="C4289" i="12"/>
  <c r="D4289" i="12"/>
  <c r="E4289" i="12"/>
  <c r="F4289" i="12"/>
  <c r="G4289" i="12"/>
  <c r="H4289" i="12"/>
  <c r="A4290" i="12"/>
  <c r="B4290" i="12"/>
  <c r="C4290" i="12"/>
  <c r="D4290" i="12"/>
  <c r="E4290" i="12"/>
  <c r="F4290" i="12"/>
  <c r="G4290" i="12"/>
  <c r="H4290" i="12"/>
  <c r="A4291" i="12"/>
  <c r="B4291" i="12"/>
  <c r="C4291" i="12"/>
  <c r="D4291" i="12"/>
  <c r="E4291" i="12"/>
  <c r="F4291" i="12"/>
  <c r="G4291" i="12"/>
  <c r="H4291" i="12"/>
  <c r="A4292" i="12"/>
  <c r="B4292" i="12"/>
  <c r="C4292" i="12"/>
  <c r="D4292" i="12"/>
  <c r="E4292" i="12"/>
  <c r="F4292" i="12"/>
  <c r="G4292" i="12"/>
  <c r="H4292" i="12"/>
  <c r="A4293" i="12"/>
  <c r="B4293" i="12"/>
  <c r="C4293" i="12"/>
  <c r="D4293" i="12"/>
  <c r="E4293" i="12"/>
  <c r="F4293" i="12"/>
  <c r="G4293" i="12"/>
  <c r="H4293" i="12"/>
  <c r="A4294" i="12"/>
  <c r="B4294" i="12"/>
  <c r="C4294" i="12"/>
  <c r="D4294" i="12"/>
  <c r="E4294" i="12"/>
  <c r="F4294" i="12"/>
  <c r="G4294" i="12"/>
  <c r="H4294" i="12"/>
  <c r="A4295" i="12"/>
  <c r="B4295" i="12"/>
  <c r="C4295" i="12"/>
  <c r="D4295" i="12"/>
  <c r="E4295" i="12"/>
  <c r="F4295" i="12"/>
  <c r="G4295" i="12"/>
  <c r="H4295" i="12"/>
  <c r="A4296" i="12"/>
  <c r="B4296" i="12"/>
  <c r="C4296" i="12"/>
  <c r="D4296" i="12"/>
  <c r="E4296" i="12"/>
  <c r="F4296" i="12"/>
  <c r="G4296" i="12"/>
  <c r="H4296" i="12"/>
  <c r="A4297" i="12"/>
  <c r="B4297" i="12"/>
  <c r="C4297" i="12"/>
  <c r="D4297" i="12"/>
  <c r="E4297" i="12"/>
  <c r="F4297" i="12"/>
  <c r="G4297" i="12"/>
  <c r="H4297" i="12"/>
  <c r="A4298" i="12"/>
  <c r="B4298" i="12"/>
  <c r="C4298" i="12"/>
  <c r="D4298" i="12"/>
  <c r="E4298" i="12"/>
  <c r="F4298" i="12"/>
  <c r="G4298" i="12"/>
  <c r="H4298" i="12"/>
  <c r="A4299" i="12"/>
  <c r="B4299" i="12"/>
  <c r="C4299" i="12"/>
  <c r="D4299" i="12"/>
  <c r="E4299" i="12"/>
  <c r="F4299" i="12"/>
  <c r="G4299" i="12"/>
  <c r="H4299" i="12"/>
  <c r="A4300" i="12"/>
  <c r="B4300" i="12"/>
  <c r="C4300" i="12"/>
  <c r="D4300" i="12"/>
  <c r="E4300" i="12"/>
  <c r="F4300" i="12"/>
  <c r="G4300" i="12"/>
  <c r="H4300" i="12"/>
  <c r="A4301" i="12"/>
  <c r="B4301" i="12"/>
  <c r="C4301" i="12"/>
  <c r="D4301" i="12"/>
  <c r="E4301" i="12"/>
  <c r="F4301" i="12"/>
  <c r="G4301" i="12"/>
  <c r="H4301" i="12"/>
  <c r="A4302" i="12"/>
  <c r="B4302" i="12"/>
  <c r="C4302" i="12"/>
  <c r="D4302" i="12"/>
  <c r="E4302" i="12"/>
  <c r="F4302" i="12"/>
  <c r="G4302" i="12"/>
  <c r="H4302" i="12"/>
  <c r="A4303" i="12"/>
  <c r="B4303" i="12"/>
  <c r="C4303" i="12"/>
  <c r="D4303" i="12"/>
  <c r="E4303" i="12"/>
  <c r="F4303" i="12"/>
  <c r="G4303" i="12"/>
  <c r="H4303" i="12"/>
  <c r="A4304" i="12"/>
  <c r="B4304" i="12"/>
  <c r="C4304" i="12"/>
  <c r="D4304" i="12"/>
  <c r="E4304" i="12"/>
  <c r="F4304" i="12"/>
  <c r="G4304" i="12"/>
  <c r="H4304" i="12"/>
  <c r="A4305" i="12"/>
  <c r="B4305" i="12"/>
  <c r="C4305" i="12"/>
  <c r="D4305" i="12"/>
  <c r="E4305" i="12"/>
  <c r="F4305" i="12"/>
  <c r="G4305" i="12"/>
  <c r="H4305" i="12"/>
  <c r="A4306" i="12"/>
  <c r="B4306" i="12"/>
  <c r="C4306" i="12"/>
  <c r="D4306" i="12"/>
  <c r="E4306" i="12"/>
  <c r="F4306" i="12"/>
  <c r="G4306" i="12"/>
  <c r="H4306" i="12"/>
  <c r="A4307" i="12"/>
  <c r="B4307" i="12"/>
  <c r="C4307" i="12"/>
  <c r="D4307" i="12"/>
  <c r="E4307" i="12"/>
  <c r="F4307" i="12"/>
  <c r="G4307" i="12"/>
  <c r="H4307" i="12"/>
  <c r="A4308" i="12"/>
  <c r="B4308" i="12"/>
  <c r="C4308" i="12"/>
  <c r="D4308" i="12"/>
  <c r="E4308" i="12"/>
  <c r="F4308" i="12"/>
  <c r="G4308" i="12"/>
  <c r="H4308" i="12"/>
  <c r="A4309" i="12"/>
  <c r="B4309" i="12"/>
  <c r="C4309" i="12"/>
  <c r="D4309" i="12"/>
  <c r="E4309" i="12"/>
  <c r="F4309" i="12"/>
  <c r="G4309" i="12"/>
  <c r="H4309" i="12"/>
  <c r="A4310" i="12"/>
  <c r="B4310" i="12"/>
  <c r="C4310" i="12"/>
  <c r="D4310" i="12"/>
  <c r="E4310" i="12"/>
  <c r="F4310" i="12"/>
  <c r="G4310" i="12"/>
  <c r="H4310" i="12"/>
  <c r="A4311" i="12"/>
  <c r="B4311" i="12"/>
  <c r="C4311" i="12"/>
  <c r="D4311" i="12"/>
  <c r="E4311" i="12"/>
  <c r="F4311" i="12"/>
  <c r="G4311" i="12"/>
  <c r="H4311" i="12"/>
  <c r="A4312" i="12"/>
  <c r="B4312" i="12"/>
  <c r="C4312" i="12"/>
  <c r="D4312" i="12"/>
  <c r="E4312" i="12"/>
  <c r="F4312" i="12"/>
  <c r="G4312" i="12"/>
  <c r="H4312" i="12"/>
  <c r="A4313" i="12"/>
  <c r="B4313" i="12"/>
  <c r="C4313" i="12"/>
  <c r="D4313" i="12"/>
  <c r="E4313" i="12"/>
  <c r="F4313" i="12"/>
  <c r="G4313" i="12"/>
  <c r="H4313" i="12"/>
  <c r="A4314" i="12"/>
  <c r="B4314" i="12"/>
  <c r="C4314" i="12"/>
  <c r="D4314" i="12"/>
  <c r="E4314" i="12"/>
  <c r="F4314" i="12"/>
  <c r="G4314" i="12"/>
  <c r="H4314" i="12"/>
  <c r="A4315" i="12"/>
  <c r="B4315" i="12"/>
  <c r="C4315" i="12"/>
  <c r="D4315" i="12"/>
  <c r="E4315" i="12"/>
  <c r="F4315" i="12"/>
  <c r="G4315" i="12"/>
  <c r="H4315" i="12"/>
  <c r="A4316" i="12"/>
  <c r="B4316" i="12"/>
  <c r="C4316" i="12"/>
  <c r="D4316" i="12"/>
  <c r="E4316" i="12"/>
  <c r="F4316" i="12"/>
  <c r="G4316" i="12"/>
  <c r="H4316" i="12"/>
  <c r="A4317" i="12"/>
  <c r="B4317" i="12"/>
  <c r="C4317" i="12"/>
  <c r="D4317" i="12"/>
  <c r="E4317" i="12"/>
  <c r="F4317" i="12"/>
  <c r="G4317" i="12"/>
  <c r="H4317" i="12"/>
  <c r="A4318" i="12"/>
  <c r="B4318" i="12"/>
  <c r="C4318" i="12"/>
  <c r="D4318" i="12"/>
  <c r="E4318" i="12"/>
  <c r="F4318" i="12"/>
  <c r="G4318" i="12"/>
  <c r="H4318" i="12"/>
  <c r="A4319" i="12"/>
  <c r="B4319" i="12"/>
  <c r="C4319" i="12"/>
  <c r="D4319" i="12"/>
  <c r="E4319" i="12"/>
  <c r="F4319" i="12"/>
  <c r="G4319" i="12"/>
  <c r="H4319" i="12"/>
  <c r="A4320" i="12"/>
  <c r="B4320" i="12"/>
  <c r="C4320" i="12"/>
  <c r="D4320" i="12"/>
  <c r="E4320" i="12"/>
  <c r="F4320" i="12"/>
  <c r="G4320" i="12"/>
  <c r="H4320" i="12"/>
  <c r="A4321" i="12"/>
  <c r="B4321" i="12"/>
  <c r="C4321" i="12"/>
  <c r="D4321" i="12"/>
  <c r="E4321" i="12"/>
  <c r="F4321" i="12"/>
  <c r="G4321" i="12"/>
  <c r="H4321" i="12"/>
  <c r="A4322" i="12"/>
  <c r="B4322" i="12"/>
  <c r="C4322" i="12"/>
  <c r="D4322" i="12"/>
  <c r="E4322" i="12"/>
  <c r="F4322" i="12"/>
  <c r="G4322" i="12"/>
  <c r="H4322" i="12"/>
  <c r="A4323" i="12"/>
  <c r="B4323" i="12"/>
  <c r="C4323" i="12"/>
  <c r="D4323" i="12"/>
  <c r="E4323" i="12"/>
  <c r="F4323" i="12"/>
  <c r="G4323" i="12"/>
  <c r="H4323" i="12"/>
  <c r="A4324" i="12"/>
  <c r="B4324" i="12"/>
  <c r="C4324" i="12"/>
  <c r="D4324" i="12"/>
  <c r="E4324" i="12"/>
  <c r="F4324" i="12"/>
  <c r="G4324" i="12"/>
  <c r="H4324" i="12"/>
  <c r="A4325" i="12"/>
  <c r="B4325" i="12"/>
  <c r="C4325" i="12"/>
  <c r="D4325" i="12"/>
  <c r="E4325" i="12"/>
  <c r="F4325" i="12"/>
  <c r="G4325" i="12"/>
  <c r="H4325" i="12"/>
  <c r="A4326" i="12"/>
  <c r="B4326" i="12"/>
  <c r="C4326" i="12"/>
  <c r="D4326" i="12"/>
  <c r="E4326" i="12"/>
  <c r="F4326" i="12"/>
  <c r="G4326" i="12"/>
  <c r="H4326" i="12"/>
  <c r="A4327" i="12"/>
  <c r="B4327" i="12"/>
  <c r="C4327" i="12"/>
  <c r="D4327" i="12"/>
  <c r="E4327" i="12"/>
  <c r="F4327" i="12"/>
  <c r="G4327" i="12"/>
  <c r="H4327" i="12"/>
  <c r="A4328" i="12"/>
  <c r="B4328" i="12"/>
  <c r="C4328" i="12"/>
  <c r="D4328" i="12"/>
  <c r="E4328" i="12"/>
  <c r="F4328" i="12"/>
  <c r="G4328" i="12"/>
  <c r="H4328" i="12"/>
  <c r="A4329" i="12"/>
  <c r="B4329" i="12"/>
  <c r="C4329" i="12"/>
  <c r="D4329" i="12"/>
  <c r="E4329" i="12"/>
  <c r="F4329" i="12"/>
  <c r="G4329" i="12"/>
  <c r="H4329" i="12"/>
  <c r="A4330" i="12"/>
  <c r="B4330" i="12"/>
  <c r="C4330" i="12"/>
  <c r="D4330" i="12"/>
  <c r="E4330" i="12"/>
  <c r="F4330" i="12"/>
  <c r="G4330" i="12"/>
  <c r="H4330" i="12"/>
  <c r="A4331" i="12"/>
  <c r="B4331" i="12"/>
  <c r="C4331" i="12"/>
  <c r="D4331" i="12"/>
  <c r="E4331" i="12"/>
  <c r="F4331" i="12"/>
  <c r="G4331" i="12"/>
  <c r="H4331" i="12"/>
  <c r="A4332" i="12"/>
  <c r="B4332" i="12"/>
  <c r="C4332" i="12"/>
  <c r="D4332" i="12"/>
  <c r="E4332" i="12"/>
  <c r="F4332" i="12"/>
  <c r="G4332" i="12"/>
  <c r="H4332" i="12"/>
  <c r="A4333" i="12"/>
  <c r="B4333" i="12"/>
  <c r="C4333" i="12"/>
  <c r="D4333" i="12"/>
  <c r="E4333" i="12"/>
  <c r="F4333" i="12"/>
  <c r="G4333" i="12"/>
  <c r="H4333" i="12"/>
  <c r="A4334" i="12"/>
  <c r="B4334" i="12"/>
  <c r="C4334" i="12"/>
  <c r="D4334" i="12"/>
  <c r="E4334" i="12"/>
  <c r="F4334" i="12"/>
  <c r="G4334" i="12"/>
  <c r="H4334" i="12"/>
  <c r="A4335" i="12"/>
  <c r="B4335" i="12"/>
  <c r="C4335" i="12"/>
  <c r="D4335" i="12"/>
  <c r="E4335" i="12"/>
  <c r="F4335" i="12"/>
  <c r="G4335" i="12"/>
  <c r="H4335" i="12"/>
  <c r="A4336" i="12"/>
  <c r="B4336" i="12"/>
  <c r="C4336" i="12"/>
  <c r="D4336" i="12"/>
  <c r="E4336" i="12"/>
  <c r="F4336" i="12"/>
  <c r="G4336" i="12"/>
  <c r="H4336" i="12"/>
  <c r="A4337" i="12"/>
  <c r="B4337" i="12"/>
  <c r="C4337" i="12"/>
  <c r="D4337" i="12"/>
  <c r="E4337" i="12"/>
  <c r="F4337" i="12"/>
  <c r="G4337" i="12"/>
  <c r="H4337" i="12"/>
  <c r="A4338" i="12"/>
  <c r="B4338" i="12"/>
  <c r="C4338" i="12"/>
  <c r="D4338" i="12"/>
  <c r="E4338" i="12"/>
  <c r="F4338" i="12"/>
  <c r="G4338" i="12"/>
  <c r="H4338" i="12"/>
  <c r="A4339" i="12"/>
  <c r="B4339" i="12"/>
  <c r="C4339" i="12"/>
  <c r="D4339" i="12"/>
  <c r="E4339" i="12"/>
  <c r="F4339" i="12"/>
  <c r="G4339" i="12"/>
  <c r="H4339" i="12"/>
  <c r="A4340" i="12"/>
  <c r="B4340" i="12"/>
  <c r="C4340" i="12"/>
  <c r="D4340" i="12"/>
  <c r="E4340" i="12"/>
  <c r="F4340" i="12"/>
  <c r="G4340" i="12"/>
  <c r="H4340" i="12"/>
  <c r="A4341" i="12"/>
  <c r="B4341" i="12"/>
  <c r="C4341" i="12"/>
  <c r="D4341" i="12"/>
  <c r="E4341" i="12"/>
  <c r="F4341" i="12"/>
  <c r="G4341" i="12"/>
  <c r="H4341" i="12"/>
  <c r="A4342" i="12"/>
  <c r="B4342" i="12"/>
  <c r="C4342" i="12"/>
  <c r="D4342" i="12"/>
  <c r="E4342" i="12"/>
  <c r="F4342" i="12"/>
  <c r="G4342" i="12"/>
  <c r="H4342" i="12"/>
  <c r="A4343" i="12"/>
  <c r="B4343" i="12"/>
  <c r="C4343" i="12"/>
  <c r="D4343" i="12"/>
  <c r="E4343" i="12"/>
  <c r="F4343" i="12"/>
  <c r="G4343" i="12"/>
  <c r="H4343" i="12"/>
  <c r="A4344" i="12"/>
  <c r="B4344" i="12"/>
  <c r="C4344" i="12"/>
  <c r="D4344" i="12"/>
  <c r="E4344" i="12"/>
  <c r="F4344" i="12"/>
  <c r="G4344" i="12"/>
  <c r="H4344" i="12"/>
  <c r="A4345" i="12"/>
  <c r="B4345" i="12"/>
  <c r="C4345" i="12"/>
  <c r="D4345" i="12"/>
  <c r="E4345" i="12"/>
  <c r="F4345" i="12"/>
  <c r="G4345" i="12"/>
  <c r="H4345" i="12"/>
  <c r="A4346" i="12"/>
  <c r="B4346" i="12"/>
  <c r="C4346" i="12"/>
  <c r="D4346" i="12"/>
  <c r="E4346" i="12"/>
  <c r="F4346" i="12"/>
  <c r="G4346" i="12"/>
  <c r="H4346" i="12"/>
  <c r="A4347" i="12"/>
  <c r="B4347" i="12"/>
  <c r="C4347" i="12"/>
  <c r="D4347" i="12"/>
  <c r="E4347" i="12"/>
  <c r="F4347" i="12"/>
  <c r="G4347" i="12"/>
  <c r="H4347" i="12"/>
  <c r="A4348" i="12"/>
  <c r="B4348" i="12"/>
  <c r="C4348" i="12"/>
  <c r="D4348" i="12"/>
  <c r="E4348" i="12"/>
  <c r="F4348" i="12"/>
  <c r="G4348" i="12"/>
  <c r="H4348" i="12"/>
  <c r="A4349" i="12"/>
  <c r="B4349" i="12"/>
  <c r="C4349" i="12"/>
  <c r="D4349" i="12"/>
  <c r="E4349" i="12"/>
  <c r="F4349" i="12"/>
  <c r="G4349" i="12"/>
  <c r="H4349" i="12"/>
  <c r="A4350" i="12"/>
  <c r="B4350" i="12"/>
  <c r="C4350" i="12"/>
  <c r="D4350" i="12"/>
  <c r="E4350" i="12"/>
  <c r="F4350" i="12"/>
  <c r="G4350" i="12"/>
  <c r="H4350" i="12"/>
  <c r="A4351" i="12"/>
  <c r="B4351" i="12"/>
  <c r="C4351" i="12"/>
  <c r="D4351" i="12"/>
  <c r="E4351" i="12"/>
  <c r="F4351" i="12"/>
  <c r="G4351" i="12"/>
  <c r="H4351" i="12"/>
  <c r="A4352" i="12"/>
  <c r="B4352" i="12"/>
  <c r="C4352" i="12"/>
  <c r="D4352" i="12"/>
  <c r="E4352" i="12"/>
  <c r="F4352" i="12"/>
  <c r="G4352" i="12"/>
  <c r="H4352" i="12"/>
  <c r="A4353" i="12"/>
  <c r="B4353" i="12"/>
  <c r="C4353" i="12"/>
  <c r="D4353" i="12"/>
  <c r="E4353" i="12"/>
  <c r="F4353" i="12"/>
  <c r="G4353" i="12"/>
  <c r="H4353" i="12"/>
  <c r="A4354" i="12"/>
  <c r="B4354" i="12"/>
  <c r="C4354" i="12"/>
  <c r="D4354" i="12"/>
  <c r="E4354" i="12"/>
  <c r="F4354" i="12"/>
  <c r="G4354" i="12"/>
  <c r="H4354" i="12"/>
  <c r="A4355" i="12"/>
  <c r="B4355" i="12"/>
  <c r="C4355" i="12"/>
  <c r="D4355" i="12"/>
  <c r="E4355" i="12"/>
  <c r="F4355" i="12"/>
  <c r="G4355" i="12"/>
  <c r="H4355" i="12"/>
  <c r="A4356" i="12"/>
  <c r="B4356" i="12"/>
  <c r="C4356" i="12"/>
  <c r="D4356" i="12"/>
  <c r="E4356" i="12"/>
  <c r="F4356" i="12"/>
  <c r="G4356" i="12"/>
  <c r="H4356" i="12"/>
  <c r="A4357" i="12"/>
  <c r="B4357" i="12"/>
  <c r="C4357" i="12"/>
  <c r="D4357" i="12"/>
  <c r="E4357" i="12"/>
  <c r="F4357" i="12"/>
  <c r="G4357" i="12"/>
  <c r="H4357" i="12"/>
  <c r="A4358" i="12"/>
  <c r="B4358" i="12"/>
  <c r="C4358" i="12"/>
  <c r="D4358" i="12"/>
  <c r="E4358" i="12"/>
  <c r="F4358" i="12"/>
  <c r="G4358" i="12"/>
  <c r="H4358" i="12"/>
  <c r="A4359" i="12"/>
  <c r="B4359" i="12"/>
  <c r="C4359" i="12"/>
  <c r="D4359" i="12"/>
  <c r="E4359" i="12"/>
  <c r="F4359" i="12"/>
  <c r="G4359" i="12"/>
  <c r="H4359" i="12"/>
  <c r="A4360" i="12"/>
  <c r="B4360" i="12"/>
  <c r="C4360" i="12"/>
  <c r="D4360" i="12"/>
  <c r="E4360" i="12"/>
  <c r="F4360" i="12"/>
  <c r="G4360" i="12"/>
  <c r="H4360" i="12"/>
  <c r="A4361" i="12"/>
  <c r="B4361" i="12"/>
  <c r="C4361" i="12"/>
  <c r="D4361" i="12"/>
  <c r="E4361" i="12"/>
  <c r="F4361" i="12"/>
  <c r="G4361" i="12"/>
  <c r="H4361" i="12"/>
  <c r="A4362" i="12"/>
  <c r="B4362" i="12"/>
  <c r="C4362" i="12"/>
  <c r="D4362" i="12"/>
  <c r="E4362" i="12"/>
  <c r="F4362" i="12"/>
  <c r="G4362" i="12"/>
  <c r="H4362" i="12"/>
  <c r="A4363" i="12"/>
  <c r="B4363" i="12"/>
  <c r="C4363" i="12"/>
  <c r="D4363" i="12"/>
  <c r="E4363" i="12"/>
  <c r="F4363" i="12"/>
  <c r="G4363" i="12"/>
  <c r="H4363" i="12"/>
  <c r="A4364" i="12"/>
  <c r="B4364" i="12"/>
  <c r="C4364" i="12"/>
  <c r="D4364" i="12"/>
  <c r="E4364" i="12"/>
  <c r="F4364" i="12"/>
  <c r="G4364" i="12"/>
  <c r="H4364" i="12"/>
  <c r="A4365" i="12"/>
  <c r="B4365" i="12"/>
  <c r="C4365" i="12"/>
  <c r="D4365" i="12"/>
  <c r="E4365" i="12"/>
  <c r="F4365" i="12"/>
  <c r="G4365" i="12"/>
  <c r="H4365" i="12"/>
  <c r="A4366" i="12"/>
  <c r="B4366" i="12"/>
  <c r="C4366" i="12"/>
  <c r="D4366" i="12"/>
  <c r="E4366" i="12"/>
  <c r="F4366" i="12"/>
  <c r="G4366" i="12"/>
  <c r="H4366" i="12"/>
  <c r="A4367" i="12"/>
  <c r="B4367" i="12"/>
  <c r="C4367" i="12"/>
  <c r="D4367" i="12"/>
  <c r="E4367" i="12"/>
  <c r="F4367" i="12"/>
  <c r="G4367" i="12"/>
  <c r="H4367" i="12"/>
  <c r="A4368" i="12"/>
  <c r="B4368" i="12"/>
  <c r="C4368" i="12"/>
  <c r="D4368" i="12"/>
  <c r="E4368" i="12"/>
  <c r="F4368" i="12"/>
  <c r="G4368" i="12"/>
  <c r="H4368" i="12"/>
  <c r="A4369" i="12"/>
  <c r="B4369" i="12"/>
  <c r="C4369" i="12"/>
  <c r="D4369" i="12"/>
  <c r="E4369" i="12"/>
  <c r="F4369" i="12"/>
  <c r="G4369" i="12"/>
  <c r="H4369" i="12"/>
  <c r="A4370" i="12"/>
  <c r="B4370" i="12"/>
  <c r="C4370" i="12"/>
  <c r="D4370" i="12"/>
  <c r="E4370" i="12"/>
  <c r="F4370" i="12"/>
  <c r="G4370" i="12"/>
  <c r="H4370" i="12"/>
  <c r="A4371" i="12"/>
  <c r="B4371" i="12"/>
  <c r="C4371" i="12"/>
  <c r="D4371" i="12"/>
  <c r="E4371" i="12"/>
  <c r="F4371" i="12"/>
  <c r="G4371" i="12"/>
  <c r="H4371" i="12"/>
  <c r="A4372" i="12"/>
  <c r="B4372" i="12"/>
  <c r="C4372" i="12"/>
  <c r="D4372" i="12"/>
  <c r="E4372" i="12"/>
  <c r="F4372" i="12"/>
  <c r="G4372" i="12"/>
  <c r="H4372" i="12"/>
  <c r="A4373" i="12"/>
  <c r="B4373" i="12"/>
  <c r="C4373" i="12"/>
  <c r="D4373" i="12"/>
  <c r="E4373" i="12"/>
  <c r="F4373" i="12"/>
  <c r="G4373" i="12"/>
  <c r="H4373" i="12"/>
  <c r="A4374" i="12"/>
  <c r="B4374" i="12"/>
  <c r="C4374" i="12"/>
  <c r="D4374" i="12"/>
  <c r="E4374" i="12"/>
  <c r="F4374" i="12"/>
  <c r="G4374" i="12"/>
  <c r="H4374" i="12"/>
  <c r="A4375" i="12"/>
  <c r="B4375" i="12"/>
  <c r="C4375" i="12"/>
  <c r="D4375" i="12"/>
  <c r="E4375" i="12"/>
  <c r="F4375" i="12"/>
  <c r="G4375" i="12"/>
  <c r="H4375" i="12"/>
  <c r="A4376" i="12"/>
  <c r="B4376" i="12"/>
  <c r="C4376" i="12"/>
  <c r="D4376" i="12"/>
  <c r="E4376" i="12"/>
  <c r="F4376" i="12"/>
  <c r="G4376" i="12"/>
  <c r="H4376" i="12"/>
  <c r="A4377" i="12"/>
  <c r="B4377" i="12"/>
  <c r="C4377" i="12"/>
  <c r="D4377" i="12"/>
  <c r="E4377" i="12"/>
  <c r="F4377" i="12"/>
  <c r="G4377" i="12"/>
  <c r="H4377" i="12"/>
  <c r="A4378" i="12"/>
  <c r="B4378" i="12"/>
  <c r="C4378" i="12"/>
  <c r="D4378" i="12"/>
  <c r="E4378" i="12"/>
  <c r="F4378" i="12"/>
  <c r="G4378" i="12"/>
  <c r="H4378" i="12"/>
  <c r="A4379" i="12"/>
  <c r="B4379" i="12"/>
  <c r="C4379" i="12"/>
  <c r="D4379" i="12"/>
  <c r="E4379" i="12"/>
  <c r="F4379" i="12"/>
  <c r="G4379" i="12"/>
  <c r="H4379" i="12"/>
  <c r="A4380" i="12"/>
  <c r="B4380" i="12"/>
  <c r="C4380" i="12"/>
  <c r="D4380" i="12"/>
  <c r="E4380" i="12"/>
  <c r="F4380" i="12"/>
  <c r="G4380" i="12"/>
  <c r="H4380" i="12"/>
  <c r="A4381" i="12"/>
  <c r="B4381" i="12"/>
  <c r="C4381" i="12"/>
  <c r="D4381" i="12"/>
  <c r="E4381" i="12"/>
  <c r="F4381" i="12"/>
  <c r="G4381" i="12"/>
  <c r="H4381" i="12"/>
  <c r="A4382" i="12"/>
  <c r="B4382" i="12"/>
  <c r="C4382" i="12"/>
  <c r="D4382" i="12"/>
  <c r="E4382" i="12"/>
  <c r="F4382" i="12"/>
  <c r="G4382" i="12"/>
  <c r="H4382" i="12"/>
  <c r="A4383" i="12"/>
  <c r="B4383" i="12"/>
  <c r="C4383" i="12"/>
  <c r="D4383" i="12"/>
  <c r="E4383" i="12"/>
  <c r="F4383" i="12"/>
  <c r="G4383" i="12"/>
  <c r="H4383" i="12"/>
  <c r="A4384" i="12"/>
  <c r="B4384" i="12"/>
  <c r="C4384" i="12"/>
  <c r="D4384" i="12"/>
  <c r="E4384" i="12"/>
  <c r="F4384" i="12"/>
  <c r="G4384" i="12"/>
  <c r="H4384" i="12"/>
  <c r="A4385" i="12"/>
  <c r="B4385" i="12"/>
  <c r="C4385" i="12"/>
  <c r="D4385" i="12"/>
  <c r="E4385" i="12"/>
  <c r="F4385" i="12"/>
  <c r="G4385" i="12"/>
  <c r="H4385" i="12"/>
  <c r="A4386" i="12"/>
  <c r="B4386" i="12"/>
  <c r="C4386" i="12"/>
  <c r="D4386" i="12"/>
  <c r="E4386" i="12"/>
  <c r="F4386" i="12"/>
  <c r="G4386" i="12"/>
  <c r="H4386" i="12"/>
  <c r="A4387" i="12"/>
  <c r="B4387" i="12"/>
  <c r="C4387" i="12"/>
  <c r="D4387" i="12"/>
  <c r="E4387" i="12"/>
  <c r="F4387" i="12"/>
  <c r="G4387" i="12"/>
  <c r="H4387" i="12"/>
  <c r="A4388" i="12"/>
  <c r="B4388" i="12"/>
  <c r="C4388" i="12"/>
  <c r="D4388" i="12"/>
  <c r="E4388" i="12"/>
  <c r="F4388" i="12"/>
  <c r="G4388" i="12"/>
  <c r="H4388" i="12"/>
  <c r="A4389" i="12"/>
  <c r="B4389" i="12"/>
  <c r="C4389" i="12"/>
  <c r="D4389" i="12"/>
  <c r="E4389" i="12"/>
  <c r="F4389" i="12"/>
  <c r="G4389" i="12"/>
  <c r="H4389" i="12"/>
  <c r="A4390" i="12"/>
  <c r="B4390" i="12"/>
  <c r="C4390" i="12"/>
  <c r="D4390" i="12"/>
  <c r="E4390" i="12"/>
  <c r="F4390" i="12"/>
  <c r="G4390" i="12"/>
  <c r="H4390" i="12"/>
  <c r="A4391" i="12"/>
  <c r="B4391" i="12"/>
  <c r="C4391" i="12"/>
  <c r="D4391" i="12"/>
  <c r="E4391" i="12"/>
  <c r="F4391" i="12"/>
  <c r="G4391" i="12"/>
  <c r="H4391" i="12"/>
  <c r="A4392" i="12"/>
  <c r="B4392" i="12"/>
  <c r="C4392" i="12"/>
  <c r="D4392" i="12"/>
  <c r="E4392" i="12"/>
  <c r="F4392" i="12"/>
  <c r="G4392" i="12"/>
  <c r="H4392" i="12"/>
  <c r="A4393" i="12"/>
  <c r="B4393" i="12"/>
  <c r="C4393" i="12"/>
  <c r="D4393" i="12"/>
  <c r="E4393" i="12"/>
  <c r="F4393" i="12"/>
  <c r="G4393" i="12"/>
  <c r="H4393" i="12"/>
  <c r="A4394" i="12"/>
  <c r="B4394" i="12"/>
  <c r="C4394" i="12"/>
  <c r="D4394" i="12"/>
  <c r="E4394" i="12"/>
  <c r="F4394" i="12"/>
  <c r="G4394" i="12"/>
  <c r="H4394" i="12"/>
  <c r="A4395" i="12"/>
  <c r="B4395" i="12"/>
  <c r="C4395" i="12"/>
  <c r="D4395" i="12"/>
  <c r="E4395" i="12"/>
  <c r="F4395" i="12"/>
  <c r="G4395" i="12"/>
  <c r="H4395" i="12"/>
  <c r="A4396" i="12"/>
  <c r="B4396" i="12"/>
  <c r="C4396" i="12"/>
  <c r="D4396" i="12"/>
  <c r="E4396" i="12"/>
  <c r="F4396" i="12"/>
  <c r="G4396" i="12"/>
  <c r="H4396" i="12"/>
  <c r="A4397" i="12"/>
  <c r="B4397" i="12"/>
  <c r="C4397" i="12"/>
  <c r="D4397" i="12"/>
  <c r="E4397" i="12"/>
  <c r="F4397" i="12"/>
  <c r="G4397" i="12"/>
  <c r="H4397" i="12"/>
  <c r="A4398" i="12"/>
  <c r="B4398" i="12"/>
  <c r="C4398" i="12"/>
  <c r="D4398" i="12"/>
  <c r="E4398" i="12"/>
  <c r="F4398" i="12"/>
  <c r="G4398" i="12"/>
  <c r="H4398" i="12"/>
  <c r="A4399" i="12"/>
  <c r="B4399" i="12"/>
  <c r="C4399" i="12"/>
  <c r="D4399" i="12"/>
  <c r="E4399" i="12"/>
  <c r="F4399" i="12"/>
  <c r="G4399" i="12"/>
  <c r="H4399" i="12"/>
  <c r="A4400" i="12"/>
  <c r="B4400" i="12"/>
  <c r="C4400" i="12"/>
  <c r="D4400" i="12"/>
  <c r="E4400" i="12"/>
  <c r="F4400" i="12"/>
  <c r="G4400" i="12"/>
  <c r="H4400" i="12"/>
  <c r="A4401" i="12"/>
  <c r="B4401" i="12"/>
  <c r="C4401" i="12"/>
  <c r="D4401" i="12"/>
  <c r="E4401" i="12"/>
  <c r="F4401" i="12"/>
  <c r="G4401" i="12"/>
  <c r="H4401" i="12"/>
  <c r="A4402" i="12"/>
  <c r="B4402" i="12"/>
  <c r="C4402" i="12"/>
  <c r="D4402" i="12"/>
  <c r="E4402" i="12"/>
  <c r="F4402" i="12"/>
  <c r="G4402" i="12"/>
  <c r="H4402" i="12"/>
  <c r="A4403" i="12"/>
  <c r="B4403" i="12"/>
  <c r="C4403" i="12"/>
  <c r="D4403" i="12"/>
  <c r="E4403" i="12"/>
  <c r="F4403" i="12"/>
  <c r="G4403" i="12"/>
  <c r="H4403" i="12"/>
  <c r="A4404" i="12"/>
  <c r="B4404" i="12"/>
  <c r="C4404" i="12"/>
  <c r="D4404" i="12"/>
  <c r="E4404" i="12"/>
  <c r="F4404" i="12"/>
  <c r="G4404" i="12"/>
  <c r="H4404" i="12"/>
  <c r="A4405" i="12"/>
  <c r="B4405" i="12"/>
  <c r="C4405" i="12"/>
  <c r="D4405" i="12"/>
  <c r="E4405" i="12"/>
  <c r="F4405" i="12"/>
  <c r="G4405" i="12"/>
  <c r="H4405" i="12"/>
  <c r="A4406" i="12"/>
  <c r="B4406" i="12"/>
  <c r="C4406" i="12"/>
  <c r="D4406" i="12"/>
  <c r="E4406" i="12"/>
  <c r="F4406" i="12"/>
  <c r="G4406" i="12"/>
  <c r="H4406" i="12"/>
  <c r="A4407" i="12"/>
  <c r="B4407" i="12"/>
  <c r="C4407" i="12"/>
  <c r="D4407" i="12"/>
  <c r="E4407" i="12"/>
  <c r="F4407" i="12"/>
  <c r="G4407" i="12"/>
  <c r="H4407" i="12"/>
  <c r="A4408" i="12"/>
  <c r="B4408" i="12"/>
  <c r="C4408" i="12"/>
  <c r="D4408" i="12"/>
  <c r="E4408" i="12"/>
  <c r="F4408" i="12"/>
  <c r="G4408" i="12"/>
  <c r="H4408" i="12"/>
  <c r="A4409" i="12"/>
  <c r="B4409" i="12"/>
  <c r="C4409" i="12"/>
  <c r="D4409" i="12"/>
  <c r="E4409" i="12"/>
  <c r="F4409" i="12"/>
  <c r="G4409" i="12"/>
  <c r="H4409" i="12"/>
  <c r="A4410" i="12"/>
  <c r="B4410" i="12"/>
  <c r="C4410" i="12"/>
  <c r="D4410" i="12"/>
  <c r="E4410" i="12"/>
  <c r="F4410" i="12"/>
  <c r="G4410" i="12"/>
  <c r="H4410" i="12"/>
  <c r="A4411" i="12"/>
  <c r="B4411" i="12"/>
  <c r="C4411" i="12"/>
  <c r="D4411" i="12"/>
  <c r="E4411" i="12"/>
  <c r="F4411" i="12"/>
  <c r="G4411" i="12"/>
  <c r="H4411" i="12"/>
  <c r="A4412" i="12"/>
  <c r="B4412" i="12"/>
  <c r="C4412" i="12"/>
  <c r="D4412" i="12"/>
  <c r="E4412" i="12"/>
  <c r="F4412" i="12"/>
  <c r="G4412" i="12"/>
  <c r="H4412" i="12"/>
  <c r="A4413" i="12"/>
  <c r="B4413" i="12"/>
  <c r="C4413" i="12"/>
  <c r="D4413" i="12"/>
  <c r="E4413" i="12"/>
  <c r="F4413" i="12"/>
  <c r="G4413" i="12"/>
  <c r="H4413" i="12"/>
  <c r="A4414" i="12"/>
  <c r="B4414" i="12"/>
  <c r="C4414" i="12"/>
  <c r="D4414" i="12"/>
  <c r="E4414" i="12"/>
  <c r="F4414" i="12"/>
  <c r="G4414" i="12"/>
  <c r="H4414" i="12"/>
  <c r="A4415" i="12"/>
  <c r="B4415" i="12"/>
  <c r="C4415" i="12"/>
  <c r="D4415" i="12"/>
  <c r="E4415" i="12"/>
  <c r="F4415" i="12"/>
  <c r="G4415" i="12"/>
  <c r="H4415" i="12"/>
  <c r="A4416" i="12"/>
  <c r="B4416" i="12"/>
  <c r="C4416" i="12"/>
  <c r="D4416" i="12"/>
  <c r="E4416" i="12"/>
  <c r="F4416" i="12"/>
  <c r="G4416" i="12"/>
  <c r="H4416" i="12"/>
  <c r="A4417" i="12"/>
  <c r="B4417" i="12"/>
  <c r="C4417" i="12"/>
  <c r="D4417" i="12"/>
  <c r="E4417" i="12"/>
  <c r="F4417" i="12"/>
  <c r="G4417" i="12"/>
  <c r="H4417" i="12"/>
  <c r="A4418" i="12"/>
  <c r="B4418" i="12"/>
  <c r="C4418" i="12"/>
  <c r="D4418" i="12"/>
  <c r="E4418" i="12"/>
  <c r="F4418" i="12"/>
  <c r="G4418" i="12"/>
  <c r="H4418" i="12"/>
  <c r="A4419" i="12"/>
  <c r="B4419" i="12"/>
  <c r="C4419" i="12"/>
  <c r="D4419" i="12"/>
  <c r="E4419" i="12"/>
  <c r="F4419" i="12"/>
  <c r="G4419" i="12"/>
  <c r="H4419" i="12"/>
  <c r="A4420" i="12"/>
  <c r="B4420" i="12"/>
  <c r="C4420" i="12"/>
  <c r="D4420" i="12"/>
  <c r="E4420" i="12"/>
  <c r="F4420" i="12"/>
  <c r="G4420" i="12"/>
  <c r="H4420" i="12"/>
  <c r="A4421" i="12"/>
  <c r="B4421" i="12"/>
  <c r="C4421" i="12"/>
  <c r="D4421" i="12"/>
  <c r="E4421" i="12"/>
  <c r="F4421" i="12"/>
  <c r="G4421" i="12"/>
  <c r="H4421" i="12"/>
  <c r="A4422" i="12"/>
  <c r="B4422" i="12"/>
  <c r="C4422" i="12"/>
  <c r="D4422" i="12"/>
  <c r="E4422" i="12"/>
  <c r="F4422" i="12"/>
  <c r="G4422" i="12"/>
  <c r="H4422" i="12"/>
  <c r="A4423" i="12"/>
  <c r="B4423" i="12"/>
  <c r="C4423" i="12"/>
  <c r="D4423" i="12"/>
  <c r="E4423" i="12"/>
  <c r="F4423" i="12"/>
  <c r="G4423" i="12"/>
  <c r="H4423" i="12"/>
  <c r="A4424" i="12"/>
  <c r="B4424" i="12"/>
  <c r="C4424" i="12"/>
  <c r="D4424" i="12"/>
  <c r="E4424" i="12"/>
  <c r="F4424" i="12"/>
  <c r="G4424" i="12"/>
  <c r="H4424" i="12"/>
  <c r="A4425" i="12"/>
  <c r="B4425" i="12"/>
  <c r="C4425" i="12"/>
  <c r="D4425" i="12"/>
  <c r="E4425" i="12"/>
  <c r="F4425" i="12"/>
  <c r="G4425" i="12"/>
  <c r="H4425" i="12"/>
  <c r="A4426" i="12"/>
  <c r="B4426" i="12"/>
  <c r="C4426" i="12"/>
  <c r="D4426" i="12"/>
  <c r="E4426" i="12"/>
  <c r="F4426" i="12"/>
  <c r="G4426" i="12"/>
  <c r="H4426" i="12"/>
  <c r="A4427" i="12"/>
  <c r="B4427" i="12"/>
  <c r="C4427" i="12"/>
  <c r="D4427" i="12"/>
  <c r="E4427" i="12"/>
  <c r="F4427" i="12"/>
  <c r="G4427" i="12"/>
  <c r="H4427" i="12"/>
  <c r="A4428" i="12"/>
  <c r="B4428" i="12"/>
  <c r="C4428" i="12"/>
  <c r="D4428" i="12"/>
  <c r="E4428" i="12"/>
  <c r="F4428" i="12"/>
  <c r="G4428" i="12"/>
  <c r="H4428" i="12"/>
  <c r="A4429" i="12"/>
  <c r="B4429" i="12"/>
  <c r="C4429" i="12"/>
  <c r="D4429" i="12"/>
  <c r="E4429" i="12"/>
  <c r="F4429" i="12"/>
  <c r="G4429" i="12"/>
  <c r="H4429" i="12"/>
  <c r="A4430" i="12"/>
  <c r="B4430" i="12"/>
  <c r="C4430" i="12"/>
  <c r="D4430" i="12"/>
  <c r="E4430" i="12"/>
  <c r="F4430" i="12"/>
  <c r="G4430" i="12"/>
  <c r="H4430" i="12"/>
  <c r="A4431" i="12"/>
  <c r="B4431" i="12"/>
  <c r="C4431" i="12"/>
  <c r="D4431" i="12"/>
  <c r="E4431" i="12"/>
  <c r="F4431" i="12"/>
  <c r="G4431" i="12"/>
  <c r="H4431" i="12"/>
  <c r="A4432" i="12"/>
  <c r="B4432" i="12"/>
  <c r="C4432" i="12"/>
  <c r="D4432" i="12"/>
  <c r="E4432" i="12"/>
  <c r="F4432" i="12"/>
  <c r="G4432" i="12"/>
  <c r="H4432" i="12"/>
  <c r="A4433" i="12"/>
  <c r="B4433" i="12"/>
  <c r="C4433" i="12"/>
  <c r="D4433" i="12"/>
  <c r="E4433" i="12"/>
  <c r="F4433" i="12"/>
  <c r="G4433" i="12"/>
  <c r="H4433" i="12"/>
  <c r="A4434" i="12"/>
  <c r="B4434" i="12"/>
  <c r="C4434" i="12"/>
  <c r="D4434" i="12"/>
  <c r="E4434" i="12"/>
  <c r="F4434" i="12"/>
  <c r="G4434" i="12"/>
  <c r="H4434" i="12"/>
  <c r="A4435" i="12"/>
  <c r="B4435" i="12"/>
  <c r="C4435" i="12"/>
  <c r="D4435" i="12"/>
  <c r="E4435" i="12"/>
  <c r="F4435" i="12"/>
  <c r="G4435" i="12"/>
  <c r="H4435" i="12"/>
  <c r="A4436" i="12"/>
  <c r="B4436" i="12"/>
  <c r="C4436" i="12"/>
  <c r="D4436" i="12"/>
  <c r="E4436" i="12"/>
  <c r="F4436" i="12"/>
  <c r="G4436" i="12"/>
  <c r="H4436" i="12"/>
  <c r="A4437" i="12"/>
  <c r="B4437" i="12"/>
  <c r="C4437" i="12"/>
  <c r="D4437" i="12"/>
  <c r="E4437" i="12"/>
  <c r="F4437" i="12"/>
  <c r="G4437" i="12"/>
  <c r="H4437" i="12"/>
  <c r="A4438" i="12"/>
  <c r="B4438" i="12"/>
  <c r="C4438" i="12"/>
  <c r="D4438" i="12"/>
  <c r="E4438" i="12"/>
  <c r="F4438" i="12"/>
  <c r="G4438" i="12"/>
  <c r="H4438" i="12"/>
  <c r="A4439" i="12"/>
  <c r="B4439" i="12"/>
  <c r="C4439" i="12"/>
  <c r="D4439" i="12"/>
  <c r="E4439" i="12"/>
  <c r="F4439" i="12"/>
  <c r="G4439" i="12"/>
  <c r="H4439" i="12"/>
  <c r="A4440" i="12"/>
  <c r="B4440" i="12"/>
  <c r="C4440" i="12"/>
  <c r="D4440" i="12"/>
  <c r="E4440" i="12"/>
  <c r="F4440" i="12"/>
  <c r="G4440" i="12"/>
  <c r="H4440" i="12"/>
  <c r="A4441" i="12"/>
  <c r="B4441" i="12"/>
  <c r="C4441" i="12"/>
  <c r="D4441" i="12"/>
  <c r="E4441" i="12"/>
  <c r="F4441" i="12"/>
  <c r="G4441" i="12"/>
  <c r="H4441" i="12"/>
  <c r="A4442" i="12"/>
  <c r="B4442" i="12"/>
  <c r="C4442" i="12"/>
  <c r="D4442" i="12"/>
  <c r="E4442" i="12"/>
  <c r="F4442" i="12"/>
  <c r="G4442" i="12"/>
  <c r="H4442" i="12"/>
  <c r="A4443" i="12"/>
  <c r="B4443" i="12"/>
  <c r="C4443" i="12"/>
  <c r="D4443" i="12"/>
  <c r="E4443" i="12"/>
  <c r="F4443" i="12"/>
  <c r="G4443" i="12"/>
  <c r="H4443" i="12"/>
  <c r="A4444" i="12"/>
  <c r="B4444" i="12"/>
  <c r="C4444" i="12"/>
  <c r="D4444" i="12"/>
  <c r="E4444" i="12"/>
  <c r="F4444" i="12"/>
  <c r="G4444" i="12"/>
  <c r="H4444" i="12"/>
  <c r="A4445" i="12"/>
  <c r="B4445" i="12"/>
  <c r="C4445" i="12"/>
  <c r="D4445" i="12"/>
  <c r="E4445" i="12"/>
  <c r="F4445" i="12"/>
  <c r="G4445" i="12"/>
  <c r="H4445" i="12"/>
  <c r="A4446" i="12"/>
  <c r="B4446" i="12"/>
  <c r="C4446" i="12"/>
  <c r="D4446" i="12"/>
  <c r="E4446" i="12"/>
  <c r="F4446" i="12"/>
  <c r="G4446" i="12"/>
  <c r="H4446" i="12"/>
  <c r="A4447" i="12"/>
  <c r="B4447" i="12"/>
  <c r="C4447" i="12"/>
  <c r="D4447" i="12"/>
  <c r="E4447" i="12"/>
  <c r="F4447" i="12"/>
  <c r="G4447" i="12"/>
  <c r="H4447" i="12"/>
  <c r="A4448" i="12"/>
  <c r="B4448" i="12"/>
  <c r="C4448" i="12"/>
  <c r="D4448" i="12"/>
  <c r="E4448" i="12"/>
  <c r="F4448" i="12"/>
  <c r="G4448" i="12"/>
  <c r="H4448" i="12"/>
  <c r="A4449" i="12"/>
  <c r="B4449" i="12"/>
  <c r="C4449" i="12"/>
  <c r="D4449" i="12"/>
  <c r="E4449" i="12"/>
  <c r="F4449" i="12"/>
  <c r="G4449" i="12"/>
  <c r="H4449" i="12"/>
  <c r="A4450" i="12"/>
  <c r="B4450" i="12"/>
  <c r="C4450" i="12"/>
  <c r="D4450" i="12"/>
  <c r="E4450" i="12"/>
  <c r="F4450" i="12"/>
  <c r="G4450" i="12"/>
  <c r="H4450" i="12"/>
  <c r="A4451" i="12"/>
  <c r="B4451" i="12"/>
  <c r="C4451" i="12"/>
  <c r="D4451" i="12"/>
  <c r="E4451" i="12"/>
  <c r="F4451" i="12"/>
  <c r="G4451" i="12"/>
  <c r="H4451" i="12"/>
  <c r="A4452" i="12"/>
  <c r="B4452" i="12"/>
  <c r="C4452" i="12"/>
  <c r="D4452" i="12"/>
  <c r="E4452" i="12"/>
  <c r="F4452" i="12"/>
  <c r="G4452" i="12"/>
  <c r="H4452" i="12"/>
  <c r="A4453" i="12"/>
  <c r="B4453" i="12"/>
  <c r="C4453" i="12"/>
  <c r="D4453" i="12"/>
  <c r="E4453" i="12"/>
  <c r="F4453" i="12"/>
  <c r="G4453" i="12"/>
  <c r="H4453" i="12"/>
  <c r="A4454" i="12"/>
  <c r="B4454" i="12"/>
  <c r="C4454" i="12"/>
  <c r="D4454" i="12"/>
  <c r="E4454" i="12"/>
  <c r="F4454" i="12"/>
  <c r="G4454" i="12"/>
  <c r="H4454" i="12"/>
  <c r="A4455" i="12"/>
  <c r="B4455" i="12"/>
  <c r="C4455" i="12"/>
  <c r="D4455" i="12"/>
  <c r="E4455" i="12"/>
  <c r="F4455" i="12"/>
  <c r="G4455" i="12"/>
  <c r="H4455" i="12"/>
  <c r="A4456" i="12"/>
  <c r="B4456" i="12"/>
  <c r="C4456" i="12"/>
  <c r="D4456" i="12"/>
  <c r="E4456" i="12"/>
  <c r="F4456" i="12"/>
  <c r="G4456" i="12"/>
  <c r="H4456" i="12"/>
  <c r="A4457" i="12"/>
  <c r="B4457" i="12"/>
  <c r="C4457" i="12"/>
  <c r="D4457" i="12"/>
  <c r="E4457" i="12"/>
  <c r="F4457" i="12"/>
  <c r="G4457" i="12"/>
  <c r="H4457" i="12"/>
  <c r="A4458" i="12"/>
  <c r="B4458" i="12"/>
  <c r="C4458" i="12"/>
  <c r="D4458" i="12"/>
  <c r="E4458" i="12"/>
  <c r="F4458" i="12"/>
  <c r="G4458" i="12"/>
  <c r="H4458" i="12"/>
  <c r="A4459" i="12"/>
  <c r="B4459" i="12"/>
  <c r="C4459" i="12"/>
  <c r="D4459" i="12"/>
  <c r="E4459" i="12"/>
  <c r="F4459" i="12"/>
  <c r="G4459" i="12"/>
  <c r="H4459" i="12"/>
  <c r="A4460" i="12"/>
  <c r="B4460" i="12"/>
  <c r="C4460" i="12"/>
  <c r="D4460" i="12"/>
  <c r="E4460" i="12"/>
  <c r="F4460" i="12"/>
  <c r="G4460" i="12"/>
  <c r="H4460" i="12"/>
  <c r="A4461" i="12"/>
  <c r="B4461" i="12"/>
  <c r="C4461" i="12"/>
  <c r="D4461" i="12"/>
  <c r="E4461" i="12"/>
  <c r="F4461" i="12"/>
  <c r="G4461" i="12"/>
  <c r="H4461" i="12"/>
  <c r="A4462" i="12"/>
  <c r="B4462" i="12"/>
  <c r="C4462" i="12"/>
  <c r="D4462" i="12"/>
  <c r="E4462" i="12"/>
  <c r="F4462" i="12"/>
  <c r="G4462" i="12"/>
  <c r="H4462" i="12"/>
  <c r="A4463" i="12"/>
  <c r="B4463" i="12"/>
  <c r="C4463" i="12"/>
  <c r="D4463" i="12"/>
  <c r="E4463" i="12"/>
  <c r="F4463" i="12"/>
  <c r="G4463" i="12"/>
  <c r="H4463" i="12"/>
  <c r="A4464" i="12"/>
  <c r="B4464" i="12"/>
  <c r="C4464" i="12"/>
  <c r="D4464" i="12"/>
  <c r="E4464" i="12"/>
  <c r="F4464" i="12"/>
  <c r="G4464" i="12"/>
  <c r="H4464" i="12"/>
  <c r="A4465" i="12"/>
  <c r="B4465" i="12"/>
  <c r="C4465" i="12"/>
  <c r="D4465" i="12"/>
  <c r="E4465" i="12"/>
  <c r="F4465" i="12"/>
  <c r="G4465" i="12"/>
  <c r="H4465" i="12"/>
  <c r="A4466" i="12"/>
  <c r="B4466" i="12"/>
  <c r="C4466" i="12"/>
  <c r="D4466" i="12"/>
  <c r="E4466" i="12"/>
  <c r="F4466" i="12"/>
  <c r="G4466" i="12"/>
  <c r="H4466" i="12"/>
  <c r="A4467" i="12"/>
  <c r="B4467" i="12"/>
  <c r="C4467" i="12"/>
  <c r="D4467" i="12"/>
  <c r="E4467" i="12"/>
  <c r="F4467" i="12"/>
  <c r="G4467" i="12"/>
  <c r="H4467" i="12"/>
  <c r="A4468" i="12"/>
  <c r="B4468" i="12"/>
  <c r="C4468" i="12"/>
  <c r="D4468" i="12"/>
  <c r="E4468" i="12"/>
  <c r="F4468" i="12"/>
  <c r="G4468" i="12"/>
  <c r="H4468" i="12"/>
  <c r="A4469" i="12"/>
  <c r="B4469" i="12"/>
  <c r="C4469" i="12"/>
  <c r="D4469" i="12"/>
  <c r="E4469" i="12"/>
  <c r="F4469" i="12"/>
  <c r="G4469" i="12"/>
  <c r="H4469" i="12"/>
  <c r="A4470" i="12"/>
  <c r="B4470" i="12"/>
  <c r="C4470" i="12"/>
  <c r="D4470" i="12"/>
  <c r="E4470" i="12"/>
  <c r="F4470" i="12"/>
  <c r="G4470" i="12"/>
  <c r="H4470" i="12"/>
  <c r="A4471" i="12"/>
  <c r="B4471" i="12"/>
  <c r="C4471" i="12"/>
  <c r="D4471" i="12"/>
  <c r="E4471" i="12"/>
  <c r="F4471" i="12"/>
  <c r="G4471" i="12"/>
  <c r="H4471" i="12"/>
  <c r="A4472" i="12"/>
  <c r="B4472" i="12"/>
  <c r="C4472" i="12"/>
  <c r="D4472" i="12"/>
  <c r="E4472" i="12"/>
  <c r="F4472" i="12"/>
  <c r="G4472" i="12"/>
  <c r="H4472" i="12"/>
  <c r="A4473" i="12"/>
  <c r="B4473" i="12"/>
  <c r="C4473" i="12"/>
  <c r="D4473" i="12"/>
  <c r="E4473" i="12"/>
  <c r="F4473" i="12"/>
  <c r="G4473" i="12"/>
  <c r="H4473" i="12"/>
  <c r="A4474" i="12"/>
  <c r="B4474" i="12"/>
  <c r="C4474" i="12"/>
  <c r="D4474" i="12"/>
  <c r="E4474" i="12"/>
  <c r="F4474" i="12"/>
  <c r="G4474" i="12"/>
  <c r="H4474" i="12"/>
  <c r="A4475" i="12"/>
  <c r="B4475" i="12"/>
  <c r="C4475" i="12"/>
  <c r="D4475" i="12"/>
  <c r="E4475" i="12"/>
  <c r="F4475" i="12"/>
  <c r="G4475" i="12"/>
  <c r="H4475" i="12"/>
  <c r="A4476" i="12"/>
  <c r="B4476" i="12"/>
  <c r="C4476" i="12"/>
  <c r="D4476" i="12"/>
  <c r="E4476" i="12"/>
  <c r="F4476" i="12"/>
  <c r="G4476" i="12"/>
  <c r="H4476" i="12"/>
  <c r="A4477" i="12"/>
  <c r="B4477" i="12"/>
  <c r="C4477" i="12"/>
  <c r="D4477" i="12"/>
  <c r="E4477" i="12"/>
  <c r="F4477" i="12"/>
  <c r="G4477" i="12"/>
  <c r="H4477" i="12"/>
  <c r="A4478" i="12"/>
  <c r="B4478" i="12"/>
  <c r="C4478" i="12"/>
  <c r="D4478" i="12"/>
  <c r="E4478" i="12"/>
  <c r="F4478" i="12"/>
  <c r="G4478" i="12"/>
  <c r="H4478" i="12"/>
  <c r="A4479" i="12"/>
  <c r="B4479" i="12"/>
  <c r="C4479" i="12"/>
  <c r="D4479" i="12"/>
  <c r="E4479" i="12"/>
  <c r="F4479" i="12"/>
  <c r="G4479" i="12"/>
  <c r="H4479" i="12"/>
  <c r="A4480" i="12"/>
  <c r="B4480" i="12"/>
  <c r="C4480" i="12"/>
  <c r="D4480" i="12"/>
  <c r="E4480" i="12"/>
  <c r="F4480" i="12"/>
  <c r="G4480" i="12"/>
  <c r="H4480" i="12"/>
  <c r="A4481" i="12"/>
  <c r="B4481" i="12"/>
  <c r="C4481" i="12"/>
  <c r="D4481" i="12"/>
  <c r="E4481" i="12"/>
  <c r="F4481" i="12"/>
  <c r="G4481" i="12"/>
  <c r="H4481" i="12"/>
  <c r="A4482" i="12"/>
  <c r="B4482" i="12"/>
  <c r="C4482" i="12"/>
  <c r="D4482" i="12"/>
  <c r="E4482" i="12"/>
  <c r="F4482" i="12"/>
  <c r="G4482" i="12"/>
  <c r="H4482" i="12"/>
  <c r="A4483" i="12"/>
  <c r="B4483" i="12"/>
  <c r="C4483" i="12"/>
  <c r="D4483" i="12"/>
  <c r="E4483" i="12"/>
  <c r="F4483" i="12"/>
  <c r="G4483" i="12"/>
  <c r="H4483" i="12"/>
  <c r="A4484" i="12"/>
  <c r="B4484" i="12"/>
  <c r="C4484" i="12"/>
  <c r="D4484" i="12"/>
  <c r="E4484" i="12"/>
  <c r="F4484" i="12"/>
  <c r="G4484" i="12"/>
  <c r="H4484" i="12"/>
  <c r="A4485" i="12"/>
  <c r="B4485" i="12"/>
  <c r="C4485" i="12"/>
  <c r="D4485" i="12"/>
  <c r="E4485" i="12"/>
  <c r="F4485" i="12"/>
  <c r="G4485" i="12"/>
  <c r="H4485" i="12"/>
  <c r="A4486" i="12"/>
  <c r="B4486" i="12"/>
  <c r="C4486" i="12"/>
  <c r="D4486" i="12"/>
  <c r="E4486" i="12"/>
  <c r="F4486" i="12"/>
  <c r="G4486" i="12"/>
  <c r="H4486" i="12"/>
  <c r="A4487" i="12"/>
  <c r="B4487" i="12"/>
  <c r="C4487" i="12"/>
  <c r="D4487" i="12"/>
  <c r="E4487" i="12"/>
  <c r="F4487" i="12"/>
  <c r="G4487" i="12"/>
  <c r="H4487" i="12"/>
  <c r="A4488" i="12"/>
  <c r="B4488" i="12"/>
  <c r="C4488" i="12"/>
  <c r="D4488" i="12"/>
  <c r="E4488" i="12"/>
  <c r="F4488" i="12"/>
  <c r="G4488" i="12"/>
  <c r="H4488" i="12"/>
  <c r="A4489" i="12"/>
  <c r="B4489" i="12"/>
  <c r="C4489" i="12"/>
  <c r="D4489" i="12"/>
  <c r="E4489" i="12"/>
  <c r="F4489" i="12"/>
  <c r="G4489" i="12"/>
  <c r="H4489" i="12"/>
  <c r="A4490" i="12"/>
  <c r="B4490" i="12"/>
  <c r="C4490" i="12"/>
  <c r="D4490" i="12"/>
  <c r="E4490" i="12"/>
  <c r="F4490" i="12"/>
  <c r="G4490" i="12"/>
  <c r="H4490" i="12"/>
  <c r="A4491" i="12"/>
  <c r="B4491" i="12"/>
  <c r="C4491" i="12"/>
  <c r="D4491" i="12"/>
  <c r="E4491" i="12"/>
  <c r="F4491" i="12"/>
  <c r="G4491" i="12"/>
  <c r="H4491" i="12"/>
  <c r="A4492" i="12"/>
  <c r="B4492" i="12"/>
  <c r="C4492" i="12"/>
  <c r="D4492" i="12"/>
  <c r="E4492" i="12"/>
  <c r="F4492" i="12"/>
  <c r="G4492" i="12"/>
  <c r="H4492" i="12"/>
  <c r="A4493" i="12"/>
  <c r="B4493" i="12"/>
  <c r="C4493" i="12"/>
  <c r="D4493" i="12"/>
  <c r="E4493" i="12"/>
  <c r="F4493" i="12"/>
  <c r="G4493" i="12"/>
  <c r="H4493" i="12"/>
  <c r="A4494" i="12"/>
  <c r="B4494" i="12"/>
  <c r="C4494" i="12"/>
  <c r="D4494" i="12"/>
  <c r="E4494" i="12"/>
  <c r="F4494" i="12"/>
  <c r="G4494" i="12"/>
  <c r="H4494" i="12"/>
  <c r="A4495" i="12"/>
  <c r="B4495" i="12"/>
  <c r="C4495" i="12"/>
  <c r="D4495" i="12"/>
  <c r="E4495" i="12"/>
  <c r="F4495" i="12"/>
  <c r="G4495" i="12"/>
  <c r="H4495" i="12"/>
  <c r="A4496" i="12"/>
  <c r="B4496" i="12"/>
  <c r="C4496" i="12"/>
  <c r="D4496" i="12"/>
  <c r="E4496" i="12"/>
  <c r="F4496" i="12"/>
  <c r="G4496" i="12"/>
  <c r="H4496" i="12"/>
  <c r="A4497" i="12"/>
  <c r="B4497" i="12"/>
  <c r="C4497" i="12"/>
  <c r="D4497" i="12"/>
  <c r="E4497" i="12"/>
  <c r="F4497" i="12"/>
  <c r="G4497" i="12"/>
  <c r="H4497" i="12"/>
  <c r="A4498" i="12"/>
  <c r="B4498" i="12"/>
  <c r="C4498" i="12"/>
  <c r="D4498" i="12"/>
  <c r="E4498" i="12"/>
  <c r="F4498" i="12"/>
  <c r="G4498" i="12"/>
  <c r="H4498" i="12"/>
  <c r="A4499" i="12"/>
  <c r="B4499" i="12"/>
  <c r="C4499" i="12"/>
  <c r="D4499" i="12"/>
  <c r="E4499" i="12"/>
  <c r="F4499" i="12"/>
  <c r="G4499" i="12"/>
  <c r="H4499" i="12"/>
  <c r="A4500" i="12"/>
  <c r="B4500" i="12"/>
  <c r="C4500" i="12"/>
  <c r="D4500" i="12"/>
  <c r="E4500" i="12"/>
  <c r="F4500" i="12"/>
  <c r="G4500" i="12"/>
  <c r="H4500" i="12"/>
  <c r="A4501" i="12"/>
  <c r="B4501" i="12"/>
  <c r="C4501" i="12"/>
  <c r="D4501" i="12"/>
  <c r="E4501" i="12"/>
  <c r="F4501" i="12"/>
  <c r="G4501" i="12"/>
  <c r="H4501" i="12"/>
  <c r="A4502" i="12"/>
  <c r="B4502" i="12"/>
  <c r="C4502" i="12"/>
  <c r="D4502" i="12"/>
  <c r="E4502" i="12"/>
  <c r="F4502" i="12"/>
  <c r="G4502" i="12"/>
  <c r="H4502" i="12"/>
  <c r="A4503" i="12"/>
  <c r="B4503" i="12"/>
  <c r="C4503" i="12"/>
  <c r="D4503" i="12"/>
  <c r="E4503" i="12"/>
  <c r="F4503" i="12"/>
  <c r="G4503" i="12"/>
  <c r="H4503" i="12"/>
  <c r="A4504" i="12"/>
  <c r="B4504" i="12"/>
  <c r="C4504" i="12"/>
  <c r="D4504" i="12"/>
  <c r="E4504" i="12"/>
  <c r="F4504" i="12"/>
  <c r="G4504" i="12"/>
  <c r="H4504" i="12"/>
  <c r="A4505" i="12"/>
  <c r="B4505" i="12"/>
  <c r="C4505" i="12"/>
  <c r="D4505" i="12"/>
  <c r="E4505" i="12"/>
  <c r="F4505" i="12"/>
  <c r="G4505" i="12"/>
  <c r="H4505" i="12"/>
  <c r="A4506" i="12"/>
  <c r="B4506" i="12"/>
  <c r="C4506" i="12"/>
  <c r="D4506" i="12"/>
  <c r="E4506" i="12"/>
  <c r="F4506" i="12"/>
  <c r="G4506" i="12"/>
  <c r="H4506" i="12"/>
  <c r="A4507" i="12"/>
  <c r="B4507" i="12"/>
  <c r="C4507" i="12"/>
  <c r="D4507" i="12"/>
  <c r="E4507" i="12"/>
  <c r="F4507" i="12"/>
  <c r="G4507" i="12"/>
  <c r="H4507" i="12"/>
  <c r="A4508" i="12"/>
  <c r="B4508" i="12"/>
  <c r="C4508" i="12"/>
  <c r="D4508" i="12"/>
  <c r="E4508" i="12"/>
  <c r="F4508" i="12"/>
  <c r="G4508" i="12"/>
  <c r="H4508" i="12"/>
  <c r="A4509" i="12"/>
  <c r="B4509" i="12"/>
  <c r="C4509" i="12"/>
  <c r="D4509" i="12"/>
  <c r="E4509" i="12"/>
  <c r="F4509" i="12"/>
  <c r="G4509" i="12"/>
  <c r="H4509" i="12"/>
  <c r="A4510" i="12"/>
  <c r="B4510" i="12"/>
  <c r="C4510" i="12"/>
  <c r="D4510" i="12"/>
  <c r="E4510" i="12"/>
  <c r="F4510" i="12"/>
  <c r="G4510" i="12"/>
  <c r="H4510" i="12"/>
  <c r="A4511" i="12"/>
  <c r="B4511" i="12"/>
  <c r="C4511" i="12"/>
  <c r="D4511" i="12"/>
  <c r="E4511" i="12"/>
  <c r="F4511" i="12"/>
  <c r="G4511" i="12"/>
  <c r="H4511" i="12"/>
  <c r="A4512" i="12"/>
  <c r="B4512" i="12"/>
  <c r="C4512" i="12"/>
  <c r="D4512" i="12"/>
  <c r="E4512" i="12"/>
  <c r="F4512" i="12"/>
  <c r="G4512" i="12"/>
  <c r="H4512" i="12"/>
  <c r="A4513" i="12"/>
  <c r="B4513" i="12"/>
  <c r="C4513" i="12"/>
  <c r="D4513" i="12"/>
  <c r="E4513" i="12"/>
  <c r="F4513" i="12"/>
  <c r="G4513" i="12"/>
  <c r="H4513" i="12"/>
  <c r="A4514" i="12"/>
  <c r="B4514" i="12"/>
  <c r="C4514" i="12"/>
  <c r="D4514" i="12"/>
  <c r="E4514" i="12"/>
  <c r="F4514" i="12"/>
  <c r="G4514" i="12"/>
  <c r="H4514" i="12"/>
  <c r="A4515" i="12"/>
  <c r="B4515" i="12"/>
  <c r="C4515" i="12"/>
  <c r="D4515" i="12"/>
  <c r="E4515" i="12"/>
  <c r="F4515" i="12"/>
  <c r="G4515" i="12"/>
  <c r="H4515" i="12"/>
  <c r="A4516" i="12"/>
  <c r="B4516" i="12"/>
  <c r="C4516" i="12"/>
  <c r="D4516" i="12"/>
  <c r="E4516" i="12"/>
  <c r="F4516" i="12"/>
  <c r="G4516" i="12"/>
  <c r="H4516" i="12"/>
  <c r="A4517" i="12"/>
  <c r="B4517" i="12"/>
  <c r="C4517" i="12"/>
  <c r="D4517" i="12"/>
  <c r="E4517" i="12"/>
  <c r="F4517" i="12"/>
  <c r="G4517" i="12"/>
  <c r="H4517" i="12"/>
  <c r="A4518" i="12"/>
  <c r="B4518" i="12"/>
  <c r="C4518" i="12"/>
  <c r="D4518" i="12"/>
  <c r="E4518" i="12"/>
  <c r="F4518" i="12"/>
  <c r="G4518" i="12"/>
  <c r="H4518" i="12"/>
  <c r="A4519" i="12"/>
  <c r="B4519" i="12"/>
  <c r="C4519" i="12"/>
  <c r="D4519" i="12"/>
  <c r="E4519" i="12"/>
  <c r="F4519" i="12"/>
  <c r="G4519" i="12"/>
  <c r="H4519" i="12"/>
  <c r="A4520" i="12"/>
  <c r="B4520" i="12"/>
  <c r="C4520" i="12"/>
  <c r="D4520" i="12"/>
  <c r="E4520" i="12"/>
  <c r="F4520" i="12"/>
  <c r="G4520" i="12"/>
  <c r="H4520" i="12"/>
  <c r="A4521" i="12"/>
  <c r="B4521" i="12"/>
  <c r="C4521" i="12"/>
  <c r="D4521" i="12"/>
  <c r="E4521" i="12"/>
  <c r="F4521" i="12"/>
  <c r="G4521" i="12"/>
  <c r="H4521" i="12"/>
  <c r="A4522" i="12"/>
  <c r="B4522" i="12"/>
  <c r="C4522" i="12"/>
  <c r="D4522" i="12"/>
  <c r="E4522" i="12"/>
  <c r="F4522" i="12"/>
  <c r="G4522" i="12"/>
  <c r="H4522" i="12"/>
  <c r="A4523" i="12"/>
  <c r="B4523" i="12"/>
  <c r="C4523" i="12"/>
  <c r="D4523" i="12"/>
  <c r="E4523" i="12"/>
  <c r="F4523" i="12"/>
  <c r="G4523" i="12"/>
  <c r="H4523" i="12"/>
  <c r="A4524" i="12"/>
  <c r="B4524" i="12"/>
  <c r="C4524" i="12"/>
  <c r="D4524" i="12"/>
  <c r="E4524" i="12"/>
  <c r="F4524" i="12"/>
  <c r="G4524" i="12"/>
  <c r="H4524" i="12"/>
  <c r="A4525" i="12"/>
  <c r="B4525" i="12"/>
  <c r="C4525" i="12"/>
  <c r="D4525" i="12"/>
  <c r="E4525" i="12"/>
  <c r="F4525" i="12"/>
  <c r="G4525" i="12"/>
  <c r="H4525" i="12"/>
  <c r="A4526" i="12"/>
  <c r="B4526" i="12"/>
  <c r="C4526" i="12"/>
  <c r="D4526" i="12"/>
  <c r="E4526" i="12"/>
  <c r="F4526" i="12"/>
  <c r="G4526" i="12"/>
  <c r="H4526" i="12"/>
  <c r="A4527" i="12"/>
  <c r="B4527" i="12"/>
  <c r="C4527" i="12"/>
  <c r="D4527" i="12"/>
  <c r="E4527" i="12"/>
  <c r="F4527" i="12"/>
  <c r="G4527" i="12"/>
  <c r="H4527" i="12"/>
  <c r="A4528" i="12"/>
  <c r="B4528" i="12"/>
  <c r="C4528" i="12"/>
  <c r="D4528" i="12"/>
  <c r="E4528" i="12"/>
  <c r="F4528" i="12"/>
  <c r="G4528" i="12"/>
  <c r="H4528" i="12"/>
  <c r="A4529" i="12"/>
  <c r="B4529" i="12"/>
  <c r="C4529" i="12"/>
  <c r="D4529" i="12"/>
  <c r="E4529" i="12"/>
  <c r="F4529" i="12"/>
  <c r="G4529" i="12"/>
  <c r="H4529" i="12"/>
  <c r="A4530" i="12"/>
  <c r="B4530" i="12"/>
  <c r="C4530" i="12"/>
  <c r="D4530" i="12"/>
  <c r="E4530" i="12"/>
  <c r="F4530" i="12"/>
  <c r="G4530" i="12"/>
  <c r="H4530" i="12"/>
  <c r="A4531" i="12"/>
  <c r="B4531" i="12"/>
  <c r="C4531" i="12"/>
  <c r="D4531" i="12"/>
  <c r="E4531" i="12"/>
  <c r="F4531" i="12"/>
  <c r="G4531" i="12"/>
  <c r="H4531" i="12"/>
  <c r="A4532" i="12"/>
  <c r="B4532" i="12"/>
  <c r="C4532" i="12"/>
  <c r="D4532" i="12"/>
  <c r="E4532" i="12"/>
  <c r="F4532" i="12"/>
  <c r="G4532" i="12"/>
  <c r="H4532" i="12"/>
  <c r="A4533" i="12"/>
  <c r="B4533" i="12"/>
  <c r="C4533" i="12"/>
  <c r="D4533" i="12"/>
  <c r="E4533" i="12"/>
  <c r="F4533" i="12"/>
  <c r="G4533" i="12"/>
  <c r="H4533" i="12"/>
  <c r="A4534" i="12"/>
  <c r="B4534" i="12"/>
  <c r="C4534" i="12"/>
  <c r="D4534" i="12"/>
  <c r="E4534" i="12"/>
  <c r="F4534" i="12"/>
  <c r="G4534" i="12"/>
  <c r="H4534" i="12"/>
  <c r="A4535" i="12"/>
  <c r="B4535" i="12"/>
  <c r="C4535" i="12"/>
  <c r="D4535" i="12"/>
  <c r="E4535" i="12"/>
  <c r="F4535" i="12"/>
  <c r="G4535" i="12"/>
  <c r="H4535" i="12"/>
  <c r="A4536" i="12"/>
  <c r="B4536" i="12"/>
  <c r="C4536" i="12"/>
  <c r="D4536" i="12"/>
  <c r="E4536" i="12"/>
  <c r="F4536" i="12"/>
  <c r="G4536" i="12"/>
  <c r="H4536" i="12"/>
  <c r="A4537" i="12"/>
  <c r="B4537" i="12"/>
  <c r="C4537" i="12"/>
  <c r="D4537" i="12"/>
  <c r="E4537" i="12"/>
  <c r="F4537" i="12"/>
  <c r="G4537" i="12"/>
  <c r="H4537" i="12"/>
  <c r="A4538" i="12"/>
  <c r="B4538" i="12"/>
  <c r="C4538" i="12"/>
  <c r="D4538" i="12"/>
  <c r="E4538" i="12"/>
  <c r="F4538" i="12"/>
  <c r="G4538" i="12"/>
  <c r="H4538" i="12"/>
  <c r="A4539" i="12"/>
  <c r="B4539" i="12"/>
  <c r="C4539" i="12"/>
  <c r="D4539" i="12"/>
  <c r="E4539" i="12"/>
  <c r="F4539" i="12"/>
  <c r="G4539" i="12"/>
  <c r="H4539" i="12"/>
  <c r="A4540" i="12"/>
  <c r="B4540" i="12"/>
  <c r="C4540" i="12"/>
  <c r="D4540" i="12"/>
  <c r="E4540" i="12"/>
  <c r="F4540" i="12"/>
  <c r="G4540" i="12"/>
  <c r="H4540" i="12"/>
  <c r="A4541" i="12"/>
  <c r="B4541" i="12"/>
  <c r="C4541" i="12"/>
  <c r="D4541" i="12"/>
  <c r="E4541" i="12"/>
  <c r="F4541" i="12"/>
  <c r="G4541" i="12"/>
  <c r="H4541" i="12"/>
  <c r="A4542" i="12"/>
  <c r="B4542" i="12"/>
  <c r="C4542" i="12"/>
  <c r="D4542" i="12"/>
  <c r="E4542" i="12"/>
  <c r="F4542" i="12"/>
  <c r="G4542" i="12"/>
  <c r="H4542" i="12"/>
  <c r="A4543" i="12"/>
  <c r="B4543" i="12"/>
  <c r="C4543" i="12"/>
  <c r="D4543" i="12"/>
  <c r="E4543" i="12"/>
  <c r="F4543" i="12"/>
  <c r="G4543" i="12"/>
  <c r="H4543" i="12"/>
  <c r="A4544" i="12"/>
  <c r="B4544" i="12"/>
  <c r="C4544" i="12"/>
  <c r="D4544" i="12"/>
  <c r="E4544" i="12"/>
  <c r="F4544" i="12"/>
  <c r="G4544" i="12"/>
  <c r="H4544" i="12"/>
  <c r="A4545" i="12"/>
  <c r="B4545" i="12"/>
  <c r="C4545" i="12"/>
  <c r="D4545" i="12"/>
  <c r="E4545" i="12"/>
  <c r="F4545" i="12"/>
  <c r="G4545" i="12"/>
  <c r="H4545" i="12"/>
  <c r="A4546" i="12"/>
  <c r="B4546" i="12"/>
  <c r="C4546" i="12"/>
  <c r="D4546" i="12"/>
  <c r="E4546" i="12"/>
  <c r="F4546" i="12"/>
  <c r="G4546" i="12"/>
  <c r="H4546" i="12"/>
  <c r="A4547" i="12"/>
  <c r="B4547" i="12"/>
  <c r="C4547" i="12"/>
  <c r="D4547" i="12"/>
  <c r="E4547" i="12"/>
  <c r="F4547" i="12"/>
  <c r="G4547" i="12"/>
  <c r="H4547" i="12"/>
  <c r="A4548" i="12"/>
  <c r="B4548" i="12"/>
  <c r="C4548" i="12"/>
  <c r="D4548" i="12"/>
  <c r="E4548" i="12"/>
  <c r="F4548" i="12"/>
  <c r="G4548" i="12"/>
  <c r="H4548" i="12"/>
  <c r="A4549" i="12"/>
  <c r="B4549" i="12"/>
  <c r="C4549" i="12"/>
  <c r="D4549" i="12"/>
  <c r="E4549" i="12"/>
  <c r="F4549" i="12"/>
  <c r="G4549" i="12"/>
  <c r="H4549" i="12"/>
  <c r="A4550" i="12"/>
  <c r="B4550" i="12"/>
  <c r="C4550" i="12"/>
  <c r="D4550" i="12"/>
  <c r="E4550" i="12"/>
  <c r="F4550" i="12"/>
  <c r="G4550" i="12"/>
  <c r="H4550" i="12"/>
  <c r="A4551" i="12"/>
  <c r="B4551" i="12"/>
  <c r="C4551" i="12"/>
  <c r="D4551" i="12"/>
  <c r="E4551" i="12"/>
  <c r="F4551" i="12"/>
  <c r="G4551" i="12"/>
  <c r="H4551" i="12"/>
  <c r="A4552" i="12"/>
  <c r="B4552" i="12"/>
  <c r="C4552" i="12"/>
  <c r="D4552" i="12"/>
  <c r="E4552" i="12"/>
  <c r="F4552" i="12"/>
  <c r="G4552" i="12"/>
  <c r="H4552" i="12"/>
  <c r="A4553" i="12"/>
  <c r="B4553" i="12"/>
  <c r="C4553" i="12"/>
  <c r="D4553" i="12"/>
  <c r="E4553" i="12"/>
  <c r="F4553" i="12"/>
  <c r="G4553" i="12"/>
  <c r="H4553" i="12"/>
  <c r="A4554" i="12"/>
  <c r="B4554" i="12"/>
  <c r="C4554" i="12"/>
  <c r="D4554" i="12"/>
  <c r="E4554" i="12"/>
  <c r="F4554" i="12"/>
  <c r="G4554" i="12"/>
  <c r="H4554" i="12"/>
  <c r="A4555" i="12"/>
  <c r="B4555" i="12"/>
  <c r="C4555" i="12"/>
  <c r="D4555" i="12"/>
  <c r="E4555" i="12"/>
  <c r="F4555" i="12"/>
  <c r="G4555" i="12"/>
  <c r="H4555" i="12"/>
  <c r="A4556" i="12"/>
  <c r="B4556" i="12"/>
  <c r="C4556" i="12"/>
  <c r="D4556" i="12"/>
  <c r="E4556" i="12"/>
  <c r="F4556" i="12"/>
  <c r="G4556" i="12"/>
  <c r="H4556" i="12"/>
  <c r="A4557" i="12"/>
  <c r="B4557" i="12"/>
  <c r="C4557" i="12"/>
  <c r="D4557" i="12"/>
  <c r="E4557" i="12"/>
  <c r="F4557" i="12"/>
  <c r="G4557" i="12"/>
  <c r="H4557" i="12"/>
  <c r="A4558" i="12"/>
  <c r="B4558" i="12"/>
  <c r="C4558" i="12"/>
  <c r="D4558" i="12"/>
  <c r="E4558" i="12"/>
  <c r="F4558" i="12"/>
  <c r="G4558" i="12"/>
  <c r="H4558" i="12"/>
  <c r="A4559" i="12"/>
  <c r="B4559" i="12"/>
  <c r="C4559" i="12"/>
  <c r="D4559" i="12"/>
  <c r="E4559" i="12"/>
  <c r="F4559" i="12"/>
  <c r="G4559" i="12"/>
  <c r="H4559" i="12"/>
  <c r="A4560" i="12"/>
  <c r="B4560" i="12"/>
  <c r="C4560" i="12"/>
  <c r="D4560" i="12"/>
  <c r="E4560" i="12"/>
  <c r="F4560" i="12"/>
  <c r="G4560" i="12"/>
  <c r="H4560" i="12"/>
  <c r="A4561" i="12"/>
  <c r="B4561" i="12"/>
  <c r="C4561" i="12"/>
  <c r="D4561" i="12"/>
  <c r="E4561" i="12"/>
  <c r="F4561" i="12"/>
  <c r="G4561" i="12"/>
  <c r="H4561" i="12"/>
  <c r="A4562" i="12"/>
  <c r="B4562" i="12"/>
  <c r="C4562" i="12"/>
  <c r="D4562" i="12"/>
  <c r="E4562" i="12"/>
  <c r="F4562" i="12"/>
  <c r="G4562" i="12"/>
  <c r="H4562" i="12"/>
  <c r="A4563" i="12"/>
  <c r="B4563" i="12"/>
  <c r="C4563" i="12"/>
  <c r="D4563" i="12"/>
  <c r="E4563" i="12"/>
  <c r="F4563" i="12"/>
  <c r="G4563" i="12"/>
  <c r="H4563" i="12"/>
  <c r="A4564" i="12"/>
  <c r="B4564" i="12"/>
  <c r="C4564" i="12"/>
  <c r="D4564" i="12"/>
  <c r="E4564" i="12"/>
  <c r="F4564" i="12"/>
  <c r="G4564" i="12"/>
  <c r="H4564" i="12"/>
  <c r="A4565" i="12"/>
  <c r="B4565" i="12"/>
  <c r="C4565" i="12"/>
  <c r="D4565" i="12"/>
  <c r="E4565" i="12"/>
  <c r="F4565" i="12"/>
  <c r="G4565" i="12"/>
  <c r="H4565" i="12"/>
  <c r="A4566" i="12"/>
  <c r="B4566" i="12"/>
  <c r="C4566" i="12"/>
  <c r="D4566" i="12"/>
  <c r="E4566" i="12"/>
  <c r="F4566" i="12"/>
  <c r="G4566" i="12"/>
  <c r="H4566" i="12"/>
  <c r="A4567" i="12"/>
  <c r="B4567" i="12"/>
  <c r="C4567" i="12"/>
  <c r="D4567" i="12"/>
  <c r="E4567" i="12"/>
  <c r="F4567" i="12"/>
  <c r="G4567" i="12"/>
  <c r="H4567" i="12"/>
  <c r="A4568" i="12"/>
  <c r="B4568" i="12"/>
  <c r="C4568" i="12"/>
  <c r="D4568" i="12"/>
  <c r="E4568" i="12"/>
  <c r="F4568" i="12"/>
  <c r="G4568" i="12"/>
  <c r="H4568" i="12"/>
  <c r="A4569" i="12"/>
  <c r="B4569" i="12"/>
  <c r="C4569" i="12"/>
  <c r="D4569" i="12"/>
  <c r="E4569" i="12"/>
  <c r="F4569" i="12"/>
  <c r="G4569" i="12"/>
  <c r="H4569" i="12"/>
  <c r="A4570" i="12"/>
  <c r="B4570" i="12"/>
  <c r="C4570" i="12"/>
  <c r="D4570" i="12"/>
  <c r="E4570" i="12"/>
  <c r="F4570" i="12"/>
  <c r="G4570" i="12"/>
  <c r="H4570" i="12"/>
  <c r="A4571" i="12"/>
  <c r="B4571" i="12"/>
  <c r="C4571" i="12"/>
  <c r="D4571" i="12"/>
  <c r="E4571" i="12"/>
  <c r="F4571" i="12"/>
  <c r="G4571" i="12"/>
  <c r="H4571" i="12"/>
  <c r="A4572" i="12"/>
  <c r="B4572" i="12"/>
  <c r="C4572" i="12"/>
  <c r="D4572" i="12"/>
  <c r="E4572" i="12"/>
  <c r="F4572" i="12"/>
  <c r="G4572" i="12"/>
  <c r="H4572" i="12"/>
  <c r="A4573" i="12"/>
  <c r="B4573" i="12"/>
  <c r="C4573" i="12"/>
  <c r="D4573" i="12"/>
  <c r="E4573" i="12"/>
  <c r="F4573" i="12"/>
  <c r="G4573" i="12"/>
  <c r="H4573" i="12"/>
  <c r="A4574" i="12"/>
  <c r="B4574" i="12"/>
  <c r="C4574" i="12"/>
  <c r="D4574" i="12"/>
  <c r="E4574" i="12"/>
  <c r="F4574" i="12"/>
  <c r="G4574" i="12"/>
  <c r="H4574" i="12"/>
  <c r="A4575" i="12"/>
  <c r="B4575" i="12"/>
  <c r="C4575" i="12"/>
  <c r="D4575" i="12"/>
  <c r="E4575" i="12"/>
  <c r="F4575" i="12"/>
  <c r="G4575" i="12"/>
  <c r="H4575" i="12"/>
  <c r="A4576" i="12"/>
  <c r="B4576" i="12"/>
  <c r="C4576" i="12"/>
  <c r="D4576" i="12"/>
  <c r="E4576" i="12"/>
  <c r="F4576" i="12"/>
  <c r="G4576" i="12"/>
  <c r="H4576" i="12"/>
  <c r="A4577" i="12"/>
  <c r="B4577" i="12"/>
  <c r="C4577" i="12"/>
  <c r="D4577" i="12"/>
  <c r="E4577" i="12"/>
  <c r="F4577" i="12"/>
  <c r="G4577" i="12"/>
  <c r="H4577" i="12"/>
  <c r="A4578" i="12"/>
  <c r="B4578" i="12"/>
  <c r="C4578" i="12"/>
  <c r="D4578" i="12"/>
  <c r="E4578" i="12"/>
  <c r="F4578" i="12"/>
  <c r="G4578" i="12"/>
  <c r="H4578" i="12"/>
  <c r="A4579" i="12"/>
  <c r="B4579" i="12"/>
  <c r="C4579" i="12"/>
  <c r="D4579" i="12"/>
  <c r="E4579" i="12"/>
  <c r="F4579" i="12"/>
  <c r="G4579" i="12"/>
  <c r="H4579" i="12"/>
  <c r="A4580" i="12"/>
  <c r="B4580" i="12"/>
  <c r="C4580" i="12"/>
  <c r="D4580" i="12"/>
  <c r="E4580" i="12"/>
  <c r="F4580" i="12"/>
  <c r="G4580" i="12"/>
  <c r="H4580" i="12"/>
  <c r="A4581" i="12"/>
  <c r="B4581" i="12"/>
  <c r="C4581" i="12"/>
  <c r="D4581" i="12"/>
  <c r="E4581" i="12"/>
  <c r="F4581" i="12"/>
  <c r="G4581" i="12"/>
  <c r="H4581" i="12"/>
  <c r="A4582" i="12"/>
  <c r="B4582" i="12"/>
  <c r="C4582" i="12"/>
  <c r="D4582" i="12"/>
  <c r="E4582" i="12"/>
  <c r="F4582" i="12"/>
  <c r="G4582" i="12"/>
  <c r="H4582" i="12"/>
  <c r="A4583" i="12"/>
  <c r="B4583" i="12"/>
  <c r="C4583" i="12"/>
  <c r="D4583" i="12"/>
  <c r="E4583" i="12"/>
  <c r="F4583" i="12"/>
  <c r="G4583" i="12"/>
  <c r="H4583" i="12"/>
  <c r="A4584" i="12"/>
  <c r="B4584" i="12"/>
  <c r="C4584" i="12"/>
  <c r="D4584" i="12"/>
  <c r="E4584" i="12"/>
  <c r="F4584" i="12"/>
  <c r="G4584" i="12"/>
  <c r="H4584" i="12"/>
  <c r="A4585" i="12"/>
  <c r="B4585" i="12"/>
  <c r="C4585" i="12"/>
  <c r="D4585" i="12"/>
  <c r="E4585" i="12"/>
  <c r="F4585" i="12"/>
  <c r="G4585" i="12"/>
  <c r="H4585" i="12"/>
  <c r="A4586" i="12"/>
  <c r="B4586" i="12"/>
  <c r="C4586" i="12"/>
  <c r="D4586" i="12"/>
  <c r="E4586" i="12"/>
  <c r="F4586" i="12"/>
  <c r="G4586" i="12"/>
  <c r="H4586" i="12"/>
  <c r="A4587" i="12"/>
  <c r="B4587" i="12"/>
  <c r="C4587" i="12"/>
  <c r="D4587" i="12"/>
  <c r="E4587" i="12"/>
  <c r="F4587" i="12"/>
  <c r="G4587" i="12"/>
  <c r="H4587" i="12"/>
  <c r="A4588" i="12"/>
  <c r="B4588" i="12"/>
  <c r="C4588" i="12"/>
  <c r="D4588" i="12"/>
  <c r="E4588" i="12"/>
  <c r="F4588" i="12"/>
  <c r="G4588" i="12"/>
  <c r="H4588" i="12"/>
  <c r="A4589" i="12"/>
  <c r="B4589" i="12"/>
  <c r="C4589" i="12"/>
  <c r="D4589" i="12"/>
  <c r="E4589" i="12"/>
  <c r="F4589" i="12"/>
  <c r="G4589" i="12"/>
  <c r="H4589" i="12"/>
  <c r="A4590" i="12"/>
  <c r="B4590" i="12"/>
  <c r="C4590" i="12"/>
  <c r="D4590" i="12"/>
  <c r="E4590" i="12"/>
  <c r="F4590" i="12"/>
  <c r="G4590" i="12"/>
  <c r="H4590" i="12"/>
  <c r="A4591" i="12"/>
  <c r="B4591" i="12"/>
  <c r="C4591" i="12"/>
  <c r="D4591" i="12"/>
  <c r="E4591" i="12"/>
  <c r="F4591" i="12"/>
  <c r="G4591" i="12"/>
  <c r="H4591" i="12"/>
  <c r="A4592" i="12"/>
  <c r="B4592" i="12"/>
  <c r="C4592" i="12"/>
  <c r="D4592" i="12"/>
  <c r="E4592" i="12"/>
  <c r="F4592" i="12"/>
  <c r="G4592" i="12"/>
  <c r="H4592" i="12"/>
  <c r="A4593" i="12"/>
  <c r="B4593" i="12"/>
  <c r="C4593" i="12"/>
  <c r="D4593" i="12"/>
  <c r="E4593" i="12"/>
  <c r="F4593" i="12"/>
  <c r="G4593" i="12"/>
  <c r="H4593" i="12"/>
  <c r="A4594" i="12"/>
  <c r="B4594" i="12"/>
  <c r="C4594" i="12"/>
  <c r="D4594" i="12"/>
  <c r="E4594" i="12"/>
  <c r="F4594" i="12"/>
  <c r="G4594" i="12"/>
  <c r="H4594" i="12"/>
  <c r="A4595" i="12"/>
  <c r="B4595" i="12"/>
  <c r="C4595" i="12"/>
  <c r="D4595" i="12"/>
  <c r="E4595" i="12"/>
  <c r="F4595" i="12"/>
  <c r="G4595" i="12"/>
  <c r="H4595" i="12"/>
  <c r="A4596" i="12"/>
  <c r="B4596" i="12"/>
  <c r="C4596" i="12"/>
  <c r="D4596" i="12"/>
  <c r="E4596" i="12"/>
  <c r="F4596" i="12"/>
  <c r="G4596" i="12"/>
  <c r="H4596" i="12"/>
  <c r="A4597" i="12"/>
  <c r="B4597" i="12"/>
  <c r="C4597" i="12"/>
  <c r="D4597" i="12"/>
  <c r="E4597" i="12"/>
  <c r="F4597" i="12"/>
  <c r="G4597" i="12"/>
  <c r="H4597" i="12"/>
  <c r="A4598" i="12"/>
  <c r="B4598" i="12"/>
  <c r="C4598" i="12"/>
  <c r="D4598" i="12"/>
  <c r="E4598" i="12"/>
  <c r="F4598" i="12"/>
  <c r="G4598" i="12"/>
  <c r="H4598" i="12"/>
  <c r="A4599" i="12"/>
  <c r="B4599" i="12"/>
  <c r="C4599" i="12"/>
  <c r="D4599" i="12"/>
  <c r="E4599" i="12"/>
  <c r="F4599" i="12"/>
  <c r="G4599" i="12"/>
  <c r="H4599" i="12"/>
  <c r="A4600" i="12"/>
  <c r="B4600" i="12"/>
  <c r="C4600" i="12"/>
  <c r="D4600" i="12"/>
  <c r="E4600" i="12"/>
  <c r="F4600" i="12"/>
  <c r="G4600" i="12"/>
  <c r="H4600" i="12"/>
  <c r="A4601" i="12"/>
  <c r="B4601" i="12"/>
  <c r="C4601" i="12"/>
  <c r="D4601" i="12"/>
  <c r="E4601" i="12"/>
  <c r="F4601" i="12"/>
  <c r="G4601" i="12"/>
  <c r="H4601" i="12"/>
  <c r="A4602" i="12"/>
  <c r="B4602" i="12"/>
  <c r="C4602" i="12"/>
  <c r="D4602" i="12"/>
  <c r="E4602" i="12"/>
  <c r="F4602" i="12"/>
  <c r="G4602" i="12"/>
  <c r="H4602" i="12"/>
  <c r="A4603" i="12"/>
  <c r="B4603" i="12"/>
  <c r="C4603" i="12"/>
  <c r="D4603" i="12"/>
  <c r="E4603" i="12"/>
  <c r="F4603" i="12"/>
  <c r="G4603" i="12"/>
  <c r="H4603" i="12"/>
  <c r="A4604" i="12"/>
  <c r="B4604" i="12"/>
  <c r="C4604" i="12"/>
  <c r="D4604" i="12"/>
  <c r="E4604" i="12"/>
  <c r="F4604" i="12"/>
  <c r="G4604" i="12"/>
  <c r="H4604" i="12"/>
  <c r="A4605" i="12"/>
  <c r="B4605" i="12"/>
  <c r="C4605" i="12"/>
  <c r="D4605" i="12"/>
  <c r="E4605" i="12"/>
  <c r="F4605" i="12"/>
  <c r="G4605" i="12"/>
  <c r="H4605" i="12"/>
  <c r="A4606" i="12"/>
  <c r="B4606" i="12"/>
  <c r="C4606" i="12"/>
  <c r="D4606" i="12"/>
  <c r="E4606" i="12"/>
  <c r="F4606" i="12"/>
  <c r="G4606" i="12"/>
  <c r="H4606" i="12"/>
  <c r="A4607" i="12"/>
  <c r="B4607" i="12"/>
  <c r="C4607" i="12"/>
  <c r="D4607" i="12"/>
  <c r="E4607" i="12"/>
  <c r="F4607" i="12"/>
  <c r="G4607" i="12"/>
  <c r="H4607" i="12"/>
  <c r="A4608" i="12"/>
  <c r="B4608" i="12"/>
  <c r="C4608" i="12"/>
  <c r="D4608" i="12"/>
  <c r="E4608" i="12"/>
  <c r="F4608" i="12"/>
  <c r="G4608" i="12"/>
  <c r="H4608" i="12"/>
  <c r="A4609" i="12"/>
  <c r="B4609" i="12"/>
  <c r="C4609" i="12"/>
  <c r="D4609" i="12"/>
  <c r="E4609" i="12"/>
  <c r="F4609" i="12"/>
  <c r="G4609" i="12"/>
  <c r="H4609" i="12"/>
  <c r="A4610" i="12"/>
  <c r="B4610" i="12"/>
  <c r="C4610" i="12"/>
  <c r="D4610" i="12"/>
  <c r="E4610" i="12"/>
  <c r="F4610" i="12"/>
  <c r="G4610" i="12"/>
  <c r="H4610" i="12"/>
  <c r="A4611" i="12"/>
  <c r="B4611" i="12"/>
  <c r="C4611" i="12"/>
  <c r="D4611" i="12"/>
  <c r="E4611" i="12"/>
  <c r="F4611" i="12"/>
  <c r="G4611" i="12"/>
  <c r="H4611" i="12"/>
  <c r="A4612" i="12"/>
  <c r="B4612" i="12"/>
  <c r="C4612" i="12"/>
  <c r="D4612" i="12"/>
  <c r="E4612" i="12"/>
  <c r="F4612" i="12"/>
  <c r="G4612" i="12"/>
  <c r="H4612" i="12"/>
  <c r="A4613" i="12"/>
  <c r="B4613" i="12"/>
  <c r="C4613" i="12"/>
  <c r="D4613" i="12"/>
  <c r="E4613" i="12"/>
  <c r="F4613" i="12"/>
  <c r="G4613" i="12"/>
  <c r="H4613" i="12"/>
  <c r="A4614" i="12"/>
  <c r="B4614" i="12"/>
  <c r="C4614" i="12"/>
  <c r="D4614" i="12"/>
  <c r="E4614" i="12"/>
  <c r="F4614" i="12"/>
  <c r="G4614" i="12"/>
  <c r="H4614" i="12"/>
  <c r="A4615" i="12"/>
  <c r="B4615" i="12"/>
  <c r="C4615" i="12"/>
  <c r="D4615" i="12"/>
  <c r="E4615" i="12"/>
  <c r="F4615" i="12"/>
  <c r="G4615" i="12"/>
  <c r="H4615" i="12"/>
  <c r="A4616" i="12"/>
  <c r="B4616" i="12"/>
  <c r="C4616" i="12"/>
  <c r="D4616" i="12"/>
  <c r="E4616" i="12"/>
  <c r="F4616" i="12"/>
  <c r="G4616" i="12"/>
  <c r="H4616" i="12"/>
  <c r="A4617" i="12"/>
  <c r="B4617" i="12"/>
  <c r="C4617" i="12"/>
  <c r="D4617" i="12"/>
  <c r="E4617" i="12"/>
  <c r="F4617" i="12"/>
  <c r="G4617" i="12"/>
  <c r="H4617" i="12"/>
  <c r="A4618" i="12"/>
  <c r="B4618" i="12"/>
  <c r="C4618" i="12"/>
  <c r="D4618" i="12"/>
  <c r="E4618" i="12"/>
  <c r="F4618" i="12"/>
  <c r="G4618" i="12"/>
  <c r="H4618" i="12"/>
  <c r="A4619" i="12"/>
  <c r="B4619" i="12"/>
  <c r="C4619" i="12"/>
  <c r="D4619" i="12"/>
  <c r="E4619" i="12"/>
  <c r="F4619" i="12"/>
  <c r="G4619" i="12"/>
  <c r="H4619" i="12"/>
  <c r="A4620" i="12"/>
  <c r="B4620" i="12"/>
  <c r="C4620" i="12"/>
  <c r="D4620" i="12"/>
  <c r="E4620" i="12"/>
  <c r="F4620" i="12"/>
  <c r="G4620" i="12"/>
  <c r="H4620" i="12"/>
  <c r="A4621" i="12"/>
  <c r="B4621" i="12"/>
  <c r="C4621" i="12"/>
  <c r="D4621" i="12"/>
  <c r="E4621" i="12"/>
  <c r="F4621" i="12"/>
  <c r="G4621" i="12"/>
  <c r="H4621" i="12"/>
  <c r="A4622" i="12"/>
  <c r="B4622" i="12"/>
  <c r="C4622" i="12"/>
  <c r="D4622" i="12"/>
  <c r="E4622" i="12"/>
  <c r="F4622" i="12"/>
  <c r="G4622" i="12"/>
  <c r="H4622" i="12"/>
  <c r="A4623" i="12"/>
  <c r="B4623" i="12"/>
  <c r="C4623" i="12"/>
  <c r="D4623" i="12"/>
  <c r="E4623" i="12"/>
  <c r="F4623" i="12"/>
  <c r="G4623" i="12"/>
  <c r="H4623" i="12"/>
  <c r="A4624" i="12"/>
  <c r="B4624" i="12"/>
  <c r="C4624" i="12"/>
  <c r="D4624" i="12"/>
  <c r="E4624" i="12"/>
  <c r="F4624" i="12"/>
  <c r="G4624" i="12"/>
  <c r="H4624" i="12"/>
  <c r="A4625" i="12"/>
  <c r="B4625" i="12"/>
  <c r="C4625" i="12"/>
  <c r="D4625" i="12"/>
  <c r="E4625" i="12"/>
  <c r="F4625" i="12"/>
  <c r="G4625" i="12"/>
  <c r="H4625" i="12"/>
  <c r="A4626" i="12"/>
  <c r="B4626" i="12"/>
  <c r="C4626" i="12"/>
  <c r="D4626" i="12"/>
  <c r="E4626" i="12"/>
  <c r="F4626" i="12"/>
  <c r="G4626" i="12"/>
  <c r="H4626" i="12"/>
  <c r="A4627" i="12"/>
  <c r="B4627" i="12"/>
  <c r="C4627" i="12"/>
  <c r="D4627" i="12"/>
  <c r="E4627" i="12"/>
  <c r="F4627" i="12"/>
  <c r="G4627" i="12"/>
  <c r="H4627" i="12"/>
  <c r="A4628" i="12"/>
  <c r="B4628" i="12"/>
  <c r="C4628" i="12"/>
  <c r="D4628" i="12"/>
  <c r="E4628" i="12"/>
  <c r="F4628" i="12"/>
  <c r="G4628" i="12"/>
  <c r="H4628" i="12"/>
  <c r="A4629" i="12"/>
  <c r="B4629" i="12"/>
  <c r="C4629" i="12"/>
  <c r="D4629" i="12"/>
  <c r="E4629" i="12"/>
  <c r="F4629" i="12"/>
  <c r="G4629" i="12"/>
  <c r="H4629" i="12"/>
  <c r="A4630" i="12"/>
  <c r="B4630" i="12"/>
  <c r="C4630" i="12"/>
  <c r="D4630" i="12"/>
  <c r="E4630" i="12"/>
  <c r="F4630" i="12"/>
  <c r="G4630" i="12"/>
  <c r="H4630" i="12"/>
  <c r="A4631" i="12"/>
  <c r="B4631" i="12"/>
  <c r="C4631" i="12"/>
  <c r="D4631" i="12"/>
  <c r="E4631" i="12"/>
  <c r="F4631" i="12"/>
  <c r="G4631" i="12"/>
  <c r="H4631" i="12"/>
  <c r="A4632" i="12"/>
  <c r="B4632" i="12"/>
  <c r="C4632" i="12"/>
  <c r="D4632" i="12"/>
  <c r="E4632" i="12"/>
  <c r="F4632" i="12"/>
  <c r="G4632" i="12"/>
  <c r="H4632" i="12"/>
  <c r="A4633" i="12"/>
  <c r="B4633" i="12"/>
  <c r="C4633" i="12"/>
  <c r="D4633" i="12"/>
  <c r="E4633" i="12"/>
  <c r="F4633" i="12"/>
  <c r="G4633" i="12"/>
  <c r="H4633" i="12"/>
  <c r="A4634" i="12"/>
  <c r="B4634" i="12"/>
  <c r="C4634" i="12"/>
  <c r="D4634" i="12"/>
  <c r="E4634" i="12"/>
  <c r="F4634" i="12"/>
  <c r="G4634" i="12"/>
  <c r="H4634" i="12"/>
  <c r="A4635" i="12"/>
  <c r="B4635" i="12"/>
  <c r="C4635" i="12"/>
  <c r="D4635" i="12"/>
  <c r="E4635" i="12"/>
  <c r="F4635" i="12"/>
  <c r="G4635" i="12"/>
  <c r="H4635" i="12"/>
  <c r="A4636" i="12"/>
  <c r="B4636" i="12"/>
  <c r="C4636" i="12"/>
  <c r="D4636" i="12"/>
  <c r="E4636" i="12"/>
  <c r="F4636" i="12"/>
  <c r="G4636" i="12"/>
  <c r="H4636" i="12"/>
  <c r="A4637" i="12"/>
  <c r="B4637" i="12"/>
  <c r="C4637" i="12"/>
  <c r="D4637" i="12"/>
  <c r="E4637" i="12"/>
  <c r="F4637" i="12"/>
  <c r="G4637" i="12"/>
  <c r="H4637" i="12"/>
  <c r="A4638" i="12"/>
  <c r="B4638" i="12"/>
  <c r="C4638" i="12"/>
  <c r="D4638" i="12"/>
  <c r="E4638" i="12"/>
  <c r="F4638" i="12"/>
  <c r="G4638" i="12"/>
  <c r="H4638" i="12"/>
  <c r="A4639" i="12"/>
  <c r="B4639" i="12"/>
  <c r="C4639" i="12"/>
  <c r="D4639" i="12"/>
  <c r="E4639" i="12"/>
  <c r="F4639" i="12"/>
  <c r="G4639" i="12"/>
  <c r="H4639" i="12"/>
  <c r="A4640" i="12"/>
  <c r="B4640" i="12"/>
  <c r="C4640" i="12"/>
  <c r="D4640" i="12"/>
  <c r="E4640" i="12"/>
  <c r="F4640" i="12"/>
  <c r="G4640" i="12"/>
  <c r="H4640" i="12"/>
  <c r="A4641" i="12"/>
  <c r="B4641" i="12"/>
  <c r="C4641" i="12"/>
  <c r="D4641" i="12"/>
  <c r="E4641" i="12"/>
  <c r="F4641" i="12"/>
  <c r="G4641" i="12"/>
  <c r="H4641" i="12"/>
  <c r="A4642" i="12"/>
  <c r="B4642" i="12"/>
  <c r="C4642" i="12"/>
  <c r="D4642" i="12"/>
  <c r="E4642" i="12"/>
  <c r="F4642" i="12"/>
  <c r="G4642" i="12"/>
  <c r="H4642" i="12"/>
  <c r="A4643" i="12"/>
  <c r="B4643" i="12"/>
  <c r="C4643" i="12"/>
  <c r="D4643" i="12"/>
  <c r="E4643" i="12"/>
  <c r="F4643" i="12"/>
  <c r="G4643" i="12"/>
  <c r="H4643" i="12"/>
  <c r="A4644" i="12"/>
  <c r="B4644" i="12"/>
  <c r="C4644" i="12"/>
  <c r="D4644" i="12"/>
  <c r="E4644" i="12"/>
  <c r="F4644" i="12"/>
  <c r="G4644" i="12"/>
  <c r="H4644" i="12"/>
  <c r="A4645" i="12"/>
  <c r="B4645" i="12"/>
  <c r="C4645" i="12"/>
  <c r="D4645" i="12"/>
  <c r="E4645" i="12"/>
  <c r="F4645" i="12"/>
  <c r="G4645" i="12"/>
  <c r="H4645" i="12"/>
  <c r="A4646" i="12"/>
  <c r="B4646" i="12"/>
  <c r="C4646" i="12"/>
  <c r="D4646" i="12"/>
  <c r="E4646" i="12"/>
  <c r="F4646" i="12"/>
  <c r="G4646" i="12"/>
  <c r="H4646" i="12"/>
  <c r="A4647" i="12"/>
  <c r="B4647" i="12"/>
  <c r="C4647" i="12"/>
  <c r="D4647" i="12"/>
  <c r="E4647" i="12"/>
  <c r="F4647" i="12"/>
  <c r="G4647" i="12"/>
  <c r="H4647" i="12"/>
  <c r="A4648" i="12"/>
  <c r="B4648" i="12"/>
  <c r="C4648" i="12"/>
  <c r="D4648" i="12"/>
  <c r="E4648" i="12"/>
  <c r="F4648" i="12"/>
  <c r="G4648" i="12"/>
  <c r="H4648" i="12"/>
  <c r="A4649" i="12"/>
  <c r="B4649" i="12"/>
  <c r="C4649" i="12"/>
  <c r="D4649" i="12"/>
  <c r="E4649" i="12"/>
  <c r="F4649" i="12"/>
  <c r="G4649" i="12"/>
  <c r="H4649" i="12"/>
  <c r="A4650" i="12"/>
  <c r="B4650" i="12"/>
  <c r="C4650" i="12"/>
  <c r="D4650" i="12"/>
  <c r="E4650" i="12"/>
  <c r="F4650" i="12"/>
  <c r="G4650" i="12"/>
  <c r="H4650" i="12"/>
  <c r="A4651" i="12"/>
  <c r="B4651" i="12"/>
  <c r="C4651" i="12"/>
  <c r="D4651" i="12"/>
  <c r="E4651" i="12"/>
  <c r="F4651" i="12"/>
  <c r="G4651" i="12"/>
  <c r="H4651" i="12"/>
  <c r="A4652" i="12"/>
  <c r="B4652" i="12"/>
  <c r="C4652" i="12"/>
  <c r="D4652" i="12"/>
  <c r="E4652" i="12"/>
  <c r="F4652" i="12"/>
  <c r="G4652" i="12"/>
  <c r="H4652" i="12"/>
  <c r="A4653" i="12"/>
  <c r="B4653" i="12"/>
  <c r="C4653" i="12"/>
  <c r="D4653" i="12"/>
  <c r="E4653" i="12"/>
  <c r="F4653" i="12"/>
  <c r="G4653" i="12"/>
  <c r="H4653" i="12"/>
  <c r="A4654" i="12"/>
  <c r="B4654" i="12"/>
  <c r="C4654" i="12"/>
  <c r="D4654" i="12"/>
  <c r="E4654" i="12"/>
  <c r="F4654" i="12"/>
  <c r="G4654" i="12"/>
  <c r="H4654" i="12"/>
  <c r="A4655" i="12"/>
  <c r="B4655" i="12"/>
  <c r="C4655" i="12"/>
  <c r="D4655" i="12"/>
  <c r="E4655" i="12"/>
  <c r="F4655" i="12"/>
  <c r="G4655" i="12"/>
  <c r="H4655" i="12"/>
  <c r="A4656" i="12"/>
  <c r="B4656" i="12"/>
  <c r="C4656" i="12"/>
  <c r="D4656" i="12"/>
  <c r="E4656" i="12"/>
  <c r="F4656" i="12"/>
  <c r="G4656" i="12"/>
  <c r="H4656" i="12"/>
  <c r="A4657" i="12"/>
  <c r="B4657" i="12"/>
  <c r="C4657" i="12"/>
  <c r="D4657" i="12"/>
  <c r="E4657" i="12"/>
  <c r="F4657" i="12"/>
  <c r="G4657" i="12"/>
  <c r="H4657" i="12"/>
  <c r="A4658" i="12"/>
  <c r="B4658" i="12"/>
  <c r="C4658" i="12"/>
  <c r="D4658" i="12"/>
  <c r="E4658" i="12"/>
  <c r="F4658" i="12"/>
  <c r="G4658" i="12"/>
  <c r="H4658" i="12"/>
  <c r="A4659" i="12"/>
  <c r="B4659" i="12"/>
  <c r="C4659" i="12"/>
  <c r="D4659" i="12"/>
  <c r="E4659" i="12"/>
  <c r="F4659" i="12"/>
  <c r="G4659" i="12"/>
  <c r="H4659" i="12"/>
  <c r="A4660" i="12"/>
  <c r="B4660" i="12"/>
  <c r="C4660" i="12"/>
  <c r="D4660" i="12"/>
  <c r="E4660" i="12"/>
  <c r="F4660" i="12"/>
  <c r="G4660" i="12"/>
  <c r="H4660" i="12"/>
  <c r="A4661" i="12"/>
  <c r="B4661" i="12"/>
  <c r="C4661" i="12"/>
  <c r="D4661" i="12"/>
  <c r="E4661" i="12"/>
  <c r="F4661" i="12"/>
  <c r="G4661" i="12"/>
  <c r="H4661" i="12"/>
  <c r="A4662" i="12"/>
  <c r="B4662" i="12"/>
  <c r="C4662" i="12"/>
  <c r="D4662" i="12"/>
  <c r="E4662" i="12"/>
  <c r="F4662" i="12"/>
  <c r="G4662" i="12"/>
  <c r="H4662" i="12"/>
  <c r="A4663" i="12"/>
  <c r="B4663" i="12"/>
  <c r="C4663" i="12"/>
  <c r="D4663" i="12"/>
  <c r="E4663" i="12"/>
  <c r="F4663" i="12"/>
  <c r="G4663" i="12"/>
  <c r="H4663" i="12"/>
  <c r="A4664" i="12"/>
  <c r="B4664" i="12"/>
  <c r="C4664" i="12"/>
  <c r="D4664" i="12"/>
  <c r="E4664" i="12"/>
  <c r="F4664" i="12"/>
  <c r="G4664" i="12"/>
  <c r="H4664" i="12"/>
  <c r="A4665" i="12"/>
  <c r="B4665" i="12"/>
  <c r="C4665" i="12"/>
  <c r="D4665" i="12"/>
  <c r="E4665" i="12"/>
  <c r="F4665" i="12"/>
  <c r="G4665" i="12"/>
  <c r="H4665" i="12"/>
  <c r="A4666" i="12"/>
  <c r="B4666" i="12"/>
  <c r="C4666" i="12"/>
  <c r="D4666" i="12"/>
  <c r="E4666" i="12"/>
  <c r="F4666" i="12"/>
  <c r="G4666" i="12"/>
  <c r="H4666" i="12"/>
  <c r="A4667" i="12"/>
  <c r="B4667" i="12"/>
  <c r="C4667" i="12"/>
  <c r="D4667" i="12"/>
  <c r="E4667" i="12"/>
  <c r="F4667" i="12"/>
  <c r="G4667" i="12"/>
  <c r="H4667" i="12"/>
  <c r="A4668" i="12"/>
  <c r="B4668" i="12"/>
  <c r="C4668" i="12"/>
  <c r="D4668" i="12"/>
  <c r="E4668" i="12"/>
  <c r="F4668" i="12"/>
  <c r="G4668" i="12"/>
  <c r="H4668" i="12"/>
  <c r="A4669" i="12"/>
  <c r="B4669" i="12"/>
  <c r="C4669" i="12"/>
  <c r="D4669" i="12"/>
  <c r="E4669" i="12"/>
  <c r="F4669" i="12"/>
  <c r="G4669" i="12"/>
  <c r="H4669" i="12"/>
  <c r="A4670" i="12"/>
  <c r="B4670" i="12"/>
  <c r="C4670" i="12"/>
  <c r="D4670" i="12"/>
  <c r="E4670" i="12"/>
  <c r="F4670" i="12"/>
  <c r="G4670" i="12"/>
  <c r="H4670" i="12"/>
  <c r="A4671" i="12"/>
  <c r="B4671" i="12"/>
  <c r="C4671" i="12"/>
  <c r="D4671" i="12"/>
  <c r="E4671" i="12"/>
  <c r="F4671" i="12"/>
  <c r="G4671" i="12"/>
  <c r="H4671" i="12"/>
  <c r="A4672" i="12"/>
  <c r="B4672" i="12"/>
  <c r="C4672" i="12"/>
  <c r="D4672" i="12"/>
  <c r="E4672" i="12"/>
  <c r="F4672" i="12"/>
  <c r="G4672" i="12"/>
  <c r="H4672" i="12"/>
  <c r="A4673" i="12"/>
  <c r="B4673" i="12"/>
  <c r="C4673" i="12"/>
  <c r="D4673" i="12"/>
  <c r="E4673" i="12"/>
  <c r="F4673" i="12"/>
  <c r="G4673" i="12"/>
  <c r="H4673" i="12"/>
  <c r="A4674" i="12"/>
  <c r="B4674" i="12"/>
  <c r="C4674" i="12"/>
  <c r="D4674" i="12"/>
  <c r="E4674" i="12"/>
  <c r="F4674" i="12"/>
  <c r="G4674" i="12"/>
  <c r="H4674" i="12"/>
  <c r="A4675" i="12"/>
  <c r="B4675" i="12"/>
  <c r="C4675" i="12"/>
  <c r="D4675" i="12"/>
  <c r="E4675" i="12"/>
  <c r="F4675" i="12"/>
  <c r="G4675" i="12"/>
  <c r="H4675" i="12"/>
  <c r="A4676" i="12"/>
  <c r="B4676" i="12"/>
  <c r="C4676" i="12"/>
  <c r="D4676" i="12"/>
  <c r="E4676" i="12"/>
  <c r="F4676" i="12"/>
  <c r="G4676" i="12"/>
  <c r="H4676" i="12"/>
  <c r="A4677" i="12"/>
  <c r="B4677" i="12"/>
  <c r="C4677" i="12"/>
  <c r="D4677" i="12"/>
  <c r="E4677" i="12"/>
  <c r="F4677" i="12"/>
  <c r="G4677" i="12"/>
  <c r="H4677" i="12"/>
  <c r="A4678" i="12"/>
  <c r="B4678" i="12"/>
  <c r="C4678" i="12"/>
  <c r="D4678" i="12"/>
  <c r="E4678" i="12"/>
  <c r="F4678" i="12"/>
  <c r="G4678" i="12"/>
  <c r="H4678" i="12"/>
  <c r="A4679" i="12"/>
  <c r="B4679" i="12"/>
  <c r="C4679" i="12"/>
  <c r="D4679" i="12"/>
  <c r="E4679" i="12"/>
  <c r="F4679" i="12"/>
  <c r="G4679" i="12"/>
  <c r="H4679" i="12"/>
  <c r="A4680" i="12"/>
  <c r="B4680" i="12"/>
  <c r="C4680" i="12"/>
  <c r="D4680" i="12"/>
  <c r="E4680" i="12"/>
  <c r="F4680" i="12"/>
  <c r="G4680" i="12"/>
  <c r="H4680" i="12"/>
  <c r="A4681" i="12"/>
  <c r="B4681" i="12"/>
  <c r="C4681" i="12"/>
  <c r="D4681" i="12"/>
  <c r="E4681" i="12"/>
  <c r="F4681" i="12"/>
  <c r="G4681" i="12"/>
  <c r="H4681" i="12"/>
  <c r="A4682" i="12"/>
  <c r="B4682" i="12"/>
  <c r="C4682" i="12"/>
  <c r="D4682" i="12"/>
  <c r="E4682" i="12"/>
  <c r="F4682" i="12"/>
  <c r="G4682" i="12"/>
  <c r="H4682" i="12"/>
  <c r="A4683" i="12"/>
  <c r="B4683" i="12"/>
  <c r="C4683" i="12"/>
  <c r="D4683" i="12"/>
  <c r="E4683" i="12"/>
  <c r="F4683" i="12"/>
  <c r="G4683" i="12"/>
  <c r="H4683" i="12"/>
  <c r="A4684" i="12"/>
  <c r="B4684" i="12"/>
  <c r="C4684" i="12"/>
  <c r="D4684" i="12"/>
  <c r="E4684" i="12"/>
  <c r="F4684" i="12"/>
  <c r="G4684" i="12"/>
  <c r="H4684" i="12"/>
  <c r="A4685" i="12"/>
  <c r="B4685" i="12"/>
  <c r="C4685" i="12"/>
  <c r="D4685" i="12"/>
  <c r="E4685" i="12"/>
  <c r="F4685" i="12"/>
  <c r="G4685" i="12"/>
  <c r="H4685" i="12"/>
  <c r="A4686" i="12"/>
  <c r="B4686" i="12"/>
  <c r="C4686" i="12"/>
  <c r="D4686" i="12"/>
  <c r="E4686" i="12"/>
  <c r="F4686" i="12"/>
  <c r="G4686" i="12"/>
  <c r="H4686" i="12"/>
  <c r="A4687" i="12"/>
  <c r="B4687" i="12"/>
  <c r="C4687" i="12"/>
  <c r="D4687" i="12"/>
  <c r="E4687" i="12"/>
  <c r="F4687" i="12"/>
  <c r="G4687" i="12"/>
  <c r="H4687" i="12"/>
  <c r="A4688" i="12"/>
  <c r="B4688" i="12"/>
  <c r="C4688" i="12"/>
  <c r="D4688" i="12"/>
  <c r="E4688" i="12"/>
  <c r="F4688" i="12"/>
  <c r="G4688" i="12"/>
  <c r="H4688" i="12"/>
  <c r="A4689" i="12"/>
  <c r="B4689" i="12"/>
  <c r="C4689" i="12"/>
  <c r="D4689" i="12"/>
  <c r="E4689" i="12"/>
  <c r="F4689" i="12"/>
  <c r="G4689" i="12"/>
  <c r="H4689" i="12"/>
  <c r="A4690" i="12"/>
  <c r="B4690" i="12"/>
  <c r="C4690" i="12"/>
  <c r="D4690" i="12"/>
  <c r="E4690" i="12"/>
  <c r="F4690" i="12"/>
  <c r="G4690" i="12"/>
  <c r="H4690" i="12"/>
  <c r="A4691" i="12"/>
  <c r="B4691" i="12"/>
  <c r="C4691" i="12"/>
  <c r="D4691" i="12"/>
  <c r="E4691" i="12"/>
  <c r="F4691" i="12"/>
  <c r="G4691" i="12"/>
  <c r="H4691" i="12"/>
  <c r="A4692" i="12"/>
  <c r="B4692" i="12"/>
  <c r="C4692" i="12"/>
  <c r="D4692" i="12"/>
  <c r="E4692" i="12"/>
  <c r="F4692" i="12"/>
  <c r="G4692" i="12"/>
  <c r="H4692" i="12"/>
  <c r="A4693" i="12"/>
  <c r="B4693" i="12"/>
  <c r="C4693" i="12"/>
  <c r="D4693" i="12"/>
  <c r="E4693" i="12"/>
  <c r="F4693" i="12"/>
  <c r="G4693" i="12"/>
  <c r="H4693" i="12"/>
  <c r="A4694" i="12"/>
  <c r="B4694" i="12"/>
  <c r="C4694" i="12"/>
  <c r="D4694" i="12"/>
  <c r="E4694" i="12"/>
  <c r="F4694" i="12"/>
  <c r="G4694" i="12"/>
  <c r="H4694" i="12"/>
  <c r="A4695" i="12"/>
  <c r="B4695" i="12"/>
  <c r="C4695" i="12"/>
  <c r="D4695" i="12"/>
  <c r="E4695" i="12"/>
  <c r="F4695" i="12"/>
  <c r="G4695" i="12"/>
  <c r="H4695" i="12"/>
  <c r="A4696" i="12"/>
  <c r="B4696" i="12"/>
  <c r="C4696" i="12"/>
  <c r="D4696" i="12"/>
  <c r="E4696" i="12"/>
  <c r="F4696" i="12"/>
  <c r="G4696" i="12"/>
  <c r="H4696" i="12"/>
  <c r="A4697" i="12"/>
  <c r="B4697" i="12"/>
  <c r="C4697" i="12"/>
  <c r="D4697" i="12"/>
  <c r="E4697" i="12"/>
  <c r="F4697" i="12"/>
  <c r="G4697" i="12"/>
  <c r="H4697" i="12"/>
  <c r="A4698" i="12"/>
  <c r="B4698" i="12"/>
  <c r="C4698" i="12"/>
  <c r="D4698" i="12"/>
  <c r="E4698" i="12"/>
  <c r="F4698" i="12"/>
  <c r="G4698" i="12"/>
  <c r="H4698" i="12"/>
  <c r="A4699" i="12"/>
  <c r="B4699" i="12"/>
  <c r="C4699" i="12"/>
  <c r="D4699" i="12"/>
  <c r="E4699" i="12"/>
  <c r="F4699" i="12"/>
  <c r="G4699" i="12"/>
  <c r="H4699" i="12"/>
  <c r="A4700" i="12"/>
  <c r="B4700" i="12"/>
  <c r="C4700" i="12"/>
  <c r="D4700" i="12"/>
  <c r="E4700" i="12"/>
  <c r="F4700" i="12"/>
  <c r="G4700" i="12"/>
  <c r="H4700" i="12"/>
  <c r="A4701" i="12"/>
  <c r="B4701" i="12"/>
  <c r="C4701" i="12"/>
  <c r="D4701" i="12"/>
  <c r="E4701" i="12"/>
  <c r="F4701" i="12"/>
  <c r="G4701" i="12"/>
  <c r="H4701" i="12"/>
  <c r="A4702" i="12"/>
  <c r="B4702" i="12"/>
  <c r="C4702" i="12"/>
  <c r="D4702" i="12"/>
  <c r="E4702" i="12"/>
  <c r="F4702" i="12"/>
  <c r="G4702" i="12"/>
  <c r="H4702" i="12"/>
  <c r="A4703" i="12"/>
  <c r="B4703" i="12"/>
  <c r="C4703" i="12"/>
  <c r="D4703" i="12"/>
  <c r="E4703" i="12"/>
  <c r="F4703" i="12"/>
  <c r="G4703" i="12"/>
  <c r="H4703" i="12"/>
  <c r="A4704" i="12"/>
  <c r="B4704" i="12"/>
  <c r="C4704" i="12"/>
  <c r="D4704" i="12"/>
  <c r="E4704" i="12"/>
  <c r="F4704" i="12"/>
  <c r="G4704" i="12"/>
  <c r="H4704" i="12"/>
  <c r="A4705" i="12"/>
  <c r="B4705" i="12"/>
  <c r="C4705" i="12"/>
  <c r="D4705" i="12"/>
  <c r="E4705" i="12"/>
  <c r="F4705" i="12"/>
  <c r="G4705" i="12"/>
  <c r="H4705" i="12"/>
  <c r="A4706" i="12"/>
  <c r="B4706" i="12"/>
  <c r="C4706" i="12"/>
  <c r="D4706" i="12"/>
  <c r="E4706" i="12"/>
  <c r="F4706" i="12"/>
  <c r="G4706" i="12"/>
  <c r="H4706" i="12"/>
  <c r="A4707" i="12"/>
  <c r="B4707" i="12"/>
  <c r="C4707" i="12"/>
  <c r="D4707" i="12"/>
  <c r="E4707" i="12"/>
  <c r="F4707" i="12"/>
  <c r="G4707" i="12"/>
  <c r="H4707" i="12"/>
  <c r="A4708" i="12"/>
  <c r="B4708" i="12"/>
  <c r="C4708" i="12"/>
  <c r="D4708" i="12"/>
  <c r="E4708" i="12"/>
  <c r="F4708" i="12"/>
  <c r="G4708" i="12"/>
  <c r="H4708" i="12"/>
  <c r="A4709" i="12"/>
  <c r="B4709" i="12"/>
  <c r="C4709" i="12"/>
  <c r="D4709" i="12"/>
  <c r="E4709" i="12"/>
  <c r="F4709" i="12"/>
  <c r="G4709" i="12"/>
  <c r="H4709" i="12"/>
  <c r="A4710" i="12"/>
  <c r="B4710" i="12"/>
  <c r="C4710" i="12"/>
  <c r="D4710" i="12"/>
  <c r="E4710" i="12"/>
  <c r="F4710" i="12"/>
  <c r="G4710" i="12"/>
  <c r="H4710" i="12"/>
  <c r="A4711" i="12"/>
  <c r="B4711" i="12"/>
  <c r="C4711" i="12"/>
  <c r="D4711" i="12"/>
  <c r="E4711" i="12"/>
  <c r="F4711" i="12"/>
  <c r="G4711" i="12"/>
  <c r="H4711" i="12"/>
  <c r="A4712" i="12"/>
  <c r="B4712" i="12"/>
  <c r="C4712" i="12"/>
  <c r="D4712" i="12"/>
  <c r="E4712" i="12"/>
  <c r="F4712" i="12"/>
  <c r="G4712" i="12"/>
  <c r="H4712" i="12"/>
  <c r="A4713" i="12"/>
  <c r="B4713" i="12"/>
  <c r="C4713" i="12"/>
  <c r="D4713" i="12"/>
  <c r="E4713" i="12"/>
  <c r="F4713" i="12"/>
  <c r="G4713" i="12"/>
  <c r="H4713" i="12"/>
  <c r="A4714" i="12"/>
  <c r="B4714" i="12"/>
  <c r="C4714" i="12"/>
  <c r="D4714" i="12"/>
  <c r="E4714" i="12"/>
  <c r="F4714" i="12"/>
  <c r="G4714" i="12"/>
  <c r="H4714" i="12"/>
  <c r="A4715" i="12"/>
  <c r="B4715" i="12"/>
  <c r="C4715" i="12"/>
  <c r="D4715" i="12"/>
  <c r="E4715" i="12"/>
  <c r="F4715" i="12"/>
  <c r="G4715" i="12"/>
  <c r="H4715" i="12"/>
  <c r="A4716" i="12"/>
  <c r="B4716" i="12"/>
  <c r="C4716" i="12"/>
  <c r="D4716" i="12"/>
  <c r="E4716" i="12"/>
  <c r="F4716" i="12"/>
  <c r="G4716" i="12"/>
  <c r="H4716" i="12"/>
  <c r="A4717" i="12"/>
  <c r="B4717" i="12"/>
  <c r="C4717" i="12"/>
  <c r="D4717" i="12"/>
  <c r="E4717" i="12"/>
  <c r="F4717" i="12"/>
  <c r="G4717" i="12"/>
  <c r="H4717" i="12"/>
  <c r="A4718" i="12"/>
  <c r="B4718" i="12"/>
  <c r="C4718" i="12"/>
  <c r="D4718" i="12"/>
  <c r="E4718" i="12"/>
  <c r="F4718" i="12"/>
  <c r="G4718" i="12"/>
  <c r="H4718" i="12"/>
  <c r="A4719" i="12"/>
  <c r="B4719" i="12"/>
  <c r="C4719" i="12"/>
  <c r="D4719" i="12"/>
  <c r="E4719" i="12"/>
  <c r="F4719" i="12"/>
  <c r="G4719" i="12"/>
  <c r="H4719" i="12"/>
  <c r="A4720" i="12"/>
  <c r="B4720" i="12"/>
  <c r="C4720" i="12"/>
  <c r="D4720" i="12"/>
  <c r="E4720" i="12"/>
  <c r="F4720" i="12"/>
  <c r="G4720" i="12"/>
  <c r="H4720" i="12"/>
  <c r="A4721" i="12"/>
  <c r="B4721" i="12"/>
  <c r="C4721" i="12"/>
  <c r="D4721" i="12"/>
  <c r="E4721" i="12"/>
  <c r="F4721" i="12"/>
  <c r="G4721" i="12"/>
  <c r="H4721" i="12"/>
  <c r="A4722" i="12"/>
  <c r="B4722" i="12"/>
  <c r="C4722" i="12"/>
  <c r="D4722" i="12"/>
  <c r="E4722" i="12"/>
  <c r="F4722" i="12"/>
  <c r="G4722" i="12"/>
  <c r="H4722" i="12"/>
  <c r="A4723" i="12"/>
  <c r="B4723" i="12"/>
  <c r="C4723" i="12"/>
  <c r="D4723" i="12"/>
  <c r="E4723" i="12"/>
  <c r="F4723" i="12"/>
  <c r="G4723" i="12"/>
  <c r="H4723" i="12"/>
  <c r="A4724" i="12"/>
  <c r="B4724" i="12"/>
  <c r="C4724" i="12"/>
  <c r="D4724" i="12"/>
  <c r="E4724" i="12"/>
  <c r="F4724" i="12"/>
  <c r="G4724" i="12"/>
  <c r="H4724" i="12"/>
  <c r="A4725" i="12"/>
  <c r="B4725" i="12"/>
  <c r="C4725" i="12"/>
  <c r="D4725" i="12"/>
  <c r="E4725" i="12"/>
  <c r="F4725" i="12"/>
  <c r="G4725" i="12"/>
  <c r="H4725" i="12"/>
  <c r="A4726" i="12"/>
  <c r="B4726" i="12"/>
  <c r="C4726" i="12"/>
  <c r="D4726" i="12"/>
  <c r="E4726" i="12"/>
  <c r="F4726" i="12"/>
  <c r="G4726" i="12"/>
  <c r="H4726" i="12"/>
  <c r="A4727" i="12"/>
  <c r="B4727" i="12"/>
  <c r="C4727" i="12"/>
  <c r="D4727" i="12"/>
  <c r="E4727" i="12"/>
  <c r="F4727" i="12"/>
  <c r="G4727" i="12"/>
  <c r="H4727" i="12"/>
  <c r="A4728" i="12"/>
  <c r="B4728" i="12"/>
  <c r="C4728" i="12"/>
  <c r="D4728" i="12"/>
  <c r="E4728" i="12"/>
  <c r="F4728" i="12"/>
  <c r="G4728" i="12"/>
  <c r="H4728" i="12"/>
  <c r="A4729" i="12"/>
  <c r="B4729" i="12"/>
  <c r="C4729" i="12"/>
  <c r="D4729" i="12"/>
  <c r="E4729" i="12"/>
  <c r="F4729" i="12"/>
  <c r="G4729" i="12"/>
  <c r="H4729" i="12"/>
  <c r="A4730" i="12"/>
  <c r="B4730" i="12"/>
  <c r="C4730" i="12"/>
  <c r="D4730" i="12"/>
  <c r="E4730" i="12"/>
  <c r="F4730" i="12"/>
  <c r="G4730" i="12"/>
  <c r="H4730" i="12"/>
  <c r="A4731" i="12"/>
  <c r="B4731" i="12"/>
  <c r="C4731" i="12"/>
  <c r="D4731" i="12"/>
  <c r="E4731" i="12"/>
  <c r="F4731" i="12"/>
  <c r="G4731" i="12"/>
  <c r="H4731" i="12"/>
  <c r="A4732" i="12"/>
  <c r="B4732" i="12"/>
  <c r="C4732" i="12"/>
  <c r="D4732" i="12"/>
  <c r="E4732" i="12"/>
  <c r="F4732" i="12"/>
  <c r="G4732" i="12"/>
  <c r="H4732" i="12"/>
  <c r="A4733" i="12"/>
  <c r="B4733" i="12"/>
  <c r="C4733" i="12"/>
  <c r="D4733" i="12"/>
  <c r="E4733" i="12"/>
  <c r="F4733" i="12"/>
  <c r="G4733" i="12"/>
  <c r="H4733" i="12"/>
  <c r="A4734" i="12"/>
  <c r="B4734" i="12"/>
  <c r="C4734" i="12"/>
  <c r="D4734" i="12"/>
  <c r="E4734" i="12"/>
  <c r="F4734" i="12"/>
  <c r="G4734" i="12"/>
  <c r="H4734" i="12"/>
  <c r="A4735" i="12"/>
  <c r="B4735" i="12"/>
  <c r="C4735" i="12"/>
  <c r="D4735" i="12"/>
  <c r="E4735" i="12"/>
  <c r="F4735" i="12"/>
  <c r="G4735" i="12"/>
  <c r="H4735" i="12"/>
  <c r="A4736" i="12"/>
  <c r="B4736" i="12"/>
  <c r="C4736" i="12"/>
  <c r="D4736" i="12"/>
  <c r="E4736" i="12"/>
  <c r="F4736" i="12"/>
  <c r="G4736" i="12"/>
  <c r="H4736" i="12"/>
  <c r="A4737" i="12"/>
  <c r="B4737" i="12"/>
  <c r="C4737" i="12"/>
  <c r="D4737" i="12"/>
  <c r="E4737" i="12"/>
  <c r="F4737" i="12"/>
  <c r="G4737" i="12"/>
  <c r="H4737" i="12"/>
  <c r="A4738" i="12"/>
  <c r="B4738" i="12"/>
  <c r="C4738" i="12"/>
  <c r="D4738" i="12"/>
  <c r="E4738" i="12"/>
  <c r="F4738" i="12"/>
  <c r="G4738" i="12"/>
  <c r="H4738" i="12"/>
  <c r="A4739" i="12"/>
  <c r="B4739" i="12"/>
  <c r="C4739" i="12"/>
  <c r="D4739" i="12"/>
  <c r="E4739" i="12"/>
  <c r="F4739" i="12"/>
  <c r="G4739" i="12"/>
  <c r="H4739" i="12"/>
  <c r="A4740" i="12"/>
  <c r="B4740" i="12"/>
  <c r="C4740" i="12"/>
  <c r="D4740" i="12"/>
  <c r="E4740" i="12"/>
  <c r="F4740" i="12"/>
  <c r="G4740" i="12"/>
  <c r="H4740" i="12"/>
  <c r="A4741" i="12"/>
  <c r="B4741" i="12"/>
  <c r="C4741" i="12"/>
  <c r="D4741" i="12"/>
  <c r="E4741" i="12"/>
  <c r="F4741" i="12"/>
  <c r="G4741" i="12"/>
  <c r="H4741" i="12"/>
  <c r="A4742" i="12"/>
  <c r="B4742" i="12"/>
  <c r="C4742" i="12"/>
  <c r="D4742" i="12"/>
  <c r="E4742" i="12"/>
  <c r="F4742" i="12"/>
  <c r="G4742" i="12"/>
  <c r="H4742" i="12"/>
  <c r="A4743" i="12"/>
  <c r="B4743" i="12"/>
  <c r="C4743" i="12"/>
  <c r="D4743" i="12"/>
  <c r="E4743" i="12"/>
  <c r="F4743" i="12"/>
  <c r="G4743" i="12"/>
  <c r="H4743" i="12"/>
  <c r="A4744" i="12"/>
  <c r="B4744" i="12"/>
  <c r="C4744" i="12"/>
  <c r="D4744" i="12"/>
  <c r="E4744" i="12"/>
  <c r="F4744" i="12"/>
  <c r="G4744" i="12"/>
  <c r="H4744" i="12"/>
  <c r="A4745" i="12"/>
  <c r="B4745" i="12"/>
  <c r="C4745" i="12"/>
  <c r="D4745" i="12"/>
  <c r="E4745" i="12"/>
  <c r="F4745" i="12"/>
  <c r="G4745" i="12"/>
  <c r="H4745" i="12"/>
  <c r="A4746" i="12"/>
  <c r="B4746" i="12"/>
  <c r="C4746" i="12"/>
  <c r="D4746" i="12"/>
  <c r="E4746" i="12"/>
  <c r="F4746" i="12"/>
  <c r="G4746" i="12"/>
  <c r="H4746" i="12"/>
  <c r="A4747" i="12"/>
  <c r="B4747" i="12"/>
  <c r="C4747" i="12"/>
  <c r="D4747" i="12"/>
  <c r="E4747" i="12"/>
  <c r="F4747" i="12"/>
  <c r="G4747" i="12"/>
  <c r="H4747" i="12"/>
  <c r="A4748" i="12"/>
  <c r="B4748" i="12"/>
  <c r="C4748" i="12"/>
  <c r="D4748" i="12"/>
  <c r="E4748" i="12"/>
  <c r="F4748" i="12"/>
  <c r="G4748" i="12"/>
  <c r="H4748" i="12"/>
  <c r="A4749" i="12"/>
  <c r="B4749" i="12"/>
  <c r="C4749" i="12"/>
  <c r="D4749" i="12"/>
  <c r="E4749" i="12"/>
  <c r="F4749" i="12"/>
  <c r="G4749" i="12"/>
  <c r="H4749" i="12"/>
  <c r="A4750" i="12"/>
  <c r="B4750" i="12"/>
  <c r="C4750" i="12"/>
  <c r="D4750" i="12"/>
  <c r="E4750" i="12"/>
  <c r="F4750" i="12"/>
  <c r="G4750" i="12"/>
  <c r="H4750" i="12"/>
  <c r="A4751" i="12"/>
  <c r="B4751" i="12"/>
  <c r="C4751" i="12"/>
  <c r="D4751" i="12"/>
  <c r="E4751" i="12"/>
  <c r="F4751" i="12"/>
  <c r="G4751" i="12"/>
  <c r="H4751" i="12"/>
  <c r="A4752" i="12"/>
  <c r="B4752" i="12"/>
  <c r="C4752" i="12"/>
  <c r="D4752" i="12"/>
  <c r="E4752" i="12"/>
  <c r="F4752" i="12"/>
  <c r="G4752" i="12"/>
  <c r="H4752" i="12"/>
  <c r="A4753" i="12"/>
  <c r="B4753" i="12"/>
  <c r="C4753" i="12"/>
  <c r="D4753" i="12"/>
  <c r="E4753" i="12"/>
  <c r="F4753" i="12"/>
  <c r="G4753" i="12"/>
  <c r="H4753" i="12"/>
  <c r="A4754" i="12"/>
  <c r="B4754" i="12"/>
  <c r="C4754" i="12"/>
  <c r="D4754" i="12"/>
  <c r="E4754" i="12"/>
  <c r="F4754" i="12"/>
  <c r="G4754" i="12"/>
  <c r="H4754" i="12"/>
  <c r="A4755" i="12"/>
  <c r="B4755" i="12"/>
  <c r="C4755" i="12"/>
  <c r="D4755" i="12"/>
  <c r="E4755" i="12"/>
  <c r="F4755" i="12"/>
  <c r="G4755" i="12"/>
  <c r="H4755" i="12"/>
  <c r="A4756" i="12"/>
  <c r="B4756" i="12"/>
  <c r="C4756" i="12"/>
  <c r="D4756" i="12"/>
  <c r="E4756" i="12"/>
  <c r="F4756" i="12"/>
  <c r="G4756" i="12"/>
  <c r="H4756" i="12"/>
  <c r="A4757" i="12"/>
  <c r="B4757" i="12"/>
  <c r="C4757" i="12"/>
  <c r="D4757" i="12"/>
  <c r="E4757" i="12"/>
  <c r="F4757" i="12"/>
  <c r="G4757" i="12"/>
  <c r="H4757" i="12"/>
  <c r="A4758" i="12"/>
  <c r="B4758" i="12"/>
  <c r="C4758" i="12"/>
  <c r="D4758" i="12"/>
  <c r="E4758" i="12"/>
  <c r="F4758" i="12"/>
  <c r="G4758" i="12"/>
  <c r="H4758" i="12"/>
  <c r="A4759" i="12"/>
  <c r="B4759" i="12"/>
  <c r="C4759" i="12"/>
  <c r="D4759" i="12"/>
  <c r="E4759" i="12"/>
  <c r="F4759" i="12"/>
  <c r="G4759" i="12"/>
  <c r="H4759" i="12"/>
  <c r="A4760" i="12"/>
  <c r="B4760" i="12"/>
  <c r="C4760" i="12"/>
  <c r="D4760" i="12"/>
  <c r="E4760" i="12"/>
  <c r="F4760" i="12"/>
  <c r="G4760" i="12"/>
  <c r="H4760" i="12"/>
  <c r="A4761" i="12"/>
  <c r="B4761" i="12"/>
  <c r="C4761" i="12"/>
  <c r="D4761" i="12"/>
  <c r="E4761" i="12"/>
  <c r="F4761" i="12"/>
  <c r="G4761" i="12"/>
  <c r="H4761" i="12"/>
  <c r="A4762" i="12"/>
  <c r="B4762" i="12"/>
  <c r="C4762" i="12"/>
  <c r="D4762" i="12"/>
  <c r="E4762" i="12"/>
  <c r="F4762" i="12"/>
  <c r="G4762" i="12"/>
  <c r="H4762" i="12"/>
  <c r="A4763" i="12"/>
  <c r="B4763" i="12"/>
  <c r="C4763" i="12"/>
  <c r="D4763" i="12"/>
  <c r="E4763" i="12"/>
  <c r="F4763" i="12"/>
  <c r="G4763" i="12"/>
  <c r="H4763" i="12"/>
  <c r="A4764" i="12"/>
  <c r="B4764" i="12"/>
  <c r="C4764" i="12"/>
  <c r="D4764" i="12"/>
  <c r="E4764" i="12"/>
  <c r="F4764" i="12"/>
  <c r="G4764" i="12"/>
  <c r="H4764" i="12"/>
  <c r="A4765" i="12"/>
  <c r="B4765" i="12"/>
  <c r="C4765" i="12"/>
  <c r="D4765" i="12"/>
  <c r="E4765" i="12"/>
  <c r="F4765" i="12"/>
  <c r="G4765" i="12"/>
  <c r="H4765" i="12"/>
  <c r="A4766" i="12"/>
  <c r="B4766" i="12"/>
  <c r="C4766" i="12"/>
  <c r="D4766" i="12"/>
  <c r="E4766" i="12"/>
  <c r="F4766" i="12"/>
  <c r="G4766" i="12"/>
  <c r="H4766" i="12"/>
  <c r="A4767" i="12"/>
  <c r="B4767" i="12"/>
  <c r="C4767" i="12"/>
  <c r="D4767" i="12"/>
  <c r="E4767" i="12"/>
  <c r="F4767" i="12"/>
  <c r="G4767" i="12"/>
  <c r="H4767" i="12"/>
  <c r="A4768" i="12"/>
  <c r="B4768" i="12"/>
  <c r="C4768" i="12"/>
  <c r="D4768" i="12"/>
  <c r="E4768" i="12"/>
  <c r="F4768" i="12"/>
  <c r="G4768" i="12"/>
  <c r="H4768" i="12"/>
  <c r="A4769" i="12"/>
  <c r="B4769" i="12"/>
  <c r="C4769" i="12"/>
  <c r="D4769" i="12"/>
  <c r="E4769" i="12"/>
  <c r="F4769" i="12"/>
  <c r="G4769" i="12"/>
  <c r="H4769" i="12"/>
  <c r="A4770" i="12"/>
  <c r="B4770" i="12"/>
  <c r="C4770" i="12"/>
  <c r="D4770" i="12"/>
  <c r="E4770" i="12"/>
  <c r="F4770" i="12"/>
  <c r="G4770" i="12"/>
  <c r="H4770" i="12"/>
  <c r="A4771" i="12"/>
  <c r="B4771" i="12"/>
  <c r="C4771" i="12"/>
  <c r="D4771" i="12"/>
  <c r="E4771" i="12"/>
  <c r="F4771" i="12"/>
  <c r="G4771" i="12"/>
  <c r="H4771" i="12"/>
  <c r="A4772" i="12"/>
  <c r="B4772" i="12"/>
  <c r="C4772" i="12"/>
  <c r="D4772" i="12"/>
  <c r="E4772" i="12"/>
  <c r="F4772" i="12"/>
  <c r="G4772" i="12"/>
  <c r="H4772" i="12"/>
  <c r="A4773" i="12"/>
  <c r="B4773" i="12"/>
  <c r="C4773" i="12"/>
  <c r="D4773" i="12"/>
  <c r="E4773" i="12"/>
  <c r="F4773" i="12"/>
  <c r="G4773" i="12"/>
  <c r="H4773" i="12"/>
  <c r="A4774" i="12"/>
  <c r="B4774" i="12"/>
  <c r="C4774" i="12"/>
  <c r="D4774" i="12"/>
  <c r="E4774" i="12"/>
  <c r="F4774" i="12"/>
  <c r="G4774" i="12"/>
  <c r="H4774" i="12"/>
  <c r="A4775" i="12"/>
  <c r="B4775" i="12"/>
  <c r="C4775" i="12"/>
  <c r="D4775" i="12"/>
  <c r="E4775" i="12"/>
  <c r="F4775" i="12"/>
  <c r="G4775" i="12"/>
  <c r="H4775" i="12"/>
  <c r="A4776" i="12"/>
  <c r="B4776" i="12"/>
  <c r="C4776" i="12"/>
  <c r="D4776" i="12"/>
  <c r="E4776" i="12"/>
  <c r="F4776" i="12"/>
  <c r="G4776" i="12"/>
  <c r="H4776" i="12"/>
  <c r="A4777" i="12"/>
  <c r="B4777" i="12"/>
  <c r="C4777" i="12"/>
  <c r="D4777" i="12"/>
  <c r="E4777" i="12"/>
  <c r="F4777" i="12"/>
  <c r="G4777" i="12"/>
  <c r="H4777" i="12"/>
  <c r="A4778" i="12"/>
  <c r="B4778" i="12"/>
  <c r="C4778" i="12"/>
  <c r="D4778" i="12"/>
  <c r="E4778" i="12"/>
  <c r="F4778" i="12"/>
  <c r="G4778" i="12"/>
  <c r="H4778" i="12"/>
  <c r="A4779" i="12"/>
  <c r="B4779" i="12"/>
  <c r="C4779" i="12"/>
  <c r="D4779" i="12"/>
  <c r="E4779" i="12"/>
  <c r="F4779" i="12"/>
  <c r="G4779" i="12"/>
  <c r="H4779" i="12"/>
  <c r="A4780" i="12"/>
  <c r="B4780" i="12"/>
  <c r="C4780" i="12"/>
  <c r="D4780" i="12"/>
  <c r="E4780" i="12"/>
  <c r="F4780" i="12"/>
  <c r="G4780" i="12"/>
  <c r="H4780" i="12"/>
  <c r="A4781" i="12"/>
  <c r="B4781" i="12"/>
  <c r="C4781" i="12"/>
  <c r="D4781" i="12"/>
  <c r="E4781" i="12"/>
  <c r="F4781" i="12"/>
  <c r="G4781" i="12"/>
  <c r="H4781" i="12"/>
  <c r="A4782" i="12"/>
  <c r="B4782" i="12"/>
  <c r="C4782" i="12"/>
  <c r="D4782" i="12"/>
  <c r="E4782" i="12"/>
  <c r="F4782" i="12"/>
  <c r="G4782" i="12"/>
  <c r="H4782" i="12"/>
  <c r="A4783" i="12"/>
  <c r="B4783" i="12"/>
  <c r="C4783" i="12"/>
  <c r="D4783" i="12"/>
  <c r="E4783" i="12"/>
  <c r="F4783" i="12"/>
  <c r="G4783" i="12"/>
  <c r="H4783" i="12"/>
  <c r="A4784" i="12"/>
  <c r="B4784" i="12"/>
  <c r="C4784" i="12"/>
  <c r="D4784" i="12"/>
  <c r="E4784" i="12"/>
  <c r="F4784" i="12"/>
  <c r="G4784" i="12"/>
  <c r="H4784" i="12"/>
  <c r="A4785" i="12"/>
  <c r="B4785" i="12"/>
  <c r="C4785" i="12"/>
  <c r="D4785" i="12"/>
  <c r="E4785" i="12"/>
  <c r="F4785" i="12"/>
  <c r="G4785" i="12"/>
  <c r="H4785" i="12"/>
  <c r="A4786" i="12"/>
  <c r="B4786" i="12"/>
  <c r="C4786" i="12"/>
  <c r="D4786" i="12"/>
  <c r="E4786" i="12"/>
  <c r="F4786" i="12"/>
  <c r="G4786" i="12"/>
  <c r="H4786" i="12"/>
  <c r="A4787" i="12"/>
  <c r="B4787" i="12"/>
  <c r="C4787" i="12"/>
  <c r="D4787" i="12"/>
  <c r="E4787" i="12"/>
  <c r="F4787" i="12"/>
  <c r="G4787" i="12"/>
  <c r="H4787" i="12"/>
  <c r="A4788" i="12"/>
  <c r="B4788" i="12"/>
  <c r="C4788" i="12"/>
  <c r="D4788" i="12"/>
  <c r="E4788" i="12"/>
  <c r="F4788" i="12"/>
  <c r="G4788" i="12"/>
  <c r="H4788" i="12"/>
  <c r="A4789" i="12"/>
  <c r="B4789" i="12"/>
  <c r="C4789" i="12"/>
  <c r="D4789" i="12"/>
  <c r="E4789" i="12"/>
  <c r="F4789" i="12"/>
  <c r="G4789" i="12"/>
  <c r="H4789" i="12"/>
  <c r="A4790" i="12"/>
  <c r="B4790" i="12"/>
  <c r="C4790" i="12"/>
  <c r="D4790" i="12"/>
  <c r="E4790" i="12"/>
  <c r="F4790" i="12"/>
  <c r="G4790" i="12"/>
  <c r="H4790" i="12"/>
  <c r="A4791" i="12"/>
  <c r="B4791" i="12"/>
  <c r="C4791" i="12"/>
  <c r="D4791" i="12"/>
  <c r="E4791" i="12"/>
  <c r="F4791" i="12"/>
  <c r="G4791" i="12"/>
  <c r="H4791" i="12"/>
  <c r="A4792" i="12"/>
  <c r="B4792" i="12"/>
  <c r="C4792" i="12"/>
  <c r="D4792" i="12"/>
  <c r="E4792" i="12"/>
  <c r="F4792" i="12"/>
  <c r="G4792" i="12"/>
  <c r="H4792" i="12"/>
  <c r="A4793" i="12"/>
  <c r="B4793" i="12"/>
  <c r="C4793" i="12"/>
  <c r="D4793" i="12"/>
  <c r="E4793" i="12"/>
  <c r="F4793" i="12"/>
  <c r="G4793" i="12"/>
  <c r="H4793" i="12"/>
  <c r="A4794" i="12"/>
  <c r="B4794" i="12"/>
  <c r="C4794" i="12"/>
  <c r="D4794" i="12"/>
  <c r="E4794" i="12"/>
  <c r="F4794" i="12"/>
  <c r="G4794" i="12"/>
  <c r="H4794" i="12"/>
  <c r="A4795" i="12"/>
  <c r="B4795" i="12"/>
  <c r="C4795" i="12"/>
  <c r="D4795" i="12"/>
  <c r="E4795" i="12"/>
  <c r="F4795" i="12"/>
  <c r="G4795" i="12"/>
  <c r="H4795" i="12"/>
  <c r="A4796" i="12"/>
  <c r="B4796" i="12"/>
  <c r="C4796" i="12"/>
  <c r="D4796" i="12"/>
  <c r="E4796" i="12"/>
  <c r="F4796" i="12"/>
  <c r="G4796" i="12"/>
  <c r="H4796" i="12"/>
  <c r="A4797" i="12"/>
  <c r="B4797" i="12"/>
  <c r="C4797" i="12"/>
  <c r="D4797" i="12"/>
  <c r="E4797" i="12"/>
  <c r="F4797" i="12"/>
  <c r="G4797" i="12"/>
  <c r="H4797" i="12"/>
  <c r="A4798" i="12"/>
  <c r="B4798" i="12"/>
  <c r="C4798" i="12"/>
  <c r="D4798" i="12"/>
  <c r="E4798" i="12"/>
  <c r="F4798" i="12"/>
  <c r="G4798" i="12"/>
  <c r="H4798" i="12"/>
  <c r="A4799" i="12"/>
  <c r="B4799" i="12"/>
  <c r="C4799" i="12"/>
  <c r="D4799" i="12"/>
  <c r="E4799" i="12"/>
  <c r="F4799" i="12"/>
  <c r="G4799" i="12"/>
  <c r="H4799" i="12"/>
  <c r="A4800" i="12"/>
  <c r="B4800" i="12"/>
  <c r="C4800" i="12"/>
  <c r="D4800" i="12"/>
  <c r="E4800" i="12"/>
  <c r="F4800" i="12"/>
  <c r="G4800" i="12"/>
  <c r="H4800" i="12"/>
  <c r="A4801" i="12"/>
  <c r="B4801" i="12"/>
  <c r="C4801" i="12"/>
  <c r="D4801" i="12"/>
  <c r="E4801" i="12"/>
  <c r="F4801" i="12"/>
  <c r="G4801" i="12"/>
  <c r="H4801" i="12"/>
  <c r="A4802" i="12"/>
  <c r="B4802" i="12"/>
  <c r="C4802" i="12"/>
  <c r="D4802" i="12"/>
  <c r="E4802" i="12"/>
  <c r="F4802" i="12"/>
  <c r="G4802" i="12"/>
  <c r="H4802" i="12"/>
  <c r="A4803" i="12"/>
  <c r="B4803" i="12"/>
  <c r="C4803" i="12"/>
  <c r="D4803" i="12"/>
  <c r="E4803" i="12"/>
  <c r="F4803" i="12"/>
  <c r="G4803" i="12"/>
  <c r="H4803" i="12"/>
  <c r="A4804" i="12"/>
  <c r="B4804" i="12"/>
  <c r="C4804" i="12"/>
  <c r="D4804" i="12"/>
  <c r="E4804" i="12"/>
  <c r="F4804" i="12"/>
  <c r="G4804" i="12"/>
  <c r="H4804" i="12"/>
  <c r="A4805" i="12"/>
  <c r="B4805" i="12"/>
  <c r="C4805" i="12"/>
  <c r="D4805" i="12"/>
  <c r="E4805" i="12"/>
  <c r="F4805" i="12"/>
  <c r="G4805" i="12"/>
  <c r="H4805" i="12"/>
  <c r="A4806" i="12"/>
  <c r="B4806" i="12"/>
  <c r="C4806" i="12"/>
  <c r="D4806" i="12"/>
  <c r="E4806" i="12"/>
  <c r="F4806" i="12"/>
  <c r="G4806" i="12"/>
  <c r="H4806" i="12"/>
  <c r="A4807" i="12"/>
  <c r="B4807" i="12"/>
  <c r="C4807" i="12"/>
  <c r="D4807" i="12"/>
  <c r="E4807" i="12"/>
  <c r="F4807" i="12"/>
  <c r="G4807" i="12"/>
  <c r="H4807" i="12"/>
  <c r="A4808" i="12"/>
  <c r="B4808" i="12"/>
  <c r="C4808" i="12"/>
  <c r="D4808" i="12"/>
  <c r="E4808" i="12"/>
  <c r="F4808" i="12"/>
  <c r="G4808" i="12"/>
  <c r="H4808" i="12"/>
  <c r="A4809" i="12"/>
  <c r="B4809" i="12"/>
  <c r="C4809" i="12"/>
  <c r="D4809" i="12"/>
  <c r="E4809" i="12"/>
  <c r="F4809" i="12"/>
  <c r="G4809" i="12"/>
  <c r="H4809" i="12"/>
  <c r="A4810" i="12"/>
  <c r="B4810" i="12"/>
  <c r="C4810" i="12"/>
  <c r="D4810" i="12"/>
  <c r="E4810" i="12"/>
  <c r="F4810" i="12"/>
  <c r="G4810" i="12"/>
  <c r="H4810" i="12"/>
  <c r="A4811" i="12"/>
  <c r="B4811" i="12"/>
  <c r="C4811" i="12"/>
  <c r="D4811" i="12"/>
  <c r="E4811" i="12"/>
  <c r="F4811" i="12"/>
  <c r="G4811" i="12"/>
  <c r="H4811" i="12"/>
  <c r="A4812" i="12"/>
  <c r="B4812" i="12"/>
  <c r="C4812" i="12"/>
  <c r="D4812" i="12"/>
  <c r="E4812" i="12"/>
  <c r="F4812" i="12"/>
  <c r="G4812" i="12"/>
  <c r="H4812" i="12"/>
  <c r="A4813" i="12"/>
  <c r="B4813" i="12"/>
  <c r="C4813" i="12"/>
  <c r="D4813" i="12"/>
  <c r="E4813" i="12"/>
  <c r="F4813" i="12"/>
  <c r="G4813" i="12"/>
  <c r="H4813" i="12"/>
  <c r="A4814" i="12"/>
  <c r="B4814" i="12"/>
  <c r="C4814" i="12"/>
  <c r="D4814" i="12"/>
  <c r="E4814" i="12"/>
  <c r="F4814" i="12"/>
  <c r="G4814" i="12"/>
  <c r="H4814" i="12"/>
  <c r="A4815" i="12"/>
  <c r="B4815" i="12"/>
  <c r="C4815" i="12"/>
  <c r="D4815" i="12"/>
  <c r="E4815" i="12"/>
  <c r="F4815" i="12"/>
  <c r="G4815" i="12"/>
  <c r="H4815" i="12"/>
  <c r="A4816" i="12"/>
  <c r="B4816" i="12"/>
  <c r="C4816" i="12"/>
  <c r="D4816" i="12"/>
  <c r="E4816" i="12"/>
  <c r="F4816" i="12"/>
  <c r="G4816" i="12"/>
  <c r="H4816" i="12"/>
  <c r="A4817" i="12"/>
  <c r="B4817" i="12"/>
  <c r="C4817" i="12"/>
  <c r="D4817" i="12"/>
  <c r="E4817" i="12"/>
  <c r="F4817" i="12"/>
  <c r="G4817" i="12"/>
  <c r="H4817" i="12"/>
  <c r="A4818" i="12"/>
  <c r="B4818" i="12"/>
  <c r="C4818" i="12"/>
  <c r="D4818" i="12"/>
  <c r="E4818" i="12"/>
  <c r="F4818" i="12"/>
  <c r="G4818" i="12"/>
  <c r="H4818" i="12"/>
  <c r="A4819" i="12"/>
  <c r="B4819" i="12"/>
  <c r="C4819" i="12"/>
  <c r="D4819" i="12"/>
  <c r="E4819" i="12"/>
  <c r="F4819" i="12"/>
  <c r="G4819" i="12"/>
  <c r="H4819" i="12"/>
  <c r="A4820" i="12"/>
  <c r="B4820" i="12"/>
  <c r="C4820" i="12"/>
  <c r="D4820" i="12"/>
  <c r="E4820" i="12"/>
  <c r="F4820" i="12"/>
  <c r="G4820" i="12"/>
  <c r="H4820" i="12"/>
  <c r="A4821" i="12"/>
  <c r="B4821" i="12"/>
  <c r="C4821" i="12"/>
  <c r="D4821" i="12"/>
  <c r="E4821" i="12"/>
  <c r="F4821" i="12"/>
  <c r="G4821" i="12"/>
  <c r="H4821" i="12"/>
  <c r="A4822" i="12"/>
  <c r="B4822" i="12"/>
  <c r="C4822" i="12"/>
  <c r="D4822" i="12"/>
  <c r="E4822" i="12"/>
  <c r="F4822" i="12"/>
  <c r="G4822" i="12"/>
  <c r="H4822" i="12"/>
  <c r="A4823" i="12"/>
  <c r="B4823" i="12"/>
  <c r="C4823" i="12"/>
  <c r="D4823" i="12"/>
  <c r="E4823" i="12"/>
  <c r="F4823" i="12"/>
  <c r="G4823" i="12"/>
  <c r="H4823" i="12"/>
  <c r="A4824" i="12"/>
  <c r="B4824" i="12"/>
  <c r="C4824" i="12"/>
  <c r="D4824" i="12"/>
  <c r="E4824" i="12"/>
  <c r="F4824" i="12"/>
  <c r="G4824" i="12"/>
  <c r="H4824" i="12"/>
  <c r="A4825" i="12"/>
  <c r="B4825" i="12"/>
  <c r="C4825" i="12"/>
  <c r="D4825" i="12"/>
  <c r="E4825" i="12"/>
  <c r="F4825" i="12"/>
  <c r="G4825" i="12"/>
  <c r="H4825" i="12"/>
  <c r="A4826" i="12"/>
  <c r="B4826" i="12"/>
  <c r="C4826" i="12"/>
  <c r="D4826" i="12"/>
  <c r="E4826" i="12"/>
  <c r="F4826" i="12"/>
  <c r="G4826" i="12"/>
  <c r="H4826" i="12"/>
  <c r="A4827" i="12"/>
  <c r="B4827" i="12"/>
  <c r="C4827" i="12"/>
  <c r="D4827" i="12"/>
  <c r="E4827" i="12"/>
  <c r="F4827" i="12"/>
  <c r="G4827" i="12"/>
  <c r="H4827" i="12"/>
  <c r="A4828" i="12"/>
  <c r="B4828" i="12"/>
  <c r="C4828" i="12"/>
  <c r="D4828" i="12"/>
  <c r="E4828" i="12"/>
  <c r="F4828" i="12"/>
  <c r="G4828" i="12"/>
  <c r="H4828" i="12"/>
  <c r="A4829" i="12"/>
  <c r="B4829" i="12"/>
  <c r="C4829" i="12"/>
  <c r="D4829" i="12"/>
  <c r="E4829" i="12"/>
  <c r="F4829" i="12"/>
  <c r="G4829" i="12"/>
  <c r="H4829" i="12"/>
  <c r="A4830" i="12"/>
  <c r="B4830" i="12"/>
  <c r="C4830" i="12"/>
  <c r="D4830" i="12"/>
  <c r="E4830" i="12"/>
  <c r="F4830" i="12"/>
  <c r="G4830" i="12"/>
  <c r="H4830" i="12"/>
  <c r="A4831" i="12"/>
  <c r="B4831" i="12"/>
  <c r="C4831" i="12"/>
  <c r="D4831" i="12"/>
  <c r="E4831" i="12"/>
  <c r="F4831" i="12"/>
  <c r="G4831" i="12"/>
  <c r="H4831" i="12"/>
  <c r="A4832" i="12"/>
  <c r="B4832" i="12"/>
  <c r="C4832" i="12"/>
  <c r="D4832" i="12"/>
  <c r="E4832" i="12"/>
  <c r="F4832" i="12"/>
  <c r="G4832" i="12"/>
  <c r="H4832" i="12"/>
  <c r="A4833" i="12"/>
  <c r="B4833" i="12"/>
  <c r="C4833" i="12"/>
  <c r="D4833" i="12"/>
  <c r="E4833" i="12"/>
  <c r="F4833" i="12"/>
  <c r="G4833" i="12"/>
  <c r="H4833" i="12"/>
  <c r="A4834" i="12"/>
  <c r="B4834" i="12"/>
  <c r="C4834" i="12"/>
  <c r="D4834" i="12"/>
  <c r="E4834" i="12"/>
  <c r="F4834" i="12"/>
  <c r="G4834" i="12"/>
  <c r="H4834" i="12"/>
  <c r="A4835" i="12"/>
  <c r="B4835" i="12"/>
  <c r="C4835" i="12"/>
  <c r="D4835" i="12"/>
  <c r="E4835" i="12"/>
  <c r="F4835" i="12"/>
  <c r="G4835" i="12"/>
  <c r="H4835" i="12"/>
  <c r="A4836" i="12"/>
  <c r="B4836" i="12"/>
  <c r="C4836" i="12"/>
  <c r="D4836" i="12"/>
  <c r="E4836" i="12"/>
  <c r="F4836" i="12"/>
  <c r="G4836" i="12"/>
  <c r="H4836" i="12"/>
  <c r="A4837" i="12"/>
  <c r="B4837" i="12"/>
  <c r="C4837" i="12"/>
  <c r="D4837" i="12"/>
  <c r="E4837" i="12"/>
  <c r="F4837" i="12"/>
  <c r="G4837" i="12"/>
  <c r="H4837" i="12"/>
  <c r="A4838" i="12"/>
  <c r="B4838" i="12"/>
  <c r="C4838" i="12"/>
  <c r="D4838" i="12"/>
  <c r="E4838" i="12"/>
  <c r="F4838" i="12"/>
  <c r="G4838" i="12"/>
  <c r="H4838" i="12"/>
  <c r="A4839" i="12"/>
  <c r="B4839" i="12"/>
  <c r="C4839" i="12"/>
  <c r="D4839" i="12"/>
  <c r="E4839" i="12"/>
  <c r="F4839" i="12"/>
  <c r="G4839" i="12"/>
  <c r="H4839" i="12"/>
  <c r="A4840" i="12"/>
  <c r="B4840" i="12"/>
  <c r="C4840" i="12"/>
  <c r="D4840" i="12"/>
  <c r="E4840" i="12"/>
  <c r="F4840" i="12"/>
  <c r="G4840" i="12"/>
  <c r="H4840" i="12"/>
  <c r="A4841" i="12"/>
  <c r="B4841" i="12"/>
  <c r="C4841" i="12"/>
  <c r="D4841" i="12"/>
  <c r="E4841" i="12"/>
  <c r="F4841" i="12"/>
  <c r="G4841" i="12"/>
  <c r="H4841" i="12"/>
  <c r="A4842" i="12"/>
  <c r="B4842" i="12"/>
  <c r="C4842" i="12"/>
  <c r="D4842" i="12"/>
  <c r="E4842" i="12"/>
  <c r="F4842" i="12"/>
  <c r="G4842" i="12"/>
  <c r="H4842" i="12"/>
  <c r="A4843" i="12"/>
  <c r="B4843" i="12"/>
  <c r="C4843" i="12"/>
  <c r="D4843" i="12"/>
  <c r="E4843" i="12"/>
  <c r="F4843" i="12"/>
  <c r="G4843" i="12"/>
  <c r="H4843" i="12"/>
  <c r="A4844" i="12"/>
  <c r="B4844" i="12"/>
  <c r="C4844" i="12"/>
  <c r="D4844" i="12"/>
  <c r="E4844" i="12"/>
  <c r="F4844" i="12"/>
  <c r="G4844" i="12"/>
  <c r="H4844" i="12"/>
  <c r="A4845" i="12"/>
  <c r="B4845" i="12"/>
  <c r="C4845" i="12"/>
  <c r="D4845" i="12"/>
  <c r="E4845" i="12"/>
  <c r="F4845" i="12"/>
  <c r="G4845" i="12"/>
  <c r="H4845" i="12"/>
  <c r="A4846" i="12"/>
  <c r="B4846" i="12"/>
  <c r="C4846" i="12"/>
  <c r="D4846" i="12"/>
  <c r="E4846" i="12"/>
  <c r="F4846" i="12"/>
  <c r="G4846" i="12"/>
  <c r="H4846" i="12"/>
  <c r="A4847" i="12"/>
  <c r="B4847" i="12"/>
  <c r="C4847" i="12"/>
  <c r="D4847" i="12"/>
  <c r="E4847" i="12"/>
  <c r="F4847" i="12"/>
  <c r="G4847" i="12"/>
  <c r="H4847" i="12"/>
  <c r="A4848" i="12"/>
  <c r="B4848" i="12"/>
  <c r="C4848" i="12"/>
  <c r="D4848" i="12"/>
  <c r="E4848" i="12"/>
  <c r="F4848" i="12"/>
  <c r="G4848" i="12"/>
  <c r="H4848" i="12"/>
  <c r="A4849" i="12"/>
  <c r="B4849" i="12"/>
  <c r="C4849" i="12"/>
  <c r="D4849" i="12"/>
  <c r="E4849" i="12"/>
  <c r="F4849" i="12"/>
  <c r="G4849" i="12"/>
  <c r="H4849" i="12"/>
  <c r="A4850" i="12"/>
  <c r="B4850" i="12"/>
  <c r="C4850" i="12"/>
  <c r="D4850" i="12"/>
  <c r="E4850" i="12"/>
  <c r="F4850" i="12"/>
  <c r="G4850" i="12"/>
  <c r="H4850" i="12"/>
  <c r="A4851" i="12"/>
  <c r="B4851" i="12"/>
  <c r="C4851" i="12"/>
  <c r="D4851" i="12"/>
  <c r="E4851" i="12"/>
  <c r="F4851" i="12"/>
  <c r="G4851" i="12"/>
  <c r="H4851" i="12"/>
  <c r="A4852" i="12"/>
  <c r="B4852" i="12"/>
  <c r="C4852" i="12"/>
  <c r="D4852" i="12"/>
  <c r="E4852" i="12"/>
  <c r="F4852" i="12"/>
  <c r="G4852" i="12"/>
  <c r="H4852" i="12"/>
  <c r="A4853" i="12"/>
  <c r="B4853" i="12"/>
  <c r="C4853" i="12"/>
  <c r="D4853" i="12"/>
  <c r="E4853" i="12"/>
  <c r="F4853" i="12"/>
  <c r="G4853" i="12"/>
  <c r="H4853" i="12"/>
  <c r="A4854" i="12"/>
  <c r="B4854" i="12"/>
  <c r="C4854" i="12"/>
  <c r="D4854" i="12"/>
  <c r="E4854" i="12"/>
  <c r="F4854" i="12"/>
  <c r="G4854" i="12"/>
  <c r="H4854" i="12"/>
  <c r="A4855" i="12"/>
  <c r="B4855" i="12"/>
  <c r="C4855" i="12"/>
  <c r="D4855" i="12"/>
  <c r="E4855" i="12"/>
  <c r="F4855" i="12"/>
  <c r="G4855" i="12"/>
  <c r="H4855" i="12"/>
  <c r="A4856" i="12"/>
  <c r="B4856" i="12"/>
  <c r="C4856" i="12"/>
  <c r="D4856" i="12"/>
  <c r="E4856" i="12"/>
  <c r="F4856" i="12"/>
  <c r="G4856" i="12"/>
  <c r="H4856" i="12"/>
  <c r="A4857" i="12"/>
  <c r="B4857" i="12"/>
  <c r="C4857" i="12"/>
  <c r="D4857" i="12"/>
  <c r="E4857" i="12"/>
  <c r="F4857" i="12"/>
  <c r="G4857" i="12"/>
  <c r="H4857" i="12"/>
  <c r="A4858" i="12"/>
  <c r="B4858" i="12"/>
  <c r="C4858" i="12"/>
  <c r="D4858" i="12"/>
  <c r="E4858" i="12"/>
  <c r="F4858" i="12"/>
  <c r="G4858" i="12"/>
  <c r="H4858" i="12"/>
  <c r="A4859" i="12"/>
  <c r="B4859" i="12"/>
  <c r="C4859" i="12"/>
  <c r="D4859" i="12"/>
  <c r="E4859" i="12"/>
  <c r="F4859" i="12"/>
  <c r="G4859" i="12"/>
  <c r="H4859" i="12"/>
  <c r="A4860" i="12"/>
  <c r="B4860" i="12"/>
  <c r="C4860" i="12"/>
  <c r="D4860" i="12"/>
  <c r="E4860" i="12"/>
  <c r="F4860" i="12"/>
  <c r="G4860" i="12"/>
  <c r="H4860" i="12"/>
  <c r="A4861" i="12"/>
  <c r="B4861" i="12"/>
  <c r="C4861" i="12"/>
  <c r="D4861" i="12"/>
  <c r="E4861" i="12"/>
  <c r="F4861" i="12"/>
  <c r="G4861" i="12"/>
  <c r="H4861" i="12"/>
  <c r="A4862" i="12"/>
  <c r="B4862" i="12"/>
  <c r="C4862" i="12"/>
  <c r="D4862" i="12"/>
  <c r="E4862" i="12"/>
  <c r="F4862" i="12"/>
  <c r="G4862" i="12"/>
  <c r="H4862" i="12"/>
  <c r="A4863" i="12"/>
  <c r="B4863" i="12"/>
  <c r="C4863" i="12"/>
  <c r="D4863" i="12"/>
  <c r="E4863" i="12"/>
  <c r="F4863" i="12"/>
  <c r="G4863" i="12"/>
  <c r="H4863" i="12"/>
  <c r="A4864" i="12"/>
  <c r="B4864" i="12"/>
  <c r="C4864" i="12"/>
  <c r="D4864" i="12"/>
  <c r="E4864" i="12"/>
  <c r="F4864" i="12"/>
  <c r="G4864" i="12"/>
  <c r="H4864" i="12"/>
  <c r="A4865" i="12"/>
  <c r="B4865" i="12"/>
  <c r="C4865" i="12"/>
  <c r="D4865" i="12"/>
  <c r="E4865" i="12"/>
  <c r="F4865" i="12"/>
  <c r="G4865" i="12"/>
  <c r="H4865" i="12"/>
  <c r="A4866" i="12"/>
  <c r="B4866" i="12"/>
  <c r="C4866" i="12"/>
  <c r="D4866" i="12"/>
  <c r="E4866" i="12"/>
  <c r="F4866" i="12"/>
  <c r="G4866" i="12"/>
  <c r="H4866" i="12"/>
  <c r="A4867" i="12"/>
  <c r="B4867" i="12"/>
  <c r="C4867" i="12"/>
  <c r="D4867" i="12"/>
  <c r="E4867" i="12"/>
  <c r="F4867" i="12"/>
  <c r="G4867" i="12"/>
  <c r="H4867" i="12"/>
  <c r="A4868" i="12"/>
  <c r="B4868" i="12"/>
  <c r="C4868" i="12"/>
  <c r="D4868" i="12"/>
  <c r="E4868" i="12"/>
  <c r="F4868" i="12"/>
  <c r="G4868" i="12"/>
  <c r="H4868" i="12"/>
  <c r="A4869" i="12"/>
  <c r="B4869" i="12"/>
  <c r="C4869" i="12"/>
  <c r="D4869" i="12"/>
  <c r="E4869" i="12"/>
  <c r="F4869" i="12"/>
  <c r="G4869" i="12"/>
  <c r="H4869" i="12"/>
  <c r="A4870" i="12"/>
  <c r="B4870" i="12"/>
  <c r="C4870" i="12"/>
  <c r="D4870" i="12"/>
  <c r="E4870" i="12"/>
  <c r="F4870" i="12"/>
  <c r="G4870" i="12"/>
  <c r="H4870" i="12"/>
  <c r="A4871" i="12"/>
  <c r="B4871" i="12"/>
  <c r="C4871" i="12"/>
  <c r="D4871" i="12"/>
  <c r="E4871" i="12"/>
  <c r="F4871" i="12"/>
  <c r="G4871" i="12"/>
  <c r="H4871" i="12"/>
  <c r="A4872" i="12"/>
  <c r="B4872" i="12"/>
  <c r="C4872" i="12"/>
  <c r="D4872" i="12"/>
  <c r="E4872" i="12"/>
  <c r="F4872" i="12"/>
  <c r="G4872" i="12"/>
  <c r="H4872" i="12"/>
  <c r="A4873" i="12"/>
  <c r="B4873" i="12"/>
  <c r="C4873" i="12"/>
  <c r="D4873" i="12"/>
  <c r="E4873" i="12"/>
  <c r="F4873" i="12"/>
  <c r="G4873" i="12"/>
  <c r="H4873" i="12"/>
  <c r="A4874" i="12"/>
  <c r="B4874" i="12"/>
  <c r="C4874" i="12"/>
  <c r="D4874" i="12"/>
  <c r="E4874" i="12"/>
  <c r="F4874" i="12"/>
  <c r="G4874" i="12"/>
  <c r="H4874" i="12"/>
  <c r="A4875" i="12"/>
  <c r="B4875" i="12"/>
  <c r="C4875" i="12"/>
  <c r="D4875" i="12"/>
  <c r="E4875" i="12"/>
  <c r="F4875" i="12"/>
  <c r="G4875" i="12"/>
  <c r="H4875" i="12"/>
  <c r="A4876" i="12"/>
  <c r="B4876" i="12"/>
  <c r="C4876" i="12"/>
  <c r="D4876" i="12"/>
  <c r="E4876" i="12"/>
  <c r="F4876" i="12"/>
  <c r="G4876" i="12"/>
  <c r="H4876" i="12"/>
  <c r="A4877" i="12"/>
  <c r="B4877" i="12"/>
  <c r="C4877" i="12"/>
  <c r="D4877" i="12"/>
  <c r="E4877" i="12"/>
  <c r="F4877" i="12"/>
  <c r="G4877" i="12"/>
  <c r="H4877" i="12"/>
  <c r="A4878" i="12"/>
  <c r="B4878" i="12"/>
  <c r="C4878" i="12"/>
  <c r="D4878" i="12"/>
  <c r="E4878" i="12"/>
  <c r="F4878" i="12"/>
  <c r="G4878" i="12"/>
  <c r="H4878" i="12"/>
  <c r="A4879" i="12"/>
  <c r="B4879" i="12"/>
  <c r="C4879" i="12"/>
  <c r="D4879" i="12"/>
  <c r="E4879" i="12"/>
  <c r="F4879" i="12"/>
  <c r="G4879" i="12"/>
  <c r="H4879" i="12"/>
  <c r="A4880" i="12"/>
  <c r="B4880" i="12"/>
  <c r="C4880" i="12"/>
  <c r="D4880" i="12"/>
  <c r="E4880" i="12"/>
  <c r="F4880" i="12"/>
  <c r="G4880" i="12"/>
  <c r="H4880" i="12"/>
  <c r="A4881" i="12"/>
  <c r="B4881" i="12"/>
  <c r="C4881" i="12"/>
  <c r="D4881" i="12"/>
  <c r="E4881" i="12"/>
  <c r="F4881" i="12"/>
  <c r="G4881" i="12"/>
  <c r="H4881" i="12"/>
  <c r="A4882" i="12"/>
  <c r="B4882" i="12"/>
  <c r="C4882" i="12"/>
  <c r="D4882" i="12"/>
  <c r="E4882" i="12"/>
  <c r="F4882" i="12"/>
  <c r="G4882" i="12"/>
  <c r="H4882" i="12"/>
  <c r="A4883" i="12"/>
  <c r="B4883" i="12"/>
  <c r="C4883" i="12"/>
  <c r="D4883" i="12"/>
  <c r="E4883" i="12"/>
  <c r="F4883" i="12"/>
  <c r="G4883" i="12"/>
  <c r="H4883" i="12"/>
  <c r="A4884" i="12"/>
  <c r="B4884" i="12"/>
  <c r="C4884" i="12"/>
  <c r="D4884" i="12"/>
  <c r="E4884" i="12"/>
  <c r="F4884" i="12"/>
  <c r="G4884" i="12"/>
  <c r="H4884" i="12"/>
  <c r="A4885" i="12"/>
  <c r="B4885" i="12"/>
  <c r="C4885" i="12"/>
  <c r="D4885" i="12"/>
  <c r="E4885" i="12"/>
  <c r="F4885" i="12"/>
  <c r="G4885" i="12"/>
  <c r="H4885" i="12"/>
  <c r="A4886" i="12"/>
  <c r="B4886" i="12"/>
  <c r="C4886" i="12"/>
  <c r="D4886" i="12"/>
  <c r="E4886" i="12"/>
  <c r="F4886" i="12"/>
  <c r="G4886" i="12"/>
  <c r="H4886" i="12"/>
  <c r="A4887" i="12"/>
  <c r="B4887" i="12"/>
  <c r="C4887" i="12"/>
  <c r="D4887" i="12"/>
  <c r="E4887" i="12"/>
  <c r="F4887" i="12"/>
  <c r="G4887" i="12"/>
  <c r="H4887" i="12"/>
  <c r="A4888" i="12"/>
  <c r="B4888" i="12"/>
  <c r="C4888" i="12"/>
  <c r="D4888" i="12"/>
  <c r="E4888" i="12"/>
  <c r="F4888" i="12"/>
  <c r="G4888" i="12"/>
  <c r="H4888" i="12"/>
  <c r="A4889" i="12"/>
  <c r="B4889" i="12"/>
  <c r="C4889" i="12"/>
  <c r="D4889" i="12"/>
  <c r="E4889" i="12"/>
  <c r="F4889" i="12"/>
  <c r="G4889" i="12"/>
  <c r="H4889" i="12"/>
  <c r="A4890" i="12"/>
  <c r="B4890" i="12"/>
  <c r="C4890" i="12"/>
  <c r="D4890" i="12"/>
  <c r="E4890" i="12"/>
  <c r="F4890" i="12"/>
  <c r="G4890" i="12"/>
  <c r="H4890" i="12"/>
  <c r="A4891" i="12"/>
  <c r="B4891" i="12"/>
  <c r="C4891" i="12"/>
  <c r="D4891" i="12"/>
  <c r="E4891" i="12"/>
  <c r="F4891" i="12"/>
  <c r="G4891" i="12"/>
  <c r="H4891" i="12"/>
  <c r="A4892" i="12"/>
  <c r="B4892" i="12"/>
  <c r="C4892" i="12"/>
  <c r="D4892" i="12"/>
  <c r="E4892" i="12"/>
  <c r="F4892" i="12"/>
  <c r="G4892" i="12"/>
  <c r="H4892" i="12"/>
  <c r="A4893" i="12"/>
  <c r="B4893" i="12"/>
  <c r="C4893" i="12"/>
  <c r="D4893" i="12"/>
  <c r="E4893" i="12"/>
  <c r="F4893" i="12"/>
  <c r="G4893" i="12"/>
  <c r="H4893" i="12"/>
  <c r="A4894" i="12"/>
  <c r="B4894" i="12"/>
  <c r="C4894" i="12"/>
  <c r="D4894" i="12"/>
  <c r="E4894" i="12"/>
  <c r="F4894" i="12"/>
  <c r="G4894" i="12"/>
  <c r="H4894" i="12"/>
  <c r="A4895" i="12"/>
  <c r="B4895" i="12"/>
  <c r="C4895" i="12"/>
  <c r="D4895" i="12"/>
  <c r="E4895" i="12"/>
  <c r="F4895" i="12"/>
  <c r="G4895" i="12"/>
  <c r="H4895" i="12"/>
  <c r="A4896" i="12"/>
  <c r="B4896" i="12"/>
  <c r="C4896" i="12"/>
  <c r="D4896" i="12"/>
  <c r="E4896" i="12"/>
  <c r="F4896" i="12"/>
  <c r="G4896" i="12"/>
  <c r="H4896" i="12"/>
  <c r="A4897" i="12"/>
  <c r="B4897" i="12"/>
  <c r="C4897" i="12"/>
  <c r="D4897" i="12"/>
  <c r="E4897" i="12"/>
  <c r="F4897" i="12"/>
  <c r="G4897" i="12"/>
  <c r="H4897" i="12"/>
  <c r="A4898" i="12"/>
  <c r="B4898" i="12"/>
  <c r="C4898" i="12"/>
  <c r="D4898" i="12"/>
  <c r="E4898" i="12"/>
  <c r="F4898" i="12"/>
  <c r="G4898" i="12"/>
  <c r="H4898" i="12"/>
  <c r="A4899" i="12"/>
  <c r="B4899" i="12"/>
  <c r="C4899" i="12"/>
  <c r="D4899" i="12"/>
  <c r="E4899" i="12"/>
  <c r="F4899" i="12"/>
  <c r="G4899" i="12"/>
  <c r="H4899" i="12"/>
  <c r="A4900" i="12"/>
  <c r="B4900" i="12"/>
  <c r="C4900" i="12"/>
  <c r="D4900" i="12"/>
  <c r="E4900" i="12"/>
  <c r="F4900" i="12"/>
  <c r="G4900" i="12"/>
  <c r="H4900" i="12"/>
  <c r="A4901" i="12"/>
  <c r="B4901" i="12"/>
  <c r="C4901" i="12"/>
  <c r="D4901" i="12"/>
  <c r="E4901" i="12"/>
  <c r="F4901" i="12"/>
  <c r="G4901" i="12"/>
  <c r="H4901" i="12"/>
  <c r="A4902" i="12"/>
  <c r="B4902" i="12"/>
  <c r="C4902" i="12"/>
  <c r="D4902" i="12"/>
  <c r="E4902" i="12"/>
  <c r="F4902" i="12"/>
  <c r="G4902" i="12"/>
  <c r="H4902" i="12"/>
  <c r="A4903" i="12"/>
  <c r="B4903" i="12"/>
  <c r="C4903" i="12"/>
  <c r="D4903" i="12"/>
  <c r="E4903" i="12"/>
  <c r="F4903" i="12"/>
  <c r="G4903" i="12"/>
  <c r="H4903" i="12"/>
  <c r="A4904" i="12"/>
  <c r="B4904" i="12"/>
  <c r="C4904" i="12"/>
  <c r="D4904" i="12"/>
  <c r="E4904" i="12"/>
  <c r="F4904" i="12"/>
  <c r="G4904" i="12"/>
  <c r="H4904" i="12"/>
  <c r="A4905" i="12"/>
  <c r="B4905" i="12"/>
  <c r="C4905" i="12"/>
  <c r="D4905" i="12"/>
  <c r="E4905" i="12"/>
  <c r="F4905" i="12"/>
  <c r="G4905" i="12"/>
  <c r="H4905" i="12"/>
  <c r="A4906" i="12"/>
  <c r="B4906" i="12"/>
  <c r="C4906" i="12"/>
  <c r="D4906" i="12"/>
  <c r="E4906" i="12"/>
  <c r="F4906" i="12"/>
  <c r="G4906" i="12"/>
  <c r="H4906" i="12"/>
  <c r="A4907" i="12"/>
  <c r="B4907" i="12"/>
  <c r="C4907" i="12"/>
  <c r="D4907" i="12"/>
  <c r="E4907" i="12"/>
  <c r="F4907" i="12"/>
  <c r="G4907" i="12"/>
  <c r="H4907" i="12"/>
  <c r="A4908" i="12"/>
  <c r="B4908" i="12"/>
  <c r="C4908" i="12"/>
  <c r="D4908" i="12"/>
  <c r="E4908" i="12"/>
  <c r="F4908" i="12"/>
  <c r="G4908" i="12"/>
  <c r="H4908" i="12"/>
  <c r="A4909" i="12"/>
  <c r="B4909" i="12"/>
  <c r="C4909" i="12"/>
  <c r="D4909" i="12"/>
  <c r="E4909" i="12"/>
  <c r="F4909" i="12"/>
  <c r="G4909" i="12"/>
  <c r="H4909" i="12"/>
  <c r="A4910" i="12"/>
  <c r="B4910" i="12"/>
  <c r="C4910" i="12"/>
  <c r="D4910" i="12"/>
  <c r="E4910" i="12"/>
  <c r="F4910" i="12"/>
  <c r="G4910" i="12"/>
  <c r="H4910" i="12"/>
  <c r="A4911" i="12"/>
  <c r="B4911" i="12"/>
  <c r="C4911" i="12"/>
  <c r="D4911" i="12"/>
  <c r="E4911" i="12"/>
  <c r="F4911" i="12"/>
  <c r="G4911" i="12"/>
  <c r="H4911" i="12"/>
  <c r="A4912" i="12"/>
  <c r="B4912" i="12"/>
  <c r="C4912" i="12"/>
  <c r="D4912" i="12"/>
  <c r="E4912" i="12"/>
  <c r="F4912" i="12"/>
  <c r="G4912" i="12"/>
  <c r="H4912" i="12"/>
  <c r="A4913" i="12"/>
  <c r="B4913" i="12"/>
  <c r="C4913" i="12"/>
  <c r="D4913" i="12"/>
  <c r="E4913" i="12"/>
  <c r="F4913" i="12"/>
  <c r="G4913" i="12"/>
  <c r="H4913" i="12"/>
  <c r="A4914" i="12"/>
  <c r="B4914" i="12"/>
  <c r="C4914" i="12"/>
  <c r="D4914" i="12"/>
  <c r="E4914" i="12"/>
  <c r="F4914" i="12"/>
  <c r="G4914" i="12"/>
  <c r="H4914" i="12"/>
  <c r="A4915" i="12"/>
  <c r="B4915" i="12"/>
  <c r="C4915" i="12"/>
  <c r="D4915" i="12"/>
  <c r="E4915" i="12"/>
  <c r="F4915" i="12"/>
  <c r="G4915" i="12"/>
  <c r="H4915" i="12"/>
  <c r="A4916" i="12"/>
  <c r="B4916" i="12"/>
  <c r="C4916" i="12"/>
  <c r="D4916" i="12"/>
  <c r="E4916" i="12"/>
  <c r="F4916" i="12"/>
  <c r="G4916" i="12"/>
  <c r="H4916" i="12"/>
  <c r="A4917" i="12"/>
  <c r="B4917" i="12"/>
  <c r="C4917" i="12"/>
  <c r="D4917" i="12"/>
  <c r="E4917" i="12"/>
  <c r="F4917" i="12"/>
  <c r="G4917" i="12"/>
  <c r="H4917" i="12"/>
  <c r="A4918" i="12"/>
  <c r="B4918" i="12"/>
  <c r="C4918" i="12"/>
  <c r="D4918" i="12"/>
  <c r="E4918" i="12"/>
  <c r="F4918" i="12"/>
  <c r="G4918" i="12"/>
  <c r="H4918" i="12"/>
  <c r="A4919" i="12"/>
  <c r="B4919" i="12"/>
  <c r="C4919" i="12"/>
  <c r="D4919" i="12"/>
  <c r="E4919" i="12"/>
  <c r="F4919" i="12"/>
  <c r="G4919" i="12"/>
  <c r="H4919" i="12"/>
  <c r="A4920" i="12"/>
  <c r="B4920" i="12"/>
  <c r="C4920" i="12"/>
  <c r="D4920" i="12"/>
  <c r="E4920" i="12"/>
  <c r="F4920" i="12"/>
  <c r="G4920" i="12"/>
  <c r="H4920" i="12"/>
  <c r="A4921" i="12"/>
  <c r="B4921" i="12"/>
  <c r="C4921" i="12"/>
  <c r="D4921" i="12"/>
  <c r="E4921" i="12"/>
  <c r="F4921" i="12"/>
  <c r="G4921" i="12"/>
  <c r="H4921" i="12"/>
  <c r="A4922" i="12"/>
  <c r="B4922" i="12"/>
  <c r="C4922" i="12"/>
  <c r="D4922" i="12"/>
  <c r="E4922" i="12"/>
  <c r="F4922" i="12"/>
  <c r="G4922" i="12"/>
  <c r="H4922" i="12"/>
  <c r="A4923" i="12"/>
  <c r="B4923" i="12"/>
  <c r="C4923" i="12"/>
  <c r="D4923" i="12"/>
  <c r="E4923" i="12"/>
  <c r="F4923" i="12"/>
  <c r="G4923" i="12"/>
  <c r="H4923" i="12"/>
  <c r="A4924" i="12"/>
  <c r="B4924" i="12"/>
  <c r="C4924" i="12"/>
  <c r="D4924" i="12"/>
  <c r="E4924" i="12"/>
  <c r="F4924" i="12"/>
  <c r="G4924" i="12"/>
  <c r="H4924" i="12"/>
  <c r="A4925" i="12"/>
  <c r="B4925" i="12"/>
  <c r="C4925" i="12"/>
  <c r="D4925" i="12"/>
  <c r="E4925" i="12"/>
  <c r="F4925" i="12"/>
  <c r="G4925" i="12"/>
  <c r="H4925" i="12"/>
  <c r="A4926" i="12"/>
  <c r="B4926" i="12"/>
  <c r="C4926" i="12"/>
  <c r="D4926" i="12"/>
  <c r="E4926" i="12"/>
  <c r="F4926" i="12"/>
  <c r="G4926" i="12"/>
  <c r="H4926" i="12"/>
  <c r="A4927" i="12"/>
  <c r="B4927" i="12"/>
  <c r="C4927" i="12"/>
  <c r="D4927" i="12"/>
  <c r="E4927" i="12"/>
  <c r="F4927" i="12"/>
  <c r="G4927" i="12"/>
  <c r="H4927" i="12"/>
  <c r="A4928" i="12"/>
  <c r="B4928" i="12"/>
  <c r="C4928" i="12"/>
  <c r="D4928" i="12"/>
  <c r="E4928" i="12"/>
  <c r="F4928" i="12"/>
  <c r="G4928" i="12"/>
  <c r="H4928" i="12"/>
  <c r="A4929" i="12"/>
  <c r="B4929" i="12"/>
  <c r="C4929" i="12"/>
  <c r="D4929" i="12"/>
  <c r="E4929" i="12"/>
  <c r="F4929" i="12"/>
  <c r="G4929" i="12"/>
  <c r="H4929" i="12"/>
  <c r="A4930" i="12"/>
  <c r="B4930" i="12"/>
  <c r="C4930" i="12"/>
  <c r="D4930" i="12"/>
  <c r="E4930" i="12"/>
  <c r="F4930" i="12"/>
  <c r="G4930" i="12"/>
  <c r="H4930" i="12"/>
  <c r="A4931" i="12"/>
  <c r="B4931" i="12"/>
  <c r="C4931" i="12"/>
  <c r="D4931" i="12"/>
  <c r="E4931" i="12"/>
  <c r="F4931" i="12"/>
  <c r="G4931" i="12"/>
  <c r="H4931" i="12"/>
  <c r="A4932" i="12"/>
  <c r="B4932" i="12"/>
  <c r="C4932" i="12"/>
  <c r="D4932" i="12"/>
  <c r="E4932" i="12"/>
  <c r="F4932" i="12"/>
  <c r="G4932" i="12"/>
  <c r="H4932" i="12"/>
  <c r="A4933" i="12"/>
  <c r="B4933" i="12"/>
  <c r="C4933" i="12"/>
  <c r="D4933" i="12"/>
  <c r="E4933" i="12"/>
  <c r="F4933" i="12"/>
  <c r="G4933" i="12"/>
  <c r="H4933" i="12"/>
  <c r="A4934" i="12"/>
  <c r="B4934" i="12"/>
  <c r="C4934" i="12"/>
  <c r="D4934" i="12"/>
  <c r="E4934" i="12"/>
  <c r="F4934" i="12"/>
  <c r="G4934" i="12"/>
  <c r="H4934" i="12"/>
  <c r="A4935" i="12"/>
  <c r="B4935" i="12"/>
  <c r="C4935" i="12"/>
  <c r="D4935" i="12"/>
  <c r="E4935" i="12"/>
  <c r="F4935" i="12"/>
  <c r="G4935" i="12"/>
  <c r="H4935" i="12"/>
  <c r="A4936" i="12"/>
  <c r="B4936" i="12"/>
  <c r="C4936" i="12"/>
  <c r="D4936" i="12"/>
  <c r="E4936" i="12"/>
  <c r="F4936" i="12"/>
  <c r="G4936" i="12"/>
  <c r="H4936" i="12"/>
  <c r="A4937" i="12"/>
  <c r="B4937" i="12"/>
  <c r="C4937" i="12"/>
  <c r="D4937" i="12"/>
  <c r="E4937" i="12"/>
  <c r="F4937" i="12"/>
  <c r="G4937" i="12"/>
  <c r="H4937" i="12"/>
  <c r="A4938" i="12"/>
  <c r="B4938" i="12"/>
  <c r="C4938" i="12"/>
  <c r="D4938" i="12"/>
  <c r="E4938" i="12"/>
  <c r="F4938" i="12"/>
  <c r="G4938" i="12"/>
  <c r="H4938" i="12"/>
  <c r="A4939" i="12"/>
  <c r="B4939" i="12"/>
  <c r="C4939" i="12"/>
  <c r="D4939" i="12"/>
  <c r="E4939" i="12"/>
  <c r="F4939" i="12"/>
  <c r="G4939" i="12"/>
  <c r="H4939" i="12"/>
  <c r="A4940" i="12"/>
  <c r="B4940" i="12"/>
  <c r="C4940" i="12"/>
  <c r="D4940" i="12"/>
  <c r="E4940" i="12"/>
  <c r="F4940" i="12"/>
  <c r="G4940" i="12"/>
  <c r="H4940" i="12"/>
  <c r="A4941" i="12"/>
  <c r="B4941" i="12"/>
  <c r="C4941" i="12"/>
  <c r="D4941" i="12"/>
  <c r="E4941" i="12"/>
  <c r="F4941" i="12"/>
  <c r="G4941" i="12"/>
  <c r="H4941" i="12"/>
  <c r="A4942" i="12"/>
  <c r="B4942" i="12"/>
  <c r="C4942" i="12"/>
  <c r="D4942" i="12"/>
  <c r="E4942" i="12"/>
  <c r="F4942" i="12"/>
  <c r="G4942" i="12"/>
  <c r="H4942" i="12"/>
  <c r="A4943" i="12"/>
  <c r="B4943" i="12"/>
  <c r="C4943" i="12"/>
  <c r="D4943" i="12"/>
  <c r="E4943" i="12"/>
  <c r="F4943" i="12"/>
  <c r="G4943" i="12"/>
  <c r="H4943" i="12"/>
  <c r="A4944" i="12"/>
  <c r="B4944" i="12"/>
  <c r="C4944" i="12"/>
  <c r="D4944" i="12"/>
  <c r="E4944" i="12"/>
  <c r="F4944" i="12"/>
  <c r="G4944" i="12"/>
  <c r="H4944" i="12"/>
  <c r="A4945" i="12"/>
  <c r="B4945" i="12"/>
  <c r="C4945" i="12"/>
  <c r="D4945" i="12"/>
  <c r="E4945" i="12"/>
  <c r="F4945" i="12"/>
  <c r="G4945" i="12"/>
  <c r="H4945" i="12"/>
  <c r="A4946" i="12"/>
  <c r="B4946" i="12"/>
  <c r="C4946" i="12"/>
  <c r="D4946" i="12"/>
  <c r="E4946" i="12"/>
  <c r="F4946" i="12"/>
  <c r="G4946" i="12"/>
  <c r="H4946" i="12"/>
  <c r="A4947" i="12"/>
  <c r="B4947" i="12"/>
  <c r="C4947" i="12"/>
  <c r="D4947" i="12"/>
  <c r="E4947" i="12"/>
  <c r="F4947" i="12"/>
  <c r="G4947" i="12"/>
  <c r="H4947" i="12"/>
  <c r="A4948" i="12"/>
  <c r="B4948" i="12"/>
  <c r="C4948" i="12"/>
  <c r="D4948" i="12"/>
  <c r="E4948" i="12"/>
  <c r="F4948" i="12"/>
  <c r="G4948" i="12"/>
  <c r="H4948" i="12"/>
  <c r="A4949" i="12"/>
  <c r="B4949" i="12"/>
  <c r="C4949" i="12"/>
  <c r="D4949" i="12"/>
  <c r="E4949" i="12"/>
  <c r="F4949" i="12"/>
  <c r="G4949" i="12"/>
  <c r="H4949" i="12"/>
  <c r="A4950" i="12"/>
  <c r="B4950" i="12"/>
  <c r="C4950" i="12"/>
  <c r="D4950" i="12"/>
  <c r="E4950" i="12"/>
  <c r="F4950" i="12"/>
  <c r="G4950" i="12"/>
  <c r="H4950" i="12"/>
  <c r="A4951" i="12"/>
  <c r="B4951" i="12"/>
  <c r="C4951" i="12"/>
  <c r="D4951" i="12"/>
  <c r="E4951" i="12"/>
  <c r="F4951" i="12"/>
  <c r="G4951" i="12"/>
  <c r="H4951" i="12"/>
  <c r="A4952" i="12"/>
  <c r="B4952" i="12"/>
  <c r="C4952" i="12"/>
  <c r="D4952" i="12"/>
  <c r="E4952" i="12"/>
  <c r="F4952" i="12"/>
  <c r="G4952" i="12"/>
  <c r="H4952" i="12"/>
  <c r="A4953" i="12"/>
  <c r="B4953" i="12"/>
  <c r="C4953" i="12"/>
  <c r="D4953" i="12"/>
  <c r="E4953" i="12"/>
  <c r="F4953" i="12"/>
  <c r="G4953" i="12"/>
  <c r="H4953" i="12"/>
  <c r="A4954" i="12"/>
  <c r="B4954" i="12"/>
  <c r="C4954" i="12"/>
  <c r="D4954" i="12"/>
  <c r="E4954" i="12"/>
  <c r="F4954" i="12"/>
  <c r="G4954" i="12"/>
  <c r="H4954" i="12"/>
  <c r="A4955" i="12"/>
  <c r="B4955" i="12"/>
  <c r="C4955" i="12"/>
  <c r="D4955" i="12"/>
  <c r="E4955" i="12"/>
  <c r="F4955" i="12"/>
  <c r="G4955" i="12"/>
  <c r="H4955" i="12"/>
  <c r="A4956" i="12"/>
  <c r="B4956" i="12"/>
  <c r="C4956" i="12"/>
  <c r="D4956" i="12"/>
  <c r="E4956" i="12"/>
  <c r="F4956" i="12"/>
  <c r="G4956" i="12"/>
  <c r="H4956" i="12"/>
  <c r="A4957" i="12"/>
  <c r="B4957" i="12"/>
  <c r="C4957" i="12"/>
  <c r="D4957" i="12"/>
  <c r="E4957" i="12"/>
  <c r="F4957" i="12"/>
  <c r="G4957" i="12"/>
  <c r="H4957" i="12"/>
  <c r="A4958" i="12"/>
  <c r="B4958" i="12"/>
  <c r="C4958" i="12"/>
  <c r="D4958" i="12"/>
  <c r="E4958" i="12"/>
  <c r="F4958" i="12"/>
  <c r="G4958" i="12"/>
  <c r="H4958" i="12"/>
  <c r="A4959" i="12"/>
  <c r="B4959" i="12"/>
  <c r="C4959" i="12"/>
  <c r="D4959" i="12"/>
  <c r="E4959" i="12"/>
  <c r="F4959" i="12"/>
  <c r="G4959" i="12"/>
  <c r="H4959" i="12"/>
  <c r="A4960" i="12"/>
  <c r="B4960" i="12"/>
  <c r="C4960" i="12"/>
  <c r="D4960" i="12"/>
  <c r="E4960" i="12"/>
  <c r="F4960" i="12"/>
  <c r="G4960" i="12"/>
  <c r="H4960" i="12"/>
  <c r="A4961" i="12"/>
  <c r="B4961" i="12"/>
  <c r="C4961" i="12"/>
  <c r="D4961" i="12"/>
  <c r="E4961" i="12"/>
  <c r="F4961" i="12"/>
  <c r="G4961" i="12"/>
  <c r="H4961" i="12"/>
  <c r="A4962" i="12"/>
  <c r="B4962" i="12"/>
  <c r="C4962" i="12"/>
  <c r="D4962" i="12"/>
  <c r="E4962" i="12"/>
  <c r="F4962" i="12"/>
  <c r="G4962" i="12"/>
  <c r="H4962" i="12"/>
  <c r="A4963" i="12"/>
  <c r="B4963" i="12"/>
  <c r="C4963" i="12"/>
  <c r="D4963" i="12"/>
  <c r="E4963" i="12"/>
  <c r="F4963" i="12"/>
  <c r="G4963" i="12"/>
  <c r="H4963" i="12"/>
  <c r="A4964" i="12"/>
  <c r="B4964" i="12"/>
  <c r="C4964" i="12"/>
  <c r="D4964" i="12"/>
  <c r="E4964" i="12"/>
  <c r="F4964" i="12"/>
  <c r="G4964" i="12"/>
  <c r="H4964" i="12"/>
  <c r="A4965" i="12"/>
  <c r="B4965" i="12"/>
  <c r="C4965" i="12"/>
  <c r="D4965" i="12"/>
  <c r="E4965" i="12"/>
  <c r="F4965" i="12"/>
  <c r="G4965" i="12"/>
  <c r="H4965" i="12"/>
  <c r="A4966" i="12"/>
  <c r="B4966" i="12"/>
  <c r="C4966" i="12"/>
  <c r="D4966" i="12"/>
  <c r="E4966" i="12"/>
  <c r="F4966" i="12"/>
  <c r="G4966" i="12"/>
  <c r="H4966" i="12"/>
  <c r="A4967" i="12"/>
  <c r="B4967" i="12"/>
  <c r="C4967" i="12"/>
  <c r="D4967" i="12"/>
  <c r="E4967" i="12"/>
  <c r="F4967" i="12"/>
  <c r="G4967" i="12"/>
  <c r="H4967" i="12"/>
  <c r="A4968" i="12"/>
  <c r="B4968" i="12"/>
  <c r="C4968" i="12"/>
  <c r="D4968" i="12"/>
  <c r="E4968" i="12"/>
  <c r="F4968" i="12"/>
  <c r="G4968" i="12"/>
  <c r="H4968" i="12"/>
  <c r="A4969" i="12"/>
  <c r="B4969" i="12"/>
  <c r="C4969" i="12"/>
  <c r="D4969" i="12"/>
  <c r="E4969" i="12"/>
  <c r="F4969" i="12"/>
  <c r="G4969" i="12"/>
  <c r="H4969" i="12"/>
  <c r="A4970" i="12"/>
  <c r="B4970" i="12"/>
  <c r="C4970" i="12"/>
  <c r="D4970" i="12"/>
  <c r="E4970" i="12"/>
  <c r="F4970" i="12"/>
  <c r="G4970" i="12"/>
  <c r="H4970" i="12"/>
  <c r="A4971" i="12"/>
  <c r="B4971" i="12"/>
  <c r="C4971" i="12"/>
  <c r="D4971" i="12"/>
  <c r="E4971" i="12"/>
  <c r="F4971" i="12"/>
  <c r="G4971" i="12"/>
  <c r="H4971" i="12"/>
  <c r="A4972" i="12"/>
  <c r="B4972" i="12"/>
  <c r="C4972" i="12"/>
  <c r="D4972" i="12"/>
  <c r="E4972" i="12"/>
  <c r="F4972" i="12"/>
  <c r="G4972" i="12"/>
  <c r="H4972" i="12"/>
  <c r="A4973" i="12"/>
  <c r="B4973" i="12"/>
  <c r="C4973" i="12"/>
  <c r="D4973" i="12"/>
  <c r="E4973" i="12"/>
  <c r="F4973" i="12"/>
  <c r="G4973" i="12"/>
  <c r="H4973" i="12"/>
  <c r="A4974" i="12"/>
  <c r="B4974" i="12"/>
  <c r="C4974" i="12"/>
  <c r="D4974" i="12"/>
  <c r="E4974" i="12"/>
  <c r="F4974" i="12"/>
  <c r="G4974" i="12"/>
  <c r="H4974" i="12"/>
  <c r="A4975" i="12"/>
  <c r="B4975" i="12"/>
  <c r="C4975" i="12"/>
  <c r="D4975" i="12"/>
  <c r="E4975" i="12"/>
  <c r="F4975" i="12"/>
  <c r="G4975" i="12"/>
  <c r="H4975" i="12"/>
  <c r="A4976" i="12"/>
  <c r="B4976" i="12"/>
  <c r="C4976" i="12"/>
  <c r="D4976" i="12"/>
  <c r="E4976" i="12"/>
  <c r="F4976" i="12"/>
  <c r="G4976" i="12"/>
  <c r="H4976" i="12"/>
  <c r="A4977" i="12"/>
  <c r="B4977" i="12"/>
  <c r="C4977" i="12"/>
  <c r="D4977" i="12"/>
  <c r="E4977" i="12"/>
  <c r="F4977" i="12"/>
  <c r="G4977" i="12"/>
  <c r="H4977" i="12"/>
  <c r="A4978" i="12"/>
  <c r="B4978" i="12"/>
  <c r="C4978" i="12"/>
  <c r="D4978" i="12"/>
  <c r="E4978" i="12"/>
  <c r="F4978" i="12"/>
  <c r="G4978" i="12"/>
  <c r="H4978" i="12"/>
  <c r="A4979" i="12"/>
  <c r="B4979" i="12"/>
  <c r="C4979" i="12"/>
  <c r="D4979" i="12"/>
  <c r="E4979" i="12"/>
  <c r="F4979" i="12"/>
  <c r="G4979" i="12"/>
  <c r="H4979" i="12"/>
  <c r="A4980" i="12"/>
  <c r="B4980" i="12"/>
  <c r="C4980" i="12"/>
  <c r="D4980" i="12"/>
  <c r="E4980" i="12"/>
  <c r="F4980" i="12"/>
  <c r="G4980" i="12"/>
  <c r="H4980" i="12"/>
  <c r="A4981" i="12"/>
  <c r="B4981" i="12"/>
  <c r="C4981" i="12"/>
  <c r="D4981" i="12"/>
  <c r="E4981" i="12"/>
  <c r="F4981" i="12"/>
  <c r="G4981" i="12"/>
  <c r="H4981" i="12"/>
  <c r="A4982" i="12"/>
  <c r="B4982" i="12"/>
  <c r="C4982" i="12"/>
  <c r="D4982" i="12"/>
  <c r="E4982" i="12"/>
  <c r="F4982" i="12"/>
  <c r="G4982" i="12"/>
  <c r="H4982" i="12"/>
  <c r="A4983" i="12"/>
  <c r="B4983" i="12"/>
  <c r="C4983" i="12"/>
  <c r="D4983" i="12"/>
  <c r="E4983" i="12"/>
  <c r="F4983" i="12"/>
  <c r="G4983" i="12"/>
  <c r="H4983" i="12"/>
  <c r="A4984" i="12"/>
  <c r="B4984" i="12"/>
  <c r="C4984" i="12"/>
  <c r="D4984" i="12"/>
  <c r="E4984" i="12"/>
  <c r="F4984" i="12"/>
  <c r="G4984" i="12"/>
  <c r="H4984" i="12"/>
  <c r="A4985" i="12"/>
  <c r="B4985" i="12"/>
  <c r="C4985" i="12"/>
  <c r="D4985" i="12"/>
  <c r="E4985" i="12"/>
  <c r="F4985" i="12"/>
  <c r="G4985" i="12"/>
  <c r="H4985" i="12"/>
  <c r="A4986" i="12"/>
  <c r="B4986" i="12"/>
  <c r="C4986" i="12"/>
  <c r="D4986" i="12"/>
  <c r="E4986" i="12"/>
  <c r="F4986" i="12"/>
  <c r="G4986" i="12"/>
  <c r="H4986" i="12"/>
  <c r="A4987" i="12"/>
  <c r="B4987" i="12"/>
  <c r="C4987" i="12"/>
  <c r="D4987" i="12"/>
  <c r="E4987" i="12"/>
  <c r="F4987" i="12"/>
  <c r="G4987" i="12"/>
  <c r="H4987" i="12"/>
  <c r="A4988" i="12"/>
  <c r="B4988" i="12"/>
  <c r="C4988" i="12"/>
  <c r="D4988" i="12"/>
  <c r="E4988" i="12"/>
  <c r="F4988" i="12"/>
  <c r="G4988" i="12"/>
  <c r="H4988" i="12"/>
  <c r="A4989" i="12"/>
  <c r="B4989" i="12"/>
  <c r="C4989" i="12"/>
  <c r="D4989" i="12"/>
  <c r="E4989" i="12"/>
  <c r="F4989" i="12"/>
  <c r="G4989" i="12"/>
  <c r="H4989" i="12"/>
  <c r="A4990" i="12"/>
  <c r="B4990" i="12"/>
  <c r="C4990" i="12"/>
  <c r="D4990" i="12"/>
  <c r="E4990" i="12"/>
  <c r="F4990" i="12"/>
  <c r="G4990" i="12"/>
  <c r="H4990" i="12"/>
  <c r="A4991" i="12"/>
  <c r="B4991" i="12"/>
  <c r="C4991" i="12"/>
  <c r="D4991" i="12"/>
  <c r="E4991" i="12"/>
  <c r="F4991" i="12"/>
  <c r="G4991" i="12"/>
  <c r="H4991" i="12"/>
  <c r="A4992" i="12"/>
  <c r="B4992" i="12"/>
  <c r="C4992" i="12"/>
  <c r="D4992" i="12"/>
  <c r="E4992" i="12"/>
  <c r="F4992" i="12"/>
  <c r="G4992" i="12"/>
  <c r="H4992" i="12"/>
  <c r="A4993" i="12"/>
  <c r="B4993" i="12"/>
  <c r="C4993" i="12"/>
  <c r="D4993" i="12"/>
  <c r="E4993" i="12"/>
  <c r="F4993" i="12"/>
  <c r="G4993" i="12"/>
  <c r="H4993" i="12"/>
  <c r="A4994" i="12"/>
  <c r="B4994" i="12"/>
  <c r="C4994" i="12"/>
  <c r="D4994" i="12"/>
  <c r="E4994" i="12"/>
  <c r="F4994" i="12"/>
  <c r="G4994" i="12"/>
  <c r="H4994" i="12"/>
  <c r="A4995" i="12"/>
  <c r="B4995" i="12"/>
  <c r="C4995" i="12"/>
  <c r="D4995" i="12"/>
  <c r="E4995" i="12"/>
  <c r="F4995" i="12"/>
  <c r="G4995" i="12"/>
  <c r="H4995" i="12"/>
  <c r="A4996" i="12"/>
  <c r="B4996" i="12"/>
  <c r="C4996" i="12"/>
  <c r="D4996" i="12"/>
  <c r="E4996" i="12"/>
  <c r="F4996" i="12"/>
  <c r="G4996" i="12"/>
  <c r="H4996" i="12"/>
  <c r="A4997" i="12"/>
  <c r="B4997" i="12"/>
  <c r="C4997" i="12"/>
  <c r="D4997" i="12"/>
  <c r="E4997" i="12"/>
  <c r="F4997" i="12"/>
  <c r="G4997" i="12"/>
  <c r="H4997" i="12"/>
  <c r="A4998" i="12"/>
  <c r="B4998" i="12"/>
  <c r="C4998" i="12"/>
  <c r="D4998" i="12"/>
  <c r="E4998" i="12"/>
  <c r="F4998" i="12"/>
  <c r="G4998" i="12"/>
  <c r="H4998" i="12"/>
  <c r="A4999" i="12"/>
  <c r="B4999" i="12"/>
  <c r="C4999" i="12"/>
  <c r="D4999" i="12"/>
  <c r="E4999" i="12"/>
  <c r="F4999" i="12"/>
  <c r="G4999" i="12"/>
  <c r="H4999" i="12"/>
  <c r="A5000" i="12"/>
  <c r="B5000" i="12"/>
  <c r="C5000" i="12"/>
  <c r="D5000" i="12"/>
  <c r="E5000" i="12"/>
  <c r="F5000" i="12"/>
  <c r="G5000" i="12"/>
  <c r="H5000" i="12"/>
  <c r="A5001" i="12"/>
  <c r="B5001" i="12"/>
  <c r="C5001" i="12"/>
  <c r="D5001" i="12"/>
  <c r="E5001" i="12"/>
  <c r="F5001" i="12"/>
  <c r="G5001" i="12"/>
  <c r="H5001" i="12"/>
  <c r="C1363" i="4" l="1"/>
  <c r="C1335" i="4" l="1"/>
  <c r="C1320" i="4" l="1"/>
  <c r="C1319" i="4"/>
  <c r="C1318" i="4"/>
  <c r="C1317" i="4"/>
  <c r="C1200" i="4" l="1"/>
  <c r="C1254" i="4" l="1"/>
  <c r="C1222" i="4" l="1"/>
  <c r="C1180" i="4" l="1"/>
  <c r="C1170" i="4" l="1"/>
  <c r="C1169" i="4"/>
  <c r="F261" i="9" l="1"/>
  <c r="F274" i="12" s="1"/>
  <c r="F128" i="9"/>
  <c r="F106" i="12" s="1"/>
  <c r="C629" i="4" l="1"/>
  <c r="C613" i="4" l="1"/>
  <c r="C628" i="4"/>
  <c r="C635" i="4"/>
  <c r="C596" i="4" l="1"/>
  <c r="C595" i="4"/>
  <c r="C594" i="4"/>
  <c r="C593" i="4"/>
  <c r="F374" i="9" l="1"/>
  <c r="F256" i="12" s="1"/>
  <c r="C526" i="4" l="1"/>
  <c r="C525" i="4"/>
  <c r="C523" i="4"/>
  <c r="C509" i="4" l="1"/>
  <c r="C24" i="13" l="1"/>
  <c r="B24" i="13"/>
  <c r="B23" i="13"/>
  <c r="C23" i="13"/>
  <c r="C22" i="13"/>
  <c r="B22" i="13"/>
  <c r="D6" i="13" l="1"/>
  <c r="D17" i="13"/>
  <c r="D12" i="13"/>
  <c r="C12" i="13"/>
  <c r="D16" i="13"/>
  <c r="C17" i="13"/>
  <c r="B17" i="13"/>
  <c r="B5" i="13"/>
  <c r="B6" i="13"/>
  <c r="B12" i="13"/>
  <c r="B16" i="13"/>
  <c r="C16" i="13"/>
  <c r="C6" i="13"/>
  <c r="D52" i="13"/>
  <c r="E52" i="13" s="1"/>
  <c r="C52" i="13"/>
  <c r="B52" i="13"/>
  <c r="A52" i="13"/>
  <c r="D51" i="13"/>
  <c r="C51" i="13"/>
  <c r="B51" i="13"/>
  <c r="A51" i="13"/>
  <c r="D50" i="13"/>
  <c r="C50" i="13"/>
  <c r="B50" i="13"/>
  <c r="A50" i="13"/>
  <c r="D49" i="13"/>
  <c r="C49" i="13"/>
  <c r="B49" i="13"/>
  <c r="A49" i="13"/>
  <c r="D48" i="13"/>
  <c r="C48" i="13"/>
  <c r="B48" i="13"/>
  <c r="A48" i="13"/>
  <c r="D47" i="13"/>
  <c r="C47" i="13"/>
  <c r="B47" i="13"/>
  <c r="A47" i="13"/>
  <c r="D46" i="13"/>
  <c r="E46" i="13" s="1"/>
  <c r="C46" i="13"/>
  <c r="B46" i="13"/>
  <c r="A46" i="13"/>
  <c r="D45" i="13"/>
  <c r="C45" i="13"/>
  <c r="B45" i="13"/>
  <c r="A45" i="13"/>
  <c r="D44" i="13"/>
  <c r="C44" i="13"/>
  <c r="B44" i="13"/>
  <c r="A44" i="13"/>
  <c r="D43" i="13"/>
  <c r="C43" i="13"/>
  <c r="B43" i="13"/>
  <c r="A43" i="13"/>
  <c r="D42" i="13"/>
  <c r="C42" i="13"/>
  <c r="B42" i="13"/>
  <c r="A42" i="13"/>
  <c r="D41" i="13"/>
  <c r="C41" i="13"/>
  <c r="B41" i="13"/>
  <c r="A41" i="13"/>
  <c r="D40" i="13"/>
  <c r="C40" i="13"/>
  <c r="B40" i="13"/>
  <c r="A40" i="13"/>
  <c r="D39" i="13"/>
  <c r="C39" i="13"/>
  <c r="B39" i="13"/>
  <c r="A39" i="13"/>
  <c r="D38" i="13"/>
  <c r="C38" i="13"/>
  <c r="B38" i="13"/>
  <c r="A38" i="13"/>
  <c r="D37" i="13"/>
  <c r="C37" i="13"/>
  <c r="B37" i="13"/>
  <c r="A37" i="13"/>
  <c r="D36" i="13"/>
  <c r="C36" i="13"/>
  <c r="B36" i="13"/>
  <c r="A36" i="13"/>
  <c r="D35" i="13"/>
  <c r="C35" i="13"/>
  <c r="B35" i="13"/>
  <c r="A35" i="13"/>
  <c r="D34" i="13"/>
  <c r="C34" i="13"/>
  <c r="B34" i="13"/>
  <c r="A34" i="13"/>
  <c r="D33" i="13"/>
  <c r="C33" i="13"/>
  <c r="B33" i="13"/>
  <c r="A33" i="13"/>
  <c r="D32" i="13"/>
  <c r="C32" i="13"/>
  <c r="B32" i="13"/>
  <c r="A32" i="13"/>
  <c r="D31" i="13"/>
  <c r="C31" i="13"/>
  <c r="B31" i="13"/>
  <c r="A31" i="13"/>
  <c r="D15" i="13"/>
  <c r="C15" i="13"/>
  <c r="B15" i="13"/>
  <c r="D14" i="13"/>
  <c r="C14" i="13"/>
  <c r="B14" i="13"/>
  <c r="D13" i="13"/>
  <c r="C13" i="13"/>
  <c r="B13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5" i="13"/>
  <c r="C5" i="13"/>
  <c r="D4" i="13"/>
  <c r="C4" i="13"/>
  <c r="B4" i="13"/>
  <c r="E3" i="13"/>
  <c r="D3" i="13"/>
  <c r="B3" i="13"/>
  <c r="E2" i="13"/>
  <c r="D2" i="13"/>
  <c r="C2" i="13"/>
  <c r="B2" i="13"/>
  <c r="C3" i="13"/>
  <c r="E32" i="13" l="1"/>
  <c r="E33" i="13"/>
  <c r="E34" i="13"/>
  <c r="E36" i="13"/>
  <c r="E37" i="13"/>
  <c r="E39" i="13"/>
  <c r="E41" i="13"/>
  <c r="E42" i="13"/>
  <c r="E44" i="13"/>
  <c r="E45" i="13"/>
  <c r="E48" i="13"/>
  <c r="E49" i="13"/>
  <c r="E50" i="13"/>
  <c r="E38" i="13"/>
  <c r="E40" i="13"/>
  <c r="E43" i="13"/>
  <c r="E31" i="13"/>
  <c r="E47" i="13"/>
  <c r="E35" i="13"/>
  <c r="E51" i="13"/>
  <c r="F266" i="9" l="1"/>
  <c r="F281" i="12" s="1"/>
  <c r="C467" i="4" l="1"/>
  <c r="C728" i="4"/>
  <c r="C727" i="4"/>
  <c r="C434" i="4" l="1"/>
  <c r="C431" i="4"/>
  <c r="C378" i="4" l="1"/>
  <c r="C371" i="4" l="1"/>
  <c r="C356" i="4" l="1"/>
  <c r="C355" i="4"/>
  <c r="C354" i="4"/>
  <c r="D244" i="9" l="1"/>
  <c r="D232" i="12" s="1"/>
  <c r="C284" i="4" l="1"/>
  <c r="C248" i="4" l="1"/>
  <c r="A8" i="6" l="1"/>
  <c r="B8" i="6"/>
  <c r="C8" i="6"/>
  <c r="D8" i="6"/>
  <c r="A9" i="6"/>
  <c r="B9" i="6"/>
  <c r="C9" i="6"/>
  <c r="D9" i="6"/>
  <c r="A10" i="6"/>
  <c r="B10" i="6"/>
  <c r="C10" i="6"/>
  <c r="D10" i="6"/>
  <c r="A11" i="6"/>
  <c r="B11" i="6"/>
  <c r="C11" i="6"/>
  <c r="D11" i="6"/>
  <c r="A12" i="6"/>
  <c r="B12" i="6"/>
  <c r="C12" i="6"/>
  <c r="D12" i="6"/>
  <c r="A13" i="6"/>
  <c r="B13" i="6"/>
  <c r="C13" i="6"/>
  <c r="D13" i="6"/>
  <c r="A14" i="6"/>
  <c r="B14" i="6"/>
  <c r="C14" i="6"/>
  <c r="D14" i="6"/>
  <c r="A15" i="6"/>
  <c r="B15" i="6"/>
  <c r="C15" i="6"/>
  <c r="D15" i="6"/>
  <c r="A16" i="6"/>
  <c r="B16" i="6"/>
  <c r="C16" i="6"/>
  <c r="D16" i="6"/>
  <c r="A17" i="6"/>
  <c r="B17" i="6"/>
  <c r="C17" i="6"/>
  <c r="D17" i="6"/>
  <c r="A18" i="6"/>
  <c r="B18" i="6"/>
  <c r="C18" i="6"/>
  <c r="D18" i="6"/>
  <c r="A19" i="6"/>
  <c r="B19" i="6"/>
  <c r="C19" i="6"/>
  <c r="D19" i="6"/>
  <c r="A20" i="6"/>
  <c r="B20" i="6"/>
  <c r="C20" i="6"/>
  <c r="D20" i="6"/>
  <c r="A21" i="6"/>
  <c r="B21" i="6"/>
  <c r="C21" i="6"/>
  <c r="D21" i="6"/>
  <c r="A22" i="6"/>
  <c r="B22" i="6"/>
  <c r="C22" i="6"/>
  <c r="D22" i="6"/>
  <c r="A23" i="6"/>
  <c r="B23" i="6"/>
  <c r="C23" i="6"/>
  <c r="D23" i="6"/>
  <c r="A24" i="6"/>
  <c r="B24" i="6"/>
  <c r="C24" i="6"/>
  <c r="D24" i="6"/>
  <c r="A25" i="6"/>
  <c r="B25" i="6"/>
  <c r="C25" i="6"/>
  <c r="D25" i="6"/>
  <c r="A26" i="6"/>
  <c r="B26" i="6"/>
  <c r="C26" i="6"/>
  <c r="D26" i="6"/>
  <c r="A27" i="6"/>
  <c r="B27" i="6"/>
  <c r="C27" i="6"/>
  <c r="D27" i="6"/>
  <c r="A28" i="6"/>
  <c r="B28" i="6"/>
  <c r="C28" i="6"/>
  <c r="D28" i="6"/>
  <c r="A29" i="6"/>
  <c r="B29" i="6"/>
  <c r="C29" i="6"/>
  <c r="D29" i="6"/>
  <c r="A30" i="6"/>
  <c r="B30" i="6"/>
  <c r="C30" i="6"/>
  <c r="D30" i="6"/>
  <c r="A31" i="6"/>
  <c r="B31" i="6"/>
  <c r="C31" i="6"/>
  <c r="D31" i="6"/>
  <c r="A32" i="6"/>
  <c r="B32" i="6"/>
  <c r="C32" i="6"/>
  <c r="D32" i="6"/>
  <c r="A33" i="6"/>
  <c r="B33" i="6"/>
  <c r="C33" i="6"/>
  <c r="D33" i="6"/>
  <c r="A34" i="6"/>
  <c r="B34" i="6"/>
  <c r="C34" i="6"/>
  <c r="D34" i="6"/>
  <c r="A35" i="6"/>
  <c r="B35" i="6"/>
  <c r="C35" i="6"/>
  <c r="D35" i="6"/>
  <c r="A36" i="6"/>
  <c r="B36" i="6"/>
  <c r="C36" i="6"/>
  <c r="D36" i="6"/>
  <c r="A37" i="6"/>
  <c r="B37" i="6"/>
  <c r="C37" i="6"/>
  <c r="D37" i="6"/>
  <c r="A38" i="6"/>
  <c r="B38" i="6"/>
  <c r="C38" i="6"/>
  <c r="D38" i="6"/>
  <c r="A39" i="6"/>
  <c r="B39" i="6"/>
  <c r="C39" i="6"/>
  <c r="D39" i="6"/>
  <c r="A40" i="6"/>
  <c r="B40" i="6"/>
  <c r="C40" i="6"/>
  <c r="D40" i="6"/>
  <c r="A41" i="6"/>
  <c r="B41" i="6"/>
  <c r="C41" i="6"/>
  <c r="D41" i="6"/>
  <c r="A42" i="6"/>
  <c r="B42" i="6"/>
  <c r="C42" i="6"/>
  <c r="D42" i="6"/>
  <c r="A43" i="6"/>
  <c r="B43" i="6"/>
  <c r="C43" i="6"/>
  <c r="D43" i="6"/>
  <c r="A44" i="6"/>
  <c r="B44" i="6"/>
  <c r="C44" i="6"/>
  <c r="D44" i="6"/>
  <c r="A45" i="6"/>
  <c r="B45" i="6"/>
  <c r="C45" i="6"/>
  <c r="D45" i="6"/>
  <c r="A46" i="6"/>
  <c r="B46" i="6"/>
  <c r="C46" i="6"/>
  <c r="D46" i="6"/>
  <c r="A47" i="6"/>
  <c r="B47" i="6"/>
  <c r="C47" i="6"/>
  <c r="D47" i="6"/>
  <c r="A48" i="6"/>
  <c r="B48" i="6"/>
  <c r="C48" i="6"/>
  <c r="D48" i="6"/>
  <c r="A49" i="6"/>
  <c r="B49" i="6"/>
  <c r="C49" i="6"/>
  <c r="D49" i="6"/>
  <c r="A50" i="6"/>
  <c r="B50" i="6"/>
  <c r="C50" i="6"/>
  <c r="D50" i="6"/>
  <c r="A51" i="6"/>
  <c r="B51" i="6"/>
  <c r="C51" i="6"/>
  <c r="D51" i="6"/>
  <c r="A52" i="6"/>
  <c r="B52" i="6"/>
  <c r="C52" i="6"/>
  <c r="D52" i="6"/>
  <c r="A53" i="6"/>
  <c r="B53" i="6"/>
  <c r="C53" i="6"/>
  <c r="D53" i="6"/>
  <c r="A54" i="6"/>
  <c r="B54" i="6"/>
  <c r="C54" i="6"/>
  <c r="D54" i="6"/>
  <c r="A55" i="6"/>
  <c r="B55" i="6"/>
  <c r="C55" i="6"/>
  <c r="D55" i="6"/>
  <c r="A56" i="6"/>
  <c r="B56" i="6"/>
  <c r="C56" i="6"/>
  <c r="D56" i="6"/>
  <c r="A57" i="6"/>
  <c r="B57" i="6"/>
  <c r="C57" i="6"/>
  <c r="D57" i="6"/>
  <c r="A58" i="6"/>
  <c r="B58" i="6"/>
  <c r="C58" i="6"/>
  <c r="D58" i="6"/>
  <c r="A59" i="6"/>
  <c r="B59" i="6"/>
  <c r="C59" i="6"/>
  <c r="D59" i="6"/>
  <c r="A60" i="6"/>
  <c r="B60" i="6"/>
  <c r="C60" i="6"/>
  <c r="D60" i="6"/>
  <c r="A61" i="6"/>
  <c r="B61" i="6"/>
  <c r="C61" i="6"/>
  <c r="D61" i="6"/>
  <c r="A62" i="6"/>
  <c r="B62" i="6"/>
  <c r="C62" i="6"/>
  <c r="D62" i="6"/>
  <c r="A63" i="6"/>
  <c r="B63" i="6"/>
  <c r="C63" i="6"/>
  <c r="D63" i="6"/>
  <c r="A64" i="6"/>
  <c r="B64" i="6"/>
  <c r="C64" i="6"/>
  <c r="D64" i="6"/>
  <c r="A65" i="6"/>
  <c r="B65" i="6"/>
  <c r="C65" i="6"/>
  <c r="D65" i="6"/>
  <c r="A66" i="6"/>
  <c r="B66" i="6"/>
  <c r="C66" i="6"/>
  <c r="D66" i="6"/>
  <c r="A67" i="6"/>
  <c r="B67" i="6"/>
  <c r="C67" i="6"/>
  <c r="D67" i="6"/>
  <c r="A68" i="6"/>
  <c r="B68" i="6"/>
  <c r="C68" i="6"/>
  <c r="D68" i="6"/>
  <c r="A69" i="6"/>
  <c r="B69" i="6"/>
  <c r="C69" i="6"/>
  <c r="D69" i="6"/>
  <c r="A70" i="6"/>
  <c r="B70" i="6"/>
  <c r="C70" i="6"/>
  <c r="D70" i="6"/>
  <c r="A71" i="6"/>
  <c r="B71" i="6"/>
  <c r="C71" i="6"/>
  <c r="D71" i="6"/>
  <c r="A72" i="6"/>
  <c r="B72" i="6"/>
  <c r="C72" i="6"/>
  <c r="D72" i="6"/>
  <c r="A73" i="6"/>
  <c r="B73" i="6"/>
  <c r="C73" i="6"/>
  <c r="D73" i="6"/>
  <c r="A74" i="6"/>
  <c r="B74" i="6"/>
  <c r="C74" i="6"/>
  <c r="D74" i="6"/>
  <c r="A75" i="6"/>
  <c r="B75" i="6"/>
  <c r="C75" i="6"/>
  <c r="D75" i="6"/>
  <c r="A76" i="6"/>
  <c r="B76" i="6"/>
  <c r="C76" i="6"/>
  <c r="D76" i="6"/>
  <c r="A77" i="6"/>
  <c r="B77" i="6"/>
  <c r="C77" i="6"/>
  <c r="D77" i="6"/>
  <c r="A78" i="6"/>
  <c r="B78" i="6"/>
  <c r="C78" i="6"/>
  <c r="D78" i="6"/>
  <c r="A79" i="6"/>
  <c r="B79" i="6"/>
  <c r="C79" i="6"/>
  <c r="D79" i="6"/>
  <c r="A80" i="6"/>
  <c r="B80" i="6"/>
  <c r="C80" i="6"/>
  <c r="D80" i="6"/>
  <c r="A81" i="6"/>
  <c r="B81" i="6"/>
  <c r="C81" i="6"/>
  <c r="D81" i="6"/>
  <c r="A82" i="6"/>
  <c r="B82" i="6"/>
  <c r="C82" i="6"/>
  <c r="D82" i="6"/>
  <c r="A83" i="6"/>
  <c r="B83" i="6"/>
  <c r="C83" i="6"/>
  <c r="D83" i="6"/>
  <c r="A84" i="6"/>
  <c r="B84" i="6"/>
  <c r="C84" i="6"/>
  <c r="D84" i="6"/>
  <c r="A85" i="6"/>
  <c r="B85" i="6"/>
  <c r="C85" i="6"/>
  <c r="D85" i="6"/>
  <c r="A86" i="6"/>
  <c r="B86" i="6"/>
  <c r="C86" i="6"/>
  <c r="D86" i="6"/>
  <c r="A87" i="6"/>
  <c r="B87" i="6"/>
  <c r="C87" i="6"/>
  <c r="D87" i="6"/>
  <c r="A88" i="6"/>
  <c r="B88" i="6"/>
  <c r="C88" i="6"/>
  <c r="D88" i="6"/>
  <c r="A89" i="6"/>
  <c r="B89" i="6"/>
  <c r="C89" i="6"/>
  <c r="D89" i="6"/>
  <c r="A90" i="6"/>
  <c r="B90" i="6"/>
  <c r="C90" i="6"/>
  <c r="D90" i="6"/>
  <c r="A91" i="6"/>
  <c r="B91" i="6"/>
  <c r="C91" i="6"/>
  <c r="D91" i="6"/>
  <c r="A92" i="6"/>
  <c r="B92" i="6"/>
  <c r="C92" i="6"/>
  <c r="D92" i="6"/>
  <c r="A93" i="6"/>
  <c r="B93" i="6"/>
  <c r="C93" i="6"/>
  <c r="D93" i="6"/>
  <c r="A94" i="6"/>
  <c r="B94" i="6"/>
  <c r="C94" i="6"/>
  <c r="D94" i="6"/>
  <c r="A95" i="6"/>
  <c r="B95" i="6"/>
  <c r="C95" i="6"/>
  <c r="D95" i="6"/>
  <c r="A96" i="6"/>
  <c r="B96" i="6"/>
  <c r="C96" i="6"/>
  <c r="D96" i="6"/>
  <c r="A97" i="6"/>
  <c r="B97" i="6"/>
  <c r="C97" i="6"/>
  <c r="D97" i="6"/>
  <c r="A98" i="6"/>
  <c r="B98" i="6"/>
  <c r="C98" i="6"/>
  <c r="D98" i="6"/>
  <c r="A99" i="6"/>
  <c r="B99" i="6"/>
  <c r="C99" i="6"/>
  <c r="D99" i="6"/>
  <c r="A100" i="6"/>
  <c r="B100" i="6"/>
  <c r="C100" i="6"/>
  <c r="D100" i="6"/>
  <c r="A101" i="6"/>
  <c r="B101" i="6"/>
  <c r="C101" i="6"/>
  <c r="D101" i="6"/>
  <c r="A102" i="6"/>
  <c r="B102" i="6"/>
  <c r="C102" i="6"/>
  <c r="D102" i="6"/>
  <c r="A103" i="6"/>
  <c r="B103" i="6"/>
  <c r="C103" i="6"/>
  <c r="D103" i="6"/>
  <c r="A104" i="6"/>
  <c r="B104" i="6"/>
  <c r="C104" i="6"/>
  <c r="D104" i="6"/>
  <c r="A105" i="6"/>
  <c r="B105" i="6"/>
  <c r="C105" i="6"/>
  <c r="D105" i="6"/>
  <c r="A106" i="6"/>
  <c r="B106" i="6"/>
  <c r="C106" i="6"/>
  <c r="D106" i="6"/>
  <c r="A107" i="6"/>
  <c r="B107" i="6"/>
  <c r="C107" i="6"/>
  <c r="D107" i="6"/>
  <c r="A108" i="6"/>
  <c r="B108" i="6"/>
  <c r="C108" i="6"/>
  <c r="D108" i="6"/>
  <c r="A109" i="6"/>
  <c r="B109" i="6"/>
  <c r="C109" i="6"/>
  <c r="D109" i="6"/>
  <c r="A110" i="6"/>
  <c r="B110" i="6"/>
  <c r="C110" i="6"/>
  <c r="D110" i="6"/>
  <c r="A111" i="6"/>
  <c r="B111" i="6"/>
  <c r="C111" i="6"/>
  <c r="D111" i="6"/>
  <c r="A112" i="6"/>
  <c r="B112" i="6"/>
  <c r="C112" i="6"/>
  <c r="D112" i="6"/>
  <c r="A113" i="6"/>
  <c r="B113" i="6"/>
  <c r="C113" i="6"/>
  <c r="D113" i="6"/>
  <c r="A114" i="6"/>
  <c r="B114" i="6"/>
  <c r="C114" i="6"/>
  <c r="D114" i="6"/>
  <c r="A115" i="6"/>
  <c r="B115" i="6"/>
  <c r="C115" i="6"/>
  <c r="D115" i="6"/>
  <c r="A116" i="6"/>
  <c r="B116" i="6"/>
  <c r="C116" i="6"/>
  <c r="D116" i="6"/>
  <c r="A117" i="6"/>
  <c r="B117" i="6"/>
  <c r="C117" i="6"/>
  <c r="D117" i="6"/>
  <c r="A118" i="6"/>
  <c r="B118" i="6"/>
  <c r="C118" i="6"/>
  <c r="D118" i="6"/>
  <c r="A119" i="6"/>
  <c r="B119" i="6"/>
  <c r="C119" i="6"/>
  <c r="D119" i="6"/>
  <c r="A120" i="6"/>
  <c r="B120" i="6"/>
  <c r="C120" i="6"/>
  <c r="D120" i="6"/>
  <c r="A121" i="6"/>
  <c r="B121" i="6"/>
  <c r="C121" i="6"/>
  <c r="D121" i="6"/>
  <c r="A122" i="6"/>
  <c r="B122" i="6"/>
  <c r="C122" i="6"/>
  <c r="D122" i="6"/>
  <c r="A123" i="6"/>
  <c r="B123" i="6"/>
  <c r="C123" i="6"/>
  <c r="D123" i="6"/>
  <c r="A124" i="6"/>
  <c r="B124" i="6"/>
  <c r="C124" i="6"/>
  <c r="D124" i="6"/>
  <c r="A125" i="6"/>
  <c r="B125" i="6"/>
  <c r="C125" i="6"/>
  <c r="D125" i="6"/>
  <c r="A126" i="6"/>
  <c r="B126" i="6"/>
  <c r="C126" i="6"/>
  <c r="D126" i="6"/>
  <c r="A127" i="6"/>
  <c r="B127" i="6"/>
  <c r="C127" i="6"/>
  <c r="D127" i="6"/>
  <c r="A128" i="6"/>
  <c r="B128" i="6"/>
  <c r="C128" i="6"/>
  <c r="D128" i="6"/>
  <c r="A129" i="6"/>
  <c r="B129" i="6"/>
  <c r="C129" i="6"/>
  <c r="D129" i="6"/>
  <c r="A130" i="6"/>
  <c r="B130" i="6"/>
  <c r="C130" i="6"/>
  <c r="D130" i="6"/>
  <c r="A131" i="6"/>
  <c r="B131" i="6"/>
  <c r="C131" i="6"/>
  <c r="D131" i="6"/>
  <c r="A132" i="6"/>
  <c r="B132" i="6"/>
  <c r="C132" i="6"/>
  <c r="D132" i="6"/>
  <c r="A133" i="6"/>
  <c r="B133" i="6"/>
  <c r="C133" i="6"/>
  <c r="D133" i="6"/>
  <c r="A134" i="6"/>
  <c r="B134" i="6"/>
  <c r="C134" i="6"/>
  <c r="D134" i="6"/>
  <c r="A135" i="6"/>
  <c r="B135" i="6"/>
  <c r="C135" i="6"/>
  <c r="D135" i="6"/>
  <c r="A136" i="6"/>
  <c r="B136" i="6"/>
  <c r="C136" i="6"/>
  <c r="D136" i="6"/>
  <c r="A137" i="6"/>
  <c r="B137" i="6"/>
  <c r="C137" i="6"/>
  <c r="D137" i="6"/>
  <c r="A138" i="6"/>
  <c r="B138" i="6"/>
  <c r="C138" i="6"/>
  <c r="D138" i="6"/>
  <c r="A139" i="6"/>
  <c r="B139" i="6"/>
  <c r="C139" i="6"/>
  <c r="D139" i="6"/>
  <c r="A140" i="6"/>
  <c r="B140" i="6"/>
  <c r="C140" i="6"/>
  <c r="D140" i="6"/>
  <c r="A141" i="6"/>
  <c r="B141" i="6"/>
  <c r="C141" i="6"/>
  <c r="D141" i="6"/>
  <c r="A142" i="6"/>
  <c r="B142" i="6"/>
  <c r="C142" i="6"/>
  <c r="D142" i="6"/>
  <c r="A143" i="6"/>
  <c r="B143" i="6"/>
  <c r="C143" i="6"/>
  <c r="D143" i="6"/>
  <c r="A144" i="6"/>
  <c r="B144" i="6"/>
  <c r="C144" i="6"/>
  <c r="D144" i="6"/>
  <c r="A145" i="6"/>
  <c r="B145" i="6"/>
  <c r="C145" i="6"/>
  <c r="D145" i="6"/>
  <c r="A146" i="6"/>
  <c r="B146" i="6"/>
  <c r="C146" i="6"/>
  <c r="D146" i="6"/>
  <c r="A147" i="6"/>
  <c r="B147" i="6"/>
  <c r="C147" i="6"/>
  <c r="D147" i="6"/>
  <c r="A148" i="6"/>
  <c r="B148" i="6"/>
  <c r="C148" i="6"/>
  <c r="D148" i="6"/>
  <c r="A149" i="6"/>
  <c r="B149" i="6"/>
  <c r="C149" i="6"/>
  <c r="D149" i="6"/>
  <c r="A150" i="6"/>
  <c r="B150" i="6"/>
  <c r="C150" i="6"/>
  <c r="D150" i="6"/>
  <c r="A151" i="6"/>
  <c r="B151" i="6"/>
  <c r="C151" i="6"/>
  <c r="D151" i="6"/>
  <c r="A152" i="6"/>
  <c r="B152" i="6"/>
  <c r="C152" i="6"/>
  <c r="D152" i="6"/>
  <c r="A153" i="6"/>
  <c r="B153" i="6"/>
  <c r="C153" i="6"/>
  <c r="D153" i="6"/>
  <c r="A154" i="6"/>
  <c r="B154" i="6"/>
  <c r="C154" i="6"/>
  <c r="D154" i="6"/>
  <c r="A155" i="6"/>
  <c r="B155" i="6"/>
  <c r="C155" i="6"/>
  <c r="D155" i="6"/>
  <c r="A156" i="6"/>
  <c r="B156" i="6"/>
  <c r="C156" i="6"/>
  <c r="D156" i="6"/>
  <c r="A157" i="6"/>
  <c r="B157" i="6"/>
  <c r="C157" i="6"/>
  <c r="D157" i="6"/>
  <c r="A158" i="6"/>
  <c r="B158" i="6"/>
  <c r="C158" i="6"/>
  <c r="D158" i="6"/>
  <c r="A159" i="6"/>
  <c r="B159" i="6"/>
  <c r="C159" i="6"/>
  <c r="D159" i="6"/>
  <c r="A160" i="6"/>
  <c r="B160" i="6"/>
  <c r="C160" i="6"/>
  <c r="D160" i="6"/>
  <c r="A161" i="6"/>
  <c r="B161" i="6"/>
  <c r="C161" i="6"/>
  <c r="D161" i="6"/>
  <c r="A162" i="6"/>
  <c r="B162" i="6"/>
  <c r="C162" i="6"/>
  <c r="D162" i="6"/>
  <c r="A163" i="6"/>
  <c r="B163" i="6"/>
  <c r="C163" i="6"/>
  <c r="D163" i="6"/>
  <c r="A164" i="6"/>
  <c r="B164" i="6"/>
  <c r="C164" i="6"/>
  <c r="D164" i="6"/>
  <c r="A165" i="6"/>
  <c r="B165" i="6"/>
  <c r="C165" i="6"/>
  <c r="D165" i="6"/>
  <c r="A166" i="6"/>
  <c r="B166" i="6"/>
  <c r="C166" i="6"/>
  <c r="D166" i="6"/>
  <c r="A167" i="6"/>
  <c r="B167" i="6"/>
  <c r="C167" i="6"/>
  <c r="D167" i="6"/>
  <c r="A168" i="6"/>
  <c r="B168" i="6"/>
  <c r="C168" i="6"/>
  <c r="D168" i="6"/>
  <c r="A169" i="6"/>
  <c r="B169" i="6"/>
  <c r="C169" i="6"/>
  <c r="D169" i="6"/>
  <c r="A170" i="6"/>
  <c r="B170" i="6"/>
  <c r="C170" i="6"/>
  <c r="D170" i="6"/>
  <c r="A171" i="6"/>
  <c r="B171" i="6"/>
  <c r="C171" i="6"/>
  <c r="D171" i="6"/>
  <c r="A172" i="6"/>
  <c r="B172" i="6"/>
  <c r="C172" i="6"/>
  <c r="D172" i="6"/>
  <c r="A173" i="6"/>
  <c r="B173" i="6"/>
  <c r="C173" i="6"/>
  <c r="D173" i="6"/>
  <c r="A174" i="6"/>
  <c r="B174" i="6"/>
  <c r="C174" i="6"/>
  <c r="D174" i="6"/>
  <c r="A175" i="6"/>
  <c r="B175" i="6"/>
  <c r="C175" i="6"/>
  <c r="D175" i="6"/>
  <c r="A176" i="6"/>
  <c r="B176" i="6"/>
  <c r="C176" i="6"/>
  <c r="D176" i="6"/>
  <c r="A177" i="6"/>
  <c r="B177" i="6"/>
  <c r="C177" i="6"/>
  <c r="D177" i="6"/>
  <c r="A178" i="6"/>
  <c r="B178" i="6"/>
  <c r="C178" i="6"/>
  <c r="D178" i="6"/>
  <c r="A179" i="6"/>
  <c r="B179" i="6"/>
  <c r="C179" i="6"/>
  <c r="D179" i="6"/>
  <c r="A180" i="6"/>
  <c r="B180" i="6"/>
  <c r="C180" i="6"/>
  <c r="D180" i="6"/>
  <c r="A181" i="6"/>
  <c r="B181" i="6"/>
  <c r="C181" i="6"/>
  <c r="D181" i="6"/>
  <c r="A182" i="6"/>
  <c r="B182" i="6"/>
  <c r="C182" i="6"/>
  <c r="D182" i="6"/>
  <c r="A183" i="6"/>
  <c r="B183" i="6"/>
  <c r="C183" i="6"/>
  <c r="D183" i="6"/>
  <c r="A184" i="6"/>
  <c r="B184" i="6"/>
  <c r="C184" i="6"/>
  <c r="D184" i="6"/>
  <c r="A185" i="6"/>
  <c r="B185" i="6"/>
  <c r="C185" i="6"/>
  <c r="D185" i="6"/>
  <c r="A186" i="6"/>
  <c r="B186" i="6"/>
  <c r="C186" i="6"/>
  <c r="D186" i="6"/>
  <c r="A187" i="6"/>
  <c r="B187" i="6"/>
  <c r="C187" i="6"/>
  <c r="D187" i="6"/>
  <c r="A188" i="6"/>
  <c r="B188" i="6"/>
  <c r="C188" i="6"/>
  <c r="D188" i="6"/>
  <c r="A189" i="6"/>
  <c r="B189" i="6"/>
  <c r="C189" i="6"/>
  <c r="D189" i="6"/>
  <c r="A190" i="6"/>
  <c r="B190" i="6"/>
  <c r="C190" i="6"/>
  <c r="D190" i="6"/>
  <c r="A191" i="6"/>
  <c r="B191" i="6"/>
  <c r="C191" i="6"/>
  <c r="D191" i="6"/>
  <c r="A192" i="6"/>
  <c r="B192" i="6"/>
  <c r="C192" i="6"/>
  <c r="D192" i="6"/>
  <c r="A193" i="6"/>
  <c r="B193" i="6"/>
  <c r="C193" i="6"/>
  <c r="D193" i="6"/>
  <c r="A194" i="6"/>
  <c r="B194" i="6"/>
  <c r="C194" i="6"/>
  <c r="D194" i="6"/>
  <c r="A195" i="6"/>
  <c r="B195" i="6"/>
  <c r="C195" i="6"/>
  <c r="D195" i="6"/>
  <c r="A196" i="6"/>
  <c r="B196" i="6"/>
  <c r="C196" i="6"/>
  <c r="D196" i="6"/>
  <c r="A197" i="6"/>
  <c r="B197" i="6"/>
  <c r="C197" i="6"/>
  <c r="D197" i="6"/>
  <c r="A198" i="6"/>
  <c r="B198" i="6"/>
  <c r="C198" i="6"/>
  <c r="D198" i="6"/>
  <c r="A199" i="6"/>
  <c r="B199" i="6"/>
  <c r="C199" i="6"/>
  <c r="D199" i="6"/>
  <c r="A200" i="6"/>
  <c r="B200" i="6"/>
  <c r="C200" i="6"/>
  <c r="D200" i="6"/>
  <c r="A201" i="6"/>
  <c r="B201" i="6"/>
  <c r="C201" i="6"/>
  <c r="D201" i="6"/>
  <c r="A202" i="6"/>
  <c r="B202" i="6"/>
  <c r="C202" i="6"/>
  <c r="D202" i="6"/>
  <c r="A203" i="6"/>
  <c r="B203" i="6"/>
  <c r="C203" i="6"/>
  <c r="D203" i="6"/>
  <c r="A204" i="6"/>
  <c r="B204" i="6"/>
  <c r="C204" i="6"/>
  <c r="D204" i="6"/>
  <c r="A205" i="6"/>
  <c r="B205" i="6"/>
  <c r="C205" i="6"/>
  <c r="D205" i="6"/>
  <c r="A206" i="6"/>
  <c r="B206" i="6"/>
  <c r="C206" i="6"/>
  <c r="D206" i="6"/>
  <c r="A207" i="6"/>
  <c r="B207" i="6"/>
  <c r="C207" i="6"/>
  <c r="D207" i="6"/>
  <c r="A208" i="6"/>
  <c r="B208" i="6"/>
  <c r="C208" i="6"/>
  <c r="D208" i="6"/>
  <c r="A209" i="6"/>
  <c r="B209" i="6"/>
  <c r="C209" i="6"/>
  <c r="D209" i="6"/>
  <c r="A210" i="6"/>
  <c r="B210" i="6"/>
  <c r="C210" i="6"/>
  <c r="D210" i="6"/>
  <c r="A211" i="6"/>
  <c r="B211" i="6"/>
  <c r="C211" i="6"/>
  <c r="D211" i="6"/>
  <c r="A212" i="6"/>
  <c r="B212" i="6"/>
  <c r="C212" i="6"/>
  <c r="D212" i="6"/>
  <c r="A213" i="6"/>
  <c r="B213" i="6"/>
  <c r="C213" i="6"/>
  <c r="D213" i="6"/>
  <c r="A214" i="6"/>
  <c r="B214" i="6"/>
  <c r="C214" i="6"/>
  <c r="D214" i="6"/>
  <c r="A215" i="6"/>
  <c r="B215" i="6"/>
  <c r="C215" i="6"/>
  <c r="D215" i="6"/>
  <c r="A216" i="6"/>
  <c r="B216" i="6"/>
  <c r="C216" i="6"/>
  <c r="D216" i="6"/>
  <c r="A217" i="6"/>
  <c r="B217" i="6"/>
  <c r="C217" i="6"/>
  <c r="D217" i="6"/>
  <c r="A218" i="6"/>
  <c r="B218" i="6"/>
  <c r="C218" i="6"/>
  <c r="D218" i="6"/>
  <c r="A219" i="6"/>
  <c r="B219" i="6"/>
  <c r="C219" i="6"/>
  <c r="D219" i="6"/>
  <c r="A220" i="6"/>
  <c r="B220" i="6"/>
  <c r="C220" i="6"/>
  <c r="D220" i="6"/>
  <c r="A221" i="6"/>
  <c r="B221" i="6"/>
  <c r="C221" i="6"/>
  <c r="D221" i="6"/>
  <c r="A222" i="6"/>
  <c r="B222" i="6"/>
  <c r="C222" i="6"/>
  <c r="D222" i="6"/>
  <c r="A223" i="6"/>
  <c r="B223" i="6"/>
  <c r="C223" i="6"/>
  <c r="D223" i="6"/>
  <c r="A224" i="6"/>
  <c r="B224" i="6"/>
  <c r="C224" i="6"/>
  <c r="D224" i="6"/>
  <c r="A225" i="6"/>
  <c r="B225" i="6"/>
  <c r="C225" i="6"/>
  <c r="D225" i="6"/>
  <c r="A226" i="6"/>
  <c r="B226" i="6"/>
  <c r="C226" i="6"/>
  <c r="D226" i="6"/>
  <c r="A227" i="6"/>
  <c r="B227" i="6"/>
  <c r="C227" i="6"/>
  <c r="D227" i="6"/>
  <c r="A228" i="6"/>
  <c r="B228" i="6"/>
  <c r="C228" i="6"/>
  <c r="D228" i="6"/>
  <c r="A229" i="6"/>
  <c r="B229" i="6"/>
  <c r="C229" i="6"/>
  <c r="D229" i="6"/>
  <c r="A230" i="6"/>
  <c r="B230" i="6"/>
  <c r="C230" i="6"/>
  <c r="D230" i="6"/>
  <c r="A231" i="6"/>
  <c r="B231" i="6"/>
  <c r="C231" i="6"/>
  <c r="D231" i="6"/>
  <c r="A232" i="6"/>
  <c r="B232" i="6"/>
  <c r="C232" i="6"/>
  <c r="D232" i="6"/>
  <c r="A233" i="6"/>
  <c r="B233" i="6"/>
  <c r="C233" i="6"/>
  <c r="D233" i="6"/>
  <c r="A234" i="6"/>
  <c r="B234" i="6"/>
  <c r="C234" i="6"/>
  <c r="D234" i="6"/>
  <c r="A235" i="6"/>
  <c r="B235" i="6"/>
  <c r="C235" i="6"/>
  <c r="D235" i="6"/>
  <c r="A236" i="6"/>
  <c r="B236" i="6"/>
  <c r="C236" i="6"/>
  <c r="D236" i="6"/>
  <c r="A237" i="6"/>
  <c r="B237" i="6"/>
  <c r="C237" i="6"/>
  <c r="D237" i="6"/>
  <c r="A238" i="6"/>
  <c r="B238" i="6"/>
  <c r="C238" i="6"/>
  <c r="D238" i="6"/>
  <c r="A239" i="6"/>
  <c r="B239" i="6"/>
  <c r="C239" i="6"/>
  <c r="D239" i="6"/>
  <c r="A240" i="6"/>
  <c r="B240" i="6"/>
  <c r="C240" i="6"/>
  <c r="D240" i="6"/>
  <c r="A241" i="6"/>
  <c r="B241" i="6"/>
  <c r="C241" i="6"/>
  <c r="D241" i="6"/>
  <c r="A242" i="6"/>
  <c r="B242" i="6"/>
  <c r="C242" i="6"/>
  <c r="D242" i="6"/>
  <c r="A243" i="6"/>
  <c r="B243" i="6"/>
  <c r="C243" i="6"/>
  <c r="D243" i="6"/>
  <c r="A244" i="6"/>
  <c r="B244" i="6"/>
  <c r="C244" i="6"/>
  <c r="D244" i="6"/>
  <c r="A245" i="6"/>
  <c r="B245" i="6"/>
  <c r="C245" i="6"/>
  <c r="D245" i="6"/>
  <c r="A246" i="6"/>
  <c r="B246" i="6"/>
  <c r="C246" i="6"/>
  <c r="D246" i="6"/>
  <c r="A247" i="6"/>
  <c r="B247" i="6"/>
  <c r="C247" i="6"/>
  <c r="D247" i="6"/>
  <c r="A248" i="6"/>
  <c r="B248" i="6"/>
  <c r="C248" i="6"/>
  <c r="D248" i="6"/>
  <c r="A249" i="6"/>
  <c r="B249" i="6"/>
  <c r="C249" i="6"/>
  <c r="D249" i="6"/>
  <c r="A250" i="6"/>
  <c r="B250" i="6"/>
  <c r="C250" i="6"/>
  <c r="D250" i="6"/>
  <c r="A251" i="6"/>
  <c r="B251" i="6"/>
  <c r="C251" i="6"/>
  <c r="D251" i="6"/>
  <c r="A252" i="6"/>
  <c r="B252" i="6"/>
  <c r="C252" i="6"/>
  <c r="D252" i="6"/>
  <c r="A253" i="6"/>
  <c r="B253" i="6"/>
  <c r="C253" i="6"/>
  <c r="D253" i="6"/>
  <c r="A254" i="6"/>
  <c r="B254" i="6"/>
  <c r="C254" i="6"/>
  <c r="D254" i="6"/>
  <c r="A255" i="6"/>
  <c r="B255" i="6"/>
  <c r="C255" i="6"/>
  <c r="D255" i="6"/>
  <c r="A256" i="6"/>
  <c r="B256" i="6"/>
  <c r="C256" i="6"/>
  <c r="D256" i="6"/>
  <c r="A257" i="6"/>
  <c r="B257" i="6"/>
  <c r="C257" i="6"/>
  <c r="D257" i="6"/>
  <c r="A258" i="6"/>
  <c r="B258" i="6"/>
  <c r="C258" i="6"/>
  <c r="D258" i="6"/>
  <c r="A259" i="6"/>
  <c r="B259" i="6"/>
  <c r="C259" i="6"/>
  <c r="D259" i="6"/>
  <c r="A260" i="6"/>
  <c r="B260" i="6"/>
  <c r="C260" i="6"/>
  <c r="D260" i="6"/>
  <c r="A261" i="6"/>
  <c r="B261" i="6"/>
  <c r="C261" i="6"/>
  <c r="D261" i="6"/>
  <c r="A262" i="6"/>
  <c r="B262" i="6"/>
  <c r="C262" i="6"/>
  <c r="D262" i="6"/>
  <c r="A263" i="6"/>
  <c r="B263" i="6"/>
  <c r="C263" i="6"/>
  <c r="D263" i="6"/>
  <c r="A264" i="6"/>
  <c r="B264" i="6"/>
  <c r="C264" i="6"/>
  <c r="D264" i="6"/>
  <c r="A265" i="6"/>
  <c r="B265" i="6"/>
  <c r="C265" i="6"/>
  <c r="D265" i="6"/>
  <c r="A266" i="6"/>
  <c r="B266" i="6"/>
  <c r="C266" i="6"/>
  <c r="D266" i="6"/>
  <c r="A267" i="6"/>
  <c r="B267" i="6"/>
  <c r="C267" i="6"/>
  <c r="D267" i="6"/>
  <c r="A268" i="6"/>
  <c r="B268" i="6"/>
  <c r="C268" i="6"/>
  <c r="D268" i="6"/>
  <c r="A269" i="6"/>
  <c r="B269" i="6"/>
  <c r="C269" i="6"/>
  <c r="D269" i="6"/>
  <c r="A270" i="6"/>
  <c r="B270" i="6"/>
  <c r="C270" i="6"/>
  <c r="D270" i="6"/>
  <c r="A271" i="6"/>
  <c r="B271" i="6"/>
  <c r="C271" i="6"/>
  <c r="D271" i="6"/>
  <c r="A272" i="6"/>
  <c r="B272" i="6"/>
  <c r="C272" i="6"/>
  <c r="D272" i="6"/>
  <c r="A273" i="6"/>
  <c r="B273" i="6"/>
  <c r="C273" i="6"/>
  <c r="D273" i="6"/>
  <c r="A274" i="6"/>
  <c r="B274" i="6"/>
  <c r="C274" i="6"/>
  <c r="D274" i="6"/>
  <c r="A275" i="6"/>
  <c r="B275" i="6"/>
  <c r="C275" i="6"/>
  <c r="D275" i="6"/>
  <c r="A276" i="6"/>
  <c r="B276" i="6"/>
  <c r="C276" i="6"/>
  <c r="D276" i="6"/>
  <c r="A277" i="6"/>
  <c r="B277" i="6"/>
  <c r="C277" i="6"/>
  <c r="D277" i="6"/>
  <c r="A278" i="6"/>
  <c r="B278" i="6"/>
  <c r="C278" i="6"/>
  <c r="D278" i="6"/>
  <c r="A279" i="6"/>
  <c r="B279" i="6"/>
  <c r="C279" i="6"/>
  <c r="D279" i="6"/>
  <c r="A280" i="6"/>
  <c r="B280" i="6"/>
  <c r="C280" i="6"/>
  <c r="D280" i="6"/>
  <c r="A281" i="6"/>
  <c r="B281" i="6"/>
  <c r="C281" i="6"/>
  <c r="D281" i="6"/>
  <c r="A282" i="6"/>
  <c r="B282" i="6"/>
  <c r="C282" i="6"/>
  <c r="D282" i="6"/>
  <c r="A283" i="6"/>
  <c r="B283" i="6"/>
  <c r="C283" i="6"/>
  <c r="D283" i="6"/>
  <c r="A284" i="6"/>
  <c r="B284" i="6"/>
  <c r="C284" i="6"/>
  <c r="D284" i="6"/>
  <c r="A285" i="6"/>
  <c r="B285" i="6"/>
  <c r="C285" i="6"/>
  <c r="D285" i="6"/>
  <c r="A286" i="6"/>
  <c r="B286" i="6"/>
  <c r="C286" i="6"/>
  <c r="D286" i="6"/>
  <c r="A287" i="6"/>
  <c r="B287" i="6"/>
  <c r="C287" i="6"/>
  <c r="D287" i="6"/>
  <c r="A288" i="6"/>
  <c r="B288" i="6"/>
  <c r="C288" i="6"/>
  <c r="D288" i="6"/>
  <c r="A289" i="6"/>
  <c r="B289" i="6"/>
  <c r="C289" i="6"/>
  <c r="D289" i="6"/>
  <c r="A290" i="6"/>
  <c r="B290" i="6"/>
  <c r="C290" i="6"/>
  <c r="D290" i="6"/>
  <c r="A291" i="6"/>
  <c r="B291" i="6"/>
  <c r="C291" i="6"/>
  <c r="D291" i="6"/>
  <c r="A292" i="6"/>
  <c r="B292" i="6"/>
  <c r="C292" i="6"/>
  <c r="D292" i="6"/>
  <c r="A293" i="6"/>
  <c r="B293" i="6"/>
  <c r="C293" i="6"/>
  <c r="D293" i="6"/>
  <c r="A294" i="6"/>
  <c r="B294" i="6"/>
  <c r="C294" i="6"/>
  <c r="D294" i="6"/>
  <c r="A295" i="6"/>
  <c r="B295" i="6"/>
  <c r="C295" i="6"/>
  <c r="D295" i="6"/>
  <c r="A296" i="6"/>
  <c r="B296" i="6"/>
  <c r="C296" i="6"/>
  <c r="D296" i="6"/>
  <c r="A297" i="6"/>
  <c r="B297" i="6"/>
  <c r="C297" i="6"/>
  <c r="D297" i="6"/>
  <c r="A298" i="6"/>
  <c r="B298" i="6"/>
  <c r="C298" i="6"/>
  <c r="D298" i="6"/>
  <c r="A299" i="6"/>
  <c r="B299" i="6"/>
  <c r="C299" i="6"/>
  <c r="D299" i="6"/>
  <c r="A300" i="6"/>
  <c r="B300" i="6"/>
  <c r="C300" i="6"/>
  <c r="D300" i="6"/>
  <c r="A301" i="6"/>
  <c r="B301" i="6"/>
  <c r="C301" i="6"/>
  <c r="D301" i="6"/>
  <c r="A302" i="6"/>
  <c r="B302" i="6"/>
  <c r="C302" i="6"/>
  <c r="D302" i="6"/>
  <c r="A303" i="6"/>
  <c r="B303" i="6"/>
  <c r="C303" i="6"/>
  <c r="D303" i="6"/>
  <c r="A304" i="6"/>
  <c r="B304" i="6"/>
  <c r="C304" i="6"/>
  <c r="D304" i="6"/>
  <c r="A305" i="6"/>
  <c r="B305" i="6"/>
  <c r="C305" i="6"/>
  <c r="D305" i="6"/>
  <c r="A306" i="6"/>
  <c r="B306" i="6"/>
  <c r="C306" i="6"/>
  <c r="D306" i="6"/>
  <c r="A307" i="6"/>
  <c r="B307" i="6"/>
  <c r="C307" i="6"/>
  <c r="D307" i="6"/>
  <c r="A308" i="6"/>
  <c r="B308" i="6"/>
  <c r="C308" i="6"/>
  <c r="D308" i="6"/>
  <c r="A309" i="6"/>
  <c r="B309" i="6"/>
  <c r="C309" i="6"/>
  <c r="D309" i="6"/>
  <c r="A310" i="6"/>
  <c r="B310" i="6"/>
  <c r="C310" i="6"/>
  <c r="D310" i="6"/>
  <c r="A311" i="6"/>
  <c r="B311" i="6"/>
  <c r="C311" i="6"/>
  <c r="D311" i="6"/>
  <c r="A312" i="6"/>
  <c r="B312" i="6"/>
  <c r="C312" i="6"/>
  <c r="D312" i="6"/>
  <c r="A313" i="6"/>
  <c r="B313" i="6"/>
  <c r="C313" i="6"/>
  <c r="D313" i="6"/>
  <c r="A314" i="6"/>
  <c r="B314" i="6"/>
  <c r="C314" i="6"/>
  <c r="D314" i="6"/>
  <c r="A315" i="6"/>
  <c r="B315" i="6"/>
  <c r="C315" i="6"/>
  <c r="D315" i="6"/>
  <c r="A316" i="6"/>
  <c r="B316" i="6"/>
  <c r="C316" i="6"/>
  <c r="D316" i="6"/>
  <c r="A317" i="6"/>
  <c r="B317" i="6"/>
  <c r="C317" i="6"/>
  <c r="D317" i="6"/>
  <c r="A318" i="6"/>
  <c r="B318" i="6"/>
  <c r="C318" i="6"/>
  <c r="D318" i="6"/>
  <c r="A319" i="6"/>
  <c r="B319" i="6"/>
  <c r="C319" i="6"/>
  <c r="D319" i="6"/>
  <c r="A320" i="6"/>
  <c r="B320" i="6"/>
  <c r="C320" i="6"/>
  <c r="D320" i="6"/>
  <c r="A321" i="6"/>
  <c r="B321" i="6"/>
  <c r="C321" i="6"/>
  <c r="D321" i="6"/>
  <c r="A322" i="6"/>
  <c r="B322" i="6"/>
  <c r="C322" i="6"/>
  <c r="D322" i="6"/>
  <c r="A323" i="6"/>
  <c r="B323" i="6"/>
  <c r="C323" i="6"/>
  <c r="D323" i="6"/>
  <c r="A324" i="6"/>
  <c r="B324" i="6"/>
  <c r="C324" i="6"/>
  <c r="D324" i="6"/>
  <c r="A325" i="6"/>
  <c r="B325" i="6"/>
  <c r="C325" i="6"/>
  <c r="D325" i="6"/>
  <c r="A326" i="6"/>
  <c r="B326" i="6"/>
  <c r="C326" i="6"/>
  <c r="D326" i="6"/>
  <c r="A327" i="6"/>
  <c r="B327" i="6"/>
  <c r="C327" i="6"/>
  <c r="D327" i="6"/>
  <c r="A328" i="6"/>
  <c r="B328" i="6"/>
  <c r="C328" i="6"/>
  <c r="D328" i="6"/>
  <c r="A329" i="6"/>
  <c r="B329" i="6"/>
  <c r="C329" i="6"/>
  <c r="D329" i="6"/>
  <c r="A330" i="6"/>
  <c r="B330" i="6"/>
  <c r="C330" i="6"/>
  <c r="D330" i="6"/>
  <c r="A331" i="6"/>
  <c r="B331" i="6"/>
  <c r="C331" i="6"/>
  <c r="D331" i="6"/>
  <c r="A332" i="6"/>
  <c r="B332" i="6"/>
  <c r="C332" i="6"/>
  <c r="D332" i="6"/>
  <c r="A333" i="6"/>
  <c r="B333" i="6"/>
  <c r="C333" i="6"/>
  <c r="D333" i="6"/>
  <c r="A334" i="6"/>
  <c r="B334" i="6"/>
  <c r="C334" i="6"/>
  <c r="D334" i="6"/>
  <c r="A335" i="6"/>
  <c r="B335" i="6"/>
  <c r="C335" i="6"/>
  <c r="D335" i="6"/>
  <c r="A336" i="6"/>
  <c r="B336" i="6"/>
  <c r="C336" i="6"/>
  <c r="D336" i="6"/>
  <c r="A337" i="6"/>
  <c r="B337" i="6"/>
  <c r="C337" i="6"/>
  <c r="D337" i="6"/>
  <c r="A338" i="6"/>
  <c r="B338" i="6"/>
  <c r="C338" i="6"/>
  <c r="D338" i="6"/>
  <c r="A339" i="6"/>
  <c r="B339" i="6"/>
  <c r="C339" i="6"/>
  <c r="D339" i="6"/>
  <c r="A340" i="6"/>
  <c r="B340" i="6"/>
  <c r="C340" i="6"/>
  <c r="D340" i="6"/>
  <c r="A341" i="6"/>
  <c r="B341" i="6"/>
  <c r="C341" i="6"/>
  <c r="D341" i="6"/>
  <c r="A342" i="6"/>
  <c r="B342" i="6"/>
  <c r="C342" i="6"/>
  <c r="D342" i="6"/>
  <c r="A343" i="6"/>
  <c r="B343" i="6"/>
  <c r="C343" i="6"/>
  <c r="D343" i="6"/>
  <c r="A344" i="6"/>
  <c r="B344" i="6"/>
  <c r="C344" i="6"/>
  <c r="D344" i="6"/>
  <c r="A345" i="6"/>
  <c r="B345" i="6"/>
  <c r="C345" i="6"/>
  <c r="D345" i="6"/>
  <c r="A346" i="6"/>
  <c r="B346" i="6"/>
  <c r="C346" i="6"/>
  <c r="D346" i="6"/>
  <c r="A347" i="6"/>
  <c r="B347" i="6"/>
  <c r="C347" i="6"/>
  <c r="D347" i="6"/>
  <c r="A348" i="6"/>
  <c r="B348" i="6"/>
  <c r="C348" i="6"/>
  <c r="D348" i="6"/>
  <c r="A349" i="6"/>
  <c r="B349" i="6"/>
  <c r="C349" i="6"/>
  <c r="D349" i="6"/>
  <c r="A350" i="6"/>
  <c r="B350" i="6"/>
  <c r="C350" i="6"/>
  <c r="D350" i="6"/>
  <c r="A351" i="6"/>
  <c r="B351" i="6"/>
  <c r="C351" i="6"/>
  <c r="D351" i="6"/>
  <c r="A352" i="6"/>
  <c r="B352" i="6"/>
  <c r="C352" i="6"/>
  <c r="D352" i="6"/>
  <c r="A353" i="6"/>
  <c r="B353" i="6"/>
  <c r="C353" i="6"/>
  <c r="D353" i="6"/>
  <c r="A354" i="6"/>
  <c r="B354" i="6"/>
  <c r="C354" i="6"/>
  <c r="D354" i="6"/>
  <c r="A355" i="6"/>
  <c r="B355" i="6"/>
  <c r="C355" i="6"/>
  <c r="D355" i="6"/>
  <c r="A356" i="6"/>
  <c r="B356" i="6"/>
  <c r="C356" i="6"/>
  <c r="D356" i="6"/>
  <c r="A357" i="6"/>
  <c r="B357" i="6"/>
  <c r="C357" i="6"/>
  <c r="D357" i="6"/>
  <c r="A358" i="6"/>
  <c r="B358" i="6"/>
  <c r="C358" i="6"/>
  <c r="D358" i="6"/>
  <c r="A359" i="6"/>
  <c r="B359" i="6"/>
  <c r="C359" i="6"/>
  <c r="D359" i="6"/>
  <c r="A360" i="6"/>
  <c r="B360" i="6"/>
  <c r="C360" i="6"/>
  <c r="D360" i="6"/>
  <c r="A361" i="6"/>
  <c r="B361" i="6"/>
  <c r="C361" i="6"/>
  <c r="D361" i="6"/>
  <c r="A362" i="6"/>
  <c r="B362" i="6"/>
  <c r="C362" i="6"/>
  <c r="D362" i="6"/>
  <c r="A363" i="6"/>
  <c r="B363" i="6"/>
  <c r="C363" i="6"/>
  <c r="D363" i="6"/>
  <c r="A364" i="6"/>
  <c r="B364" i="6"/>
  <c r="C364" i="6"/>
  <c r="D364" i="6"/>
  <c r="A365" i="6"/>
  <c r="B365" i="6"/>
  <c r="C365" i="6"/>
  <c r="D365" i="6"/>
  <c r="A366" i="6"/>
  <c r="B366" i="6"/>
  <c r="C366" i="6"/>
  <c r="D366" i="6"/>
  <c r="A367" i="6"/>
  <c r="B367" i="6"/>
  <c r="C367" i="6"/>
  <c r="D367" i="6"/>
  <c r="A368" i="6"/>
  <c r="B368" i="6"/>
  <c r="C368" i="6"/>
  <c r="D368" i="6"/>
  <c r="A369" i="6"/>
  <c r="B369" i="6"/>
  <c r="C369" i="6"/>
  <c r="D369" i="6"/>
  <c r="A370" i="6"/>
  <c r="B370" i="6"/>
  <c r="C370" i="6"/>
  <c r="D370" i="6"/>
  <c r="A371" i="6"/>
  <c r="B371" i="6"/>
  <c r="C371" i="6"/>
  <c r="D371" i="6"/>
  <c r="A372" i="6"/>
  <c r="B372" i="6"/>
  <c r="C372" i="6"/>
  <c r="D372" i="6"/>
  <c r="A373" i="6"/>
  <c r="B373" i="6"/>
  <c r="C373" i="6"/>
  <c r="D373" i="6"/>
  <c r="A374" i="6"/>
  <c r="B374" i="6"/>
  <c r="C374" i="6"/>
  <c r="D374" i="6"/>
  <c r="A375" i="6"/>
  <c r="B375" i="6"/>
  <c r="C375" i="6"/>
  <c r="D375" i="6"/>
  <c r="A376" i="6"/>
  <c r="B376" i="6"/>
  <c r="C376" i="6"/>
  <c r="D376" i="6"/>
  <c r="A377" i="6"/>
  <c r="B377" i="6"/>
  <c r="C377" i="6"/>
  <c r="D377" i="6"/>
  <c r="A378" i="6"/>
  <c r="B378" i="6"/>
  <c r="C378" i="6"/>
  <c r="D378" i="6"/>
  <c r="A379" i="6"/>
  <c r="B379" i="6"/>
  <c r="C379" i="6"/>
  <c r="D379" i="6"/>
  <c r="A380" i="6"/>
  <c r="B380" i="6"/>
  <c r="C380" i="6"/>
  <c r="D380" i="6"/>
  <c r="A381" i="6"/>
  <c r="B381" i="6"/>
  <c r="C381" i="6"/>
  <c r="D381" i="6"/>
  <c r="A382" i="6"/>
  <c r="B382" i="6"/>
  <c r="C382" i="6"/>
  <c r="D382" i="6"/>
  <c r="A383" i="6"/>
  <c r="B383" i="6"/>
  <c r="C383" i="6"/>
  <c r="D383" i="6"/>
  <c r="A384" i="6"/>
  <c r="B384" i="6"/>
  <c r="C384" i="6"/>
  <c r="D384" i="6"/>
  <c r="A385" i="6"/>
  <c r="B385" i="6"/>
  <c r="C385" i="6"/>
  <c r="D385" i="6"/>
  <c r="A386" i="6"/>
  <c r="B386" i="6"/>
  <c r="C386" i="6"/>
  <c r="D386" i="6"/>
  <c r="A387" i="6"/>
  <c r="B387" i="6"/>
  <c r="C387" i="6"/>
  <c r="D387" i="6"/>
  <c r="A388" i="6"/>
  <c r="B388" i="6"/>
  <c r="C388" i="6"/>
  <c r="D388" i="6"/>
  <c r="A389" i="6"/>
  <c r="B389" i="6"/>
  <c r="C389" i="6"/>
  <c r="D389" i="6"/>
  <c r="A390" i="6"/>
  <c r="B390" i="6"/>
  <c r="C390" i="6"/>
  <c r="D390" i="6"/>
  <c r="A391" i="6"/>
  <c r="B391" i="6"/>
  <c r="C391" i="6"/>
  <c r="D391" i="6"/>
  <c r="A392" i="6"/>
  <c r="B392" i="6"/>
  <c r="C392" i="6"/>
  <c r="D392" i="6"/>
  <c r="A393" i="6"/>
  <c r="B393" i="6"/>
  <c r="C393" i="6"/>
  <c r="D393" i="6"/>
  <c r="A394" i="6"/>
  <c r="B394" i="6"/>
  <c r="C394" i="6"/>
  <c r="D394" i="6"/>
  <c r="A395" i="6"/>
  <c r="B395" i="6"/>
  <c r="C395" i="6"/>
  <c r="D395" i="6"/>
  <c r="A396" i="6"/>
  <c r="B396" i="6"/>
  <c r="C396" i="6"/>
  <c r="D396" i="6"/>
  <c r="A397" i="6"/>
  <c r="B397" i="6"/>
  <c r="C397" i="6"/>
  <c r="D397" i="6"/>
  <c r="A398" i="6"/>
  <c r="B398" i="6"/>
  <c r="C398" i="6"/>
  <c r="D398" i="6"/>
  <c r="A399" i="6"/>
  <c r="B399" i="6"/>
  <c r="C399" i="6"/>
  <c r="D399" i="6"/>
  <c r="A400" i="6"/>
  <c r="B400" i="6"/>
  <c r="C400" i="6"/>
  <c r="D400" i="6"/>
  <c r="A401" i="6"/>
  <c r="B401" i="6"/>
  <c r="C401" i="6"/>
  <c r="D401" i="6"/>
  <c r="A402" i="6"/>
  <c r="B402" i="6"/>
  <c r="C402" i="6"/>
  <c r="D402" i="6"/>
  <c r="A403" i="6"/>
  <c r="B403" i="6"/>
  <c r="C403" i="6"/>
  <c r="D403" i="6"/>
  <c r="A404" i="6"/>
  <c r="B404" i="6"/>
  <c r="C404" i="6"/>
  <c r="D404" i="6"/>
  <c r="A405" i="6"/>
  <c r="B405" i="6"/>
  <c r="C405" i="6"/>
  <c r="D405" i="6"/>
  <c r="A406" i="6"/>
  <c r="B406" i="6"/>
  <c r="C406" i="6"/>
  <c r="D406" i="6"/>
  <c r="A407" i="6"/>
  <c r="B407" i="6"/>
  <c r="C407" i="6"/>
  <c r="D407" i="6"/>
  <c r="A408" i="6"/>
  <c r="B408" i="6"/>
  <c r="C408" i="6"/>
  <c r="D408" i="6"/>
  <c r="A409" i="6"/>
  <c r="B409" i="6"/>
  <c r="C409" i="6"/>
  <c r="D409" i="6"/>
  <c r="A410" i="6"/>
  <c r="B410" i="6"/>
  <c r="C410" i="6"/>
  <c r="D410" i="6"/>
  <c r="A411" i="6"/>
  <c r="B411" i="6"/>
  <c r="C411" i="6"/>
  <c r="D411" i="6"/>
  <c r="A412" i="6"/>
  <c r="B412" i="6"/>
  <c r="C412" i="6"/>
  <c r="D412" i="6"/>
  <c r="A413" i="6"/>
  <c r="B413" i="6"/>
  <c r="C413" i="6"/>
  <c r="D413" i="6"/>
  <c r="A414" i="6"/>
  <c r="B414" i="6"/>
  <c r="C414" i="6"/>
  <c r="D414" i="6"/>
  <c r="A415" i="6"/>
  <c r="B415" i="6"/>
  <c r="C415" i="6"/>
  <c r="D415" i="6"/>
  <c r="A416" i="6"/>
  <c r="B416" i="6"/>
  <c r="C416" i="6"/>
  <c r="D416" i="6"/>
  <c r="A417" i="6"/>
  <c r="B417" i="6"/>
  <c r="C417" i="6"/>
  <c r="D417" i="6"/>
  <c r="A418" i="6"/>
  <c r="B418" i="6"/>
  <c r="C418" i="6"/>
  <c r="D418" i="6"/>
  <c r="A419" i="6"/>
  <c r="B419" i="6"/>
  <c r="C419" i="6"/>
  <c r="D419" i="6"/>
  <c r="A420" i="6"/>
  <c r="B420" i="6"/>
  <c r="C420" i="6"/>
  <c r="D420" i="6"/>
  <c r="A421" i="6"/>
  <c r="B421" i="6"/>
  <c r="C421" i="6"/>
  <c r="D421" i="6"/>
  <c r="A422" i="6"/>
  <c r="B422" i="6"/>
  <c r="C422" i="6"/>
  <c r="D422" i="6"/>
  <c r="A423" i="6"/>
  <c r="B423" i="6"/>
  <c r="C423" i="6"/>
  <c r="D423" i="6"/>
  <c r="A424" i="6"/>
  <c r="B424" i="6"/>
  <c r="C424" i="6"/>
  <c r="D424" i="6"/>
  <c r="A425" i="6"/>
  <c r="B425" i="6"/>
  <c r="C425" i="6"/>
  <c r="D425" i="6"/>
  <c r="A426" i="6"/>
  <c r="B426" i="6"/>
  <c r="C426" i="6"/>
  <c r="D426" i="6"/>
  <c r="A427" i="6"/>
  <c r="B427" i="6"/>
  <c r="C427" i="6"/>
  <c r="D427" i="6"/>
  <c r="A428" i="6"/>
  <c r="B428" i="6"/>
  <c r="C428" i="6"/>
  <c r="D428" i="6"/>
  <c r="A429" i="6"/>
  <c r="B429" i="6"/>
  <c r="C429" i="6"/>
  <c r="D429" i="6"/>
  <c r="A430" i="6"/>
  <c r="B430" i="6"/>
  <c r="C430" i="6"/>
  <c r="D430" i="6"/>
  <c r="A431" i="6"/>
  <c r="B431" i="6"/>
  <c r="C431" i="6"/>
  <c r="D431" i="6"/>
  <c r="A432" i="6"/>
  <c r="B432" i="6"/>
  <c r="C432" i="6"/>
  <c r="D432" i="6"/>
  <c r="A433" i="6"/>
  <c r="B433" i="6"/>
  <c r="C433" i="6"/>
  <c r="D433" i="6"/>
  <c r="A434" i="6"/>
  <c r="B434" i="6"/>
  <c r="C434" i="6"/>
  <c r="D434" i="6"/>
  <c r="A435" i="6"/>
  <c r="B435" i="6"/>
  <c r="C435" i="6"/>
  <c r="D435" i="6"/>
  <c r="A436" i="6"/>
  <c r="B436" i="6"/>
  <c r="C436" i="6"/>
  <c r="D436" i="6"/>
  <c r="A437" i="6"/>
  <c r="B437" i="6"/>
  <c r="C437" i="6"/>
  <c r="D437" i="6"/>
  <c r="A438" i="6"/>
  <c r="B438" i="6"/>
  <c r="C438" i="6"/>
  <c r="D438" i="6"/>
  <c r="A439" i="6"/>
  <c r="B439" i="6"/>
  <c r="C439" i="6"/>
  <c r="D439" i="6"/>
  <c r="A440" i="6"/>
  <c r="B440" i="6"/>
  <c r="C440" i="6"/>
  <c r="D440" i="6"/>
  <c r="A441" i="6"/>
  <c r="B441" i="6"/>
  <c r="C441" i="6"/>
  <c r="D441" i="6"/>
  <c r="A442" i="6"/>
  <c r="B442" i="6"/>
  <c r="C442" i="6"/>
  <c r="D442" i="6"/>
  <c r="A443" i="6"/>
  <c r="B443" i="6"/>
  <c r="C443" i="6"/>
  <c r="D443" i="6"/>
  <c r="A444" i="6"/>
  <c r="B444" i="6"/>
  <c r="C444" i="6"/>
  <c r="D444" i="6"/>
  <c r="A445" i="6"/>
  <c r="B445" i="6"/>
  <c r="C445" i="6"/>
  <c r="D445" i="6"/>
  <c r="A446" i="6"/>
  <c r="B446" i="6"/>
  <c r="C446" i="6"/>
  <c r="D446" i="6"/>
  <c r="A447" i="6"/>
  <c r="B447" i="6"/>
  <c r="C447" i="6"/>
  <c r="D447" i="6"/>
  <c r="A448" i="6"/>
  <c r="B448" i="6"/>
  <c r="C448" i="6"/>
  <c r="D448" i="6"/>
  <c r="A449" i="6"/>
  <c r="B449" i="6"/>
  <c r="C449" i="6"/>
  <c r="D449" i="6"/>
  <c r="A450" i="6"/>
  <c r="B450" i="6"/>
  <c r="C450" i="6"/>
  <c r="D450" i="6"/>
  <c r="A451" i="6"/>
  <c r="B451" i="6"/>
  <c r="C451" i="6"/>
  <c r="D451" i="6"/>
  <c r="A452" i="6"/>
  <c r="B452" i="6"/>
  <c r="C452" i="6"/>
  <c r="D452" i="6"/>
  <c r="A453" i="6"/>
  <c r="B453" i="6"/>
  <c r="C453" i="6"/>
  <c r="D453" i="6"/>
  <c r="A454" i="6"/>
  <c r="B454" i="6"/>
  <c r="C454" i="6"/>
  <c r="D454" i="6"/>
  <c r="A455" i="6"/>
  <c r="B455" i="6"/>
  <c r="C455" i="6"/>
  <c r="D455" i="6"/>
  <c r="A456" i="6"/>
  <c r="B456" i="6"/>
  <c r="C456" i="6"/>
  <c r="D456" i="6"/>
  <c r="A457" i="6"/>
  <c r="B457" i="6"/>
  <c r="C457" i="6"/>
  <c r="D457" i="6"/>
  <c r="A458" i="6"/>
  <c r="B458" i="6"/>
  <c r="C458" i="6"/>
  <c r="D458" i="6"/>
  <c r="A459" i="6"/>
  <c r="B459" i="6"/>
  <c r="C459" i="6"/>
  <c r="D459" i="6"/>
  <c r="A460" i="6"/>
  <c r="B460" i="6"/>
  <c r="C460" i="6"/>
  <c r="D460" i="6"/>
  <c r="A461" i="6"/>
  <c r="B461" i="6"/>
  <c r="C461" i="6"/>
  <c r="D461" i="6"/>
  <c r="A462" i="6"/>
  <c r="B462" i="6"/>
  <c r="C462" i="6"/>
  <c r="D462" i="6"/>
  <c r="A463" i="6"/>
  <c r="B463" i="6"/>
  <c r="C463" i="6"/>
  <c r="D463" i="6"/>
  <c r="A464" i="6"/>
  <c r="B464" i="6"/>
  <c r="C464" i="6"/>
  <c r="D464" i="6"/>
  <c r="A465" i="6"/>
  <c r="B465" i="6"/>
  <c r="C465" i="6"/>
  <c r="D465" i="6"/>
  <c r="A466" i="6"/>
  <c r="B466" i="6"/>
  <c r="C466" i="6"/>
  <c r="D466" i="6"/>
  <c r="A467" i="6"/>
  <c r="B467" i="6"/>
  <c r="C467" i="6"/>
  <c r="D467" i="6"/>
  <c r="A468" i="6"/>
  <c r="B468" i="6"/>
  <c r="C468" i="6"/>
  <c r="D468" i="6"/>
  <c r="A469" i="6"/>
  <c r="B469" i="6"/>
  <c r="C469" i="6"/>
  <c r="D469" i="6"/>
  <c r="A470" i="6"/>
  <c r="B470" i="6"/>
  <c r="C470" i="6"/>
  <c r="D470" i="6"/>
  <c r="A471" i="6"/>
  <c r="B471" i="6"/>
  <c r="C471" i="6"/>
  <c r="D471" i="6"/>
  <c r="A472" i="6"/>
  <c r="B472" i="6"/>
  <c r="C472" i="6"/>
  <c r="D472" i="6"/>
  <c r="A473" i="6"/>
  <c r="B473" i="6"/>
  <c r="C473" i="6"/>
  <c r="D473" i="6"/>
  <c r="A474" i="6"/>
  <c r="B474" i="6"/>
  <c r="C474" i="6"/>
  <c r="D474" i="6"/>
  <c r="A475" i="6"/>
  <c r="B475" i="6"/>
  <c r="C475" i="6"/>
  <c r="D475" i="6"/>
  <c r="A476" i="6"/>
  <c r="B476" i="6"/>
  <c r="C476" i="6"/>
  <c r="D476" i="6"/>
  <c r="A477" i="6"/>
  <c r="B477" i="6"/>
  <c r="C477" i="6"/>
  <c r="D477" i="6"/>
  <c r="A478" i="6"/>
  <c r="B478" i="6"/>
  <c r="C478" i="6"/>
  <c r="D478" i="6"/>
  <c r="A479" i="6"/>
  <c r="B479" i="6"/>
  <c r="C479" i="6"/>
  <c r="D479" i="6"/>
  <c r="A480" i="6"/>
  <c r="B480" i="6"/>
  <c r="C480" i="6"/>
  <c r="D480" i="6"/>
  <c r="A481" i="6"/>
  <c r="B481" i="6"/>
  <c r="C481" i="6"/>
  <c r="D481" i="6"/>
  <c r="A482" i="6"/>
  <c r="B482" i="6"/>
  <c r="C482" i="6"/>
  <c r="D482" i="6"/>
  <c r="A483" i="6"/>
  <c r="B483" i="6"/>
  <c r="C483" i="6"/>
  <c r="D483" i="6"/>
  <c r="A484" i="6"/>
  <c r="B484" i="6"/>
  <c r="C484" i="6"/>
  <c r="D484" i="6"/>
  <c r="A485" i="6"/>
  <c r="B485" i="6"/>
  <c r="C485" i="6"/>
  <c r="D485" i="6"/>
  <c r="A486" i="6"/>
  <c r="B486" i="6"/>
  <c r="C486" i="6"/>
  <c r="D486" i="6"/>
  <c r="A487" i="6"/>
  <c r="B487" i="6"/>
  <c r="C487" i="6"/>
  <c r="D487" i="6"/>
  <c r="A488" i="6"/>
  <c r="B488" i="6"/>
  <c r="C488" i="6"/>
  <c r="D488" i="6"/>
  <c r="A489" i="6"/>
  <c r="B489" i="6"/>
  <c r="C489" i="6"/>
  <c r="D489" i="6"/>
  <c r="A490" i="6"/>
  <c r="B490" i="6"/>
  <c r="C490" i="6"/>
  <c r="D490" i="6"/>
  <c r="A491" i="6"/>
  <c r="B491" i="6"/>
  <c r="C491" i="6"/>
  <c r="D491" i="6"/>
  <c r="A492" i="6"/>
  <c r="B492" i="6"/>
  <c r="C492" i="6"/>
  <c r="D492" i="6"/>
  <c r="A493" i="6"/>
  <c r="B493" i="6"/>
  <c r="C493" i="6"/>
  <c r="D493" i="6"/>
  <c r="A494" i="6"/>
  <c r="B494" i="6"/>
  <c r="C494" i="6"/>
  <c r="D494" i="6"/>
  <c r="A495" i="6"/>
  <c r="B495" i="6"/>
  <c r="C495" i="6"/>
  <c r="D495" i="6"/>
  <c r="A496" i="6"/>
  <c r="B496" i="6"/>
  <c r="C496" i="6"/>
  <c r="D496" i="6"/>
  <c r="A497" i="6"/>
  <c r="B497" i="6"/>
  <c r="C497" i="6"/>
  <c r="D497" i="6"/>
  <c r="A498" i="6"/>
  <c r="B498" i="6"/>
  <c r="C498" i="6"/>
  <c r="D498" i="6"/>
  <c r="A499" i="6"/>
  <c r="B499" i="6"/>
  <c r="C499" i="6"/>
  <c r="D499" i="6"/>
  <c r="A500" i="6"/>
  <c r="B500" i="6"/>
  <c r="C500" i="6"/>
  <c r="D500" i="6"/>
  <c r="A501" i="6"/>
  <c r="B501" i="6"/>
  <c r="C501" i="6"/>
  <c r="D501" i="6"/>
  <c r="A502" i="6"/>
  <c r="B502" i="6"/>
  <c r="C502" i="6"/>
  <c r="D502" i="6"/>
  <c r="A503" i="6"/>
  <c r="B503" i="6"/>
  <c r="C503" i="6"/>
  <c r="D503" i="6"/>
  <c r="A504" i="6"/>
  <c r="B504" i="6"/>
  <c r="C504" i="6"/>
  <c r="D504" i="6"/>
  <c r="A505" i="6"/>
  <c r="B505" i="6"/>
  <c r="C505" i="6"/>
  <c r="D505" i="6"/>
  <c r="A506" i="6"/>
  <c r="B506" i="6"/>
  <c r="C506" i="6"/>
  <c r="D506" i="6"/>
  <c r="A507" i="6"/>
  <c r="B507" i="6"/>
  <c r="C507" i="6"/>
  <c r="D507" i="6"/>
  <c r="A508" i="6"/>
  <c r="B508" i="6"/>
  <c r="C508" i="6"/>
  <c r="D508" i="6"/>
  <c r="A509" i="6"/>
  <c r="B509" i="6"/>
  <c r="C509" i="6"/>
  <c r="D509" i="6"/>
  <c r="A510" i="6"/>
  <c r="B510" i="6"/>
  <c r="C510" i="6"/>
  <c r="D510" i="6"/>
  <c r="A511" i="6"/>
  <c r="B511" i="6"/>
  <c r="C511" i="6"/>
  <c r="D511" i="6"/>
  <c r="A512" i="6"/>
  <c r="B512" i="6"/>
  <c r="C512" i="6"/>
  <c r="D512" i="6"/>
  <c r="A513" i="6"/>
  <c r="B513" i="6"/>
  <c r="C513" i="6"/>
  <c r="D513" i="6"/>
  <c r="A514" i="6"/>
  <c r="B514" i="6"/>
  <c r="C514" i="6"/>
  <c r="D514" i="6"/>
  <c r="A515" i="6"/>
  <c r="B515" i="6"/>
  <c r="C515" i="6"/>
  <c r="D515" i="6"/>
  <c r="A516" i="6"/>
  <c r="B516" i="6"/>
  <c r="C516" i="6"/>
  <c r="D516" i="6"/>
  <c r="A517" i="6"/>
  <c r="B517" i="6"/>
  <c r="C517" i="6"/>
  <c r="D517" i="6"/>
  <c r="A518" i="6"/>
  <c r="B518" i="6"/>
  <c r="C518" i="6"/>
  <c r="D518" i="6"/>
  <c r="A519" i="6"/>
  <c r="B519" i="6"/>
  <c r="C519" i="6"/>
  <c r="D519" i="6"/>
  <c r="A520" i="6"/>
  <c r="B520" i="6"/>
  <c r="C520" i="6"/>
  <c r="D520" i="6"/>
  <c r="A521" i="6"/>
  <c r="B521" i="6"/>
  <c r="C521" i="6"/>
  <c r="D521" i="6"/>
  <c r="A522" i="6"/>
  <c r="B522" i="6"/>
  <c r="C522" i="6"/>
  <c r="D522" i="6"/>
  <c r="A523" i="6"/>
  <c r="B523" i="6"/>
  <c r="C523" i="6"/>
  <c r="D523" i="6"/>
  <c r="A524" i="6"/>
  <c r="B524" i="6"/>
  <c r="C524" i="6"/>
  <c r="D524" i="6"/>
  <c r="A525" i="6"/>
  <c r="B525" i="6"/>
  <c r="C525" i="6"/>
  <c r="D525" i="6"/>
  <c r="A526" i="6"/>
  <c r="B526" i="6"/>
  <c r="C526" i="6"/>
  <c r="D526" i="6"/>
  <c r="A527" i="6"/>
  <c r="B527" i="6"/>
  <c r="C527" i="6"/>
  <c r="D527" i="6"/>
  <c r="A528" i="6"/>
  <c r="B528" i="6"/>
  <c r="C528" i="6"/>
  <c r="D528" i="6"/>
  <c r="A529" i="6"/>
  <c r="B529" i="6"/>
  <c r="C529" i="6"/>
  <c r="D529" i="6"/>
  <c r="A530" i="6"/>
  <c r="B530" i="6"/>
  <c r="C530" i="6"/>
  <c r="D530" i="6"/>
  <c r="A531" i="6"/>
  <c r="B531" i="6"/>
  <c r="C531" i="6"/>
  <c r="D531" i="6"/>
  <c r="A532" i="6"/>
  <c r="B532" i="6"/>
  <c r="C532" i="6"/>
  <c r="D532" i="6"/>
  <c r="A533" i="6"/>
  <c r="B533" i="6"/>
  <c r="C533" i="6"/>
  <c r="D533" i="6"/>
  <c r="A534" i="6"/>
  <c r="B534" i="6"/>
  <c r="C534" i="6"/>
  <c r="D534" i="6"/>
  <c r="A535" i="6"/>
  <c r="B535" i="6"/>
  <c r="C535" i="6"/>
  <c r="D535" i="6"/>
  <c r="A536" i="6"/>
  <c r="B536" i="6"/>
  <c r="C536" i="6"/>
  <c r="D536" i="6"/>
  <c r="A537" i="6"/>
  <c r="B537" i="6"/>
  <c r="C537" i="6"/>
  <c r="D537" i="6"/>
  <c r="A538" i="6"/>
  <c r="B538" i="6"/>
  <c r="C538" i="6"/>
  <c r="D538" i="6"/>
  <c r="A539" i="6"/>
  <c r="B539" i="6"/>
  <c r="C539" i="6"/>
  <c r="D539" i="6"/>
  <c r="A540" i="6"/>
  <c r="B540" i="6"/>
  <c r="C540" i="6"/>
  <c r="D540" i="6"/>
  <c r="A541" i="6"/>
  <c r="B541" i="6"/>
  <c r="C541" i="6"/>
  <c r="D541" i="6"/>
  <c r="A542" i="6"/>
  <c r="B542" i="6"/>
  <c r="C542" i="6"/>
  <c r="D542" i="6"/>
  <c r="A543" i="6"/>
  <c r="B543" i="6"/>
  <c r="C543" i="6"/>
  <c r="D543" i="6"/>
  <c r="A544" i="6"/>
  <c r="B544" i="6"/>
  <c r="C544" i="6"/>
  <c r="D544" i="6"/>
  <c r="A545" i="6"/>
  <c r="B545" i="6"/>
  <c r="C545" i="6"/>
  <c r="D545" i="6"/>
  <c r="A546" i="6"/>
  <c r="B546" i="6"/>
  <c r="C546" i="6"/>
  <c r="D546" i="6"/>
  <c r="A547" i="6"/>
  <c r="B547" i="6"/>
  <c r="C547" i="6"/>
  <c r="D547" i="6"/>
  <c r="A548" i="6"/>
  <c r="B548" i="6"/>
  <c r="C548" i="6"/>
  <c r="D548" i="6"/>
  <c r="A549" i="6"/>
  <c r="B549" i="6"/>
  <c r="C549" i="6"/>
  <c r="D549" i="6"/>
  <c r="A550" i="6"/>
  <c r="B550" i="6"/>
  <c r="C550" i="6"/>
  <c r="D550" i="6"/>
  <c r="A551" i="6"/>
  <c r="B551" i="6"/>
  <c r="C551" i="6"/>
  <c r="D551" i="6"/>
  <c r="A552" i="6"/>
  <c r="B552" i="6"/>
  <c r="C552" i="6"/>
  <c r="D552" i="6"/>
  <c r="A553" i="6"/>
  <c r="B553" i="6"/>
  <c r="C553" i="6"/>
  <c r="D553" i="6"/>
  <c r="A554" i="6"/>
  <c r="B554" i="6"/>
  <c r="C554" i="6"/>
  <c r="D554" i="6"/>
  <c r="A555" i="6"/>
  <c r="B555" i="6"/>
  <c r="C555" i="6"/>
  <c r="D555" i="6"/>
  <c r="A556" i="6"/>
  <c r="B556" i="6"/>
  <c r="C556" i="6"/>
  <c r="D556" i="6"/>
  <c r="A557" i="6"/>
  <c r="B557" i="6"/>
  <c r="C557" i="6"/>
  <c r="D557" i="6"/>
  <c r="A558" i="6"/>
  <c r="B558" i="6"/>
  <c r="C558" i="6"/>
  <c r="D558" i="6"/>
  <c r="A559" i="6"/>
  <c r="B559" i="6"/>
  <c r="C559" i="6"/>
  <c r="D559" i="6"/>
  <c r="A560" i="6"/>
  <c r="B560" i="6"/>
  <c r="C560" i="6"/>
  <c r="D560" i="6"/>
  <c r="A561" i="6"/>
  <c r="B561" i="6"/>
  <c r="C561" i="6"/>
  <c r="D561" i="6"/>
  <c r="A562" i="6"/>
  <c r="B562" i="6"/>
  <c r="C562" i="6"/>
  <c r="D562" i="6"/>
  <c r="A563" i="6"/>
  <c r="B563" i="6"/>
  <c r="C563" i="6"/>
  <c r="D563" i="6"/>
  <c r="A564" i="6"/>
  <c r="B564" i="6"/>
  <c r="C564" i="6"/>
  <c r="D564" i="6"/>
  <c r="A565" i="6"/>
  <c r="B565" i="6"/>
  <c r="C565" i="6"/>
  <c r="D565" i="6"/>
  <c r="A566" i="6"/>
  <c r="B566" i="6"/>
  <c r="C566" i="6"/>
  <c r="D566" i="6"/>
  <c r="A567" i="6"/>
  <c r="B567" i="6"/>
  <c r="C567" i="6"/>
  <c r="D567" i="6"/>
  <c r="A568" i="6"/>
  <c r="B568" i="6"/>
  <c r="C568" i="6"/>
  <c r="D568" i="6"/>
  <c r="A569" i="6"/>
  <c r="B569" i="6"/>
  <c r="C569" i="6"/>
  <c r="D569" i="6"/>
  <c r="A570" i="6"/>
  <c r="B570" i="6"/>
  <c r="C570" i="6"/>
  <c r="D570" i="6"/>
  <c r="A571" i="6"/>
  <c r="B571" i="6"/>
  <c r="C571" i="6"/>
  <c r="D571" i="6"/>
  <c r="A572" i="6"/>
  <c r="B572" i="6"/>
  <c r="C572" i="6"/>
  <c r="D572" i="6"/>
  <c r="A573" i="6"/>
  <c r="B573" i="6"/>
  <c r="C573" i="6"/>
  <c r="D573" i="6"/>
  <c r="A574" i="6"/>
  <c r="B574" i="6"/>
  <c r="C574" i="6"/>
  <c r="D574" i="6"/>
  <c r="A575" i="6"/>
  <c r="B575" i="6"/>
  <c r="C575" i="6"/>
  <c r="D575" i="6"/>
  <c r="A576" i="6"/>
  <c r="B576" i="6"/>
  <c r="C576" i="6"/>
  <c r="D576" i="6"/>
  <c r="A577" i="6"/>
  <c r="B577" i="6"/>
  <c r="C577" i="6"/>
  <c r="D577" i="6"/>
  <c r="A578" i="6"/>
  <c r="B578" i="6"/>
  <c r="C578" i="6"/>
  <c r="D578" i="6"/>
  <c r="A579" i="6"/>
  <c r="B579" i="6"/>
  <c r="C579" i="6"/>
  <c r="D579" i="6"/>
  <c r="A580" i="6"/>
  <c r="B580" i="6"/>
  <c r="C580" i="6"/>
  <c r="D580" i="6"/>
  <c r="A581" i="6"/>
  <c r="B581" i="6"/>
  <c r="C581" i="6"/>
  <c r="D581" i="6"/>
  <c r="A582" i="6"/>
  <c r="B582" i="6"/>
  <c r="C582" i="6"/>
  <c r="D582" i="6"/>
  <c r="A583" i="6"/>
  <c r="B583" i="6"/>
  <c r="C583" i="6"/>
  <c r="D583" i="6"/>
  <c r="A584" i="6"/>
  <c r="B584" i="6"/>
  <c r="C584" i="6"/>
  <c r="D584" i="6"/>
  <c r="A585" i="6"/>
  <c r="B585" i="6"/>
  <c r="C585" i="6"/>
  <c r="D585" i="6"/>
  <c r="A586" i="6"/>
  <c r="B586" i="6"/>
  <c r="C586" i="6"/>
  <c r="D586" i="6"/>
  <c r="A587" i="6"/>
  <c r="B587" i="6"/>
  <c r="C587" i="6"/>
  <c r="D587" i="6"/>
  <c r="A588" i="6"/>
  <c r="B588" i="6"/>
  <c r="C588" i="6"/>
  <c r="D588" i="6"/>
  <c r="A589" i="6"/>
  <c r="B589" i="6"/>
  <c r="C589" i="6"/>
  <c r="D589" i="6"/>
  <c r="A590" i="6"/>
  <c r="B590" i="6"/>
  <c r="C590" i="6"/>
  <c r="D590" i="6"/>
  <c r="A591" i="6"/>
  <c r="B591" i="6"/>
  <c r="C591" i="6"/>
  <c r="D591" i="6"/>
  <c r="A592" i="6"/>
  <c r="B592" i="6"/>
  <c r="C592" i="6"/>
  <c r="D592" i="6"/>
  <c r="A593" i="6"/>
  <c r="B593" i="6"/>
  <c r="C593" i="6"/>
  <c r="D593" i="6"/>
  <c r="A594" i="6"/>
  <c r="B594" i="6"/>
  <c r="C594" i="6"/>
  <c r="D594" i="6"/>
  <c r="A595" i="6"/>
  <c r="B595" i="6"/>
  <c r="C595" i="6"/>
  <c r="D595" i="6"/>
  <c r="A596" i="6"/>
  <c r="B596" i="6"/>
  <c r="C596" i="6"/>
  <c r="D596" i="6"/>
  <c r="A597" i="6"/>
  <c r="B597" i="6"/>
  <c r="C597" i="6"/>
  <c r="D597" i="6"/>
  <c r="A598" i="6"/>
  <c r="B598" i="6"/>
  <c r="C598" i="6"/>
  <c r="D598" i="6"/>
  <c r="A599" i="6"/>
  <c r="B599" i="6"/>
  <c r="C599" i="6"/>
  <c r="D599" i="6"/>
  <c r="A600" i="6"/>
  <c r="B600" i="6"/>
  <c r="C600" i="6"/>
  <c r="D600" i="6"/>
  <c r="A601" i="6"/>
  <c r="B601" i="6"/>
  <c r="C601" i="6"/>
  <c r="D601" i="6"/>
  <c r="A602" i="6"/>
  <c r="B602" i="6"/>
  <c r="C602" i="6"/>
  <c r="D602" i="6"/>
  <c r="A603" i="6"/>
  <c r="B603" i="6"/>
  <c r="C603" i="6"/>
  <c r="D603" i="6"/>
  <c r="A604" i="6"/>
  <c r="B604" i="6"/>
  <c r="C604" i="6"/>
  <c r="D604" i="6"/>
  <c r="A605" i="6"/>
  <c r="B605" i="6"/>
  <c r="C605" i="6"/>
  <c r="D605" i="6"/>
  <c r="A606" i="6"/>
  <c r="B606" i="6"/>
  <c r="C606" i="6"/>
  <c r="D606" i="6"/>
  <c r="A607" i="6"/>
  <c r="B607" i="6"/>
  <c r="C607" i="6"/>
  <c r="D607" i="6"/>
  <c r="A608" i="6"/>
  <c r="B608" i="6"/>
  <c r="C608" i="6"/>
  <c r="D608" i="6"/>
  <c r="A609" i="6"/>
  <c r="B609" i="6"/>
  <c r="C609" i="6"/>
  <c r="D609" i="6"/>
  <c r="A610" i="6"/>
  <c r="B610" i="6"/>
  <c r="C610" i="6"/>
  <c r="D610" i="6"/>
  <c r="A611" i="6"/>
  <c r="B611" i="6"/>
  <c r="C611" i="6"/>
  <c r="D611" i="6"/>
  <c r="A612" i="6"/>
  <c r="B612" i="6"/>
  <c r="C612" i="6"/>
  <c r="D612" i="6"/>
  <c r="A613" i="6"/>
  <c r="B613" i="6"/>
  <c r="C613" i="6"/>
  <c r="D613" i="6"/>
  <c r="A614" i="6"/>
  <c r="B614" i="6"/>
  <c r="C614" i="6"/>
  <c r="D614" i="6"/>
  <c r="A615" i="6"/>
  <c r="B615" i="6"/>
  <c r="C615" i="6"/>
  <c r="D615" i="6"/>
  <c r="A616" i="6"/>
  <c r="B616" i="6"/>
  <c r="C616" i="6"/>
  <c r="D616" i="6"/>
  <c r="A617" i="6"/>
  <c r="B617" i="6"/>
  <c r="C617" i="6"/>
  <c r="D617" i="6"/>
  <c r="A618" i="6"/>
  <c r="B618" i="6"/>
  <c r="C618" i="6"/>
  <c r="D618" i="6"/>
  <c r="A619" i="6"/>
  <c r="B619" i="6"/>
  <c r="C619" i="6"/>
  <c r="D619" i="6"/>
  <c r="A620" i="6"/>
  <c r="B620" i="6"/>
  <c r="C620" i="6"/>
  <c r="D620" i="6"/>
  <c r="A621" i="6"/>
  <c r="B621" i="6"/>
  <c r="C621" i="6"/>
  <c r="D621" i="6"/>
  <c r="A622" i="6"/>
  <c r="B622" i="6"/>
  <c r="C622" i="6"/>
  <c r="D622" i="6"/>
  <c r="A623" i="6"/>
  <c r="B623" i="6"/>
  <c r="C623" i="6"/>
  <c r="D623" i="6"/>
  <c r="A624" i="6"/>
  <c r="B624" i="6"/>
  <c r="C624" i="6"/>
  <c r="D624" i="6"/>
  <c r="A625" i="6"/>
  <c r="B625" i="6"/>
  <c r="C625" i="6"/>
  <c r="D625" i="6"/>
  <c r="A626" i="6"/>
  <c r="B626" i="6"/>
  <c r="C626" i="6"/>
  <c r="D626" i="6"/>
  <c r="A627" i="6"/>
  <c r="B627" i="6"/>
  <c r="C627" i="6"/>
  <c r="D627" i="6"/>
  <c r="A628" i="6"/>
  <c r="B628" i="6"/>
  <c r="C628" i="6"/>
  <c r="D628" i="6"/>
  <c r="A629" i="6"/>
  <c r="B629" i="6"/>
  <c r="C629" i="6"/>
  <c r="D629" i="6"/>
  <c r="A630" i="6"/>
  <c r="B630" i="6"/>
  <c r="C630" i="6"/>
  <c r="D630" i="6"/>
  <c r="A631" i="6"/>
  <c r="B631" i="6"/>
  <c r="C631" i="6"/>
  <c r="D631" i="6"/>
  <c r="A632" i="6"/>
  <c r="B632" i="6"/>
  <c r="C632" i="6"/>
  <c r="D632" i="6"/>
  <c r="A633" i="6"/>
  <c r="B633" i="6"/>
  <c r="C633" i="6"/>
  <c r="D633" i="6"/>
  <c r="A634" i="6"/>
  <c r="B634" i="6"/>
  <c r="C634" i="6"/>
  <c r="D634" i="6"/>
  <c r="A635" i="6"/>
  <c r="B635" i="6"/>
  <c r="C635" i="6"/>
  <c r="D635" i="6"/>
  <c r="A636" i="6"/>
  <c r="B636" i="6"/>
  <c r="C636" i="6"/>
  <c r="D636" i="6"/>
  <c r="A637" i="6"/>
  <c r="B637" i="6"/>
  <c r="C637" i="6"/>
  <c r="D637" i="6"/>
  <c r="A638" i="6"/>
  <c r="B638" i="6"/>
  <c r="C638" i="6"/>
  <c r="D638" i="6"/>
  <c r="A639" i="6"/>
  <c r="B639" i="6"/>
  <c r="C639" i="6"/>
  <c r="D639" i="6"/>
  <c r="A640" i="6"/>
  <c r="B640" i="6"/>
  <c r="C640" i="6"/>
  <c r="D640" i="6"/>
  <c r="A641" i="6"/>
  <c r="B641" i="6"/>
  <c r="C641" i="6"/>
  <c r="D641" i="6"/>
  <c r="A642" i="6"/>
  <c r="B642" i="6"/>
  <c r="C642" i="6"/>
  <c r="D642" i="6"/>
  <c r="A643" i="6"/>
  <c r="B643" i="6"/>
  <c r="C643" i="6"/>
  <c r="D643" i="6"/>
  <c r="A644" i="6"/>
  <c r="B644" i="6"/>
  <c r="C644" i="6"/>
  <c r="D644" i="6"/>
  <c r="A645" i="6"/>
  <c r="B645" i="6"/>
  <c r="C645" i="6"/>
  <c r="D645" i="6"/>
  <c r="A646" i="6"/>
  <c r="B646" i="6"/>
  <c r="C646" i="6"/>
  <c r="D646" i="6"/>
  <c r="A647" i="6"/>
  <c r="B647" i="6"/>
  <c r="C647" i="6"/>
  <c r="D647" i="6"/>
  <c r="A648" i="6"/>
  <c r="B648" i="6"/>
  <c r="C648" i="6"/>
  <c r="D648" i="6"/>
  <c r="A649" i="6"/>
  <c r="B649" i="6"/>
  <c r="C649" i="6"/>
  <c r="D649" i="6"/>
  <c r="A650" i="6"/>
  <c r="B650" i="6"/>
  <c r="C650" i="6"/>
  <c r="D650" i="6"/>
  <c r="A651" i="6"/>
  <c r="B651" i="6"/>
  <c r="C651" i="6"/>
  <c r="D651" i="6"/>
  <c r="A652" i="6"/>
  <c r="B652" i="6"/>
  <c r="C652" i="6"/>
  <c r="D652" i="6"/>
  <c r="A653" i="6"/>
  <c r="B653" i="6"/>
  <c r="C653" i="6"/>
  <c r="D653" i="6"/>
  <c r="A654" i="6"/>
  <c r="B654" i="6"/>
  <c r="C654" i="6"/>
  <c r="D654" i="6"/>
  <c r="A655" i="6"/>
  <c r="B655" i="6"/>
  <c r="C655" i="6"/>
  <c r="D655" i="6"/>
  <c r="A656" i="6"/>
  <c r="B656" i="6"/>
  <c r="C656" i="6"/>
  <c r="D656" i="6"/>
  <c r="A657" i="6"/>
  <c r="B657" i="6"/>
  <c r="C657" i="6"/>
  <c r="D657" i="6"/>
  <c r="A658" i="6"/>
  <c r="B658" i="6"/>
  <c r="C658" i="6"/>
  <c r="D658" i="6"/>
  <c r="A659" i="6"/>
  <c r="B659" i="6"/>
  <c r="C659" i="6"/>
  <c r="D659" i="6"/>
  <c r="A660" i="6"/>
  <c r="B660" i="6"/>
  <c r="C660" i="6"/>
  <c r="D660" i="6"/>
  <c r="A661" i="6"/>
  <c r="B661" i="6"/>
  <c r="C661" i="6"/>
  <c r="D661" i="6"/>
  <c r="A662" i="6"/>
  <c r="B662" i="6"/>
  <c r="C662" i="6"/>
  <c r="D662" i="6"/>
  <c r="A663" i="6"/>
  <c r="B663" i="6"/>
  <c r="C663" i="6"/>
  <c r="D663" i="6"/>
  <c r="A664" i="6"/>
  <c r="B664" i="6"/>
  <c r="C664" i="6"/>
  <c r="D664" i="6"/>
  <c r="A665" i="6"/>
  <c r="B665" i="6"/>
  <c r="C665" i="6"/>
  <c r="D665" i="6"/>
  <c r="A666" i="6"/>
  <c r="B666" i="6"/>
  <c r="C666" i="6"/>
  <c r="D666" i="6"/>
  <c r="A667" i="6"/>
  <c r="B667" i="6"/>
  <c r="C667" i="6"/>
  <c r="D667" i="6"/>
  <c r="A668" i="6"/>
  <c r="B668" i="6"/>
  <c r="C668" i="6"/>
  <c r="D668" i="6"/>
  <c r="A669" i="6"/>
  <c r="B669" i="6"/>
  <c r="C669" i="6"/>
  <c r="D669" i="6"/>
  <c r="A670" i="6"/>
  <c r="B670" i="6"/>
  <c r="C670" i="6"/>
  <c r="D670" i="6"/>
  <c r="A671" i="6"/>
  <c r="B671" i="6"/>
  <c r="C671" i="6"/>
  <c r="D671" i="6"/>
  <c r="A672" i="6"/>
  <c r="B672" i="6"/>
  <c r="C672" i="6"/>
  <c r="D672" i="6"/>
  <c r="A673" i="6"/>
  <c r="B673" i="6"/>
  <c r="C673" i="6"/>
  <c r="D673" i="6"/>
  <c r="A674" i="6"/>
  <c r="B674" i="6"/>
  <c r="C674" i="6"/>
  <c r="D674" i="6"/>
  <c r="A675" i="6"/>
  <c r="B675" i="6"/>
  <c r="C675" i="6"/>
  <c r="D675" i="6"/>
  <c r="A676" i="6"/>
  <c r="B676" i="6"/>
  <c r="C676" i="6"/>
  <c r="D676" i="6"/>
  <c r="A677" i="6"/>
  <c r="B677" i="6"/>
  <c r="C677" i="6"/>
  <c r="D677" i="6"/>
  <c r="A678" i="6"/>
  <c r="B678" i="6"/>
  <c r="C678" i="6"/>
  <c r="D678" i="6"/>
  <c r="A679" i="6"/>
  <c r="B679" i="6"/>
  <c r="C679" i="6"/>
  <c r="D679" i="6"/>
  <c r="A680" i="6"/>
  <c r="B680" i="6"/>
  <c r="C680" i="6"/>
  <c r="D680" i="6"/>
  <c r="A681" i="6"/>
  <c r="B681" i="6"/>
  <c r="C681" i="6"/>
  <c r="D681" i="6"/>
  <c r="A682" i="6"/>
  <c r="B682" i="6"/>
  <c r="C682" i="6"/>
  <c r="D682" i="6"/>
  <c r="A683" i="6"/>
  <c r="B683" i="6"/>
  <c r="C683" i="6"/>
  <c r="D683" i="6"/>
  <c r="A684" i="6"/>
  <c r="B684" i="6"/>
  <c r="C684" i="6"/>
  <c r="D684" i="6"/>
  <c r="A685" i="6"/>
  <c r="B685" i="6"/>
  <c r="C685" i="6"/>
  <c r="D685" i="6"/>
  <c r="A686" i="6"/>
  <c r="B686" i="6"/>
  <c r="C686" i="6"/>
  <c r="D686" i="6"/>
  <c r="A687" i="6"/>
  <c r="B687" i="6"/>
  <c r="C687" i="6"/>
  <c r="D687" i="6"/>
  <c r="A688" i="6"/>
  <c r="B688" i="6"/>
  <c r="C688" i="6"/>
  <c r="D688" i="6"/>
  <c r="A689" i="6"/>
  <c r="B689" i="6"/>
  <c r="C689" i="6"/>
  <c r="D689" i="6"/>
  <c r="A690" i="6"/>
  <c r="B690" i="6"/>
  <c r="C690" i="6"/>
  <c r="D690" i="6"/>
  <c r="A691" i="6"/>
  <c r="B691" i="6"/>
  <c r="C691" i="6"/>
  <c r="D691" i="6"/>
  <c r="A692" i="6"/>
  <c r="B692" i="6"/>
  <c r="C692" i="6"/>
  <c r="D692" i="6"/>
  <c r="A693" i="6"/>
  <c r="B693" i="6"/>
  <c r="C693" i="6"/>
  <c r="D693" i="6"/>
  <c r="A694" i="6"/>
  <c r="B694" i="6"/>
  <c r="C694" i="6"/>
  <c r="D694" i="6"/>
  <c r="A695" i="6"/>
  <c r="B695" i="6"/>
  <c r="C695" i="6"/>
  <c r="D695" i="6"/>
  <c r="A696" i="6"/>
  <c r="B696" i="6"/>
  <c r="C696" i="6"/>
  <c r="D696" i="6"/>
  <c r="A697" i="6"/>
  <c r="B697" i="6"/>
  <c r="C697" i="6"/>
  <c r="D697" i="6"/>
  <c r="A698" i="6"/>
  <c r="B698" i="6"/>
  <c r="C698" i="6"/>
  <c r="D698" i="6"/>
  <c r="A699" i="6"/>
  <c r="B699" i="6"/>
  <c r="C699" i="6"/>
  <c r="D699" i="6"/>
  <c r="A700" i="6"/>
  <c r="B700" i="6"/>
  <c r="C700" i="6"/>
  <c r="D700" i="6"/>
  <c r="A701" i="6"/>
  <c r="B701" i="6"/>
  <c r="C701" i="6"/>
  <c r="D701" i="6"/>
  <c r="A702" i="6"/>
  <c r="B702" i="6"/>
  <c r="C702" i="6"/>
  <c r="D702" i="6"/>
  <c r="A703" i="6"/>
  <c r="B703" i="6"/>
  <c r="C703" i="6"/>
  <c r="D703" i="6"/>
  <c r="A704" i="6"/>
  <c r="B704" i="6"/>
  <c r="C704" i="6"/>
  <c r="D704" i="6"/>
  <c r="A705" i="6"/>
  <c r="B705" i="6"/>
  <c r="C705" i="6"/>
  <c r="D705" i="6"/>
  <c r="A706" i="6"/>
  <c r="B706" i="6"/>
  <c r="C706" i="6"/>
  <c r="D706" i="6"/>
  <c r="A707" i="6"/>
  <c r="B707" i="6"/>
  <c r="C707" i="6"/>
  <c r="D707" i="6"/>
  <c r="A708" i="6"/>
  <c r="B708" i="6"/>
  <c r="C708" i="6"/>
  <c r="D708" i="6"/>
  <c r="A709" i="6"/>
  <c r="B709" i="6"/>
  <c r="C709" i="6"/>
  <c r="D709" i="6"/>
  <c r="A710" i="6"/>
  <c r="B710" i="6"/>
  <c r="C710" i="6"/>
  <c r="D710" i="6"/>
  <c r="A711" i="6"/>
  <c r="B711" i="6"/>
  <c r="C711" i="6"/>
  <c r="D711" i="6"/>
  <c r="A712" i="6"/>
  <c r="B712" i="6"/>
  <c r="C712" i="6"/>
  <c r="D712" i="6"/>
  <c r="A713" i="6"/>
  <c r="B713" i="6"/>
  <c r="C713" i="6"/>
  <c r="D713" i="6"/>
  <c r="A714" i="6"/>
  <c r="B714" i="6"/>
  <c r="C714" i="6"/>
  <c r="D714" i="6"/>
  <c r="A715" i="6"/>
  <c r="B715" i="6"/>
  <c r="C715" i="6"/>
  <c r="D715" i="6"/>
  <c r="A716" i="6"/>
  <c r="B716" i="6"/>
  <c r="C716" i="6"/>
  <c r="D716" i="6"/>
  <c r="A717" i="6"/>
  <c r="B717" i="6"/>
  <c r="C717" i="6"/>
  <c r="D717" i="6"/>
  <c r="A718" i="6"/>
  <c r="B718" i="6"/>
  <c r="C718" i="6"/>
  <c r="D718" i="6"/>
  <c r="A719" i="6"/>
  <c r="B719" i="6"/>
  <c r="C719" i="6"/>
  <c r="D719" i="6"/>
  <c r="A720" i="6"/>
  <c r="B720" i="6"/>
  <c r="C720" i="6"/>
  <c r="D720" i="6"/>
  <c r="A721" i="6"/>
  <c r="B721" i="6"/>
  <c r="C721" i="6"/>
  <c r="D721" i="6"/>
  <c r="A722" i="6"/>
  <c r="B722" i="6"/>
  <c r="C722" i="6"/>
  <c r="D722" i="6"/>
  <c r="A723" i="6"/>
  <c r="B723" i="6"/>
  <c r="C723" i="6"/>
  <c r="D723" i="6"/>
  <c r="A724" i="6"/>
  <c r="B724" i="6"/>
  <c r="C724" i="6"/>
  <c r="D724" i="6"/>
  <c r="A725" i="6"/>
  <c r="B725" i="6"/>
  <c r="C725" i="6"/>
  <c r="D725" i="6"/>
  <c r="A726" i="6"/>
  <c r="B726" i="6"/>
  <c r="C726" i="6"/>
  <c r="D726" i="6"/>
  <c r="A727" i="6"/>
  <c r="B727" i="6"/>
  <c r="C727" i="6"/>
  <c r="D727" i="6"/>
  <c r="A728" i="6"/>
  <c r="B728" i="6"/>
  <c r="C728" i="6"/>
  <c r="D728" i="6"/>
  <c r="A729" i="6"/>
  <c r="B729" i="6"/>
  <c r="C729" i="6"/>
  <c r="D729" i="6"/>
  <c r="A730" i="6"/>
  <c r="B730" i="6"/>
  <c r="C730" i="6"/>
  <c r="D730" i="6"/>
  <c r="A731" i="6"/>
  <c r="B731" i="6"/>
  <c r="C731" i="6"/>
  <c r="D731" i="6"/>
  <c r="A732" i="6"/>
  <c r="B732" i="6"/>
  <c r="C732" i="6"/>
  <c r="D732" i="6"/>
  <c r="A733" i="6"/>
  <c r="B733" i="6"/>
  <c r="C733" i="6"/>
  <c r="D733" i="6"/>
  <c r="A734" i="6"/>
  <c r="B734" i="6"/>
  <c r="C734" i="6"/>
  <c r="D734" i="6"/>
  <c r="A735" i="6"/>
  <c r="B735" i="6"/>
  <c r="C735" i="6"/>
  <c r="D735" i="6"/>
  <c r="A736" i="6"/>
  <c r="B736" i="6"/>
  <c r="C736" i="6"/>
  <c r="D736" i="6"/>
  <c r="A737" i="6"/>
  <c r="B737" i="6"/>
  <c r="C737" i="6"/>
  <c r="D737" i="6"/>
  <c r="A738" i="6"/>
  <c r="B738" i="6"/>
  <c r="C738" i="6"/>
  <c r="D738" i="6"/>
  <c r="A739" i="6"/>
  <c r="B739" i="6"/>
  <c r="C739" i="6"/>
  <c r="D739" i="6"/>
  <c r="A740" i="6"/>
  <c r="B740" i="6"/>
  <c r="C740" i="6"/>
  <c r="D740" i="6"/>
  <c r="A741" i="6"/>
  <c r="B741" i="6"/>
  <c r="C741" i="6"/>
  <c r="D741" i="6"/>
  <c r="A742" i="6"/>
  <c r="B742" i="6"/>
  <c r="C742" i="6"/>
  <c r="D742" i="6"/>
  <c r="A743" i="6"/>
  <c r="B743" i="6"/>
  <c r="C743" i="6"/>
  <c r="D743" i="6"/>
  <c r="A744" i="6"/>
  <c r="B744" i="6"/>
  <c r="C744" i="6"/>
  <c r="D744" i="6"/>
  <c r="A745" i="6"/>
  <c r="B745" i="6"/>
  <c r="C745" i="6"/>
  <c r="D745" i="6"/>
  <c r="A746" i="6"/>
  <c r="B746" i="6"/>
  <c r="C746" i="6"/>
  <c r="D746" i="6"/>
  <c r="A747" i="6"/>
  <c r="B747" i="6"/>
  <c r="C747" i="6"/>
  <c r="D747" i="6"/>
  <c r="A748" i="6"/>
  <c r="B748" i="6"/>
  <c r="C748" i="6"/>
  <c r="D748" i="6"/>
  <c r="A749" i="6"/>
  <c r="B749" i="6"/>
  <c r="C749" i="6"/>
  <c r="D749" i="6"/>
  <c r="A750" i="6"/>
  <c r="B750" i="6"/>
  <c r="C750" i="6"/>
  <c r="D750" i="6"/>
  <c r="A751" i="6"/>
  <c r="B751" i="6"/>
  <c r="C751" i="6"/>
  <c r="D751" i="6"/>
  <c r="A752" i="6"/>
  <c r="B752" i="6"/>
  <c r="C752" i="6"/>
  <c r="D752" i="6"/>
  <c r="A753" i="6"/>
  <c r="B753" i="6"/>
  <c r="C753" i="6"/>
  <c r="D753" i="6"/>
  <c r="A754" i="6"/>
  <c r="B754" i="6"/>
  <c r="C754" i="6"/>
  <c r="D754" i="6"/>
  <c r="A755" i="6"/>
  <c r="B755" i="6"/>
  <c r="C755" i="6"/>
  <c r="D755" i="6"/>
  <c r="A756" i="6"/>
  <c r="B756" i="6"/>
  <c r="C756" i="6"/>
  <c r="D756" i="6"/>
  <c r="A757" i="6"/>
  <c r="B757" i="6"/>
  <c r="C757" i="6"/>
  <c r="D757" i="6"/>
  <c r="A758" i="6"/>
  <c r="B758" i="6"/>
  <c r="C758" i="6"/>
  <c r="D758" i="6"/>
  <c r="A759" i="6"/>
  <c r="B759" i="6"/>
  <c r="C759" i="6"/>
  <c r="D759" i="6"/>
  <c r="A760" i="6"/>
  <c r="B760" i="6"/>
  <c r="C760" i="6"/>
  <c r="D760" i="6"/>
  <c r="A761" i="6"/>
  <c r="B761" i="6"/>
  <c r="C761" i="6"/>
  <c r="D761" i="6"/>
  <c r="A762" i="6"/>
  <c r="B762" i="6"/>
  <c r="C762" i="6"/>
  <c r="D762" i="6"/>
  <c r="A763" i="6"/>
  <c r="B763" i="6"/>
  <c r="C763" i="6"/>
  <c r="D763" i="6"/>
  <c r="A764" i="6"/>
  <c r="B764" i="6"/>
  <c r="C764" i="6"/>
  <c r="D764" i="6"/>
  <c r="A765" i="6"/>
  <c r="B765" i="6"/>
  <c r="C765" i="6"/>
  <c r="D765" i="6"/>
  <c r="A766" i="6"/>
  <c r="B766" i="6"/>
  <c r="C766" i="6"/>
  <c r="D766" i="6"/>
  <c r="A767" i="6"/>
  <c r="B767" i="6"/>
  <c r="C767" i="6"/>
  <c r="D767" i="6"/>
  <c r="A768" i="6"/>
  <c r="B768" i="6"/>
  <c r="C768" i="6"/>
  <c r="D768" i="6"/>
  <c r="A769" i="6"/>
  <c r="B769" i="6"/>
  <c r="C769" i="6"/>
  <c r="D769" i="6"/>
  <c r="A770" i="6"/>
  <c r="B770" i="6"/>
  <c r="C770" i="6"/>
  <c r="D770" i="6"/>
  <c r="A771" i="6"/>
  <c r="B771" i="6"/>
  <c r="C771" i="6"/>
  <c r="D771" i="6"/>
  <c r="A772" i="6"/>
  <c r="B772" i="6"/>
  <c r="C772" i="6"/>
  <c r="D772" i="6"/>
  <c r="A773" i="6"/>
  <c r="B773" i="6"/>
  <c r="C773" i="6"/>
  <c r="D773" i="6"/>
  <c r="A774" i="6"/>
  <c r="B774" i="6"/>
  <c r="C774" i="6"/>
  <c r="D774" i="6"/>
  <c r="A775" i="6"/>
  <c r="B775" i="6"/>
  <c r="C775" i="6"/>
  <c r="D775" i="6"/>
  <c r="A776" i="6"/>
  <c r="B776" i="6"/>
  <c r="C776" i="6"/>
  <c r="D776" i="6"/>
  <c r="A777" i="6"/>
  <c r="B777" i="6"/>
  <c r="C777" i="6"/>
  <c r="D777" i="6"/>
  <c r="A778" i="6"/>
  <c r="B778" i="6"/>
  <c r="C778" i="6"/>
  <c r="D778" i="6"/>
  <c r="A779" i="6"/>
  <c r="B779" i="6"/>
  <c r="C779" i="6"/>
  <c r="D779" i="6"/>
  <c r="A780" i="6"/>
  <c r="B780" i="6"/>
  <c r="C780" i="6"/>
  <c r="D780" i="6"/>
  <c r="A781" i="6"/>
  <c r="B781" i="6"/>
  <c r="C781" i="6"/>
  <c r="D781" i="6"/>
  <c r="A782" i="6"/>
  <c r="B782" i="6"/>
  <c r="C782" i="6"/>
  <c r="D782" i="6"/>
  <c r="A783" i="6"/>
  <c r="B783" i="6"/>
  <c r="C783" i="6"/>
  <c r="D783" i="6"/>
  <c r="A784" i="6"/>
  <c r="B784" i="6"/>
  <c r="C784" i="6"/>
  <c r="D784" i="6"/>
  <c r="A785" i="6"/>
  <c r="B785" i="6"/>
  <c r="C785" i="6"/>
  <c r="D785" i="6"/>
  <c r="A786" i="6"/>
  <c r="B786" i="6"/>
  <c r="C786" i="6"/>
  <c r="D786" i="6"/>
  <c r="A787" i="6"/>
  <c r="B787" i="6"/>
  <c r="C787" i="6"/>
  <c r="D787" i="6"/>
  <c r="A788" i="6"/>
  <c r="B788" i="6"/>
  <c r="C788" i="6"/>
  <c r="D788" i="6"/>
  <c r="A789" i="6"/>
  <c r="B789" i="6"/>
  <c r="C789" i="6"/>
  <c r="D789" i="6"/>
  <c r="A790" i="6"/>
  <c r="B790" i="6"/>
  <c r="C790" i="6"/>
  <c r="D790" i="6"/>
  <c r="A791" i="6"/>
  <c r="B791" i="6"/>
  <c r="C791" i="6"/>
  <c r="D791" i="6"/>
  <c r="A792" i="6"/>
  <c r="B792" i="6"/>
  <c r="C792" i="6"/>
  <c r="D792" i="6"/>
  <c r="A793" i="6"/>
  <c r="B793" i="6"/>
  <c r="C793" i="6"/>
  <c r="D793" i="6"/>
  <c r="A794" i="6"/>
  <c r="B794" i="6"/>
  <c r="C794" i="6"/>
  <c r="D794" i="6"/>
  <c r="A795" i="6"/>
  <c r="B795" i="6"/>
  <c r="C795" i="6"/>
  <c r="D795" i="6"/>
  <c r="A796" i="6"/>
  <c r="B796" i="6"/>
  <c r="C796" i="6"/>
  <c r="D796" i="6"/>
  <c r="A797" i="6"/>
  <c r="B797" i="6"/>
  <c r="C797" i="6"/>
  <c r="D797" i="6"/>
  <c r="A798" i="6"/>
  <c r="B798" i="6"/>
  <c r="C798" i="6"/>
  <c r="D798" i="6"/>
  <c r="A799" i="6"/>
  <c r="B799" i="6"/>
  <c r="C799" i="6"/>
  <c r="D799" i="6"/>
  <c r="A800" i="6"/>
  <c r="B800" i="6"/>
  <c r="C800" i="6"/>
  <c r="D800" i="6"/>
  <c r="A801" i="6"/>
  <c r="B801" i="6"/>
  <c r="C801" i="6"/>
  <c r="D801" i="6"/>
  <c r="A802" i="6"/>
  <c r="B802" i="6"/>
  <c r="C802" i="6"/>
  <c r="D802" i="6"/>
  <c r="A803" i="6"/>
  <c r="B803" i="6"/>
  <c r="C803" i="6"/>
  <c r="D803" i="6"/>
  <c r="A804" i="6"/>
  <c r="B804" i="6"/>
  <c r="C804" i="6"/>
  <c r="D804" i="6"/>
  <c r="A805" i="6"/>
  <c r="B805" i="6"/>
  <c r="C805" i="6"/>
  <c r="D805" i="6"/>
  <c r="A806" i="6"/>
  <c r="B806" i="6"/>
  <c r="C806" i="6"/>
  <c r="D806" i="6"/>
  <c r="A807" i="6"/>
  <c r="B807" i="6"/>
  <c r="C807" i="6"/>
  <c r="D807" i="6"/>
  <c r="A808" i="6"/>
  <c r="B808" i="6"/>
  <c r="C808" i="6"/>
  <c r="D808" i="6"/>
  <c r="A809" i="6"/>
  <c r="B809" i="6"/>
  <c r="C809" i="6"/>
  <c r="D809" i="6"/>
  <c r="A810" i="6"/>
  <c r="B810" i="6"/>
  <c r="C810" i="6"/>
  <c r="D810" i="6"/>
  <c r="A811" i="6"/>
  <c r="B811" i="6"/>
  <c r="C811" i="6"/>
  <c r="D811" i="6"/>
  <c r="A812" i="6"/>
  <c r="B812" i="6"/>
  <c r="C812" i="6"/>
  <c r="D812" i="6"/>
  <c r="A813" i="6"/>
  <c r="B813" i="6"/>
  <c r="C813" i="6"/>
  <c r="D813" i="6"/>
  <c r="A814" i="6"/>
  <c r="B814" i="6"/>
  <c r="C814" i="6"/>
  <c r="D814" i="6"/>
  <c r="A815" i="6"/>
  <c r="B815" i="6"/>
  <c r="C815" i="6"/>
  <c r="D815" i="6"/>
  <c r="A816" i="6"/>
  <c r="B816" i="6"/>
  <c r="C816" i="6"/>
  <c r="D816" i="6"/>
  <c r="A817" i="6"/>
  <c r="B817" i="6"/>
  <c r="C817" i="6"/>
  <c r="D817" i="6"/>
  <c r="A818" i="6"/>
  <c r="B818" i="6"/>
  <c r="C818" i="6"/>
  <c r="D818" i="6"/>
  <c r="A819" i="6"/>
  <c r="B819" i="6"/>
  <c r="C819" i="6"/>
  <c r="D819" i="6"/>
  <c r="A820" i="6"/>
  <c r="B820" i="6"/>
  <c r="C820" i="6"/>
  <c r="D820" i="6"/>
  <c r="A821" i="6"/>
  <c r="B821" i="6"/>
  <c r="C821" i="6"/>
  <c r="D821" i="6"/>
  <c r="A822" i="6"/>
  <c r="B822" i="6"/>
  <c r="C822" i="6"/>
  <c r="D822" i="6"/>
  <c r="A823" i="6"/>
  <c r="B823" i="6"/>
  <c r="C823" i="6"/>
  <c r="D823" i="6"/>
  <c r="A824" i="6"/>
  <c r="B824" i="6"/>
  <c r="C824" i="6"/>
  <c r="D824" i="6"/>
  <c r="A825" i="6"/>
  <c r="B825" i="6"/>
  <c r="C825" i="6"/>
  <c r="D825" i="6"/>
  <c r="A826" i="6"/>
  <c r="B826" i="6"/>
  <c r="C826" i="6"/>
  <c r="D826" i="6"/>
  <c r="A827" i="6"/>
  <c r="B827" i="6"/>
  <c r="C827" i="6"/>
  <c r="D827" i="6"/>
  <c r="A828" i="6"/>
  <c r="B828" i="6"/>
  <c r="C828" i="6"/>
  <c r="D828" i="6"/>
  <c r="A829" i="6"/>
  <c r="B829" i="6"/>
  <c r="C829" i="6"/>
  <c r="D829" i="6"/>
  <c r="A830" i="6"/>
  <c r="B830" i="6"/>
  <c r="C830" i="6"/>
  <c r="D830" i="6"/>
  <c r="A831" i="6"/>
  <c r="B831" i="6"/>
  <c r="C831" i="6"/>
  <c r="D831" i="6"/>
  <c r="A832" i="6"/>
  <c r="B832" i="6"/>
  <c r="C832" i="6"/>
  <c r="D832" i="6"/>
  <c r="A833" i="6"/>
  <c r="B833" i="6"/>
  <c r="C833" i="6"/>
  <c r="D833" i="6"/>
  <c r="A834" i="6"/>
  <c r="B834" i="6"/>
  <c r="C834" i="6"/>
  <c r="D834" i="6"/>
  <c r="A835" i="6"/>
  <c r="B835" i="6"/>
  <c r="C835" i="6"/>
  <c r="D835" i="6"/>
  <c r="A836" i="6"/>
  <c r="B836" i="6"/>
  <c r="C836" i="6"/>
  <c r="D836" i="6"/>
  <c r="A837" i="6"/>
  <c r="B837" i="6"/>
  <c r="C837" i="6"/>
  <c r="D837" i="6"/>
  <c r="A838" i="6"/>
  <c r="B838" i="6"/>
  <c r="C838" i="6"/>
  <c r="D838" i="6"/>
  <c r="A839" i="6"/>
  <c r="B839" i="6"/>
  <c r="C839" i="6"/>
  <c r="D839" i="6"/>
  <c r="A840" i="6"/>
  <c r="B840" i="6"/>
  <c r="C840" i="6"/>
  <c r="D840" i="6"/>
  <c r="A841" i="6"/>
  <c r="B841" i="6"/>
  <c r="C841" i="6"/>
  <c r="D841" i="6"/>
  <c r="A842" i="6"/>
  <c r="B842" i="6"/>
  <c r="C842" i="6"/>
  <c r="D842" i="6"/>
  <c r="A843" i="6"/>
  <c r="B843" i="6"/>
  <c r="C843" i="6"/>
  <c r="D843" i="6"/>
  <c r="A844" i="6"/>
  <c r="B844" i="6"/>
  <c r="C844" i="6"/>
  <c r="D844" i="6"/>
  <c r="A845" i="6"/>
  <c r="B845" i="6"/>
  <c r="C845" i="6"/>
  <c r="D845" i="6"/>
  <c r="A846" i="6"/>
  <c r="B846" i="6"/>
  <c r="C846" i="6"/>
  <c r="D846" i="6"/>
  <c r="A847" i="6"/>
  <c r="B847" i="6"/>
  <c r="C847" i="6"/>
  <c r="D847" i="6"/>
  <c r="A848" i="6"/>
  <c r="B848" i="6"/>
  <c r="C848" i="6"/>
  <c r="D848" i="6"/>
  <c r="A849" i="6"/>
  <c r="B849" i="6"/>
  <c r="C849" i="6"/>
  <c r="D849" i="6"/>
  <c r="A850" i="6"/>
  <c r="B850" i="6"/>
  <c r="C850" i="6"/>
  <c r="D850" i="6"/>
  <c r="A851" i="6"/>
  <c r="B851" i="6"/>
  <c r="C851" i="6"/>
  <c r="D851" i="6"/>
  <c r="A852" i="6"/>
  <c r="B852" i="6"/>
  <c r="C852" i="6"/>
  <c r="D852" i="6"/>
  <c r="A853" i="6"/>
  <c r="B853" i="6"/>
  <c r="C853" i="6"/>
  <c r="D853" i="6"/>
  <c r="A854" i="6"/>
  <c r="B854" i="6"/>
  <c r="C854" i="6"/>
  <c r="D854" i="6"/>
  <c r="A855" i="6"/>
  <c r="B855" i="6"/>
  <c r="C855" i="6"/>
  <c r="D855" i="6"/>
  <c r="A856" i="6"/>
  <c r="B856" i="6"/>
  <c r="C856" i="6"/>
  <c r="D856" i="6"/>
  <c r="A857" i="6"/>
  <c r="B857" i="6"/>
  <c r="C857" i="6"/>
  <c r="D857" i="6"/>
  <c r="A858" i="6"/>
  <c r="B858" i="6"/>
  <c r="C858" i="6"/>
  <c r="D858" i="6"/>
  <c r="A859" i="6"/>
  <c r="B859" i="6"/>
  <c r="C859" i="6"/>
  <c r="D859" i="6"/>
  <c r="A860" i="6"/>
  <c r="B860" i="6"/>
  <c r="C860" i="6"/>
  <c r="D860" i="6"/>
  <c r="A861" i="6"/>
  <c r="B861" i="6"/>
  <c r="C861" i="6"/>
  <c r="D861" i="6"/>
  <c r="A862" i="6"/>
  <c r="B862" i="6"/>
  <c r="C862" i="6"/>
  <c r="D862" i="6"/>
  <c r="A863" i="6"/>
  <c r="B863" i="6"/>
  <c r="C863" i="6"/>
  <c r="D863" i="6"/>
  <c r="A864" i="6"/>
  <c r="B864" i="6"/>
  <c r="C864" i="6"/>
  <c r="D864" i="6"/>
  <c r="A865" i="6"/>
  <c r="B865" i="6"/>
  <c r="C865" i="6"/>
  <c r="D865" i="6"/>
  <c r="A866" i="6"/>
  <c r="B866" i="6"/>
  <c r="C866" i="6"/>
  <c r="D866" i="6"/>
  <c r="A867" i="6"/>
  <c r="B867" i="6"/>
  <c r="C867" i="6"/>
  <c r="D867" i="6"/>
  <c r="A868" i="6"/>
  <c r="B868" i="6"/>
  <c r="C868" i="6"/>
  <c r="D868" i="6"/>
  <c r="A869" i="6"/>
  <c r="B869" i="6"/>
  <c r="C869" i="6"/>
  <c r="D869" i="6"/>
  <c r="A870" i="6"/>
  <c r="B870" i="6"/>
  <c r="C870" i="6"/>
  <c r="D870" i="6"/>
  <c r="A871" i="6"/>
  <c r="B871" i="6"/>
  <c r="C871" i="6"/>
  <c r="D871" i="6"/>
  <c r="A872" i="6"/>
  <c r="B872" i="6"/>
  <c r="C872" i="6"/>
  <c r="D872" i="6"/>
  <c r="A873" i="6"/>
  <c r="B873" i="6"/>
  <c r="C873" i="6"/>
  <c r="D873" i="6"/>
  <c r="A874" i="6"/>
  <c r="B874" i="6"/>
  <c r="C874" i="6"/>
  <c r="D874" i="6"/>
  <c r="A875" i="6"/>
  <c r="B875" i="6"/>
  <c r="C875" i="6"/>
  <c r="D875" i="6"/>
  <c r="A876" i="6"/>
  <c r="B876" i="6"/>
  <c r="C876" i="6"/>
  <c r="D876" i="6"/>
  <c r="A877" i="6"/>
  <c r="B877" i="6"/>
  <c r="C877" i="6"/>
  <c r="D877" i="6"/>
  <c r="A878" i="6"/>
  <c r="B878" i="6"/>
  <c r="C878" i="6"/>
  <c r="D878" i="6"/>
  <c r="A879" i="6"/>
  <c r="B879" i="6"/>
  <c r="C879" i="6"/>
  <c r="D879" i="6"/>
  <c r="A880" i="6"/>
  <c r="B880" i="6"/>
  <c r="C880" i="6"/>
  <c r="D880" i="6"/>
  <c r="A881" i="6"/>
  <c r="B881" i="6"/>
  <c r="C881" i="6"/>
  <c r="D881" i="6"/>
  <c r="A882" i="6"/>
  <c r="B882" i="6"/>
  <c r="C882" i="6"/>
  <c r="D882" i="6"/>
  <c r="A883" i="6"/>
  <c r="B883" i="6"/>
  <c r="C883" i="6"/>
  <c r="D883" i="6"/>
  <c r="A884" i="6"/>
  <c r="B884" i="6"/>
  <c r="C884" i="6"/>
  <c r="D884" i="6"/>
  <c r="A885" i="6"/>
  <c r="B885" i="6"/>
  <c r="C885" i="6"/>
  <c r="D885" i="6"/>
  <c r="A886" i="6"/>
  <c r="B886" i="6"/>
  <c r="C886" i="6"/>
  <c r="D886" i="6"/>
  <c r="A887" i="6"/>
  <c r="B887" i="6"/>
  <c r="C887" i="6"/>
  <c r="D887" i="6"/>
  <c r="A888" i="6"/>
  <c r="B888" i="6"/>
  <c r="C888" i="6"/>
  <c r="D888" i="6"/>
  <c r="A889" i="6"/>
  <c r="B889" i="6"/>
  <c r="C889" i="6"/>
  <c r="D889" i="6"/>
  <c r="A890" i="6"/>
  <c r="B890" i="6"/>
  <c r="C890" i="6"/>
  <c r="D890" i="6"/>
  <c r="A891" i="6"/>
  <c r="B891" i="6"/>
  <c r="C891" i="6"/>
  <c r="D891" i="6"/>
  <c r="A892" i="6"/>
  <c r="B892" i="6"/>
  <c r="C892" i="6"/>
  <c r="D892" i="6"/>
  <c r="A893" i="6"/>
  <c r="B893" i="6"/>
  <c r="C893" i="6"/>
  <c r="D893" i="6"/>
  <c r="A894" i="6"/>
  <c r="B894" i="6"/>
  <c r="C894" i="6"/>
  <c r="D894" i="6"/>
  <c r="A895" i="6"/>
  <c r="B895" i="6"/>
  <c r="C895" i="6"/>
  <c r="D895" i="6"/>
  <c r="A896" i="6"/>
  <c r="B896" i="6"/>
  <c r="C896" i="6"/>
  <c r="D896" i="6"/>
  <c r="A897" i="6"/>
  <c r="B897" i="6"/>
  <c r="C897" i="6"/>
  <c r="D897" i="6"/>
  <c r="A898" i="6"/>
  <c r="B898" i="6"/>
  <c r="C898" i="6"/>
  <c r="D898" i="6"/>
  <c r="A899" i="6"/>
  <c r="B899" i="6"/>
  <c r="C899" i="6"/>
  <c r="D899" i="6"/>
  <c r="A900" i="6"/>
  <c r="B900" i="6"/>
  <c r="C900" i="6"/>
  <c r="D900" i="6"/>
  <c r="A901" i="6"/>
  <c r="B901" i="6"/>
  <c r="C901" i="6"/>
  <c r="D901" i="6"/>
  <c r="A902" i="6"/>
  <c r="B902" i="6"/>
  <c r="C902" i="6"/>
  <c r="D902" i="6"/>
  <c r="A903" i="6"/>
  <c r="B903" i="6"/>
  <c r="C903" i="6"/>
  <c r="D903" i="6"/>
  <c r="A904" i="6"/>
  <c r="B904" i="6"/>
  <c r="C904" i="6"/>
  <c r="D904" i="6"/>
  <c r="A905" i="6"/>
  <c r="B905" i="6"/>
  <c r="C905" i="6"/>
  <c r="D905" i="6"/>
  <c r="A906" i="6"/>
  <c r="B906" i="6"/>
  <c r="C906" i="6"/>
  <c r="D906" i="6"/>
  <c r="A907" i="6"/>
  <c r="B907" i="6"/>
  <c r="C907" i="6"/>
  <c r="D907" i="6"/>
  <c r="A908" i="6"/>
  <c r="B908" i="6"/>
  <c r="C908" i="6"/>
  <c r="D908" i="6"/>
  <c r="A909" i="6"/>
  <c r="B909" i="6"/>
  <c r="C909" i="6"/>
  <c r="D909" i="6"/>
  <c r="A910" i="6"/>
  <c r="B910" i="6"/>
  <c r="C910" i="6"/>
  <c r="D910" i="6"/>
  <c r="A911" i="6"/>
  <c r="B911" i="6"/>
  <c r="C911" i="6"/>
  <c r="D911" i="6"/>
  <c r="A912" i="6"/>
  <c r="B912" i="6"/>
  <c r="C912" i="6"/>
  <c r="D912" i="6"/>
  <c r="A913" i="6"/>
  <c r="B913" i="6"/>
  <c r="C913" i="6"/>
  <c r="D913" i="6"/>
  <c r="A914" i="6"/>
  <c r="B914" i="6"/>
  <c r="C914" i="6"/>
  <c r="D914" i="6"/>
  <c r="A915" i="6"/>
  <c r="B915" i="6"/>
  <c r="C915" i="6"/>
  <c r="D915" i="6"/>
  <c r="A916" i="6"/>
  <c r="B916" i="6"/>
  <c r="C916" i="6"/>
  <c r="D916" i="6"/>
  <c r="A917" i="6"/>
  <c r="B917" i="6"/>
  <c r="C917" i="6"/>
  <c r="D917" i="6"/>
  <c r="A918" i="6"/>
  <c r="B918" i="6"/>
  <c r="C918" i="6"/>
  <c r="D918" i="6"/>
  <c r="A919" i="6"/>
  <c r="B919" i="6"/>
  <c r="C919" i="6"/>
  <c r="D919" i="6"/>
  <c r="A920" i="6"/>
  <c r="B920" i="6"/>
  <c r="C920" i="6"/>
  <c r="D920" i="6"/>
  <c r="A921" i="6"/>
  <c r="B921" i="6"/>
  <c r="C921" i="6"/>
  <c r="D921" i="6"/>
  <c r="A922" i="6"/>
  <c r="B922" i="6"/>
  <c r="C922" i="6"/>
  <c r="D922" i="6"/>
  <c r="A923" i="6"/>
  <c r="B923" i="6"/>
  <c r="C923" i="6"/>
  <c r="D923" i="6"/>
  <c r="A924" i="6"/>
  <c r="B924" i="6"/>
  <c r="C924" i="6"/>
  <c r="D924" i="6"/>
  <c r="A925" i="6"/>
  <c r="B925" i="6"/>
  <c r="C925" i="6"/>
  <c r="D925" i="6"/>
  <c r="A926" i="6"/>
  <c r="B926" i="6"/>
  <c r="C926" i="6"/>
  <c r="D926" i="6"/>
  <c r="A927" i="6"/>
  <c r="B927" i="6"/>
  <c r="C927" i="6"/>
  <c r="D927" i="6"/>
  <c r="A928" i="6"/>
  <c r="B928" i="6"/>
  <c r="C928" i="6"/>
  <c r="D928" i="6"/>
  <c r="A929" i="6"/>
  <c r="B929" i="6"/>
  <c r="C929" i="6"/>
  <c r="D929" i="6"/>
  <c r="A930" i="6"/>
  <c r="B930" i="6"/>
  <c r="C930" i="6"/>
  <c r="D930" i="6"/>
  <c r="A931" i="6"/>
  <c r="B931" i="6"/>
  <c r="C931" i="6"/>
  <c r="D931" i="6"/>
  <c r="A932" i="6"/>
  <c r="B932" i="6"/>
  <c r="C932" i="6"/>
  <c r="D932" i="6"/>
  <c r="A933" i="6"/>
  <c r="B933" i="6"/>
  <c r="C933" i="6"/>
  <c r="D933" i="6"/>
  <c r="A934" i="6"/>
  <c r="B934" i="6"/>
  <c r="C934" i="6"/>
  <c r="D934" i="6"/>
  <c r="A935" i="6"/>
  <c r="B935" i="6"/>
  <c r="C935" i="6"/>
  <c r="D935" i="6"/>
  <c r="A936" i="6"/>
  <c r="B936" i="6"/>
  <c r="C936" i="6"/>
  <c r="D936" i="6"/>
  <c r="A937" i="6"/>
  <c r="B937" i="6"/>
  <c r="C937" i="6"/>
  <c r="D937" i="6"/>
  <c r="A938" i="6"/>
  <c r="B938" i="6"/>
  <c r="C938" i="6"/>
  <c r="D938" i="6"/>
  <c r="A939" i="6"/>
  <c r="B939" i="6"/>
  <c r="C939" i="6"/>
  <c r="D939" i="6"/>
  <c r="A940" i="6"/>
  <c r="B940" i="6"/>
  <c r="C940" i="6"/>
  <c r="D940" i="6"/>
  <c r="A941" i="6"/>
  <c r="B941" i="6"/>
  <c r="C941" i="6"/>
  <c r="D941" i="6"/>
  <c r="A942" i="6"/>
  <c r="B942" i="6"/>
  <c r="C942" i="6"/>
  <c r="D942" i="6"/>
  <c r="A943" i="6"/>
  <c r="B943" i="6"/>
  <c r="C943" i="6"/>
  <c r="D943" i="6"/>
  <c r="A944" i="6"/>
  <c r="B944" i="6"/>
  <c r="C944" i="6"/>
  <c r="D944" i="6"/>
  <c r="A945" i="6"/>
  <c r="B945" i="6"/>
  <c r="C945" i="6"/>
  <c r="D945" i="6"/>
  <c r="A946" i="6"/>
  <c r="B946" i="6"/>
  <c r="C946" i="6"/>
  <c r="D946" i="6"/>
  <c r="A947" i="6"/>
  <c r="B947" i="6"/>
  <c r="C947" i="6"/>
  <c r="D947" i="6"/>
  <c r="A948" i="6"/>
  <c r="B948" i="6"/>
  <c r="C948" i="6"/>
  <c r="D948" i="6"/>
  <c r="A949" i="6"/>
  <c r="B949" i="6"/>
  <c r="C949" i="6"/>
  <c r="D949" i="6"/>
  <c r="A950" i="6"/>
  <c r="B950" i="6"/>
  <c r="C950" i="6"/>
  <c r="D950" i="6"/>
  <c r="A951" i="6"/>
  <c r="B951" i="6"/>
  <c r="C951" i="6"/>
  <c r="D951" i="6"/>
  <c r="A952" i="6"/>
  <c r="B952" i="6"/>
  <c r="C952" i="6"/>
  <c r="D952" i="6"/>
  <c r="A953" i="6"/>
  <c r="B953" i="6"/>
  <c r="C953" i="6"/>
  <c r="D953" i="6"/>
  <c r="A954" i="6"/>
  <c r="B954" i="6"/>
  <c r="C954" i="6"/>
  <c r="D954" i="6"/>
  <c r="A955" i="6"/>
  <c r="B955" i="6"/>
  <c r="C955" i="6"/>
  <c r="D955" i="6"/>
  <c r="A956" i="6"/>
  <c r="B956" i="6"/>
  <c r="C956" i="6"/>
  <c r="D956" i="6"/>
  <c r="A957" i="6"/>
  <c r="B957" i="6"/>
  <c r="C957" i="6"/>
  <c r="D957" i="6"/>
  <c r="A958" i="6"/>
  <c r="B958" i="6"/>
  <c r="C958" i="6"/>
  <c r="D958" i="6"/>
  <c r="A959" i="6"/>
  <c r="B959" i="6"/>
  <c r="C959" i="6"/>
  <c r="D959" i="6"/>
  <c r="A960" i="6"/>
  <c r="B960" i="6"/>
  <c r="C960" i="6"/>
  <c r="D960" i="6"/>
  <c r="A961" i="6"/>
  <c r="B961" i="6"/>
  <c r="C961" i="6"/>
  <c r="D961" i="6"/>
  <c r="A962" i="6"/>
  <c r="B962" i="6"/>
  <c r="C962" i="6"/>
  <c r="D962" i="6"/>
  <c r="A963" i="6"/>
  <c r="B963" i="6"/>
  <c r="C963" i="6"/>
  <c r="D963" i="6"/>
  <c r="A964" i="6"/>
  <c r="B964" i="6"/>
  <c r="C964" i="6"/>
  <c r="D964" i="6"/>
  <c r="A965" i="6"/>
  <c r="B965" i="6"/>
  <c r="C965" i="6"/>
  <c r="D965" i="6"/>
  <c r="A966" i="6"/>
  <c r="B966" i="6"/>
  <c r="C966" i="6"/>
  <c r="D966" i="6"/>
  <c r="A967" i="6"/>
  <c r="B967" i="6"/>
  <c r="C967" i="6"/>
  <c r="D967" i="6"/>
  <c r="A968" i="6"/>
  <c r="B968" i="6"/>
  <c r="C968" i="6"/>
  <c r="D968" i="6"/>
  <c r="A969" i="6"/>
  <c r="B969" i="6"/>
  <c r="C969" i="6"/>
  <c r="D969" i="6"/>
  <c r="A970" i="6"/>
  <c r="B970" i="6"/>
  <c r="C970" i="6"/>
  <c r="D970" i="6"/>
  <c r="A971" i="6"/>
  <c r="B971" i="6"/>
  <c r="C971" i="6"/>
  <c r="D971" i="6"/>
  <c r="A972" i="6"/>
  <c r="B972" i="6"/>
  <c r="C972" i="6"/>
  <c r="D972" i="6"/>
  <c r="A973" i="6"/>
  <c r="B973" i="6"/>
  <c r="C973" i="6"/>
  <c r="D973" i="6"/>
  <c r="A974" i="6"/>
  <c r="B974" i="6"/>
  <c r="C974" i="6"/>
  <c r="D974" i="6"/>
  <c r="A975" i="6"/>
  <c r="B975" i="6"/>
  <c r="C975" i="6"/>
  <c r="D975" i="6"/>
  <c r="A976" i="6"/>
  <c r="B976" i="6"/>
  <c r="C976" i="6"/>
  <c r="D976" i="6"/>
  <c r="A977" i="6"/>
  <c r="B977" i="6"/>
  <c r="C977" i="6"/>
  <c r="D977" i="6"/>
  <c r="A978" i="6"/>
  <c r="B978" i="6"/>
  <c r="C978" i="6"/>
  <c r="D978" i="6"/>
  <c r="A979" i="6"/>
  <c r="B979" i="6"/>
  <c r="C979" i="6"/>
  <c r="D979" i="6"/>
  <c r="A980" i="6"/>
  <c r="B980" i="6"/>
  <c r="C980" i="6"/>
  <c r="D980" i="6"/>
  <c r="A981" i="6"/>
  <c r="B981" i="6"/>
  <c r="C981" i="6"/>
  <c r="D981" i="6"/>
  <c r="A982" i="6"/>
  <c r="B982" i="6"/>
  <c r="C982" i="6"/>
  <c r="D982" i="6"/>
  <c r="A983" i="6"/>
  <c r="B983" i="6"/>
  <c r="C983" i="6"/>
  <c r="D983" i="6"/>
  <c r="A984" i="6"/>
  <c r="B984" i="6"/>
  <c r="C984" i="6"/>
  <c r="D984" i="6"/>
  <c r="A985" i="6"/>
  <c r="B985" i="6"/>
  <c r="C985" i="6"/>
  <c r="D985" i="6"/>
  <c r="A986" i="6"/>
  <c r="B986" i="6"/>
  <c r="C986" i="6"/>
  <c r="D986" i="6"/>
  <c r="A987" i="6"/>
  <c r="B987" i="6"/>
  <c r="C987" i="6"/>
  <c r="D987" i="6"/>
  <c r="A988" i="6"/>
  <c r="B988" i="6"/>
  <c r="C988" i="6"/>
  <c r="D988" i="6"/>
  <c r="A989" i="6"/>
  <c r="B989" i="6"/>
  <c r="C989" i="6"/>
  <c r="D989" i="6"/>
  <c r="A990" i="6"/>
  <c r="B990" i="6"/>
  <c r="C990" i="6"/>
  <c r="D990" i="6"/>
  <c r="A991" i="6"/>
  <c r="B991" i="6"/>
  <c r="C991" i="6"/>
  <c r="D991" i="6"/>
  <c r="A992" i="6"/>
  <c r="B992" i="6"/>
  <c r="C992" i="6"/>
  <c r="D992" i="6"/>
  <c r="A993" i="6"/>
  <c r="B993" i="6"/>
  <c r="C993" i="6"/>
  <c r="D993" i="6"/>
  <c r="A994" i="6"/>
  <c r="B994" i="6"/>
  <c r="C994" i="6"/>
  <c r="D994" i="6"/>
  <c r="A995" i="6"/>
  <c r="B995" i="6"/>
  <c r="C995" i="6"/>
  <c r="D995" i="6"/>
  <c r="A996" i="6"/>
  <c r="B996" i="6"/>
  <c r="C996" i="6"/>
  <c r="D996" i="6"/>
  <c r="A997" i="6"/>
  <c r="B997" i="6"/>
  <c r="C997" i="6"/>
  <c r="D997" i="6"/>
  <c r="A998" i="6"/>
  <c r="B998" i="6"/>
  <c r="C998" i="6"/>
  <c r="D998" i="6"/>
  <c r="A999" i="6"/>
  <c r="B999" i="6"/>
  <c r="C999" i="6"/>
  <c r="D999" i="6"/>
  <c r="A1000" i="6"/>
  <c r="B1000" i="6"/>
  <c r="C1000" i="6"/>
  <c r="D1000" i="6"/>
  <c r="A1001" i="6"/>
  <c r="B1001" i="6"/>
  <c r="C1001" i="6"/>
  <c r="D1001" i="6"/>
  <c r="A1002" i="6"/>
  <c r="B1002" i="6"/>
  <c r="C1002" i="6"/>
  <c r="D1002" i="6"/>
  <c r="A1003" i="6"/>
  <c r="B1003" i="6"/>
  <c r="C1003" i="6"/>
  <c r="D1003" i="6"/>
  <c r="A1004" i="6"/>
  <c r="B1004" i="6"/>
  <c r="C1004" i="6"/>
  <c r="D1004" i="6"/>
  <c r="A1005" i="6"/>
  <c r="B1005" i="6"/>
  <c r="C1005" i="6"/>
  <c r="D1005" i="6"/>
  <c r="A1006" i="6"/>
  <c r="B1006" i="6"/>
  <c r="C1006" i="6"/>
  <c r="D1006" i="6"/>
  <c r="A1007" i="6"/>
  <c r="B1007" i="6"/>
  <c r="C1007" i="6"/>
  <c r="D1007" i="6"/>
  <c r="A1008" i="6"/>
  <c r="B1008" i="6"/>
  <c r="C1008" i="6"/>
  <c r="D1008" i="6"/>
  <c r="A1009" i="6"/>
  <c r="B1009" i="6"/>
  <c r="C1009" i="6"/>
  <c r="D1009" i="6"/>
  <c r="A1010" i="6"/>
  <c r="B1010" i="6"/>
  <c r="C1010" i="6"/>
  <c r="D1010" i="6"/>
  <c r="A1011" i="6"/>
  <c r="B1011" i="6"/>
  <c r="C1011" i="6"/>
  <c r="D1011" i="6"/>
  <c r="A1012" i="6"/>
  <c r="B1012" i="6"/>
  <c r="C1012" i="6"/>
  <c r="D1012" i="6"/>
  <c r="A1013" i="6"/>
  <c r="B1013" i="6"/>
  <c r="C1013" i="6"/>
  <c r="D1013" i="6"/>
  <c r="A1014" i="6"/>
  <c r="B1014" i="6"/>
  <c r="C1014" i="6"/>
  <c r="D1014" i="6"/>
  <c r="A1015" i="6"/>
  <c r="B1015" i="6"/>
  <c r="C1015" i="6"/>
  <c r="D1015" i="6"/>
  <c r="A1016" i="6"/>
  <c r="B1016" i="6"/>
  <c r="C1016" i="6"/>
  <c r="D1016" i="6"/>
  <c r="A1017" i="6"/>
  <c r="B1017" i="6"/>
  <c r="C1017" i="6"/>
  <c r="D1017" i="6"/>
  <c r="A1018" i="6"/>
  <c r="B1018" i="6"/>
  <c r="C1018" i="6"/>
  <c r="D1018" i="6"/>
  <c r="A1019" i="6"/>
  <c r="B1019" i="6"/>
  <c r="C1019" i="6"/>
  <c r="D1019" i="6"/>
  <c r="A1020" i="6"/>
  <c r="B1020" i="6"/>
  <c r="C1020" i="6"/>
  <c r="D1020" i="6"/>
  <c r="A1021" i="6"/>
  <c r="B1021" i="6"/>
  <c r="C1021" i="6"/>
  <c r="D1021" i="6"/>
  <c r="A1022" i="6"/>
  <c r="B1022" i="6"/>
  <c r="C1022" i="6"/>
  <c r="D1022" i="6"/>
  <c r="A1023" i="6"/>
  <c r="B1023" i="6"/>
  <c r="C1023" i="6"/>
  <c r="D1023" i="6"/>
  <c r="A1024" i="6"/>
  <c r="B1024" i="6"/>
  <c r="C1024" i="6"/>
  <c r="D1024" i="6"/>
  <c r="A1025" i="6"/>
  <c r="B1025" i="6"/>
  <c r="C1025" i="6"/>
  <c r="D1025" i="6"/>
  <c r="A1026" i="6"/>
  <c r="B1026" i="6"/>
  <c r="C1026" i="6"/>
  <c r="D1026" i="6"/>
  <c r="A1027" i="6"/>
  <c r="B1027" i="6"/>
  <c r="C1027" i="6"/>
  <c r="D1027" i="6"/>
  <c r="A1028" i="6"/>
  <c r="B1028" i="6"/>
  <c r="C1028" i="6"/>
  <c r="D1028" i="6"/>
  <c r="A1029" i="6"/>
  <c r="B1029" i="6"/>
  <c r="C1029" i="6"/>
  <c r="D1029" i="6"/>
  <c r="A1030" i="6"/>
  <c r="B1030" i="6"/>
  <c r="C1030" i="6"/>
  <c r="D1030" i="6"/>
  <c r="A1031" i="6"/>
  <c r="B1031" i="6"/>
  <c r="C1031" i="6"/>
  <c r="D1031" i="6"/>
  <c r="A1032" i="6"/>
  <c r="B1032" i="6"/>
  <c r="C1032" i="6"/>
  <c r="D1032" i="6"/>
  <c r="A1033" i="6"/>
  <c r="B1033" i="6"/>
  <c r="C1033" i="6"/>
  <c r="D1033" i="6"/>
  <c r="A1034" i="6"/>
  <c r="B1034" i="6"/>
  <c r="C1034" i="6"/>
  <c r="D1034" i="6"/>
  <c r="A1035" i="6"/>
  <c r="B1035" i="6"/>
  <c r="C1035" i="6"/>
  <c r="D1035" i="6"/>
  <c r="A1036" i="6"/>
  <c r="B1036" i="6"/>
  <c r="C1036" i="6"/>
  <c r="D1036" i="6"/>
  <c r="A1037" i="6"/>
  <c r="B1037" i="6"/>
  <c r="C1037" i="6"/>
  <c r="D1037" i="6"/>
  <c r="A1038" i="6"/>
  <c r="B1038" i="6"/>
  <c r="C1038" i="6"/>
  <c r="D1038" i="6"/>
  <c r="A1039" i="6"/>
  <c r="B1039" i="6"/>
  <c r="C1039" i="6"/>
  <c r="D1039" i="6"/>
  <c r="A1040" i="6"/>
  <c r="B1040" i="6"/>
  <c r="C1040" i="6"/>
  <c r="D1040" i="6"/>
  <c r="A1041" i="6"/>
  <c r="B1041" i="6"/>
  <c r="C1041" i="6"/>
  <c r="D1041" i="6"/>
  <c r="A1042" i="6"/>
  <c r="B1042" i="6"/>
  <c r="C1042" i="6"/>
  <c r="D1042" i="6"/>
  <c r="A1043" i="6"/>
  <c r="B1043" i="6"/>
  <c r="C1043" i="6"/>
  <c r="D1043" i="6"/>
  <c r="A1044" i="6"/>
  <c r="B1044" i="6"/>
  <c r="C1044" i="6"/>
  <c r="D1044" i="6"/>
  <c r="A1045" i="6"/>
  <c r="B1045" i="6"/>
  <c r="C1045" i="6"/>
  <c r="D1045" i="6"/>
  <c r="A1046" i="6"/>
  <c r="B1046" i="6"/>
  <c r="C1046" i="6"/>
  <c r="D1046" i="6"/>
  <c r="A1047" i="6"/>
  <c r="B1047" i="6"/>
  <c r="C1047" i="6"/>
  <c r="D1047" i="6"/>
  <c r="A1048" i="6"/>
  <c r="B1048" i="6"/>
  <c r="C1048" i="6"/>
  <c r="D1048" i="6"/>
  <c r="A1049" i="6"/>
  <c r="B1049" i="6"/>
  <c r="C1049" i="6"/>
  <c r="D1049" i="6"/>
  <c r="A1050" i="6"/>
  <c r="B1050" i="6"/>
  <c r="C1050" i="6"/>
  <c r="D1050" i="6"/>
  <c r="A1051" i="6"/>
  <c r="B1051" i="6"/>
  <c r="C1051" i="6"/>
  <c r="D1051" i="6"/>
  <c r="A1052" i="6"/>
  <c r="B1052" i="6"/>
  <c r="C1052" i="6"/>
  <c r="D1052" i="6"/>
  <c r="A1053" i="6"/>
  <c r="B1053" i="6"/>
  <c r="C1053" i="6"/>
  <c r="D1053" i="6"/>
  <c r="A1054" i="6"/>
  <c r="B1054" i="6"/>
  <c r="C1054" i="6"/>
  <c r="D1054" i="6"/>
  <c r="A1055" i="6"/>
  <c r="B1055" i="6"/>
  <c r="C1055" i="6"/>
  <c r="D1055" i="6"/>
  <c r="A1056" i="6"/>
  <c r="B1056" i="6"/>
  <c r="C1056" i="6"/>
  <c r="D1056" i="6"/>
  <c r="A1057" i="6"/>
  <c r="B1057" i="6"/>
  <c r="C1057" i="6"/>
  <c r="D1057" i="6"/>
  <c r="A1058" i="6"/>
  <c r="B1058" i="6"/>
  <c r="C1058" i="6"/>
  <c r="D1058" i="6"/>
  <c r="A1059" i="6"/>
  <c r="B1059" i="6"/>
  <c r="C1059" i="6"/>
  <c r="D1059" i="6"/>
  <c r="A1060" i="6"/>
  <c r="B1060" i="6"/>
  <c r="C1060" i="6"/>
  <c r="D1060" i="6"/>
  <c r="A1061" i="6"/>
  <c r="B1061" i="6"/>
  <c r="C1061" i="6"/>
  <c r="D1061" i="6"/>
  <c r="A1062" i="6"/>
  <c r="B1062" i="6"/>
  <c r="C1062" i="6"/>
  <c r="D1062" i="6"/>
  <c r="A1063" i="6"/>
  <c r="B1063" i="6"/>
  <c r="C1063" i="6"/>
  <c r="D1063" i="6"/>
  <c r="A1064" i="6"/>
  <c r="B1064" i="6"/>
  <c r="C1064" i="6"/>
  <c r="D1064" i="6"/>
  <c r="A1065" i="6"/>
  <c r="B1065" i="6"/>
  <c r="C1065" i="6"/>
  <c r="D1065" i="6"/>
  <c r="A1066" i="6"/>
  <c r="B1066" i="6"/>
  <c r="C1066" i="6"/>
  <c r="D1066" i="6"/>
  <c r="A1067" i="6"/>
  <c r="B1067" i="6"/>
  <c r="C1067" i="6"/>
  <c r="D1067" i="6"/>
  <c r="A1068" i="6"/>
  <c r="B1068" i="6"/>
  <c r="C1068" i="6"/>
  <c r="D1068" i="6"/>
  <c r="A1069" i="6"/>
  <c r="B1069" i="6"/>
  <c r="C1069" i="6"/>
  <c r="D1069" i="6"/>
  <c r="A1070" i="6"/>
  <c r="B1070" i="6"/>
  <c r="C1070" i="6"/>
  <c r="D1070" i="6"/>
  <c r="A1071" i="6"/>
  <c r="B1071" i="6"/>
  <c r="C1071" i="6"/>
  <c r="D1071" i="6"/>
  <c r="A1072" i="6"/>
  <c r="B1072" i="6"/>
  <c r="C1072" i="6"/>
  <c r="D1072" i="6"/>
  <c r="A1073" i="6"/>
  <c r="B1073" i="6"/>
  <c r="C1073" i="6"/>
  <c r="D1073" i="6"/>
  <c r="A1074" i="6"/>
  <c r="B1074" i="6"/>
  <c r="C1074" i="6"/>
  <c r="D1074" i="6"/>
  <c r="A1075" i="6"/>
  <c r="B1075" i="6"/>
  <c r="C1075" i="6"/>
  <c r="D1075" i="6"/>
  <c r="A1076" i="6"/>
  <c r="B1076" i="6"/>
  <c r="C1076" i="6"/>
  <c r="D1076" i="6"/>
  <c r="A1077" i="6"/>
  <c r="B1077" i="6"/>
  <c r="C1077" i="6"/>
  <c r="D1077" i="6"/>
  <c r="A1078" i="6"/>
  <c r="B1078" i="6"/>
  <c r="C1078" i="6"/>
  <c r="D1078" i="6"/>
  <c r="A1079" i="6"/>
  <c r="B1079" i="6"/>
  <c r="C1079" i="6"/>
  <c r="D1079" i="6"/>
  <c r="A1080" i="6"/>
  <c r="B1080" i="6"/>
  <c r="C1080" i="6"/>
  <c r="D1080" i="6"/>
  <c r="A1081" i="6"/>
  <c r="B1081" i="6"/>
  <c r="C1081" i="6"/>
  <c r="D1081" i="6"/>
  <c r="A1082" i="6"/>
  <c r="B1082" i="6"/>
  <c r="C1082" i="6"/>
  <c r="D1082" i="6"/>
  <c r="A1083" i="6"/>
  <c r="B1083" i="6"/>
  <c r="C1083" i="6"/>
  <c r="D1083" i="6"/>
  <c r="A1084" i="6"/>
  <c r="B1084" i="6"/>
  <c r="C1084" i="6"/>
  <c r="D1084" i="6"/>
  <c r="A1085" i="6"/>
  <c r="B1085" i="6"/>
  <c r="C1085" i="6"/>
  <c r="D1085" i="6"/>
  <c r="A1086" i="6"/>
  <c r="B1086" i="6"/>
  <c r="C1086" i="6"/>
  <c r="D1086" i="6"/>
  <c r="A1087" i="6"/>
  <c r="B1087" i="6"/>
  <c r="C1087" i="6"/>
  <c r="D1087" i="6"/>
  <c r="A1088" i="6"/>
  <c r="B1088" i="6"/>
  <c r="C1088" i="6"/>
  <c r="D1088" i="6"/>
  <c r="A1089" i="6"/>
  <c r="B1089" i="6"/>
  <c r="C1089" i="6"/>
  <c r="D1089" i="6"/>
  <c r="A1090" i="6"/>
  <c r="B1090" i="6"/>
  <c r="C1090" i="6"/>
  <c r="D1090" i="6"/>
  <c r="A1091" i="6"/>
  <c r="B1091" i="6"/>
  <c r="C1091" i="6"/>
  <c r="D1091" i="6"/>
  <c r="A1092" i="6"/>
  <c r="B1092" i="6"/>
  <c r="C1092" i="6"/>
  <c r="D1092" i="6"/>
  <c r="A1093" i="6"/>
  <c r="B1093" i="6"/>
  <c r="C1093" i="6"/>
  <c r="D1093" i="6"/>
  <c r="A1094" i="6"/>
  <c r="B1094" i="6"/>
  <c r="C1094" i="6"/>
  <c r="D1094" i="6"/>
  <c r="A1095" i="6"/>
  <c r="B1095" i="6"/>
  <c r="C1095" i="6"/>
  <c r="D1095" i="6"/>
  <c r="A1096" i="6"/>
  <c r="B1096" i="6"/>
  <c r="C1096" i="6"/>
  <c r="D1096" i="6"/>
  <c r="A1097" i="6"/>
  <c r="B1097" i="6"/>
  <c r="C1097" i="6"/>
  <c r="D1097" i="6"/>
  <c r="A1098" i="6"/>
  <c r="B1098" i="6"/>
  <c r="C1098" i="6"/>
  <c r="D1098" i="6"/>
  <c r="A1099" i="6"/>
  <c r="B1099" i="6"/>
  <c r="C1099" i="6"/>
  <c r="D1099" i="6"/>
  <c r="A1100" i="6"/>
  <c r="B1100" i="6"/>
  <c r="C1100" i="6"/>
  <c r="D1100" i="6"/>
  <c r="A1101" i="6"/>
  <c r="B1101" i="6"/>
  <c r="C1101" i="6"/>
  <c r="D1101" i="6"/>
  <c r="A1102" i="6"/>
  <c r="B1102" i="6"/>
  <c r="C1102" i="6"/>
  <c r="D1102" i="6"/>
  <c r="A1103" i="6"/>
  <c r="B1103" i="6"/>
  <c r="C1103" i="6"/>
  <c r="D1103" i="6"/>
  <c r="A1104" i="6"/>
  <c r="B1104" i="6"/>
  <c r="C1104" i="6"/>
  <c r="D1104" i="6"/>
  <c r="A1105" i="6"/>
  <c r="B1105" i="6"/>
  <c r="C1105" i="6"/>
  <c r="D1105" i="6"/>
  <c r="A1106" i="6"/>
  <c r="B1106" i="6"/>
  <c r="C1106" i="6"/>
  <c r="D1106" i="6"/>
  <c r="A1107" i="6"/>
  <c r="B1107" i="6"/>
  <c r="C1107" i="6"/>
  <c r="D1107" i="6"/>
  <c r="A1108" i="6"/>
  <c r="B1108" i="6"/>
  <c r="C1108" i="6"/>
  <c r="D1108" i="6"/>
  <c r="A1109" i="6"/>
  <c r="B1109" i="6"/>
  <c r="C1109" i="6"/>
  <c r="D1109" i="6"/>
  <c r="A1110" i="6"/>
  <c r="B1110" i="6"/>
  <c r="C1110" i="6"/>
  <c r="D1110" i="6"/>
  <c r="A1111" i="6"/>
  <c r="B1111" i="6"/>
  <c r="C1111" i="6"/>
  <c r="D1111" i="6"/>
  <c r="A1112" i="6"/>
  <c r="B1112" i="6"/>
  <c r="C1112" i="6"/>
  <c r="D1112" i="6"/>
  <c r="A1113" i="6"/>
  <c r="B1113" i="6"/>
  <c r="C1113" i="6"/>
  <c r="D1113" i="6"/>
  <c r="A1114" i="6"/>
  <c r="B1114" i="6"/>
  <c r="C1114" i="6"/>
  <c r="D1114" i="6"/>
  <c r="A1115" i="6"/>
  <c r="B1115" i="6"/>
  <c r="C1115" i="6"/>
  <c r="D1115" i="6"/>
  <c r="A1116" i="6"/>
  <c r="B1116" i="6"/>
  <c r="C1116" i="6"/>
  <c r="D1116" i="6"/>
  <c r="A1117" i="6"/>
  <c r="B1117" i="6"/>
  <c r="C1117" i="6"/>
  <c r="D1117" i="6"/>
  <c r="A1118" i="6"/>
  <c r="B1118" i="6"/>
  <c r="C1118" i="6"/>
  <c r="D1118" i="6"/>
  <c r="A1119" i="6"/>
  <c r="B1119" i="6"/>
  <c r="C1119" i="6"/>
  <c r="D1119" i="6"/>
  <c r="A1120" i="6"/>
  <c r="B1120" i="6"/>
  <c r="C1120" i="6"/>
  <c r="D1120" i="6"/>
  <c r="A1121" i="6"/>
  <c r="B1121" i="6"/>
  <c r="C1121" i="6"/>
  <c r="D1121" i="6"/>
  <c r="A1122" i="6"/>
  <c r="B1122" i="6"/>
  <c r="C1122" i="6"/>
  <c r="D1122" i="6"/>
  <c r="A1123" i="6"/>
  <c r="B1123" i="6"/>
  <c r="C1123" i="6"/>
  <c r="D1123" i="6"/>
  <c r="A1124" i="6"/>
  <c r="B1124" i="6"/>
  <c r="C1124" i="6"/>
  <c r="D1124" i="6"/>
  <c r="A1125" i="6"/>
  <c r="B1125" i="6"/>
  <c r="C1125" i="6"/>
  <c r="D1125" i="6"/>
  <c r="A1126" i="6"/>
  <c r="B1126" i="6"/>
  <c r="C1126" i="6"/>
  <c r="D1126" i="6"/>
  <c r="A1127" i="6"/>
  <c r="B1127" i="6"/>
  <c r="C1127" i="6"/>
  <c r="D1127" i="6"/>
  <c r="A1128" i="6"/>
  <c r="B1128" i="6"/>
  <c r="C1128" i="6"/>
  <c r="D1128" i="6"/>
  <c r="A1129" i="6"/>
  <c r="B1129" i="6"/>
  <c r="C1129" i="6"/>
  <c r="D1129" i="6"/>
  <c r="A1130" i="6"/>
  <c r="B1130" i="6"/>
  <c r="C1130" i="6"/>
  <c r="D1130" i="6"/>
  <c r="A1131" i="6"/>
  <c r="B1131" i="6"/>
  <c r="C1131" i="6"/>
  <c r="D1131" i="6"/>
  <c r="A1132" i="6"/>
  <c r="B1132" i="6"/>
  <c r="C1132" i="6"/>
  <c r="D1132" i="6"/>
  <c r="A1133" i="6"/>
  <c r="B1133" i="6"/>
  <c r="C1133" i="6"/>
  <c r="D1133" i="6"/>
  <c r="A1134" i="6"/>
  <c r="B1134" i="6"/>
  <c r="C1134" i="6"/>
  <c r="D1134" i="6"/>
  <c r="A1135" i="6"/>
  <c r="B1135" i="6"/>
  <c r="C1135" i="6"/>
  <c r="D1135" i="6"/>
  <c r="A1136" i="6"/>
  <c r="B1136" i="6"/>
  <c r="C1136" i="6"/>
  <c r="D1136" i="6"/>
  <c r="A1137" i="6"/>
  <c r="B1137" i="6"/>
  <c r="C1137" i="6"/>
  <c r="D1137" i="6"/>
  <c r="A1138" i="6"/>
  <c r="B1138" i="6"/>
  <c r="C1138" i="6"/>
  <c r="D1138" i="6"/>
  <c r="A1139" i="6"/>
  <c r="B1139" i="6"/>
  <c r="C1139" i="6"/>
  <c r="D1139" i="6"/>
  <c r="A1140" i="6"/>
  <c r="B1140" i="6"/>
  <c r="C1140" i="6"/>
  <c r="D1140" i="6"/>
  <c r="A1141" i="6"/>
  <c r="B1141" i="6"/>
  <c r="C1141" i="6"/>
  <c r="D1141" i="6"/>
  <c r="A1142" i="6"/>
  <c r="B1142" i="6"/>
  <c r="C1142" i="6"/>
  <c r="D1142" i="6"/>
  <c r="A1143" i="6"/>
  <c r="B1143" i="6"/>
  <c r="C1143" i="6"/>
  <c r="D1143" i="6"/>
  <c r="A1144" i="6"/>
  <c r="B1144" i="6"/>
  <c r="C1144" i="6"/>
  <c r="D1144" i="6"/>
  <c r="A1145" i="6"/>
  <c r="B1145" i="6"/>
  <c r="C1145" i="6"/>
  <c r="D1145" i="6"/>
  <c r="A1146" i="6"/>
  <c r="B1146" i="6"/>
  <c r="C1146" i="6"/>
  <c r="D1146" i="6"/>
  <c r="A1147" i="6"/>
  <c r="B1147" i="6"/>
  <c r="C1147" i="6"/>
  <c r="D1147" i="6"/>
  <c r="A1148" i="6"/>
  <c r="B1148" i="6"/>
  <c r="C1148" i="6"/>
  <c r="D1148" i="6"/>
  <c r="A1149" i="6"/>
  <c r="B1149" i="6"/>
  <c r="C1149" i="6"/>
  <c r="D1149" i="6"/>
  <c r="A1150" i="6"/>
  <c r="B1150" i="6"/>
  <c r="C1150" i="6"/>
  <c r="D1150" i="6"/>
  <c r="A1151" i="6"/>
  <c r="B1151" i="6"/>
  <c r="C1151" i="6"/>
  <c r="D1151" i="6"/>
  <c r="A1152" i="6"/>
  <c r="B1152" i="6"/>
  <c r="C1152" i="6"/>
  <c r="D1152" i="6"/>
  <c r="A1153" i="6"/>
  <c r="B1153" i="6"/>
  <c r="C1153" i="6"/>
  <c r="D1153" i="6"/>
  <c r="A1154" i="6"/>
  <c r="B1154" i="6"/>
  <c r="C1154" i="6"/>
  <c r="D1154" i="6"/>
  <c r="A1155" i="6"/>
  <c r="B1155" i="6"/>
  <c r="C1155" i="6"/>
  <c r="D1155" i="6"/>
  <c r="A1156" i="6"/>
  <c r="B1156" i="6"/>
  <c r="C1156" i="6"/>
  <c r="D1156" i="6"/>
  <c r="A1157" i="6"/>
  <c r="B1157" i="6"/>
  <c r="C1157" i="6"/>
  <c r="D1157" i="6"/>
  <c r="A1158" i="6"/>
  <c r="B1158" i="6"/>
  <c r="C1158" i="6"/>
  <c r="D1158" i="6"/>
  <c r="A1159" i="6"/>
  <c r="B1159" i="6"/>
  <c r="C1159" i="6"/>
  <c r="D1159" i="6"/>
  <c r="A1160" i="6"/>
  <c r="B1160" i="6"/>
  <c r="C1160" i="6"/>
  <c r="D1160" i="6"/>
  <c r="A1161" i="6"/>
  <c r="B1161" i="6"/>
  <c r="C1161" i="6"/>
  <c r="D1161" i="6"/>
  <c r="A1162" i="6"/>
  <c r="B1162" i="6"/>
  <c r="C1162" i="6"/>
  <c r="D1162" i="6"/>
  <c r="A1163" i="6"/>
  <c r="B1163" i="6"/>
  <c r="C1163" i="6"/>
  <c r="D1163" i="6"/>
  <c r="A1164" i="6"/>
  <c r="B1164" i="6"/>
  <c r="C1164" i="6"/>
  <c r="D1164" i="6"/>
  <c r="A1165" i="6"/>
  <c r="B1165" i="6"/>
  <c r="C1165" i="6"/>
  <c r="D1165" i="6"/>
  <c r="A1166" i="6"/>
  <c r="B1166" i="6"/>
  <c r="C1166" i="6"/>
  <c r="D1166" i="6"/>
  <c r="A1167" i="6"/>
  <c r="B1167" i="6"/>
  <c r="C1167" i="6"/>
  <c r="D1167" i="6"/>
  <c r="A1168" i="6"/>
  <c r="B1168" i="6"/>
  <c r="C1168" i="6"/>
  <c r="D1168" i="6"/>
  <c r="A1169" i="6"/>
  <c r="B1169" i="6"/>
  <c r="C1169" i="6"/>
  <c r="D1169" i="6"/>
  <c r="A1170" i="6"/>
  <c r="B1170" i="6"/>
  <c r="C1170" i="6"/>
  <c r="D1170" i="6"/>
  <c r="A1171" i="6"/>
  <c r="B1171" i="6"/>
  <c r="C1171" i="6"/>
  <c r="D1171" i="6"/>
  <c r="A1172" i="6"/>
  <c r="B1172" i="6"/>
  <c r="C1172" i="6"/>
  <c r="D1172" i="6"/>
  <c r="A1173" i="6"/>
  <c r="B1173" i="6"/>
  <c r="C1173" i="6"/>
  <c r="D1173" i="6"/>
  <c r="A1174" i="6"/>
  <c r="B1174" i="6"/>
  <c r="C1174" i="6"/>
  <c r="D1174" i="6"/>
  <c r="A1175" i="6"/>
  <c r="B1175" i="6"/>
  <c r="C1175" i="6"/>
  <c r="D1175" i="6"/>
  <c r="A1176" i="6"/>
  <c r="B1176" i="6"/>
  <c r="C1176" i="6"/>
  <c r="D1176" i="6"/>
  <c r="A1177" i="6"/>
  <c r="B1177" i="6"/>
  <c r="C1177" i="6"/>
  <c r="D1177" i="6"/>
  <c r="A1178" i="6"/>
  <c r="B1178" i="6"/>
  <c r="C1178" i="6"/>
  <c r="D1178" i="6"/>
  <c r="A1179" i="6"/>
  <c r="B1179" i="6"/>
  <c r="C1179" i="6"/>
  <c r="D1179" i="6"/>
  <c r="A1180" i="6"/>
  <c r="B1180" i="6"/>
  <c r="C1180" i="6"/>
  <c r="D1180" i="6"/>
  <c r="A1181" i="6"/>
  <c r="B1181" i="6"/>
  <c r="C1181" i="6"/>
  <c r="D1181" i="6"/>
  <c r="A1182" i="6"/>
  <c r="B1182" i="6"/>
  <c r="C1182" i="6"/>
  <c r="D1182" i="6"/>
  <c r="A1183" i="6"/>
  <c r="B1183" i="6"/>
  <c r="C1183" i="6"/>
  <c r="D1183" i="6"/>
  <c r="A1184" i="6"/>
  <c r="B1184" i="6"/>
  <c r="C1184" i="6"/>
  <c r="D1184" i="6"/>
  <c r="A1185" i="6"/>
  <c r="B1185" i="6"/>
  <c r="C1185" i="6"/>
  <c r="D1185" i="6"/>
  <c r="A1186" i="6"/>
  <c r="B1186" i="6"/>
  <c r="C1186" i="6"/>
  <c r="D1186" i="6"/>
  <c r="A1187" i="6"/>
  <c r="B1187" i="6"/>
  <c r="C1187" i="6"/>
  <c r="D1187" i="6"/>
  <c r="A1188" i="6"/>
  <c r="B1188" i="6"/>
  <c r="C1188" i="6"/>
  <c r="D1188" i="6"/>
  <c r="A1189" i="6"/>
  <c r="B1189" i="6"/>
  <c r="C1189" i="6"/>
  <c r="D1189" i="6"/>
  <c r="A1190" i="6"/>
  <c r="B1190" i="6"/>
  <c r="C1190" i="6"/>
  <c r="D1190" i="6"/>
  <c r="A1191" i="6"/>
  <c r="B1191" i="6"/>
  <c r="C1191" i="6"/>
  <c r="D1191" i="6"/>
  <c r="A1192" i="6"/>
  <c r="B1192" i="6"/>
  <c r="C1192" i="6"/>
  <c r="D1192" i="6"/>
  <c r="A1193" i="6"/>
  <c r="B1193" i="6"/>
  <c r="C1193" i="6"/>
  <c r="D1193" i="6"/>
  <c r="A1194" i="6"/>
  <c r="B1194" i="6"/>
  <c r="C1194" i="6"/>
  <c r="D1194" i="6"/>
  <c r="A1195" i="6"/>
  <c r="B1195" i="6"/>
  <c r="C1195" i="6"/>
  <c r="D1195" i="6"/>
  <c r="A1196" i="6"/>
  <c r="B1196" i="6"/>
  <c r="C1196" i="6"/>
  <c r="D1196" i="6"/>
  <c r="A1197" i="6"/>
  <c r="B1197" i="6"/>
  <c r="C1197" i="6"/>
  <c r="D1197" i="6"/>
  <c r="A1198" i="6"/>
  <c r="B1198" i="6"/>
  <c r="C1198" i="6"/>
  <c r="D1198" i="6"/>
  <c r="A1199" i="6"/>
  <c r="B1199" i="6"/>
  <c r="C1199" i="6"/>
  <c r="D1199" i="6"/>
  <c r="A1200" i="6"/>
  <c r="B1200" i="6"/>
  <c r="C1200" i="6"/>
  <c r="D1200" i="6"/>
  <c r="A1201" i="6"/>
  <c r="B1201" i="6"/>
  <c r="C1201" i="6"/>
  <c r="D1201" i="6"/>
  <c r="A1202" i="6"/>
  <c r="B1202" i="6"/>
  <c r="C1202" i="6"/>
  <c r="D1202" i="6"/>
  <c r="A1203" i="6"/>
  <c r="B1203" i="6"/>
  <c r="C1203" i="6"/>
  <c r="D1203" i="6"/>
  <c r="A1204" i="6"/>
  <c r="B1204" i="6"/>
  <c r="C1204" i="6"/>
  <c r="D1204" i="6"/>
  <c r="A1205" i="6"/>
  <c r="B1205" i="6"/>
  <c r="C1205" i="6"/>
  <c r="D1205" i="6"/>
  <c r="A1206" i="6"/>
  <c r="B1206" i="6"/>
  <c r="C1206" i="6"/>
  <c r="D1206" i="6"/>
  <c r="A1207" i="6"/>
  <c r="B1207" i="6"/>
  <c r="C1207" i="6"/>
  <c r="D1207" i="6"/>
  <c r="A1208" i="6"/>
  <c r="B1208" i="6"/>
  <c r="C1208" i="6"/>
  <c r="D1208" i="6"/>
  <c r="A1209" i="6"/>
  <c r="B1209" i="6"/>
  <c r="C1209" i="6"/>
  <c r="D1209" i="6"/>
  <c r="A1210" i="6"/>
  <c r="B1210" i="6"/>
  <c r="C1210" i="6"/>
  <c r="D1210" i="6"/>
  <c r="A1211" i="6"/>
  <c r="B1211" i="6"/>
  <c r="C1211" i="6"/>
  <c r="D1211" i="6"/>
  <c r="A1212" i="6"/>
  <c r="B1212" i="6"/>
  <c r="C1212" i="6"/>
  <c r="D1212" i="6"/>
  <c r="A1213" i="6"/>
  <c r="B1213" i="6"/>
  <c r="C1213" i="6"/>
  <c r="D1213" i="6"/>
  <c r="A1214" i="6"/>
  <c r="B1214" i="6"/>
  <c r="C1214" i="6"/>
  <c r="D1214" i="6"/>
  <c r="A1215" i="6"/>
  <c r="B1215" i="6"/>
  <c r="C1215" i="6"/>
  <c r="D1215" i="6"/>
  <c r="A1216" i="6"/>
  <c r="B1216" i="6"/>
  <c r="C1216" i="6"/>
  <c r="D1216" i="6"/>
  <c r="A1217" i="6"/>
  <c r="B1217" i="6"/>
  <c r="C1217" i="6"/>
  <c r="D1217" i="6"/>
  <c r="A1218" i="6"/>
  <c r="B1218" i="6"/>
  <c r="C1218" i="6"/>
  <c r="D1218" i="6"/>
  <c r="A1219" i="6"/>
  <c r="B1219" i="6"/>
  <c r="C1219" i="6"/>
  <c r="D1219" i="6"/>
  <c r="A1220" i="6"/>
  <c r="B1220" i="6"/>
  <c r="C1220" i="6"/>
  <c r="D1220" i="6"/>
  <c r="A1221" i="6"/>
  <c r="B1221" i="6"/>
  <c r="C1221" i="6"/>
  <c r="D1221" i="6"/>
  <c r="A1222" i="6"/>
  <c r="B1222" i="6"/>
  <c r="C1222" i="6"/>
  <c r="D1222" i="6"/>
  <c r="A1223" i="6"/>
  <c r="B1223" i="6"/>
  <c r="C1223" i="6"/>
  <c r="D1223" i="6"/>
  <c r="A1224" i="6"/>
  <c r="B1224" i="6"/>
  <c r="C1224" i="6"/>
  <c r="D1224" i="6"/>
  <c r="A1225" i="6"/>
  <c r="B1225" i="6"/>
  <c r="C1225" i="6"/>
  <c r="D1225" i="6"/>
  <c r="A1226" i="6"/>
  <c r="B1226" i="6"/>
  <c r="C1226" i="6"/>
  <c r="D1226" i="6"/>
  <c r="A1227" i="6"/>
  <c r="B1227" i="6"/>
  <c r="C1227" i="6"/>
  <c r="D1227" i="6"/>
  <c r="A1228" i="6"/>
  <c r="B1228" i="6"/>
  <c r="C1228" i="6"/>
  <c r="D1228" i="6"/>
  <c r="A1229" i="6"/>
  <c r="B1229" i="6"/>
  <c r="C1229" i="6"/>
  <c r="D1229" i="6"/>
  <c r="A1230" i="6"/>
  <c r="B1230" i="6"/>
  <c r="C1230" i="6"/>
  <c r="D1230" i="6"/>
  <c r="A1231" i="6"/>
  <c r="B1231" i="6"/>
  <c r="C1231" i="6"/>
  <c r="D1231" i="6"/>
  <c r="A1232" i="6"/>
  <c r="B1232" i="6"/>
  <c r="C1232" i="6"/>
  <c r="D1232" i="6"/>
  <c r="A1233" i="6"/>
  <c r="B1233" i="6"/>
  <c r="C1233" i="6"/>
  <c r="D1233" i="6"/>
  <c r="A1234" i="6"/>
  <c r="B1234" i="6"/>
  <c r="C1234" i="6"/>
  <c r="D1234" i="6"/>
  <c r="A1235" i="6"/>
  <c r="B1235" i="6"/>
  <c r="C1235" i="6"/>
  <c r="D1235" i="6"/>
  <c r="A1236" i="6"/>
  <c r="B1236" i="6"/>
  <c r="C1236" i="6"/>
  <c r="D1236" i="6"/>
  <c r="A1237" i="6"/>
  <c r="B1237" i="6"/>
  <c r="C1237" i="6"/>
  <c r="D1237" i="6"/>
  <c r="A1238" i="6"/>
  <c r="B1238" i="6"/>
  <c r="C1238" i="6"/>
  <c r="D1238" i="6"/>
  <c r="A1239" i="6"/>
  <c r="B1239" i="6"/>
  <c r="C1239" i="6"/>
  <c r="D1239" i="6"/>
  <c r="A1240" i="6"/>
  <c r="B1240" i="6"/>
  <c r="C1240" i="6"/>
  <c r="D1240" i="6"/>
  <c r="A1241" i="6"/>
  <c r="B1241" i="6"/>
  <c r="C1241" i="6"/>
  <c r="D1241" i="6"/>
  <c r="A1242" i="6"/>
  <c r="B1242" i="6"/>
  <c r="C1242" i="6"/>
  <c r="D1242" i="6"/>
  <c r="A1243" i="6"/>
  <c r="B1243" i="6"/>
  <c r="C1243" i="6"/>
  <c r="D1243" i="6"/>
  <c r="A1244" i="6"/>
  <c r="B1244" i="6"/>
  <c r="C1244" i="6"/>
  <c r="D1244" i="6"/>
  <c r="A1245" i="6"/>
  <c r="B1245" i="6"/>
  <c r="C1245" i="6"/>
  <c r="D1245" i="6"/>
  <c r="A1246" i="6"/>
  <c r="B1246" i="6"/>
  <c r="C1246" i="6"/>
  <c r="D1246" i="6"/>
  <c r="A1247" i="6"/>
  <c r="B1247" i="6"/>
  <c r="C1247" i="6"/>
  <c r="D1247" i="6"/>
  <c r="A1248" i="6"/>
  <c r="B1248" i="6"/>
  <c r="C1248" i="6"/>
  <c r="D1248" i="6"/>
  <c r="A1249" i="6"/>
  <c r="B1249" i="6"/>
  <c r="C1249" i="6"/>
  <c r="D1249" i="6"/>
  <c r="A1250" i="6"/>
  <c r="B1250" i="6"/>
  <c r="C1250" i="6"/>
  <c r="D1250" i="6"/>
  <c r="A1251" i="6"/>
  <c r="B1251" i="6"/>
  <c r="C1251" i="6"/>
  <c r="D1251" i="6"/>
  <c r="A1252" i="6"/>
  <c r="B1252" i="6"/>
  <c r="C1252" i="6"/>
  <c r="D1252" i="6"/>
  <c r="A1253" i="6"/>
  <c r="B1253" i="6"/>
  <c r="C1253" i="6"/>
  <c r="D1253" i="6"/>
  <c r="A1254" i="6"/>
  <c r="B1254" i="6"/>
  <c r="C1254" i="6"/>
  <c r="D1254" i="6"/>
  <c r="A1255" i="6"/>
  <c r="B1255" i="6"/>
  <c r="C1255" i="6"/>
  <c r="D1255" i="6"/>
  <c r="A1256" i="6"/>
  <c r="B1256" i="6"/>
  <c r="C1256" i="6"/>
  <c r="D1256" i="6"/>
  <c r="A1257" i="6"/>
  <c r="B1257" i="6"/>
  <c r="C1257" i="6"/>
  <c r="D1257" i="6"/>
  <c r="A1258" i="6"/>
  <c r="B1258" i="6"/>
  <c r="C1258" i="6"/>
  <c r="D1258" i="6"/>
  <c r="A1259" i="6"/>
  <c r="B1259" i="6"/>
  <c r="C1259" i="6"/>
  <c r="D1259" i="6"/>
  <c r="A1260" i="6"/>
  <c r="B1260" i="6"/>
  <c r="C1260" i="6"/>
  <c r="D1260" i="6"/>
  <c r="A1261" i="6"/>
  <c r="B1261" i="6"/>
  <c r="C1261" i="6"/>
  <c r="D1261" i="6"/>
  <c r="A1262" i="6"/>
  <c r="B1262" i="6"/>
  <c r="C1262" i="6"/>
  <c r="D1262" i="6"/>
  <c r="A1263" i="6"/>
  <c r="B1263" i="6"/>
  <c r="C1263" i="6"/>
  <c r="D1263" i="6"/>
  <c r="A1264" i="6"/>
  <c r="B1264" i="6"/>
  <c r="C1264" i="6"/>
  <c r="D1264" i="6"/>
  <c r="A1265" i="6"/>
  <c r="B1265" i="6"/>
  <c r="C1265" i="6"/>
  <c r="D1265" i="6"/>
  <c r="A1266" i="6"/>
  <c r="B1266" i="6"/>
  <c r="C1266" i="6"/>
  <c r="D1266" i="6"/>
  <c r="A1267" i="6"/>
  <c r="B1267" i="6"/>
  <c r="C1267" i="6"/>
  <c r="D1267" i="6"/>
  <c r="A1268" i="6"/>
  <c r="B1268" i="6"/>
  <c r="C1268" i="6"/>
  <c r="D1268" i="6"/>
  <c r="A1269" i="6"/>
  <c r="B1269" i="6"/>
  <c r="C1269" i="6"/>
  <c r="D1269" i="6"/>
  <c r="A1270" i="6"/>
  <c r="B1270" i="6"/>
  <c r="C1270" i="6"/>
  <c r="D1270" i="6"/>
  <c r="A1271" i="6"/>
  <c r="B1271" i="6"/>
  <c r="C1271" i="6"/>
  <c r="D1271" i="6"/>
  <c r="A1272" i="6"/>
  <c r="B1272" i="6"/>
  <c r="C1272" i="6"/>
  <c r="D1272" i="6"/>
  <c r="A1273" i="6"/>
  <c r="B1273" i="6"/>
  <c r="C1273" i="6"/>
  <c r="D1273" i="6"/>
  <c r="A1274" i="6"/>
  <c r="B1274" i="6"/>
  <c r="C1274" i="6"/>
  <c r="D1274" i="6"/>
  <c r="A1275" i="6"/>
  <c r="B1275" i="6"/>
  <c r="C1275" i="6"/>
  <c r="D1275" i="6"/>
  <c r="A1276" i="6"/>
  <c r="B1276" i="6"/>
  <c r="C1276" i="6"/>
  <c r="D1276" i="6"/>
  <c r="A1277" i="6"/>
  <c r="B1277" i="6"/>
  <c r="C1277" i="6"/>
  <c r="D1277" i="6"/>
  <c r="A1278" i="6"/>
  <c r="B1278" i="6"/>
  <c r="C1278" i="6"/>
  <c r="D1278" i="6"/>
  <c r="A1279" i="6"/>
  <c r="B1279" i="6"/>
  <c r="C1279" i="6"/>
  <c r="D1279" i="6"/>
  <c r="A1280" i="6"/>
  <c r="B1280" i="6"/>
  <c r="C1280" i="6"/>
  <c r="D1280" i="6"/>
  <c r="A1281" i="6"/>
  <c r="B1281" i="6"/>
  <c r="C1281" i="6"/>
  <c r="D1281" i="6"/>
  <c r="A1282" i="6"/>
  <c r="B1282" i="6"/>
  <c r="C1282" i="6"/>
  <c r="D1282" i="6"/>
  <c r="A1283" i="6"/>
  <c r="B1283" i="6"/>
  <c r="C1283" i="6"/>
  <c r="D1283" i="6"/>
  <c r="A1284" i="6"/>
  <c r="B1284" i="6"/>
  <c r="C1284" i="6"/>
  <c r="D1284" i="6"/>
  <c r="A1285" i="6"/>
  <c r="B1285" i="6"/>
  <c r="C1285" i="6"/>
  <c r="D1285" i="6"/>
  <c r="A1286" i="6"/>
  <c r="B1286" i="6"/>
  <c r="C1286" i="6"/>
  <c r="D1286" i="6"/>
  <c r="A1287" i="6"/>
  <c r="B1287" i="6"/>
  <c r="C1287" i="6"/>
  <c r="D1287" i="6"/>
  <c r="A1288" i="6"/>
  <c r="B1288" i="6"/>
  <c r="C1288" i="6"/>
  <c r="D1288" i="6"/>
  <c r="A1289" i="6"/>
  <c r="B1289" i="6"/>
  <c r="C1289" i="6"/>
  <c r="D1289" i="6"/>
  <c r="A1290" i="6"/>
  <c r="B1290" i="6"/>
  <c r="C1290" i="6"/>
  <c r="D1290" i="6"/>
  <c r="A1291" i="6"/>
  <c r="B1291" i="6"/>
  <c r="C1291" i="6"/>
  <c r="D1291" i="6"/>
  <c r="A1292" i="6"/>
  <c r="B1292" i="6"/>
  <c r="C1292" i="6"/>
  <c r="D1292" i="6"/>
  <c r="A1293" i="6"/>
  <c r="B1293" i="6"/>
  <c r="C1293" i="6"/>
  <c r="D1293" i="6"/>
  <c r="A1294" i="6"/>
  <c r="B1294" i="6"/>
  <c r="C1294" i="6"/>
  <c r="D1294" i="6"/>
  <c r="A1295" i="6"/>
  <c r="B1295" i="6"/>
  <c r="C1295" i="6"/>
  <c r="D1295" i="6"/>
  <c r="A1296" i="6"/>
  <c r="B1296" i="6"/>
  <c r="C1296" i="6"/>
  <c r="D1296" i="6"/>
  <c r="A1297" i="6"/>
  <c r="B1297" i="6"/>
  <c r="C1297" i="6"/>
  <c r="D1297" i="6"/>
  <c r="A1298" i="6"/>
  <c r="B1298" i="6"/>
  <c r="C1298" i="6"/>
  <c r="D1298" i="6"/>
  <c r="A1299" i="6"/>
  <c r="B1299" i="6"/>
  <c r="C1299" i="6"/>
  <c r="D1299" i="6"/>
  <c r="A1300" i="6"/>
  <c r="B1300" i="6"/>
  <c r="C1300" i="6"/>
  <c r="D1300" i="6"/>
  <c r="A1301" i="6"/>
  <c r="B1301" i="6"/>
  <c r="C1301" i="6"/>
  <c r="D1301" i="6"/>
  <c r="A1302" i="6"/>
  <c r="B1302" i="6"/>
  <c r="C1302" i="6"/>
  <c r="D1302" i="6"/>
  <c r="A1303" i="6"/>
  <c r="B1303" i="6"/>
  <c r="C1303" i="6"/>
  <c r="D1303" i="6"/>
  <c r="A1304" i="6"/>
  <c r="B1304" i="6"/>
  <c r="C1304" i="6"/>
  <c r="D1304" i="6"/>
  <c r="A1305" i="6"/>
  <c r="B1305" i="6"/>
  <c r="C1305" i="6"/>
  <c r="D1305" i="6"/>
  <c r="A1306" i="6"/>
  <c r="B1306" i="6"/>
  <c r="C1306" i="6"/>
  <c r="D1306" i="6"/>
  <c r="A1307" i="6"/>
  <c r="B1307" i="6"/>
  <c r="C1307" i="6"/>
  <c r="D1307" i="6"/>
  <c r="A1308" i="6"/>
  <c r="B1308" i="6"/>
  <c r="C1308" i="6"/>
  <c r="D1308" i="6"/>
  <c r="A1309" i="6"/>
  <c r="B1309" i="6"/>
  <c r="C1309" i="6"/>
  <c r="D1309" i="6"/>
  <c r="A1310" i="6"/>
  <c r="B1310" i="6"/>
  <c r="C1310" i="6"/>
  <c r="D1310" i="6"/>
  <c r="A1311" i="6"/>
  <c r="B1311" i="6"/>
  <c r="C1311" i="6"/>
  <c r="D1311" i="6"/>
  <c r="A1312" i="6"/>
  <c r="B1312" i="6"/>
  <c r="C1312" i="6"/>
  <c r="D1312" i="6"/>
  <c r="A1313" i="6"/>
  <c r="B1313" i="6"/>
  <c r="C1313" i="6"/>
  <c r="D1313" i="6"/>
  <c r="A1314" i="6"/>
  <c r="B1314" i="6"/>
  <c r="C1314" i="6"/>
  <c r="D1314" i="6"/>
  <c r="A1315" i="6"/>
  <c r="B1315" i="6"/>
  <c r="C1315" i="6"/>
  <c r="D1315" i="6"/>
  <c r="A1316" i="6"/>
  <c r="B1316" i="6"/>
  <c r="C1316" i="6"/>
  <c r="D1316" i="6"/>
  <c r="A1317" i="6"/>
  <c r="B1317" i="6"/>
  <c r="C1317" i="6"/>
  <c r="D1317" i="6"/>
  <c r="A1318" i="6"/>
  <c r="B1318" i="6"/>
  <c r="C1318" i="6"/>
  <c r="D1318" i="6"/>
  <c r="A1319" i="6"/>
  <c r="B1319" i="6"/>
  <c r="C1319" i="6"/>
  <c r="D1319" i="6"/>
  <c r="A1320" i="6"/>
  <c r="B1320" i="6"/>
  <c r="C1320" i="6"/>
  <c r="D1320" i="6"/>
  <c r="A1321" i="6"/>
  <c r="B1321" i="6"/>
  <c r="C1321" i="6"/>
  <c r="D1321" i="6"/>
  <c r="A1322" i="6"/>
  <c r="B1322" i="6"/>
  <c r="C1322" i="6"/>
  <c r="D1322" i="6"/>
  <c r="A1323" i="6"/>
  <c r="B1323" i="6"/>
  <c r="C1323" i="6"/>
  <c r="D1323" i="6"/>
  <c r="A1324" i="6"/>
  <c r="B1324" i="6"/>
  <c r="C1324" i="6"/>
  <c r="D1324" i="6"/>
  <c r="A1325" i="6"/>
  <c r="B1325" i="6"/>
  <c r="C1325" i="6"/>
  <c r="D1325" i="6"/>
  <c r="A1326" i="6"/>
  <c r="B1326" i="6"/>
  <c r="C1326" i="6"/>
  <c r="D1326" i="6"/>
  <c r="A1327" i="6"/>
  <c r="B1327" i="6"/>
  <c r="C1327" i="6"/>
  <c r="D1327" i="6"/>
  <c r="A1328" i="6"/>
  <c r="B1328" i="6"/>
  <c r="C1328" i="6"/>
  <c r="D1328" i="6"/>
  <c r="A1329" i="6"/>
  <c r="B1329" i="6"/>
  <c r="C1329" i="6"/>
  <c r="D1329" i="6"/>
  <c r="A1330" i="6"/>
  <c r="B1330" i="6"/>
  <c r="C1330" i="6"/>
  <c r="D1330" i="6"/>
  <c r="A1331" i="6"/>
  <c r="B1331" i="6"/>
  <c r="C1331" i="6"/>
  <c r="D1331" i="6"/>
  <c r="A1332" i="6"/>
  <c r="B1332" i="6"/>
  <c r="C1332" i="6"/>
  <c r="D1332" i="6"/>
  <c r="A1333" i="6"/>
  <c r="B1333" i="6"/>
  <c r="C1333" i="6"/>
  <c r="D1333" i="6"/>
  <c r="A1334" i="6"/>
  <c r="B1334" i="6"/>
  <c r="C1334" i="6"/>
  <c r="D1334" i="6"/>
  <c r="A1335" i="6"/>
  <c r="B1335" i="6"/>
  <c r="C1335" i="6"/>
  <c r="D1335" i="6"/>
  <c r="A1336" i="6"/>
  <c r="B1336" i="6"/>
  <c r="C1336" i="6"/>
  <c r="D1336" i="6"/>
  <c r="A1337" i="6"/>
  <c r="B1337" i="6"/>
  <c r="C1337" i="6"/>
  <c r="D1337" i="6"/>
  <c r="A1338" i="6"/>
  <c r="B1338" i="6"/>
  <c r="C1338" i="6"/>
  <c r="D1338" i="6"/>
  <c r="A1339" i="6"/>
  <c r="B1339" i="6"/>
  <c r="C1339" i="6"/>
  <c r="D1339" i="6"/>
  <c r="A1340" i="6"/>
  <c r="B1340" i="6"/>
  <c r="C1340" i="6"/>
  <c r="D1340" i="6"/>
  <c r="A1341" i="6"/>
  <c r="B1341" i="6"/>
  <c r="C1341" i="6"/>
  <c r="D1341" i="6"/>
  <c r="A1342" i="6"/>
  <c r="B1342" i="6"/>
  <c r="C1342" i="6"/>
  <c r="D1342" i="6"/>
  <c r="A1343" i="6"/>
  <c r="B1343" i="6"/>
  <c r="C1343" i="6"/>
  <c r="D1343" i="6"/>
  <c r="A1344" i="6"/>
  <c r="B1344" i="6"/>
  <c r="C1344" i="6"/>
  <c r="D1344" i="6"/>
  <c r="A1345" i="6"/>
  <c r="B1345" i="6"/>
  <c r="C1345" i="6"/>
  <c r="D1345" i="6"/>
  <c r="A1346" i="6"/>
  <c r="B1346" i="6"/>
  <c r="C1346" i="6"/>
  <c r="D1346" i="6"/>
  <c r="A1347" i="6"/>
  <c r="B1347" i="6"/>
  <c r="C1347" i="6"/>
  <c r="D1347" i="6"/>
  <c r="A1348" i="6"/>
  <c r="B1348" i="6"/>
  <c r="C1348" i="6"/>
  <c r="D1348" i="6"/>
  <c r="A1349" i="6"/>
  <c r="B1349" i="6"/>
  <c r="C1349" i="6"/>
  <c r="D1349" i="6"/>
  <c r="A1350" i="6"/>
  <c r="B1350" i="6"/>
  <c r="C1350" i="6"/>
  <c r="D1350" i="6"/>
  <c r="A1351" i="6"/>
  <c r="B1351" i="6"/>
  <c r="C1351" i="6"/>
  <c r="D1351" i="6"/>
  <c r="A1352" i="6"/>
  <c r="B1352" i="6"/>
  <c r="C1352" i="6"/>
  <c r="D1352" i="6"/>
  <c r="A1353" i="6"/>
  <c r="B1353" i="6"/>
  <c r="C1353" i="6"/>
  <c r="D1353" i="6"/>
  <c r="A1354" i="6"/>
  <c r="B1354" i="6"/>
  <c r="C1354" i="6"/>
  <c r="D1354" i="6"/>
  <c r="A1355" i="6"/>
  <c r="B1355" i="6"/>
  <c r="C1355" i="6"/>
  <c r="D1355" i="6"/>
  <c r="A1356" i="6"/>
  <c r="B1356" i="6"/>
  <c r="C1356" i="6"/>
  <c r="D1356" i="6"/>
  <c r="A1357" i="6"/>
  <c r="B1357" i="6"/>
  <c r="C1357" i="6"/>
  <c r="D1357" i="6"/>
  <c r="A1358" i="6"/>
  <c r="B1358" i="6"/>
  <c r="C1358" i="6"/>
  <c r="D1358" i="6"/>
  <c r="A1359" i="6"/>
  <c r="B1359" i="6"/>
  <c r="C1359" i="6"/>
  <c r="D1359" i="6"/>
  <c r="A1360" i="6"/>
  <c r="B1360" i="6"/>
  <c r="C1360" i="6"/>
  <c r="D1360" i="6"/>
  <c r="A1361" i="6"/>
  <c r="B1361" i="6"/>
  <c r="C1361" i="6"/>
  <c r="D1361" i="6"/>
  <c r="A1362" i="6"/>
  <c r="B1362" i="6"/>
  <c r="C1362" i="6"/>
  <c r="D1362" i="6"/>
  <c r="A1363" i="6"/>
  <c r="B1363" i="6"/>
  <c r="C1363" i="6"/>
  <c r="D1363" i="6"/>
  <c r="A1364" i="6"/>
  <c r="B1364" i="6"/>
  <c r="C1364" i="6"/>
  <c r="D1364" i="6"/>
  <c r="A1365" i="6"/>
  <c r="B1365" i="6"/>
  <c r="C1365" i="6"/>
  <c r="D1365" i="6"/>
  <c r="A1366" i="6"/>
  <c r="B1366" i="6"/>
  <c r="C1366" i="6"/>
  <c r="D1366" i="6"/>
  <c r="A1367" i="6"/>
  <c r="B1367" i="6"/>
  <c r="C1367" i="6"/>
  <c r="D1367" i="6"/>
  <c r="A1368" i="6"/>
  <c r="B1368" i="6"/>
  <c r="C1368" i="6"/>
  <c r="D1368" i="6"/>
  <c r="A1369" i="6"/>
  <c r="B1369" i="6"/>
  <c r="C1369" i="6"/>
  <c r="D1369" i="6"/>
  <c r="A1370" i="6"/>
  <c r="B1370" i="6"/>
  <c r="C1370" i="6"/>
  <c r="D1370" i="6"/>
  <c r="A1371" i="6"/>
  <c r="B1371" i="6"/>
  <c r="C1371" i="6"/>
  <c r="D1371" i="6"/>
  <c r="A1372" i="6"/>
  <c r="B1372" i="6"/>
  <c r="C1372" i="6"/>
  <c r="D1372" i="6"/>
  <c r="A1373" i="6"/>
  <c r="B1373" i="6"/>
  <c r="C1373" i="6"/>
  <c r="D1373" i="6"/>
  <c r="A1374" i="6"/>
  <c r="B1374" i="6"/>
  <c r="C1374" i="6"/>
  <c r="D1374" i="6"/>
  <c r="A1375" i="6"/>
  <c r="B1375" i="6"/>
  <c r="C1375" i="6"/>
  <c r="D1375" i="6"/>
  <c r="A1376" i="6"/>
  <c r="B1376" i="6"/>
  <c r="C1376" i="6"/>
  <c r="D1376" i="6"/>
  <c r="A1377" i="6"/>
  <c r="B1377" i="6"/>
  <c r="C1377" i="6"/>
  <c r="D1377" i="6"/>
  <c r="A1378" i="6"/>
  <c r="B1378" i="6"/>
  <c r="C1378" i="6"/>
  <c r="D1378" i="6"/>
  <c r="A1379" i="6"/>
  <c r="B1379" i="6"/>
  <c r="C1379" i="6"/>
  <c r="D1379" i="6"/>
  <c r="A1380" i="6"/>
  <c r="B1380" i="6"/>
  <c r="C1380" i="6"/>
  <c r="D1380" i="6"/>
  <c r="A1381" i="6"/>
  <c r="B1381" i="6"/>
  <c r="C1381" i="6"/>
  <c r="D1381" i="6"/>
  <c r="A1382" i="6"/>
  <c r="B1382" i="6"/>
  <c r="C1382" i="6"/>
  <c r="D1382" i="6"/>
  <c r="A1383" i="6"/>
  <c r="B1383" i="6"/>
  <c r="C1383" i="6"/>
  <c r="D1383" i="6"/>
  <c r="A1384" i="6"/>
  <c r="B1384" i="6"/>
  <c r="C1384" i="6"/>
  <c r="D1384" i="6"/>
  <c r="A1385" i="6"/>
  <c r="B1385" i="6"/>
  <c r="C1385" i="6"/>
  <c r="D1385" i="6"/>
  <c r="A1386" i="6"/>
  <c r="B1386" i="6"/>
  <c r="C1386" i="6"/>
  <c r="D1386" i="6"/>
  <c r="A1387" i="6"/>
  <c r="B1387" i="6"/>
  <c r="C1387" i="6"/>
  <c r="D1387" i="6"/>
  <c r="A1388" i="6"/>
  <c r="B1388" i="6"/>
  <c r="C1388" i="6"/>
  <c r="D1388" i="6"/>
  <c r="A1389" i="6"/>
  <c r="B1389" i="6"/>
  <c r="C1389" i="6"/>
  <c r="D1389" i="6"/>
  <c r="A1390" i="6"/>
  <c r="B1390" i="6"/>
  <c r="C1390" i="6"/>
  <c r="D1390" i="6"/>
  <c r="A1391" i="6"/>
  <c r="B1391" i="6"/>
  <c r="C1391" i="6"/>
  <c r="D1391" i="6"/>
  <c r="A1392" i="6"/>
  <c r="B1392" i="6"/>
  <c r="C1392" i="6"/>
  <c r="D1392" i="6"/>
  <c r="A1393" i="6"/>
  <c r="B1393" i="6"/>
  <c r="C1393" i="6"/>
  <c r="D1393" i="6"/>
  <c r="A1394" i="6"/>
  <c r="B1394" i="6"/>
  <c r="C1394" i="6"/>
  <c r="D1394" i="6"/>
  <c r="A1395" i="6"/>
  <c r="B1395" i="6"/>
  <c r="C1395" i="6"/>
  <c r="D1395" i="6"/>
  <c r="A1396" i="6"/>
  <c r="B1396" i="6"/>
  <c r="C1396" i="6"/>
  <c r="D1396" i="6"/>
  <c r="A1397" i="6"/>
  <c r="B1397" i="6"/>
  <c r="C1397" i="6"/>
  <c r="D1397" i="6"/>
  <c r="A1398" i="6"/>
  <c r="B1398" i="6"/>
  <c r="C1398" i="6"/>
  <c r="D1398" i="6"/>
  <c r="A1399" i="6"/>
  <c r="B1399" i="6"/>
  <c r="C1399" i="6"/>
  <c r="D1399" i="6"/>
  <c r="A1400" i="6"/>
  <c r="B1400" i="6"/>
  <c r="C1400" i="6"/>
  <c r="D1400" i="6"/>
  <c r="A1401" i="6"/>
  <c r="B1401" i="6"/>
  <c r="C1401" i="6"/>
  <c r="D1401" i="6"/>
  <c r="A1402" i="6"/>
  <c r="B1402" i="6"/>
  <c r="C1402" i="6"/>
  <c r="D1402" i="6"/>
  <c r="A1403" i="6"/>
  <c r="B1403" i="6"/>
  <c r="C1403" i="6"/>
  <c r="D1403" i="6"/>
  <c r="A1404" i="6"/>
  <c r="B1404" i="6"/>
  <c r="C1404" i="6"/>
  <c r="D1404" i="6"/>
  <c r="A1405" i="6"/>
  <c r="B1405" i="6"/>
  <c r="C1405" i="6"/>
  <c r="D1405" i="6"/>
  <c r="A1406" i="6"/>
  <c r="B1406" i="6"/>
  <c r="C1406" i="6"/>
  <c r="D1406" i="6"/>
  <c r="A1407" i="6"/>
  <c r="B1407" i="6"/>
  <c r="C1407" i="6"/>
  <c r="D1407" i="6"/>
  <c r="A1408" i="6"/>
  <c r="B1408" i="6"/>
  <c r="C1408" i="6"/>
  <c r="D1408" i="6"/>
  <c r="A1409" i="6"/>
  <c r="B1409" i="6"/>
  <c r="C1409" i="6"/>
  <c r="D1409" i="6"/>
  <c r="A1410" i="6"/>
  <c r="B1410" i="6"/>
  <c r="C1410" i="6"/>
  <c r="D1410" i="6"/>
  <c r="A1411" i="6"/>
  <c r="B1411" i="6"/>
  <c r="C1411" i="6"/>
  <c r="D1411" i="6"/>
  <c r="A1412" i="6"/>
  <c r="B1412" i="6"/>
  <c r="C1412" i="6"/>
  <c r="D1412" i="6"/>
  <c r="A1413" i="6"/>
  <c r="B1413" i="6"/>
  <c r="C1413" i="6"/>
  <c r="D1413" i="6"/>
  <c r="A1414" i="6"/>
  <c r="B1414" i="6"/>
  <c r="C1414" i="6"/>
  <c r="D1414" i="6"/>
  <c r="A1415" i="6"/>
  <c r="B1415" i="6"/>
  <c r="C1415" i="6"/>
  <c r="D1415" i="6"/>
  <c r="A1416" i="6"/>
  <c r="B1416" i="6"/>
  <c r="C1416" i="6"/>
  <c r="D1416" i="6"/>
  <c r="A1417" i="6"/>
  <c r="B1417" i="6"/>
  <c r="C1417" i="6"/>
  <c r="D1417" i="6"/>
  <c r="A1418" i="6"/>
  <c r="B1418" i="6"/>
  <c r="C1418" i="6"/>
  <c r="D1418" i="6"/>
  <c r="A1419" i="6"/>
  <c r="B1419" i="6"/>
  <c r="C1419" i="6"/>
  <c r="D1419" i="6"/>
  <c r="A1420" i="6"/>
  <c r="B1420" i="6"/>
  <c r="C1420" i="6"/>
  <c r="D1420" i="6"/>
  <c r="A1421" i="6"/>
  <c r="B1421" i="6"/>
  <c r="C1421" i="6"/>
  <c r="D1421" i="6"/>
  <c r="A1422" i="6"/>
  <c r="B1422" i="6"/>
  <c r="C1422" i="6"/>
  <c r="D1422" i="6"/>
  <c r="A1423" i="6"/>
  <c r="B1423" i="6"/>
  <c r="C1423" i="6"/>
  <c r="D1423" i="6"/>
  <c r="A1424" i="6"/>
  <c r="B1424" i="6"/>
  <c r="C1424" i="6"/>
  <c r="D1424" i="6"/>
  <c r="A1425" i="6"/>
  <c r="B1425" i="6"/>
  <c r="C1425" i="6"/>
  <c r="D1425" i="6"/>
  <c r="A1426" i="6"/>
  <c r="B1426" i="6"/>
  <c r="C1426" i="6"/>
  <c r="D1426" i="6"/>
  <c r="A1427" i="6"/>
  <c r="B1427" i="6"/>
  <c r="C1427" i="6"/>
  <c r="D1427" i="6"/>
  <c r="A1428" i="6"/>
  <c r="B1428" i="6"/>
  <c r="C1428" i="6"/>
  <c r="D1428" i="6"/>
  <c r="A1429" i="6"/>
  <c r="B1429" i="6"/>
  <c r="C1429" i="6"/>
  <c r="D1429" i="6"/>
  <c r="A1430" i="6"/>
  <c r="B1430" i="6"/>
  <c r="C1430" i="6"/>
  <c r="D1430" i="6"/>
  <c r="A1431" i="6"/>
  <c r="B1431" i="6"/>
  <c r="C1431" i="6"/>
  <c r="D1431" i="6"/>
  <c r="A1432" i="6"/>
  <c r="B1432" i="6"/>
  <c r="C1432" i="6"/>
  <c r="D1432" i="6"/>
  <c r="A1433" i="6"/>
  <c r="B1433" i="6"/>
  <c r="C1433" i="6"/>
  <c r="D1433" i="6"/>
  <c r="A1434" i="6"/>
  <c r="B1434" i="6"/>
  <c r="C1434" i="6"/>
  <c r="D1434" i="6"/>
  <c r="A1435" i="6"/>
  <c r="B1435" i="6"/>
  <c r="C1435" i="6"/>
  <c r="D1435" i="6"/>
  <c r="A1436" i="6"/>
  <c r="B1436" i="6"/>
  <c r="C1436" i="6"/>
  <c r="D1436" i="6"/>
  <c r="A1437" i="6"/>
  <c r="B1437" i="6"/>
  <c r="C1437" i="6"/>
  <c r="D1437" i="6"/>
  <c r="A1438" i="6"/>
  <c r="B1438" i="6"/>
  <c r="C1438" i="6"/>
  <c r="D1438" i="6"/>
  <c r="A1439" i="6"/>
  <c r="B1439" i="6"/>
  <c r="C1439" i="6"/>
  <c r="D1439" i="6"/>
  <c r="A1440" i="6"/>
  <c r="B1440" i="6"/>
  <c r="C1440" i="6"/>
  <c r="D1440" i="6"/>
  <c r="A1441" i="6"/>
  <c r="B1441" i="6"/>
  <c r="C1441" i="6"/>
  <c r="D1441" i="6"/>
  <c r="A1442" i="6"/>
  <c r="B1442" i="6"/>
  <c r="C1442" i="6"/>
  <c r="D1442" i="6"/>
  <c r="A1443" i="6"/>
  <c r="B1443" i="6"/>
  <c r="C1443" i="6"/>
  <c r="D1443" i="6"/>
  <c r="A1444" i="6"/>
  <c r="B1444" i="6"/>
  <c r="C1444" i="6"/>
  <c r="D1444" i="6"/>
  <c r="A1445" i="6"/>
  <c r="B1445" i="6"/>
  <c r="C1445" i="6"/>
  <c r="D1445" i="6"/>
  <c r="A1446" i="6"/>
  <c r="B1446" i="6"/>
  <c r="C1446" i="6"/>
  <c r="D1446" i="6"/>
  <c r="A1447" i="6"/>
  <c r="B1447" i="6"/>
  <c r="C1447" i="6"/>
  <c r="D1447" i="6"/>
  <c r="A1448" i="6"/>
  <c r="B1448" i="6"/>
  <c r="C1448" i="6"/>
  <c r="D1448" i="6"/>
  <c r="A1449" i="6"/>
  <c r="B1449" i="6"/>
  <c r="C1449" i="6"/>
  <c r="D1449" i="6"/>
  <c r="A1450" i="6"/>
  <c r="B1450" i="6"/>
  <c r="C1450" i="6"/>
  <c r="D1450" i="6"/>
  <c r="A1451" i="6"/>
  <c r="B1451" i="6"/>
  <c r="C1451" i="6"/>
  <c r="D1451" i="6"/>
  <c r="A1452" i="6"/>
  <c r="B1452" i="6"/>
  <c r="C1452" i="6"/>
  <c r="D1452" i="6"/>
  <c r="A1453" i="6"/>
  <c r="B1453" i="6"/>
  <c r="C1453" i="6"/>
  <c r="D1453" i="6"/>
  <c r="A1454" i="6"/>
  <c r="B1454" i="6"/>
  <c r="C1454" i="6"/>
  <c r="D1454" i="6"/>
  <c r="A1455" i="6"/>
  <c r="B1455" i="6"/>
  <c r="C1455" i="6"/>
  <c r="D1455" i="6"/>
  <c r="A1456" i="6"/>
  <c r="B1456" i="6"/>
  <c r="C1456" i="6"/>
  <c r="D1456" i="6"/>
  <c r="A1457" i="6"/>
  <c r="B1457" i="6"/>
  <c r="C1457" i="6"/>
  <c r="D1457" i="6"/>
  <c r="A1458" i="6"/>
  <c r="B1458" i="6"/>
  <c r="C1458" i="6"/>
  <c r="D1458" i="6"/>
  <c r="A1459" i="6"/>
  <c r="B1459" i="6"/>
  <c r="C1459" i="6"/>
  <c r="D1459" i="6"/>
  <c r="A1460" i="6"/>
  <c r="B1460" i="6"/>
  <c r="C1460" i="6"/>
  <c r="D1460" i="6"/>
  <c r="A1461" i="6"/>
  <c r="B1461" i="6"/>
  <c r="C1461" i="6"/>
  <c r="D1461" i="6"/>
  <c r="A1462" i="6"/>
  <c r="B1462" i="6"/>
  <c r="C1462" i="6"/>
  <c r="D1462" i="6"/>
  <c r="A1463" i="6"/>
  <c r="B1463" i="6"/>
  <c r="C1463" i="6"/>
  <c r="D1463" i="6"/>
  <c r="A1464" i="6"/>
  <c r="B1464" i="6"/>
  <c r="C1464" i="6"/>
  <c r="D1464" i="6"/>
  <c r="A1465" i="6"/>
  <c r="B1465" i="6"/>
  <c r="C1465" i="6"/>
  <c r="D1465" i="6"/>
  <c r="A1466" i="6"/>
  <c r="B1466" i="6"/>
  <c r="C1466" i="6"/>
  <c r="D1466" i="6"/>
  <c r="A1467" i="6"/>
  <c r="B1467" i="6"/>
  <c r="C1467" i="6"/>
  <c r="D1467" i="6"/>
  <c r="A1468" i="6"/>
  <c r="B1468" i="6"/>
  <c r="C1468" i="6"/>
  <c r="D1468" i="6"/>
  <c r="A1469" i="6"/>
  <c r="B1469" i="6"/>
  <c r="C1469" i="6"/>
  <c r="D1469" i="6"/>
  <c r="A1470" i="6"/>
  <c r="B1470" i="6"/>
  <c r="C1470" i="6"/>
  <c r="D1470" i="6"/>
  <c r="A1471" i="6"/>
  <c r="B1471" i="6"/>
  <c r="C1471" i="6"/>
  <c r="D1471" i="6"/>
  <c r="A1472" i="6"/>
  <c r="B1472" i="6"/>
  <c r="C1472" i="6"/>
  <c r="D1472" i="6"/>
  <c r="A1473" i="6"/>
  <c r="B1473" i="6"/>
  <c r="C1473" i="6"/>
  <c r="D1473" i="6"/>
  <c r="A1474" i="6"/>
  <c r="B1474" i="6"/>
  <c r="C1474" i="6"/>
  <c r="D1474" i="6"/>
  <c r="A1475" i="6"/>
  <c r="B1475" i="6"/>
  <c r="C1475" i="6"/>
  <c r="D1475" i="6"/>
  <c r="A1476" i="6"/>
  <c r="B1476" i="6"/>
  <c r="C1476" i="6"/>
  <c r="D1476" i="6"/>
  <c r="A1477" i="6"/>
  <c r="B1477" i="6"/>
  <c r="C1477" i="6"/>
  <c r="D1477" i="6"/>
  <c r="A1478" i="6"/>
  <c r="B1478" i="6"/>
  <c r="C1478" i="6"/>
  <c r="D1478" i="6"/>
  <c r="A1479" i="6"/>
  <c r="B1479" i="6"/>
  <c r="C1479" i="6"/>
  <c r="D1479" i="6"/>
  <c r="A1480" i="6"/>
  <c r="B1480" i="6"/>
  <c r="C1480" i="6"/>
  <c r="D1480" i="6"/>
  <c r="A1481" i="6"/>
  <c r="B1481" i="6"/>
  <c r="C1481" i="6"/>
  <c r="D1481" i="6"/>
  <c r="A1482" i="6"/>
  <c r="B1482" i="6"/>
  <c r="C1482" i="6"/>
  <c r="D1482" i="6"/>
  <c r="A1483" i="6"/>
  <c r="B1483" i="6"/>
  <c r="C1483" i="6"/>
  <c r="D1483" i="6"/>
  <c r="A1484" i="6"/>
  <c r="B1484" i="6"/>
  <c r="C1484" i="6"/>
  <c r="D1484" i="6"/>
  <c r="A1485" i="6"/>
  <c r="B1485" i="6"/>
  <c r="C1485" i="6"/>
  <c r="D1485" i="6"/>
  <c r="A1486" i="6"/>
  <c r="B1486" i="6"/>
  <c r="C1486" i="6"/>
  <c r="D1486" i="6"/>
  <c r="A1487" i="6"/>
  <c r="B1487" i="6"/>
  <c r="C1487" i="6"/>
  <c r="D1487" i="6"/>
  <c r="A1488" i="6"/>
  <c r="B1488" i="6"/>
  <c r="C1488" i="6"/>
  <c r="D1488" i="6"/>
  <c r="A1489" i="6"/>
  <c r="B1489" i="6"/>
  <c r="C1489" i="6"/>
  <c r="D1489" i="6"/>
  <c r="A1490" i="6"/>
  <c r="B1490" i="6"/>
  <c r="C1490" i="6"/>
  <c r="D1490" i="6"/>
  <c r="A1491" i="6"/>
  <c r="B1491" i="6"/>
  <c r="C1491" i="6"/>
  <c r="D1491" i="6"/>
  <c r="A1492" i="6"/>
  <c r="B1492" i="6"/>
  <c r="C1492" i="6"/>
  <c r="D1492" i="6"/>
  <c r="A1493" i="6"/>
  <c r="B1493" i="6"/>
  <c r="C1493" i="6"/>
  <c r="D1493" i="6"/>
  <c r="A1494" i="6"/>
  <c r="B1494" i="6"/>
  <c r="C1494" i="6"/>
  <c r="D1494" i="6"/>
  <c r="A1495" i="6"/>
  <c r="B1495" i="6"/>
  <c r="C1495" i="6"/>
  <c r="D1495" i="6"/>
  <c r="A1496" i="6"/>
  <c r="B1496" i="6"/>
  <c r="C1496" i="6"/>
  <c r="D1496" i="6"/>
  <c r="A1497" i="6"/>
  <c r="B1497" i="6"/>
  <c r="C1497" i="6"/>
  <c r="D1497" i="6"/>
  <c r="A1498" i="6"/>
  <c r="B1498" i="6"/>
  <c r="C1498" i="6"/>
  <c r="D1498" i="6"/>
  <c r="A1499" i="6"/>
  <c r="B1499" i="6"/>
  <c r="C1499" i="6"/>
  <c r="D1499" i="6"/>
  <c r="A1500" i="6"/>
  <c r="B1500" i="6"/>
  <c r="C1500" i="6"/>
  <c r="D1500" i="6"/>
  <c r="A1501" i="6"/>
  <c r="B1501" i="6"/>
  <c r="C1501" i="6"/>
  <c r="D1501" i="6"/>
  <c r="A1502" i="6"/>
  <c r="B1502" i="6"/>
  <c r="C1502" i="6"/>
  <c r="D1502" i="6"/>
  <c r="A1503" i="6"/>
  <c r="B1503" i="6"/>
  <c r="C1503" i="6"/>
  <c r="D1503" i="6"/>
  <c r="A1504" i="6"/>
  <c r="B1504" i="6"/>
  <c r="C1504" i="6"/>
  <c r="D1504" i="6"/>
  <c r="A1505" i="6"/>
  <c r="B1505" i="6"/>
  <c r="C1505" i="6"/>
  <c r="D1505" i="6"/>
  <c r="A1506" i="6"/>
  <c r="B1506" i="6"/>
  <c r="C1506" i="6"/>
  <c r="D1506" i="6"/>
  <c r="A1507" i="6"/>
  <c r="B1507" i="6"/>
  <c r="C1507" i="6"/>
  <c r="D1507" i="6"/>
  <c r="A1508" i="6"/>
  <c r="B1508" i="6"/>
  <c r="C1508" i="6"/>
  <c r="D1508" i="6"/>
  <c r="A1509" i="6"/>
  <c r="B1509" i="6"/>
  <c r="C1509" i="6"/>
  <c r="D1509" i="6"/>
  <c r="A1510" i="6"/>
  <c r="B1510" i="6"/>
  <c r="C1510" i="6"/>
  <c r="D1510" i="6"/>
  <c r="A1511" i="6"/>
  <c r="B1511" i="6"/>
  <c r="C1511" i="6"/>
  <c r="D1511" i="6"/>
  <c r="A1512" i="6"/>
  <c r="B1512" i="6"/>
  <c r="C1512" i="6"/>
  <c r="D1512" i="6"/>
  <c r="A1513" i="6"/>
  <c r="B1513" i="6"/>
  <c r="C1513" i="6"/>
  <c r="D1513" i="6"/>
  <c r="A1514" i="6"/>
  <c r="B1514" i="6"/>
  <c r="C1514" i="6"/>
  <c r="D1514" i="6"/>
  <c r="A1515" i="6"/>
  <c r="B1515" i="6"/>
  <c r="C1515" i="6"/>
  <c r="D1515" i="6"/>
  <c r="A1516" i="6"/>
  <c r="B1516" i="6"/>
  <c r="C1516" i="6"/>
  <c r="D1516" i="6"/>
  <c r="A1517" i="6"/>
  <c r="B1517" i="6"/>
  <c r="C1517" i="6"/>
  <c r="D1517" i="6"/>
  <c r="A1518" i="6"/>
  <c r="B1518" i="6"/>
  <c r="C1518" i="6"/>
  <c r="D1518" i="6"/>
  <c r="A1519" i="6"/>
  <c r="B1519" i="6"/>
  <c r="C1519" i="6"/>
  <c r="D1519" i="6"/>
  <c r="A1520" i="6"/>
  <c r="B1520" i="6"/>
  <c r="C1520" i="6"/>
  <c r="D1520" i="6"/>
  <c r="A1521" i="6"/>
  <c r="B1521" i="6"/>
  <c r="C1521" i="6"/>
  <c r="D1521" i="6"/>
  <c r="A1522" i="6"/>
  <c r="B1522" i="6"/>
  <c r="C1522" i="6"/>
  <c r="D1522" i="6"/>
  <c r="A1523" i="6"/>
  <c r="B1523" i="6"/>
  <c r="C1523" i="6"/>
  <c r="D1523" i="6"/>
  <c r="A1524" i="6"/>
  <c r="B1524" i="6"/>
  <c r="C1524" i="6"/>
  <c r="D1524" i="6"/>
  <c r="A1525" i="6"/>
  <c r="B1525" i="6"/>
  <c r="C1525" i="6"/>
  <c r="D1525" i="6"/>
  <c r="A1526" i="6"/>
  <c r="B1526" i="6"/>
  <c r="C1526" i="6"/>
  <c r="D1526" i="6"/>
  <c r="A1527" i="6"/>
  <c r="B1527" i="6"/>
  <c r="C1527" i="6"/>
  <c r="D1527" i="6"/>
  <c r="A1528" i="6"/>
  <c r="B1528" i="6"/>
  <c r="C1528" i="6"/>
  <c r="D1528" i="6"/>
  <c r="A1529" i="6"/>
  <c r="B1529" i="6"/>
  <c r="C1529" i="6"/>
  <c r="D1529" i="6"/>
  <c r="A1530" i="6"/>
  <c r="B1530" i="6"/>
  <c r="C1530" i="6"/>
  <c r="D1530" i="6"/>
  <c r="A1531" i="6"/>
  <c r="B1531" i="6"/>
  <c r="C1531" i="6"/>
  <c r="D1531" i="6"/>
  <c r="A1532" i="6"/>
  <c r="B1532" i="6"/>
  <c r="C1532" i="6"/>
  <c r="D1532" i="6"/>
  <c r="A1533" i="6"/>
  <c r="B1533" i="6"/>
  <c r="C1533" i="6"/>
  <c r="D1533" i="6"/>
  <c r="A1534" i="6"/>
  <c r="B1534" i="6"/>
  <c r="C1534" i="6"/>
  <c r="D1534" i="6"/>
  <c r="A1535" i="6"/>
  <c r="B1535" i="6"/>
  <c r="C1535" i="6"/>
  <c r="D1535" i="6"/>
  <c r="A1536" i="6"/>
  <c r="B1536" i="6"/>
  <c r="C1536" i="6"/>
  <c r="D1536" i="6"/>
  <c r="A1537" i="6"/>
  <c r="B1537" i="6"/>
  <c r="C1537" i="6"/>
  <c r="D1537" i="6"/>
  <c r="A1538" i="6"/>
  <c r="B1538" i="6"/>
  <c r="C1538" i="6"/>
  <c r="D1538" i="6"/>
  <c r="A1539" i="6"/>
  <c r="B1539" i="6"/>
  <c r="C1539" i="6"/>
  <c r="D1539" i="6"/>
  <c r="A1540" i="6"/>
  <c r="B1540" i="6"/>
  <c r="C1540" i="6"/>
  <c r="D1540" i="6"/>
  <c r="A1541" i="6"/>
  <c r="B1541" i="6"/>
  <c r="C1541" i="6"/>
  <c r="D1541" i="6"/>
  <c r="A1542" i="6"/>
  <c r="B1542" i="6"/>
  <c r="C1542" i="6"/>
  <c r="D1542" i="6"/>
  <c r="A1543" i="6"/>
  <c r="B1543" i="6"/>
  <c r="C1543" i="6"/>
  <c r="D1543" i="6"/>
  <c r="A1544" i="6"/>
  <c r="B1544" i="6"/>
  <c r="C1544" i="6"/>
  <c r="D1544" i="6"/>
  <c r="A1545" i="6"/>
  <c r="B1545" i="6"/>
  <c r="C1545" i="6"/>
  <c r="D1545" i="6"/>
  <c r="A1546" i="6"/>
  <c r="B1546" i="6"/>
  <c r="C1546" i="6"/>
  <c r="D1546" i="6"/>
  <c r="A1547" i="6"/>
  <c r="B1547" i="6"/>
  <c r="C1547" i="6"/>
  <c r="D1547" i="6"/>
  <c r="A1548" i="6"/>
  <c r="B1548" i="6"/>
  <c r="C1548" i="6"/>
  <c r="D1548" i="6"/>
  <c r="A1549" i="6"/>
  <c r="B1549" i="6"/>
  <c r="C1549" i="6"/>
  <c r="D1549" i="6"/>
  <c r="A1550" i="6"/>
  <c r="B1550" i="6"/>
  <c r="C1550" i="6"/>
  <c r="D1550" i="6"/>
  <c r="A1551" i="6"/>
  <c r="B1551" i="6"/>
  <c r="C1551" i="6"/>
  <c r="D1551" i="6"/>
  <c r="A1552" i="6"/>
  <c r="B1552" i="6"/>
  <c r="C1552" i="6"/>
  <c r="D1552" i="6"/>
  <c r="A1553" i="6"/>
  <c r="B1553" i="6"/>
  <c r="C1553" i="6"/>
  <c r="D1553" i="6"/>
  <c r="A1554" i="6"/>
  <c r="B1554" i="6"/>
  <c r="C1554" i="6"/>
  <c r="D1554" i="6"/>
  <c r="A1555" i="6"/>
  <c r="B1555" i="6"/>
  <c r="C1555" i="6"/>
  <c r="D1555" i="6"/>
  <c r="A1556" i="6"/>
  <c r="B1556" i="6"/>
  <c r="C1556" i="6"/>
  <c r="D1556" i="6"/>
  <c r="A1557" i="6"/>
  <c r="B1557" i="6"/>
  <c r="C1557" i="6"/>
  <c r="D1557" i="6"/>
  <c r="A1558" i="6"/>
  <c r="B1558" i="6"/>
  <c r="C1558" i="6"/>
  <c r="D1558" i="6"/>
  <c r="A1559" i="6"/>
  <c r="B1559" i="6"/>
  <c r="C1559" i="6"/>
  <c r="D1559" i="6"/>
  <c r="A1560" i="6"/>
  <c r="B1560" i="6"/>
  <c r="C1560" i="6"/>
  <c r="D1560" i="6"/>
  <c r="A1561" i="6"/>
  <c r="B1561" i="6"/>
  <c r="C1561" i="6"/>
  <c r="D1561" i="6"/>
  <c r="A1562" i="6"/>
  <c r="B1562" i="6"/>
  <c r="C1562" i="6"/>
  <c r="D1562" i="6"/>
  <c r="A1563" i="6"/>
  <c r="B1563" i="6"/>
  <c r="C1563" i="6"/>
  <c r="D1563" i="6"/>
  <c r="A1564" i="6"/>
  <c r="B1564" i="6"/>
  <c r="C1564" i="6"/>
  <c r="D1564" i="6"/>
  <c r="A1565" i="6"/>
  <c r="B1565" i="6"/>
  <c r="C1565" i="6"/>
  <c r="D1565" i="6"/>
  <c r="A1566" i="6"/>
  <c r="B1566" i="6"/>
  <c r="C1566" i="6"/>
  <c r="D1566" i="6"/>
  <c r="A1567" i="6"/>
  <c r="B1567" i="6"/>
  <c r="C1567" i="6"/>
  <c r="D1567" i="6"/>
  <c r="A1568" i="6"/>
  <c r="B1568" i="6"/>
  <c r="C1568" i="6"/>
  <c r="D1568" i="6"/>
  <c r="A1569" i="6"/>
  <c r="B1569" i="6"/>
  <c r="C1569" i="6"/>
  <c r="D1569" i="6"/>
  <c r="A1570" i="6"/>
  <c r="B1570" i="6"/>
  <c r="C1570" i="6"/>
  <c r="D1570" i="6"/>
  <c r="A1571" i="6"/>
  <c r="B1571" i="6"/>
  <c r="C1571" i="6"/>
  <c r="D1571" i="6"/>
  <c r="A1572" i="6"/>
  <c r="B1572" i="6"/>
  <c r="C1572" i="6"/>
  <c r="D1572" i="6"/>
  <c r="A1573" i="6"/>
  <c r="B1573" i="6"/>
  <c r="C1573" i="6"/>
  <c r="D1573" i="6"/>
  <c r="A1574" i="6"/>
  <c r="B1574" i="6"/>
  <c r="C1574" i="6"/>
  <c r="D1574" i="6"/>
  <c r="A1575" i="6"/>
  <c r="B1575" i="6"/>
  <c r="C1575" i="6"/>
  <c r="D1575" i="6"/>
  <c r="A1576" i="6"/>
  <c r="B1576" i="6"/>
  <c r="C1576" i="6"/>
  <c r="D1576" i="6"/>
  <c r="A1577" i="6"/>
  <c r="B1577" i="6"/>
  <c r="C1577" i="6"/>
  <c r="D1577" i="6"/>
  <c r="A1578" i="6"/>
  <c r="B1578" i="6"/>
  <c r="C1578" i="6"/>
  <c r="D1578" i="6"/>
  <c r="A1579" i="6"/>
  <c r="B1579" i="6"/>
  <c r="C1579" i="6"/>
  <c r="D1579" i="6"/>
  <c r="A1580" i="6"/>
  <c r="B1580" i="6"/>
  <c r="C1580" i="6"/>
  <c r="D1580" i="6"/>
  <c r="A1581" i="6"/>
  <c r="B1581" i="6"/>
  <c r="C1581" i="6"/>
  <c r="D1581" i="6"/>
  <c r="A1582" i="6"/>
  <c r="B1582" i="6"/>
  <c r="C1582" i="6"/>
  <c r="D1582" i="6"/>
  <c r="A1583" i="6"/>
  <c r="B1583" i="6"/>
  <c r="C1583" i="6"/>
  <c r="D1583" i="6"/>
  <c r="A1584" i="6"/>
  <c r="B1584" i="6"/>
  <c r="C1584" i="6"/>
  <c r="D1584" i="6"/>
  <c r="A1585" i="6"/>
  <c r="B1585" i="6"/>
  <c r="C1585" i="6"/>
  <c r="D1585" i="6"/>
  <c r="A1586" i="6"/>
  <c r="B1586" i="6"/>
  <c r="C1586" i="6"/>
  <c r="D1586" i="6"/>
  <c r="A1587" i="6"/>
  <c r="B1587" i="6"/>
  <c r="C1587" i="6"/>
  <c r="D1587" i="6"/>
  <c r="A1588" i="6"/>
  <c r="B1588" i="6"/>
  <c r="C1588" i="6"/>
  <c r="D1588" i="6"/>
  <c r="A1589" i="6"/>
  <c r="B1589" i="6"/>
  <c r="C1589" i="6"/>
  <c r="D1589" i="6"/>
  <c r="A1590" i="6"/>
  <c r="B1590" i="6"/>
  <c r="C1590" i="6"/>
  <c r="D1590" i="6"/>
  <c r="A1591" i="6"/>
  <c r="B1591" i="6"/>
  <c r="C1591" i="6"/>
  <c r="D1591" i="6"/>
  <c r="A1592" i="6"/>
  <c r="B1592" i="6"/>
  <c r="C1592" i="6"/>
  <c r="D1592" i="6"/>
  <c r="A1593" i="6"/>
  <c r="B1593" i="6"/>
  <c r="C1593" i="6"/>
  <c r="D1593" i="6"/>
  <c r="A1594" i="6"/>
  <c r="B1594" i="6"/>
  <c r="C1594" i="6"/>
  <c r="D1594" i="6"/>
  <c r="A1595" i="6"/>
  <c r="B1595" i="6"/>
  <c r="C1595" i="6"/>
  <c r="D1595" i="6"/>
  <c r="A1596" i="6"/>
  <c r="B1596" i="6"/>
  <c r="C1596" i="6"/>
  <c r="D1596" i="6"/>
  <c r="A1597" i="6"/>
  <c r="B1597" i="6"/>
  <c r="C1597" i="6"/>
  <c r="D1597" i="6"/>
  <c r="A1598" i="6"/>
  <c r="B1598" i="6"/>
  <c r="C1598" i="6"/>
  <c r="D1598" i="6"/>
  <c r="A1599" i="6"/>
  <c r="B1599" i="6"/>
  <c r="C1599" i="6"/>
  <c r="D1599" i="6"/>
  <c r="A1600" i="6"/>
  <c r="B1600" i="6"/>
  <c r="C1600" i="6"/>
  <c r="D1600" i="6"/>
  <c r="A1601" i="6"/>
  <c r="B1601" i="6"/>
  <c r="C1601" i="6"/>
  <c r="D1601" i="6"/>
  <c r="A1602" i="6"/>
  <c r="B1602" i="6"/>
  <c r="C1602" i="6"/>
  <c r="D1602" i="6"/>
  <c r="A1603" i="6"/>
  <c r="B1603" i="6"/>
  <c r="C1603" i="6"/>
  <c r="D1603" i="6"/>
  <c r="A1604" i="6"/>
  <c r="B1604" i="6"/>
  <c r="C1604" i="6"/>
  <c r="D1604" i="6"/>
  <c r="A1605" i="6"/>
  <c r="B1605" i="6"/>
  <c r="C1605" i="6"/>
  <c r="D1605" i="6"/>
  <c r="A1606" i="6"/>
  <c r="B1606" i="6"/>
  <c r="C1606" i="6"/>
  <c r="D1606" i="6"/>
  <c r="A1607" i="6"/>
  <c r="B1607" i="6"/>
  <c r="C1607" i="6"/>
  <c r="D1607" i="6"/>
  <c r="A1608" i="6"/>
  <c r="B1608" i="6"/>
  <c r="C1608" i="6"/>
  <c r="D1608" i="6"/>
  <c r="A1609" i="6"/>
  <c r="B1609" i="6"/>
  <c r="C1609" i="6"/>
  <c r="D1609" i="6"/>
  <c r="A1610" i="6"/>
  <c r="B1610" i="6"/>
  <c r="C1610" i="6"/>
  <c r="D1610" i="6"/>
  <c r="A1611" i="6"/>
  <c r="B1611" i="6"/>
  <c r="C1611" i="6"/>
  <c r="D1611" i="6"/>
  <c r="A1612" i="6"/>
  <c r="B1612" i="6"/>
  <c r="C1612" i="6"/>
  <c r="D1612" i="6"/>
  <c r="A1613" i="6"/>
  <c r="B1613" i="6"/>
  <c r="C1613" i="6"/>
  <c r="D1613" i="6"/>
  <c r="A1614" i="6"/>
  <c r="B1614" i="6"/>
  <c r="C1614" i="6"/>
  <c r="D1614" i="6"/>
  <c r="A1615" i="6"/>
  <c r="B1615" i="6"/>
  <c r="C1615" i="6"/>
  <c r="D1615" i="6"/>
  <c r="A1616" i="6"/>
  <c r="B1616" i="6"/>
  <c r="C1616" i="6"/>
  <c r="D1616" i="6"/>
  <c r="A1617" i="6"/>
  <c r="B1617" i="6"/>
  <c r="C1617" i="6"/>
  <c r="D1617" i="6"/>
  <c r="A1618" i="6"/>
  <c r="B1618" i="6"/>
  <c r="C1618" i="6"/>
  <c r="D1618" i="6"/>
  <c r="A1619" i="6"/>
  <c r="B1619" i="6"/>
  <c r="C1619" i="6"/>
  <c r="D1619" i="6"/>
  <c r="A1620" i="6"/>
  <c r="B1620" i="6"/>
  <c r="C1620" i="6"/>
  <c r="D1620" i="6"/>
  <c r="A1621" i="6"/>
  <c r="B1621" i="6"/>
  <c r="C1621" i="6"/>
  <c r="D1621" i="6"/>
  <c r="A1622" i="6"/>
  <c r="B1622" i="6"/>
  <c r="C1622" i="6"/>
  <c r="D1622" i="6"/>
  <c r="A1623" i="6"/>
  <c r="B1623" i="6"/>
  <c r="C1623" i="6"/>
  <c r="D1623" i="6"/>
  <c r="A1624" i="6"/>
  <c r="B1624" i="6"/>
  <c r="C1624" i="6"/>
  <c r="D1624" i="6"/>
  <c r="A1625" i="6"/>
  <c r="B1625" i="6"/>
  <c r="C1625" i="6"/>
  <c r="D1625" i="6"/>
  <c r="A1626" i="6"/>
  <c r="B1626" i="6"/>
  <c r="C1626" i="6"/>
  <c r="D1626" i="6"/>
  <c r="A1627" i="6"/>
  <c r="B1627" i="6"/>
  <c r="C1627" i="6"/>
  <c r="D1627" i="6"/>
  <c r="A1628" i="6"/>
  <c r="B1628" i="6"/>
  <c r="C1628" i="6"/>
  <c r="D1628" i="6"/>
  <c r="A1629" i="6"/>
  <c r="B1629" i="6"/>
  <c r="C1629" i="6"/>
  <c r="D1629" i="6"/>
  <c r="A1630" i="6"/>
  <c r="B1630" i="6"/>
  <c r="C1630" i="6"/>
  <c r="D1630" i="6"/>
  <c r="A1631" i="6"/>
  <c r="B1631" i="6"/>
  <c r="C1631" i="6"/>
  <c r="D1631" i="6"/>
  <c r="A1632" i="6"/>
  <c r="B1632" i="6"/>
  <c r="C1632" i="6"/>
  <c r="D1632" i="6"/>
  <c r="A1633" i="6"/>
  <c r="B1633" i="6"/>
  <c r="C1633" i="6"/>
  <c r="D1633" i="6"/>
  <c r="A1634" i="6"/>
  <c r="B1634" i="6"/>
  <c r="C1634" i="6"/>
  <c r="D1634" i="6"/>
  <c r="A1635" i="6"/>
  <c r="B1635" i="6"/>
  <c r="C1635" i="6"/>
  <c r="D1635" i="6"/>
  <c r="A1636" i="6"/>
  <c r="B1636" i="6"/>
  <c r="C1636" i="6"/>
  <c r="D1636" i="6"/>
  <c r="A1637" i="6"/>
  <c r="B1637" i="6"/>
  <c r="C1637" i="6"/>
  <c r="D1637" i="6"/>
  <c r="A1638" i="6"/>
  <c r="B1638" i="6"/>
  <c r="C1638" i="6"/>
  <c r="D1638" i="6"/>
  <c r="A1639" i="6"/>
  <c r="B1639" i="6"/>
  <c r="C1639" i="6"/>
  <c r="D1639" i="6"/>
  <c r="A1640" i="6"/>
  <c r="B1640" i="6"/>
  <c r="C1640" i="6"/>
  <c r="D1640" i="6"/>
  <c r="A1641" i="6"/>
  <c r="B1641" i="6"/>
  <c r="C1641" i="6"/>
  <c r="D1641" i="6"/>
  <c r="A1642" i="6"/>
  <c r="B1642" i="6"/>
  <c r="C1642" i="6"/>
  <c r="D1642" i="6"/>
  <c r="A1643" i="6"/>
  <c r="B1643" i="6"/>
  <c r="C1643" i="6"/>
  <c r="D1643" i="6"/>
  <c r="A1644" i="6"/>
  <c r="B1644" i="6"/>
  <c r="C1644" i="6"/>
  <c r="D1644" i="6"/>
  <c r="A1645" i="6"/>
  <c r="B1645" i="6"/>
  <c r="C1645" i="6"/>
  <c r="D1645" i="6"/>
  <c r="A1646" i="6"/>
  <c r="B1646" i="6"/>
  <c r="C1646" i="6"/>
  <c r="D1646" i="6"/>
  <c r="A1647" i="6"/>
  <c r="B1647" i="6"/>
  <c r="C1647" i="6"/>
  <c r="D1647" i="6"/>
  <c r="A1648" i="6"/>
  <c r="B1648" i="6"/>
  <c r="C1648" i="6"/>
  <c r="D1648" i="6"/>
  <c r="A1649" i="6"/>
  <c r="B1649" i="6"/>
  <c r="C1649" i="6"/>
  <c r="D1649" i="6"/>
  <c r="A1650" i="6"/>
  <c r="B1650" i="6"/>
  <c r="C1650" i="6"/>
  <c r="D1650" i="6"/>
  <c r="A1651" i="6"/>
  <c r="B1651" i="6"/>
  <c r="C1651" i="6"/>
  <c r="D1651" i="6"/>
  <c r="A1652" i="6"/>
  <c r="B1652" i="6"/>
  <c r="C1652" i="6"/>
  <c r="D1652" i="6"/>
  <c r="A1653" i="6"/>
  <c r="B1653" i="6"/>
  <c r="C1653" i="6"/>
  <c r="D1653" i="6"/>
  <c r="A1654" i="6"/>
  <c r="B1654" i="6"/>
  <c r="C1654" i="6"/>
  <c r="D1654" i="6"/>
  <c r="A1655" i="6"/>
  <c r="B1655" i="6"/>
  <c r="C1655" i="6"/>
  <c r="D1655" i="6"/>
  <c r="A1656" i="6"/>
  <c r="B1656" i="6"/>
  <c r="C1656" i="6"/>
  <c r="D1656" i="6"/>
  <c r="A1657" i="6"/>
  <c r="B1657" i="6"/>
  <c r="C1657" i="6"/>
  <c r="D1657" i="6"/>
  <c r="A1658" i="6"/>
  <c r="B1658" i="6"/>
  <c r="C1658" i="6"/>
  <c r="D1658" i="6"/>
  <c r="A1659" i="6"/>
  <c r="B1659" i="6"/>
  <c r="C1659" i="6"/>
  <c r="D1659" i="6"/>
  <c r="A1660" i="6"/>
  <c r="B1660" i="6"/>
  <c r="C1660" i="6"/>
  <c r="D1660" i="6"/>
  <c r="A1661" i="6"/>
  <c r="B1661" i="6"/>
  <c r="C1661" i="6"/>
  <c r="D1661" i="6"/>
  <c r="A1662" i="6"/>
  <c r="B1662" i="6"/>
  <c r="C1662" i="6"/>
  <c r="D1662" i="6"/>
  <c r="A1663" i="6"/>
  <c r="B1663" i="6"/>
  <c r="C1663" i="6"/>
  <c r="D1663" i="6"/>
  <c r="A1664" i="6"/>
  <c r="B1664" i="6"/>
  <c r="C1664" i="6"/>
  <c r="D1664" i="6"/>
  <c r="A1665" i="6"/>
  <c r="B1665" i="6"/>
  <c r="C1665" i="6"/>
  <c r="D1665" i="6"/>
  <c r="A1666" i="6"/>
  <c r="B1666" i="6"/>
  <c r="C1666" i="6"/>
  <c r="D1666" i="6"/>
  <c r="A1667" i="6"/>
  <c r="B1667" i="6"/>
  <c r="C1667" i="6"/>
  <c r="D1667" i="6"/>
  <c r="A1668" i="6"/>
  <c r="B1668" i="6"/>
  <c r="C1668" i="6"/>
  <c r="D1668" i="6"/>
  <c r="A1669" i="6"/>
  <c r="B1669" i="6"/>
  <c r="C1669" i="6"/>
  <c r="D1669" i="6"/>
  <c r="A1670" i="6"/>
  <c r="B1670" i="6"/>
  <c r="C1670" i="6"/>
  <c r="D1670" i="6"/>
  <c r="A1671" i="6"/>
  <c r="B1671" i="6"/>
  <c r="C1671" i="6"/>
  <c r="D1671" i="6"/>
  <c r="A1672" i="6"/>
  <c r="B1672" i="6"/>
  <c r="C1672" i="6"/>
  <c r="D1672" i="6"/>
  <c r="A1673" i="6"/>
  <c r="B1673" i="6"/>
  <c r="C1673" i="6"/>
  <c r="D1673" i="6"/>
  <c r="A1674" i="6"/>
  <c r="B1674" i="6"/>
  <c r="C1674" i="6"/>
  <c r="D1674" i="6"/>
  <c r="A1675" i="6"/>
  <c r="B1675" i="6"/>
  <c r="C1675" i="6"/>
  <c r="D1675" i="6"/>
  <c r="A1676" i="6"/>
  <c r="B1676" i="6"/>
  <c r="C1676" i="6"/>
  <c r="D1676" i="6"/>
  <c r="A1677" i="6"/>
  <c r="B1677" i="6"/>
  <c r="C1677" i="6"/>
  <c r="D1677" i="6"/>
  <c r="A1678" i="6"/>
  <c r="B1678" i="6"/>
  <c r="C1678" i="6"/>
  <c r="D1678" i="6"/>
  <c r="A1679" i="6"/>
  <c r="B1679" i="6"/>
  <c r="C1679" i="6"/>
  <c r="D1679" i="6"/>
  <c r="A1680" i="6"/>
  <c r="B1680" i="6"/>
  <c r="C1680" i="6"/>
  <c r="D1680" i="6"/>
  <c r="A1681" i="6"/>
  <c r="B1681" i="6"/>
  <c r="C1681" i="6"/>
  <c r="D1681" i="6"/>
  <c r="A1682" i="6"/>
  <c r="B1682" i="6"/>
  <c r="C1682" i="6"/>
  <c r="D1682" i="6"/>
  <c r="A1683" i="6"/>
  <c r="B1683" i="6"/>
  <c r="C1683" i="6"/>
  <c r="D1683" i="6"/>
  <c r="A1684" i="6"/>
  <c r="B1684" i="6"/>
  <c r="C1684" i="6"/>
  <c r="D1684" i="6"/>
  <c r="A1685" i="6"/>
  <c r="B1685" i="6"/>
  <c r="C1685" i="6"/>
  <c r="D1685" i="6"/>
  <c r="A1686" i="6"/>
  <c r="B1686" i="6"/>
  <c r="C1686" i="6"/>
  <c r="D1686" i="6"/>
  <c r="A1687" i="6"/>
  <c r="B1687" i="6"/>
  <c r="C1687" i="6"/>
  <c r="D1687" i="6"/>
  <c r="A1688" i="6"/>
  <c r="B1688" i="6"/>
  <c r="C1688" i="6"/>
  <c r="D1688" i="6"/>
  <c r="A1689" i="6"/>
  <c r="B1689" i="6"/>
  <c r="C1689" i="6"/>
  <c r="D1689" i="6"/>
  <c r="A1690" i="6"/>
  <c r="B1690" i="6"/>
  <c r="C1690" i="6"/>
  <c r="D1690" i="6"/>
  <c r="A1691" i="6"/>
  <c r="B1691" i="6"/>
  <c r="C1691" i="6"/>
  <c r="D1691" i="6"/>
  <c r="A1692" i="6"/>
  <c r="B1692" i="6"/>
  <c r="C1692" i="6"/>
  <c r="D1692" i="6"/>
  <c r="A1693" i="6"/>
  <c r="B1693" i="6"/>
  <c r="C1693" i="6"/>
  <c r="D1693" i="6"/>
  <c r="A1694" i="6"/>
  <c r="B1694" i="6"/>
  <c r="C1694" i="6"/>
  <c r="D1694" i="6"/>
  <c r="A1695" i="6"/>
  <c r="B1695" i="6"/>
  <c r="C1695" i="6"/>
  <c r="D1695" i="6"/>
  <c r="A1696" i="6"/>
  <c r="B1696" i="6"/>
  <c r="C1696" i="6"/>
  <c r="D1696" i="6"/>
  <c r="A1697" i="6"/>
  <c r="B1697" i="6"/>
  <c r="C1697" i="6"/>
  <c r="D1697" i="6"/>
  <c r="A1698" i="6"/>
  <c r="B1698" i="6"/>
  <c r="C1698" i="6"/>
  <c r="D1698" i="6"/>
  <c r="A1699" i="6"/>
  <c r="B1699" i="6"/>
  <c r="C1699" i="6"/>
  <c r="D1699" i="6"/>
  <c r="A1700" i="6"/>
  <c r="B1700" i="6"/>
  <c r="C1700" i="6"/>
  <c r="D1700" i="6"/>
  <c r="A1701" i="6"/>
  <c r="B1701" i="6"/>
  <c r="C1701" i="6"/>
  <c r="D1701" i="6"/>
  <c r="A1702" i="6"/>
  <c r="B1702" i="6"/>
  <c r="C1702" i="6"/>
  <c r="D1702" i="6"/>
  <c r="A1703" i="6"/>
  <c r="B1703" i="6"/>
  <c r="C1703" i="6"/>
  <c r="D1703" i="6"/>
  <c r="A1704" i="6"/>
  <c r="B1704" i="6"/>
  <c r="C1704" i="6"/>
  <c r="D1704" i="6"/>
  <c r="A1705" i="6"/>
  <c r="B1705" i="6"/>
  <c r="C1705" i="6"/>
  <c r="D1705" i="6"/>
  <c r="A1706" i="6"/>
  <c r="B1706" i="6"/>
  <c r="C1706" i="6"/>
  <c r="D1706" i="6"/>
  <c r="A1707" i="6"/>
  <c r="B1707" i="6"/>
  <c r="C1707" i="6"/>
  <c r="D1707" i="6"/>
  <c r="A1708" i="6"/>
  <c r="B1708" i="6"/>
  <c r="C1708" i="6"/>
  <c r="D1708" i="6"/>
  <c r="A1709" i="6"/>
  <c r="B1709" i="6"/>
  <c r="C1709" i="6"/>
  <c r="D1709" i="6"/>
  <c r="A1710" i="6"/>
  <c r="B1710" i="6"/>
  <c r="C1710" i="6"/>
  <c r="D1710" i="6"/>
  <c r="A1711" i="6"/>
  <c r="B1711" i="6"/>
  <c r="C1711" i="6"/>
  <c r="D1711" i="6"/>
  <c r="A1712" i="6"/>
  <c r="B1712" i="6"/>
  <c r="C1712" i="6"/>
  <c r="D1712" i="6"/>
  <c r="A1713" i="6"/>
  <c r="B1713" i="6"/>
  <c r="C1713" i="6"/>
  <c r="D1713" i="6"/>
  <c r="A1714" i="6"/>
  <c r="B1714" i="6"/>
  <c r="C1714" i="6"/>
  <c r="D1714" i="6"/>
  <c r="A1715" i="6"/>
  <c r="B1715" i="6"/>
  <c r="C1715" i="6"/>
  <c r="D1715" i="6"/>
  <c r="A1716" i="6"/>
  <c r="B1716" i="6"/>
  <c r="C1716" i="6"/>
  <c r="D1716" i="6"/>
  <c r="A1717" i="6"/>
  <c r="B1717" i="6"/>
  <c r="C1717" i="6"/>
  <c r="D1717" i="6"/>
  <c r="A1718" i="6"/>
  <c r="B1718" i="6"/>
  <c r="C1718" i="6"/>
  <c r="D1718" i="6"/>
  <c r="A1719" i="6"/>
  <c r="B1719" i="6"/>
  <c r="C1719" i="6"/>
  <c r="D1719" i="6"/>
  <c r="A1720" i="6"/>
  <c r="B1720" i="6"/>
  <c r="C1720" i="6"/>
  <c r="D1720" i="6"/>
  <c r="A1721" i="6"/>
  <c r="B1721" i="6"/>
  <c r="C1721" i="6"/>
  <c r="D1721" i="6"/>
  <c r="A1722" i="6"/>
  <c r="B1722" i="6"/>
  <c r="C1722" i="6"/>
  <c r="D1722" i="6"/>
  <c r="A1723" i="6"/>
  <c r="B1723" i="6"/>
  <c r="C1723" i="6"/>
  <c r="D1723" i="6"/>
  <c r="A1724" i="6"/>
  <c r="B1724" i="6"/>
  <c r="C1724" i="6"/>
  <c r="D1724" i="6"/>
  <c r="A1725" i="6"/>
  <c r="B1725" i="6"/>
  <c r="C1725" i="6"/>
  <c r="D1725" i="6"/>
  <c r="A1726" i="6"/>
  <c r="B1726" i="6"/>
  <c r="C1726" i="6"/>
  <c r="D1726" i="6"/>
  <c r="A1727" i="6"/>
  <c r="B1727" i="6"/>
  <c r="C1727" i="6"/>
  <c r="D1727" i="6"/>
  <c r="A1728" i="6"/>
  <c r="B1728" i="6"/>
  <c r="C1728" i="6"/>
  <c r="D1728" i="6"/>
  <c r="A1729" i="6"/>
  <c r="B1729" i="6"/>
  <c r="C1729" i="6"/>
  <c r="D1729" i="6"/>
  <c r="A1730" i="6"/>
  <c r="B1730" i="6"/>
  <c r="C1730" i="6"/>
  <c r="D1730" i="6"/>
  <c r="A1731" i="6"/>
  <c r="B1731" i="6"/>
  <c r="C1731" i="6"/>
  <c r="D1731" i="6"/>
  <c r="A1732" i="6"/>
  <c r="B1732" i="6"/>
  <c r="C1732" i="6"/>
  <c r="D1732" i="6"/>
  <c r="A1733" i="6"/>
  <c r="B1733" i="6"/>
  <c r="C1733" i="6"/>
  <c r="D1733" i="6"/>
  <c r="A1734" i="6"/>
  <c r="B1734" i="6"/>
  <c r="C1734" i="6"/>
  <c r="D1734" i="6"/>
  <c r="A1735" i="6"/>
  <c r="B1735" i="6"/>
  <c r="C1735" i="6"/>
  <c r="D1735" i="6"/>
  <c r="A1736" i="6"/>
  <c r="B1736" i="6"/>
  <c r="C1736" i="6"/>
  <c r="D1736" i="6"/>
  <c r="A1737" i="6"/>
  <c r="B1737" i="6"/>
  <c r="C1737" i="6"/>
  <c r="D1737" i="6"/>
  <c r="A1738" i="6"/>
  <c r="B1738" i="6"/>
  <c r="C1738" i="6"/>
  <c r="D1738" i="6"/>
  <c r="A1739" i="6"/>
  <c r="B1739" i="6"/>
  <c r="C1739" i="6"/>
  <c r="D1739" i="6"/>
  <c r="A1740" i="6"/>
  <c r="B1740" i="6"/>
  <c r="C1740" i="6"/>
  <c r="D1740" i="6"/>
  <c r="A1741" i="6"/>
  <c r="B1741" i="6"/>
  <c r="C1741" i="6"/>
  <c r="D1741" i="6"/>
  <c r="A1742" i="6"/>
  <c r="B1742" i="6"/>
  <c r="C1742" i="6"/>
  <c r="D1742" i="6"/>
  <c r="A1743" i="6"/>
  <c r="B1743" i="6"/>
  <c r="C1743" i="6"/>
  <c r="D1743" i="6"/>
  <c r="A1744" i="6"/>
  <c r="B1744" i="6"/>
  <c r="C1744" i="6"/>
  <c r="D1744" i="6"/>
  <c r="A1745" i="6"/>
  <c r="B1745" i="6"/>
  <c r="C1745" i="6"/>
  <c r="D1745" i="6"/>
  <c r="A1746" i="6"/>
  <c r="B1746" i="6"/>
  <c r="C1746" i="6"/>
  <c r="D1746" i="6"/>
  <c r="A1747" i="6"/>
  <c r="B1747" i="6"/>
  <c r="C1747" i="6"/>
  <c r="D1747" i="6"/>
  <c r="A1748" i="6"/>
  <c r="B1748" i="6"/>
  <c r="C1748" i="6"/>
  <c r="D1748" i="6"/>
  <c r="A1749" i="6"/>
  <c r="B1749" i="6"/>
  <c r="C1749" i="6"/>
  <c r="D1749" i="6"/>
  <c r="A1750" i="6"/>
  <c r="B1750" i="6"/>
  <c r="C1750" i="6"/>
  <c r="D1750" i="6"/>
  <c r="A1751" i="6"/>
  <c r="B1751" i="6"/>
  <c r="C1751" i="6"/>
  <c r="D1751" i="6"/>
  <c r="A1752" i="6"/>
  <c r="B1752" i="6"/>
  <c r="C1752" i="6"/>
  <c r="D1752" i="6"/>
  <c r="A1753" i="6"/>
  <c r="B1753" i="6"/>
  <c r="C1753" i="6"/>
  <c r="D1753" i="6"/>
  <c r="A1754" i="6"/>
  <c r="B1754" i="6"/>
  <c r="C1754" i="6"/>
  <c r="D1754" i="6"/>
  <c r="A1755" i="6"/>
  <c r="B1755" i="6"/>
  <c r="C1755" i="6"/>
  <c r="D1755" i="6"/>
  <c r="A1756" i="6"/>
  <c r="B1756" i="6"/>
  <c r="C1756" i="6"/>
  <c r="D1756" i="6"/>
  <c r="A1757" i="6"/>
  <c r="B1757" i="6"/>
  <c r="C1757" i="6"/>
  <c r="D1757" i="6"/>
  <c r="A1758" i="6"/>
  <c r="B1758" i="6"/>
  <c r="C1758" i="6"/>
  <c r="D1758" i="6"/>
  <c r="A1759" i="6"/>
  <c r="B1759" i="6"/>
  <c r="C1759" i="6"/>
  <c r="D1759" i="6"/>
  <c r="A1760" i="6"/>
  <c r="B1760" i="6"/>
  <c r="C1760" i="6"/>
  <c r="D1760" i="6"/>
  <c r="A1761" i="6"/>
  <c r="B1761" i="6"/>
  <c r="C1761" i="6"/>
  <c r="D1761" i="6"/>
  <c r="A1762" i="6"/>
  <c r="B1762" i="6"/>
  <c r="C1762" i="6"/>
  <c r="D1762" i="6"/>
  <c r="A1763" i="6"/>
  <c r="B1763" i="6"/>
  <c r="C1763" i="6"/>
  <c r="D1763" i="6"/>
  <c r="A1764" i="6"/>
  <c r="B1764" i="6"/>
  <c r="C1764" i="6"/>
  <c r="D1764" i="6"/>
  <c r="A1765" i="6"/>
  <c r="B1765" i="6"/>
  <c r="C1765" i="6"/>
  <c r="D1765" i="6"/>
  <c r="A1766" i="6"/>
  <c r="B1766" i="6"/>
  <c r="C1766" i="6"/>
  <c r="D1766" i="6"/>
  <c r="A1767" i="6"/>
  <c r="B1767" i="6"/>
  <c r="C1767" i="6"/>
  <c r="D1767" i="6"/>
  <c r="A1768" i="6"/>
  <c r="B1768" i="6"/>
  <c r="C1768" i="6"/>
  <c r="D1768" i="6"/>
  <c r="A1769" i="6"/>
  <c r="B1769" i="6"/>
  <c r="C1769" i="6"/>
  <c r="D1769" i="6"/>
  <c r="A1770" i="6"/>
  <c r="B1770" i="6"/>
  <c r="C1770" i="6"/>
  <c r="D1770" i="6"/>
  <c r="A1771" i="6"/>
  <c r="B1771" i="6"/>
  <c r="C1771" i="6"/>
  <c r="D1771" i="6"/>
  <c r="A1772" i="6"/>
  <c r="B1772" i="6"/>
  <c r="C1772" i="6"/>
  <c r="D1772" i="6"/>
  <c r="A1773" i="6"/>
  <c r="B1773" i="6"/>
  <c r="C1773" i="6"/>
  <c r="D1773" i="6"/>
  <c r="A1774" i="6"/>
  <c r="B1774" i="6"/>
  <c r="C1774" i="6"/>
  <c r="D1774" i="6"/>
  <c r="A1775" i="6"/>
  <c r="B1775" i="6"/>
  <c r="C1775" i="6"/>
  <c r="D1775" i="6"/>
  <c r="A1776" i="6"/>
  <c r="B1776" i="6"/>
  <c r="C1776" i="6"/>
  <c r="D1776" i="6"/>
  <c r="A1777" i="6"/>
  <c r="B1777" i="6"/>
  <c r="C1777" i="6"/>
  <c r="D1777" i="6"/>
  <c r="A1778" i="6"/>
  <c r="B1778" i="6"/>
  <c r="C1778" i="6"/>
  <c r="D1778" i="6"/>
  <c r="A1779" i="6"/>
  <c r="B1779" i="6"/>
  <c r="C1779" i="6"/>
  <c r="D1779" i="6"/>
  <c r="A1780" i="6"/>
  <c r="B1780" i="6"/>
  <c r="C1780" i="6"/>
  <c r="D1780" i="6"/>
  <c r="A1781" i="6"/>
  <c r="B1781" i="6"/>
  <c r="C1781" i="6"/>
  <c r="D1781" i="6"/>
  <c r="A1782" i="6"/>
  <c r="B1782" i="6"/>
  <c r="C1782" i="6"/>
  <c r="D1782" i="6"/>
  <c r="A1783" i="6"/>
  <c r="B1783" i="6"/>
  <c r="C1783" i="6"/>
  <c r="D1783" i="6"/>
  <c r="A1784" i="6"/>
  <c r="B1784" i="6"/>
  <c r="C1784" i="6"/>
  <c r="D1784" i="6"/>
  <c r="A1785" i="6"/>
  <c r="B1785" i="6"/>
  <c r="C1785" i="6"/>
  <c r="D1785" i="6"/>
  <c r="A1786" i="6"/>
  <c r="B1786" i="6"/>
  <c r="C1786" i="6"/>
  <c r="D1786" i="6"/>
  <c r="A1787" i="6"/>
  <c r="B1787" i="6"/>
  <c r="C1787" i="6"/>
  <c r="D1787" i="6"/>
  <c r="A1788" i="6"/>
  <c r="B1788" i="6"/>
  <c r="C1788" i="6"/>
  <c r="D1788" i="6"/>
  <c r="A1789" i="6"/>
  <c r="B1789" i="6"/>
  <c r="C1789" i="6"/>
  <c r="D1789" i="6"/>
  <c r="A1790" i="6"/>
  <c r="B1790" i="6"/>
  <c r="C1790" i="6"/>
  <c r="D1790" i="6"/>
  <c r="A1791" i="6"/>
  <c r="B1791" i="6"/>
  <c r="C1791" i="6"/>
  <c r="D1791" i="6"/>
  <c r="A1792" i="6"/>
  <c r="B1792" i="6"/>
  <c r="C1792" i="6"/>
  <c r="D1792" i="6"/>
  <c r="A1793" i="6"/>
  <c r="B1793" i="6"/>
  <c r="C1793" i="6"/>
  <c r="D1793" i="6"/>
  <c r="A1794" i="6"/>
  <c r="B1794" i="6"/>
  <c r="C1794" i="6"/>
  <c r="D1794" i="6"/>
  <c r="A1795" i="6"/>
  <c r="B1795" i="6"/>
  <c r="C1795" i="6"/>
  <c r="D1795" i="6"/>
  <c r="A1796" i="6"/>
  <c r="B1796" i="6"/>
  <c r="C1796" i="6"/>
  <c r="D1796" i="6"/>
  <c r="A1797" i="6"/>
  <c r="B1797" i="6"/>
  <c r="C1797" i="6"/>
  <c r="D1797" i="6"/>
  <c r="A1798" i="6"/>
  <c r="B1798" i="6"/>
  <c r="C1798" i="6"/>
  <c r="D1798" i="6"/>
  <c r="A1799" i="6"/>
  <c r="B1799" i="6"/>
  <c r="C1799" i="6"/>
  <c r="D1799" i="6"/>
  <c r="A1800" i="6"/>
  <c r="B1800" i="6"/>
  <c r="C1800" i="6"/>
  <c r="D1800" i="6"/>
  <c r="A1801" i="6"/>
  <c r="B1801" i="6"/>
  <c r="C1801" i="6"/>
  <c r="D1801" i="6"/>
  <c r="A1802" i="6"/>
  <c r="B1802" i="6"/>
  <c r="C1802" i="6"/>
  <c r="D1802" i="6"/>
  <c r="A1803" i="6"/>
  <c r="B1803" i="6"/>
  <c r="C1803" i="6"/>
  <c r="D1803" i="6"/>
  <c r="A1804" i="6"/>
  <c r="B1804" i="6"/>
  <c r="C1804" i="6"/>
  <c r="D1804" i="6"/>
  <c r="A1805" i="6"/>
  <c r="B1805" i="6"/>
  <c r="C1805" i="6"/>
  <c r="D1805" i="6"/>
  <c r="A1806" i="6"/>
  <c r="B1806" i="6"/>
  <c r="C1806" i="6"/>
  <c r="D1806" i="6"/>
  <c r="A1807" i="6"/>
  <c r="B1807" i="6"/>
  <c r="C1807" i="6"/>
  <c r="D1807" i="6"/>
  <c r="A1808" i="6"/>
  <c r="B1808" i="6"/>
  <c r="C1808" i="6"/>
  <c r="D1808" i="6"/>
  <c r="A1809" i="6"/>
  <c r="B1809" i="6"/>
  <c r="C1809" i="6"/>
  <c r="D1809" i="6"/>
  <c r="A1810" i="6"/>
  <c r="B1810" i="6"/>
  <c r="C1810" i="6"/>
  <c r="D1810" i="6"/>
  <c r="A1811" i="6"/>
  <c r="B1811" i="6"/>
  <c r="C1811" i="6"/>
  <c r="D1811" i="6"/>
  <c r="A1812" i="6"/>
  <c r="B1812" i="6"/>
  <c r="C1812" i="6"/>
  <c r="D1812" i="6"/>
  <c r="A1813" i="6"/>
  <c r="B1813" i="6"/>
  <c r="C1813" i="6"/>
  <c r="D1813" i="6"/>
  <c r="A1814" i="6"/>
  <c r="B1814" i="6"/>
  <c r="C1814" i="6"/>
  <c r="D1814" i="6"/>
  <c r="A1815" i="6"/>
  <c r="B1815" i="6"/>
  <c r="C1815" i="6"/>
  <c r="D1815" i="6"/>
  <c r="A1816" i="6"/>
  <c r="B1816" i="6"/>
  <c r="C1816" i="6"/>
  <c r="D1816" i="6"/>
  <c r="A1817" i="6"/>
  <c r="B1817" i="6"/>
  <c r="C1817" i="6"/>
  <c r="D1817" i="6"/>
  <c r="A1818" i="6"/>
  <c r="B1818" i="6"/>
  <c r="C1818" i="6"/>
  <c r="D1818" i="6"/>
  <c r="A1819" i="6"/>
  <c r="B1819" i="6"/>
  <c r="C1819" i="6"/>
  <c r="D1819" i="6"/>
  <c r="A1820" i="6"/>
  <c r="B1820" i="6"/>
  <c r="C1820" i="6"/>
  <c r="D1820" i="6"/>
  <c r="A1821" i="6"/>
  <c r="B1821" i="6"/>
  <c r="C1821" i="6"/>
  <c r="D1821" i="6"/>
  <c r="A1822" i="6"/>
  <c r="B1822" i="6"/>
  <c r="C1822" i="6"/>
  <c r="D1822" i="6"/>
  <c r="A1823" i="6"/>
  <c r="B1823" i="6"/>
  <c r="C1823" i="6"/>
  <c r="D1823" i="6"/>
  <c r="A1824" i="6"/>
  <c r="B1824" i="6"/>
  <c r="C1824" i="6"/>
  <c r="D1824" i="6"/>
  <c r="A1825" i="6"/>
  <c r="B1825" i="6"/>
  <c r="C1825" i="6"/>
  <c r="D1825" i="6"/>
  <c r="A1826" i="6"/>
  <c r="B1826" i="6"/>
  <c r="C1826" i="6"/>
  <c r="D1826" i="6"/>
  <c r="A1827" i="6"/>
  <c r="B1827" i="6"/>
  <c r="C1827" i="6"/>
  <c r="D1827" i="6"/>
  <c r="A1828" i="6"/>
  <c r="B1828" i="6"/>
  <c r="C1828" i="6"/>
  <c r="D1828" i="6"/>
  <c r="A1829" i="6"/>
  <c r="B1829" i="6"/>
  <c r="C1829" i="6"/>
  <c r="D1829" i="6"/>
  <c r="A1830" i="6"/>
  <c r="B1830" i="6"/>
  <c r="C1830" i="6"/>
  <c r="D1830" i="6"/>
  <c r="A1831" i="6"/>
  <c r="B1831" i="6"/>
  <c r="C1831" i="6"/>
  <c r="D1831" i="6"/>
  <c r="A1832" i="6"/>
  <c r="B1832" i="6"/>
  <c r="C1832" i="6"/>
  <c r="D1832" i="6"/>
  <c r="A1833" i="6"/>
  <c r="B1833" i="6"/>
  <c r="C1833" i="6"/>
  <c r="D1833" i="6"/>
  <c r="A1834" i="6"/>
  <c r="B1834" i="6"/>
  <c r="C1834" i="6"/>
  <c r="D1834" i="6"/>
  <c r="A1835" i="6"/>
  <c r="B1835" i="6"/>
  <c r="C1835" i="6"/>
  <c r="D1835" i="6"/>
  <c r="A1836" i="6"/>
  <c r="B1836" i="6"/>
  <c r="C1836" i="6"/>
  <c r="D1836" i="6"/>
  <c r="A1837" i="6"/>
  <c r="B1837" i="6"/>
  <c r="C1837" i="6"/>
  <c r="D1837" i="6"/>
  <c r="A1838" i="6"/>
  <c r="B1838" i="6"/>
  <c r="C1838" i="6"/>
  <c r="D1838" i="6"/>
  <c r="A1839" i="6"/>
  <c r="B1839" i="6"/>
  <c r="C1839" i="6"/>
  <c r="D1839" i="6"/>
  <c r="A1840" i="6"/>
  <c r="B1840" i="6"/>
  <c r="C1840" i="6"/>
  <c r="D1840" i="6"/>
  <c r="A1841" i="6"/>
  <c r="B1841" i="6"/>
  <c r="C1841" i="6"/>
  <c r="D1841" i="6"/>
  <c r="A1842" i="6"/>
  <c r="B1842" i="6"/>
  <c r="C1842" i="6"/>
  <c r="D1842" i="6"/>
  <c r="A1843" i="6"/>
  <c r="B1843" i="6"/>
  <c r="C1843" i="6"/>
  <c r="D1843" i="6"/>
  <c r="A1844" i="6"/>
  <c r="B1844" i="6"/>
  <c r="C1844" i="6"/>
  <c r="D1844" i="6"/>
  <c r="A1845" i="6"/>
  <c r="B1845" i="6"/>
  <c r="C1845" i="6"/>
  <c r="D1845" i="6"/>
  <c r="A1846" i="6"/>
  <c r="B1846" i="6"/>
  <c r="C1846" i="6"/>
  <c r="D1846" i="6"/>
  <c r="A1847" i="6"/>
  <c r="B1847" i="6"/>
  <c r="C1847" i="6"/>
  <c r="D1847" i="6"/>
  <c r="A1848" i="6"/>
  <c r="B1848" i="6"/>
  <c r="C1848" i="6"/>
  <c r="D1848" i="6"/>
  <c r="A1849" i="6"/>
  <c r="B1849" i="6"/>
  <c r="C1849" i="6"/>
  <c r="D1849" i="6"/>
  <c r="A1850" i="6"/>
  <c r="B1850" i="6"/>
  <c r="C1850" i="6"/>
  <c r="D1850" i="6"/>
  <c r="A1851" i="6"/>
  <c r="B1851" i="6"/>
  <c r="C1851" i="6"/>
  <c r="D1851" i="6"/>
  <c r="A1852" i="6"/>
  <c r="B1852" i="6"/>
  <c r="C1852" i="6"/>
  <c r="D1852" i="6"/>
  <c r="A1853" i="6"/>
  <c r="B1853" i="6"/>
  <c r="C1853" i="6"/>
  <c r="D1853" i="6"/>
  <c r="A1854" i="6"/>
  <c r="B1854" i="6"/>
  <c r="C1854" i="6"/>
  <c r="D1854" i="6"/>
  <c r="A1855" i="6"/>
  <c r="B1855" i="6"/>
  <c r="C1855" i="6"/>
  <c r="D1855" i="6"/>
  <c r="A1856" i="6"/>
  <c r="B1856" i="6"/>
  <c r="C1856" i="6"/>
  <c r="D1856" i="6"/>
  <c r="A1857" i="6"/>
  <c r="B1857" i="6"/>
  <c r="C1857" i="6"/>
  <c r="D1857" i="6"/>
  <c r="A1858" i="6"/>
  <c r="B1858" i="6"/>
  <c r="C1858" i="6"/>
  <c r="D1858" i="6"/>
  <c r="A1859" i="6"/>
  <c r="B1859" i="6"/>
  <c r="C1859" i="6"/>
  <c r="D1859" i="6"/>
  <c r="A1860" i="6"/>
  <c r="B1860" i="6"/>
  <c r="C1860" i="6"/>
  <c r="D1860" i="6"/>
  <c r="A1861" i="6"/>
  <c r="B1861" i="6"/>
  <c r="C1861" i="6"/>
  <c r="D1861" i="6"/>
  <c r="A1862" i="6"/>
  <c r="B1862" i="6"/>
  <c r="C1862" i="6"/>
  <c r="D1862" i="6"/>
  <c r="A1863" i="6"/>
  <c r="B1863" i="6"/>
  <c r="C1863" i="6"/>
  <c r="D1863" i="6"/>
  <c r="A1864" i="6"/>
  <c r="B1864" i="6"/>
  <c r="C1864" i="6"/>
  <c r="D1864" i="6"/>
  <c r="A1865" i="6"/>
  <c r="B1865" i="6"/>
  <c r="C1865" i="6"/>
  <c r="D1865" i="6"/>
  <c r="A1866" i="6"/>
  <c r="B1866" i="6"/>
  <c r="C1866" i="6"/>
  <c r="D1866" i="6"/>
  <c r="A1867" i="6"/>
  <c r="B1867" i="6"/>
  <c r="C1867" i="6"/>
  <c r="D1867" i="6"/>
  <c r="A1868" i="6"/>
  <c r="B1868" i="6"/>
  <c r="C1868" i="6"/>
  <c r="D1868" i="6"/>
  <c r="A1869" i="6"/>
  <c r="B1869" i="6"/>
  <c r="C1869" i="6"/>
  <c r="D1869" i="6"/>
  <c r="A1870" i="6"/>
  <c r="B1870" i="6"/>
  <c r="C1870" i="6"/>
  <c r="D1870" i="6"/>
  <c r="A1871" i="6"/>
  <c r="B1871" i="6"/>
  <c r="C1871" i="6"/>
  <c r="D1871" i="6"/>
  <c r="A1872" i="6"/>
  <c r="B1872" i="6"/>
  <c r="C1872" i="6"/>
  <c r="D1872" i="6"/>
  <c r="A1873" i="6"/>
  <c r="B1873" i="6"/>
  <c r="C1873" i="6"/>
  <c r="D1873" i="6"/>
  <c r="A1874" i="6"/>
  <c r="B1874" i="6"/>
  <c r="C1874" i="6"/>
  <c r="D1874" i="6"/>
  <c r="A1875" i="6"/>
  <c r="B1875" i="6"/>
  <c r="C1875" i="6"/>
  <c r="D1875" i="6"/>
  <c r="A1876" i="6"/>
  <c r="B1876" i="6"/>
  <c r="C1876" i="6"/>
  <c r="D1876" i="6"/>
  <c r="A1877" i="6"/>
  <c r="B1877" i="6"/>
  <c r="C1877" i="6"/>
  <c r="D1877" i="6"/>
  <c r="A1878" i="6"/>
  <c r="B1878" i="6"/>
  <c r="C1878" i="6"/>
  <c r="D1878" i="6"/>
  <c r="A1879" i="6"/>
  <c r="B1879" i="6"/>
  <c r="C1879" i="6"/>
  <c r="D1879" i="6"/>
  <c r="A1880" i="6"/>
  <c r="B1880" i="6"/>
  <c r="C1880" i="6"/>
  <c r="D1880" i="6"/>
  <c r="A1881" i="6"/>
  <c r="B1881" i="6"/>
  <c r="C1881" i="6"/>
  <c r="D1881" i="6"/>
  <c r="A1882" i="6"/>
  <c r="B1882" i="6"/>
  <c r="C1882" i="6"/>
  <c r="D1882" i="6"/>
  <c r="A1883" i="6"/>
  <c r="B1883" i="6"/>
  <c r="C1883" i="6"/>
  <c r="D1883" i="6"/>
  <c r="A1884" i="6"/>
  <c r="B1884" i="6"/>
  <c r="C1884" i="6"/>
  <c r="D1884" i="6"/>
  <c r="A1885" i="6"/>
  <c r="B1885" i="6"/>
  <c r="C1885" i="6"/>
  <c r="D1885" i="6"/>
  <c r="A1886" i="6"/>
  <c r="B1886" i="6"/>
  <c r="C1886" i="6"/>
  <c r="D1886" i="6"/>
  <c r="A1887" i="6"/>
  <c r="B1887" i="6"/>
  <c r="C1887" i="6"/>
  <c r="D1887" i="6"/>
  <c r="A1888" i="6"/>
  <c r="B1888" i="6"/>
  <c r="C1888" i="6"/>
  <c r="D1888" i="6"/>
  <c r="A1889" i="6"/>
  <c r="B1889" i="6"/>
  <c r="C1889" i="6"/>
  <c r="D1889" i="6"/>
  <c r="A1890" i="6"/>
  <c r="B1890" i="6"/>
  <c r="C1890" i="6"/>
  <c r="D1890" i="6"/>
  <c r="A1891" i="6"/>
  <c r="B1891" i="6"/>
  <c r="C1891" i="6"/>
  <c r="D1891" i="6"/>
  <c r="A1892" i="6"/>
  <c r="B1892" i="6"/>
  <c r="C1892" i="6"/>
  <c r="D1892" i="6"/>
  <c r="A1893" i="6"/>
  <c r="B1893" i="6"/>
  <c r="C1893" i="6"/>
  <c r="D1893" i="6"/>
  <c r="A1894" i="6"/>
  <c r="B1894" i="6"/>
  <c r="C1894" i="6"/>
  <c r="D1894" i="6"/>
  <c r="A1895" i="6"/>
  <c r="B1895" i="6"/>
  <c r="C1895" i="6"/>
  <c r="D1895" i="6"/>
  <c r="A1896" i="6"/>
  <c r="B1896" i="6"/>
  <c r="C1896" i="6"/>
  <c r="D1896" i="6"/>
  <c r="A1897" i="6"/>
  <c r="B1897" i="6"/>
  <c r="C1897" i="6"/>
  <c r="D1897" i="6"/>
  <c r="A1898" i="6"/>
  <c r="B1898" i="6"/>
  <c r="C1898" i="6"/>
  <c r="D1898" i="6"/>
  <c r="A1899" i="6"/>
  <c r="B1899" i="6"/>
  <c r="C1899" i="6"/>
  <c r="D1899" i="6"/>
  <c r="A1900" i="6"/>
  <c r="B1900" i="6"/>
  <c r="C1900" i="6"/>
  <c r="D1900" i="6"/>
  <c r="A1901" i="6"/>
  <c r="B1901" i="6"/>
  <c r="C1901" i="6"/>
  <c r="D1901" i="6"/>
  <c r="A1902" i="6"/>
  <c r="B1902" i="6"/>
  <c r="C1902" i="6"/>
  <c r="D1902" i="6"/>
  <c r="A1903" i="6"/>
  <c r="B1903" i="6"/>
  <c r="C1903" i="6"/>
  <c r="D1903" i="6"/>
  <c r="A1904" i="6"/>
  <c r="B1904" i="6"/>
  <c r="C1904" i="6"/>
  <c r="D1904" i="6"/>
  <c r="A1905" i="6"/>
  <c r="B1905" i="6"/>
  <c r="C1905" i="6"/>
  <c r="D1905" i="6"/>
  <c r="A1906" i="6"/>
  <c r="B1906" i="6"/>
  <c r="C1906" i="6"/>
  <c r="D1906" i="6"/>
  <c r="A1907" i="6"/>
  <c r="B1907" i="6"/>
  <c r="C1907" i="6"/>
  <c r="D1907" i="6"/>
  <c r="A1908" i="6"/>
  <c r="B1908" i="6"/>
  <c r="C1908" i="6"/>
  <c r="D1908" i="6"/>
  <c r="A1909" i="6"/>
  <c r="B1909" i="6"/>
  <c r="C1909" i="6"/>
  <c r="D1909" i="6"/>
  <c r="A1910" i="6"/>
  <c r="B1910" i="6"/>
  <c r="C1910" i="6"/>
  <c r="D1910" i="6"/>
  <c r="A1911" i="6"/>
  <c r="B1911" i="6"/>
  <c r="C1911" i="6"/>
  <c r="D1911" i="6"/>
  <c r="A1912" i="6"/>
  <c r="B1912" i="6"/>
  <c r="C1912" i="6"/>
  <c r="D1912" i="6"/>
  <c r="A1913" i="6"/>
  <c r="B1913" i="6"/>
  <c r="C1913" i="6"/>
  <c r="D1913" i="6"/>
  <c r="A1914" i="6"/>
  <c r="B1914" i="6"/>
  <c r="C1914" i="6"/>
  <c r="D1914" i="6"/>
  <c r="A1915" i="6"/>
  <c r="B1915" i="6"/>
  <c r="C1915" i="6"/>
  <c r="D1915" i="6"/>
  <c r="A1916" i="6"/>
  <c r="B1916" i="6"/>
  <c r="C1916" i="6"/>
  <c r="D1916" i="6"/>
  <c r="A1917" i="6"/>
  <c r="B1917" i="6"/>
  <c r="C1917" i="6"/>
  <c r="D1917" i="6"/>
  <c r="A1918" i="6"/>
  <c r="B1918" i="6"/>
  <c r="C1918" i="6"/>
  <c r="D1918" i="6"/>
  <c r="A1919" i="6"/>
  <c r="B1919" i="6"/>
  <c r="C1919" i="6"/>
  <c r="D1919" i="6"/>
  <c r="A1920" i="6"/>
  <c r="B1920" i="6"/>
  <c r="C1920" i="6"/>
  <c r="D1920" i="6"/>
  <c r="A1921" i="6"/>
  <c r="B1921" i="6"/>
  <c r="C1921" i="6"/>
  <c r="D1921" i="6"/>
  <c r="A1922" i="6"/>
  <c r="B1922" i="6"/>
  <c r="C1922" i="6"/>
  <c r="D1922" i="6"/>
  <c r="A1923" i="6"/>
  <c r="B1923" i="6"/>
  <c r="C1923" i="6"/>
  <c r="D1923" i="6"/>
  <c r="A1924" i="6"/>
  <c r="B1924" i="6"/>
  <c r="C1924" i="6"/>
  <c r="D1924" i="6"/>
  <c r="A1925" i="6"/>
  <c r="B1925" i="6"/>
  <c r="C1925" i="6"/>
  <c r="D1925" i="6"/>
  <c r="A1926" i="6"/>
  <c r="B1926" i="6"/>
  <c r="C1926" i="6"/>
  <c r="D1926" i="6"/>
  <c r="A1927" i="6"/>
  <c r="B1927" i="6"/>
  <c r="C1927" i="6"/>
  <c r="D1927" i="6"/>
  <c r="A1928" i="6"/>
  <c r="B1928" i="6"/>
  <c r="C1928" i="6"/>
  <c r="D1928" i="6"/>
  <c r="A1929" i="6"/>
  <c r="B1929" i="6"/>
  <c r="C1929" i="6"/>
  <c r="D1929" i="6"/>
  <c r="A1930" i="6"/>
  <c r="B1930" i="6"/>
  <c r="C1930" i="6"/>
  <c r="D1930" i="6"/>
  <c r="A1931" i="6"/>
  <c r="B1931" i="6"/>
  <c r="C1931" i="6"/>
  <c r="D1931" i="6"/>
  <c r="A1932" i="6"/>
  <c r="B1932" i="6"/>
  <c r="C1932" i="6"/>
  <c r="D1932" i="6"/>
  <c r="A1933" i="6"/>
  <c r="B1933" i="6"/>
  <c r="C1933" i="6"/>
  <c r="D1933" i="6"/>
  <c r="A1934" i="6"/>
  <c r="B1934" i="6"/>
  <c r="C1934" i="6"/>
  <c r="D1934" i="6"/>
  <c r="A1935" i="6"/>
  <c r="B1935" i="6"/>
  <c r="C1935" i="6"/>
  <c r="D1935" i="6"/>
  <c r="A1936" i="6"/>
  <c r="B1936" i="6"/>
  <c r="C1936" i="6"/>
  <c r="D1936" i="6"/>
  <c r="A1937" i="6"/>
  <c r="B1937" i="6"/>
  <c r="C1937" i="6"/>
  <c r="D1937" i="6"/>
  <c r="A1938" i="6"/>
  <c r="B1938" i="6"/>
  <c r="C1938" i="6"/>
  <c r="D1938" i="6"/>
  <c r="A1939" i="6"/>
  <c r="B1939" i="6"/>
  <c r="C1939" i="6"/>
  <c r="D1939" i="6"/>
  <c r="A1940" i="6"/>
  <c r="B1940" i="6"/>
  <c r="C1940" i="6"/>
  <c r="D1940" i="6"/>
  <c r="A1941" i="6"/>
  <c r="B1941" i="6"/>
  <c r="C1941" i="6"/>
  <c r="D1941" i="6"/>
  <c r="A1942" i="6"/>
  <c r="B1942" i="6"/>
  <c r="C1942" i="6"/>
  <c r="D1942" i="6"/>
  <c r="A1943" i="6"/>
  <c r="B1943" i="6"/>
  <c r="C1943" i="6"/>
  <c r="D1943" i="6"/>
  <c r="A1944" i="6"/>
  <c r="B1944" i="6"/>
  <c r="C1944" i="6"/>
  <c r="D1944" i="6"/>
  <c r="A1945" i="6"/>
  <c r="B1945" i="6"/>
  <c r="C1945" i="6"/>
  <c r="D1945" i="6"/>
  <c r="A1946" i="6"/>
  <c r="B1946" i="6"/>
  <c r="C1946" i="6"/>
  <c r="D1946" i="6"/>
  <c r="A1947" i="6"/>
  <c r="B1947" i="6"/>
  <c r="C1947" i="6"/>
  <c r="D1947" i="6"/>
  <c r="A1948" i="6"/>
  <c r="B1948" i="6"/>
  <c r="C1948" i="6"/>
  <c r="D1948" i="6"/>
  <c r="A1949" i="6"/>
  <c r="B1949" i="6"/>
  <c r="C1949" i="6"/>
  <c r="D1949" i="6"/>
  <c r="A1950" i="6"/>
  <c r="B1950" i="6"/>
  <c r="C1950" i="6"/>
  <c r="D1950" i="6"/>
  <c r="A1951" i="6"/>
  <c r="B1951" i="6"/>
  <c r="C1951" i="6"/>
  <c r="D1951" i="6"/>
  <c r="A1952" i="6"/>
  <c r="B1952" i="6"/>
  <c r="C1952" i="6"/>
  <c r="D1952" i="6"/>
  <c r="A1953" i="6"/>
  <c r="B1953" i="6"/>
  <c r="C1953" i="6"/>
  <c r="D1953" i="6"/>
  <c r="A1954" i="6"/>
  <c r="B1954" i="6"/>
  <c r="C1954" i="6"/>
  <c r="D1954" i="6"/>
  <c r="A1955" i="6"/>
  <c r="B1955" i="6"/>
  <c r="C1955" i="6"/>
  <c r="D1955" i="6"/>
  <c r="A1956" i="6"/>
  <c r="B1956" i="6"/>
  <c r="C1956" i="6"/>
  <c r="D1956" i="6"/>
  <c r="A1957" i="6"/>
  <c r="B1957" i="6"/>
  <c r="C1957" i="6"/>
  <c r="D1957" i="6"/>
  <c r="A1958" i="6"/>
  <c r="B1958" i="6"/>
  <c r="C1958" i="6"/>
  <c r="D1958" i="6"/>
  <c r="A1959" i="6"/>
  <c r="B1959" i="6"/>
  <c r="C1959" i="6"/>
  <c r="D1959" i="6"/>
  <c r="A1960" i="6"/>
  <c r="B1960" i="6"/>
  <c r="C1960" i="6"/>
  <c r="D1960" i="6"/>
  <c r="A1961" i="6"/>
  <c r="B1961" i="6"/>
  <c r="C1961" i="6"/>
  <c r="D1961" i="6"/>
  <c r="A1962" i="6"/>
  <c r="B1962" i="6"/>
  <c r="C1962" i="6"/>
  <c r="D1962" i="6"/>
  <c r="A1963" i="6"/>
  <c r="B1963" i="6"/>
  <c r="C1963" i="6"/>
  <c r="D1963" i="6"/>
  <c r="A1964" i="6"/>
  <c r="B1964" i="6"/>
  <c r="C1964" i="6"/>
  <c r="D1964" i="6"/>
  <c r="A1965" i="6"/>
  <c r="B1965" i="6"/>
  <c r="C1965" i="6"/>
  <c r="D1965" i="6"/>
  <c r="A1966" i="6"/>
  <c r="B1966" i="6"/>
  <c r="C1966" i="6"/>
  <c r="D1966" i="6"/>
  <c r="A1967" i="6"/>
  <c r="B1967" i="6"/>
  <c r="C1967" i="6"/>
  <c r="D1967" i="6"/>
  <c r="A1968" i="6"/>
  <c r="B1968" i="6"/>
  <c r="C1968" i="6"/>
  <c r="D1968" i="6"/>
  <c r="A1969" i="6"/>
  <c r="B1969" i="6"/>
  <c r="C1969" i="6"/>
  <c r="D1969" i="6"/>
  <c r="A1970" i="6"/>
  <c r="B1970" i="6"/>
  <c r="C1970" i="6"/>
  <c r="D1970" i="6"/>
  <c r="A1971" i="6"/>
  <c r="B1971" i="6"/>
  <c r="C1971" i="6"/>
  <c r="D1971" i="6"/>
  <c r="A1972" i="6"/>
  <c r="B1972" i="6"/>
  <c r="C1972" i="6"/>
  <c r="D1972" i="6"/>
  <c r="A1973" i="6"/>
  <c r="B1973" i="6"/>
  <c r="C1973" i="6"/>
  <c r="D1973" i="6"/>
  <c r="A1974" i="6"/>
  <c r="B1974" i="6"/>
  <c r="C1974" i="6"/>
  <c r="D1974" i="6"/>
  <c r="A1975" i="6"/>
  <c r="B1975" i="6"/>
  <c r="C1975" i="6"/>
  <c r="D1975" i="6"/>
  <c r="A1976" i="6"/>
  <c r="B1976" i="6"/>
  <c r="C1976" i="6"/>
  <c r="D1976" i="6"/>
  <c r="A1977" i="6"/>
  <c r="B1977" i="6"/>
  <c r="C1977" i="6"/>
  <c r="D1977" i="6"/>
  <c r="A1978" i="6"/>
  <c r="B1978" i="6"/>
  <c r="C1978" i="6"/>
  <c r="D1978" i="6"/>
  <c r="A1979" i="6"/>
  <c r="B1979" i="6"/>
  <c r="C1979" i="6"/>
  <c r="D1979" i="6"/>
  <c r="A1980" i="6"/>
  <c r="B1980" i="6"/>
  <c r="C1980" i="6"/>
  <c r="D1980" i="6"/>
  <c r="A1981" i="6"/>
  <c r="B1981" i="6"/>
  <c r="C1981" i="6"/>
  <c r="D1981" i="6"/>
  <c r="A1982" i="6"/>
  <c r="B1982" i="6"/>
  <c r="C1982" i="6"/>
  <c r="D1982" i="6"/>
  <c r="A1983" i="6"/>
  <c r="B1983" i="6"/>
  <c r="C1983" i="6"/>
  <c r="D1983" i="6"/>
  <c r="A1984" i="6"/>
  <c r="B1984" i="6"/>
  <c r="C1984" i="6"/>
  <c r="D1984" i="6"/>
  <c r="A1985" i="6"/>
  <c r="B1985" i="6"/>
  <c r="C1985" i="6"/>
  <c r="D1985" i="6"/>
  <c r="A1986" i="6"/>
  <c r="B1986" i="6"/>
  <c r="C1986" i="6"/>
  <c r="D1986" i="6"/>
  <c r="A1987" i="6"/>
  <c r="B1987" i="6"/>
  <c r="C1987" i="6"/>
  <c r="D1987" i="6"/>
  <c r="A1988" i="6"/>
  <c r="B1988" i="6"/>
  <c r="C1988" i="6"/>
  <c r="D1988" i="6"/>
  <c r="A1989" i="6"/>
  <c r="B1989" i="6"/>
  <c r="C1989" i="6"/>
  <c r="D1989" i="6"/>
  <c r="A1990" i="6"/>
  <c r="B1990" i="6"/>
  <c r="C1990" i="6"/>
  <c r="D1990" i="6"/>
  <c r="A1991" i="6"/>
  <c r="B1991" i="6"/>
  <c r="C1991" i="6"/>
  <c r="D1991" i="6"/>
  <c r="A1992" i="6"/>
  <c r="B1992" i="6"/>
  <c r="C1992" i="6"/>
  <c r="D1992" i="6"/>
  <c r="A1993" i="6"/>
  <c r="B1993" i="6"/>
  <c r="C1993" i="6"/>
  <c r="D1993" i="6"/>
  <c r="A1994" i="6"/>
  <c r="B1994" i="6"/>
  <c r="C1994" i="6"/>
  <c r="D1994" i="6"/>
  <c r="A1995" i="6"/>
  <c r="B1995" i="6"/>
  <c r="C1995" i="6"/>
  <c r="D1995" i="6"/>
  <c r="A1996" i="6"/>
  <c r="B1996" i="6"/>
  <c r="C1996" i="6"/>
  <c r="D1996" i="6"/>
  <c r="A1997" i="6"/>
  <c r="B1997" i="6"/>
  <c r="C1997" i="6"/>
  <c r="D1997" i="6"/>
  <c r="A1998" i="6"/>
  <c r="B1998" i="6"/>
  <c r="C1998" i="6"/>
  <c r="D1998" i="6"/>
  <c r="A1999" i="6"/>
  <c r="B1999" i="6"/>
  <c r="C1999" i="6"/>
  <c r="D1999" i="6"/>
  <c r="A2000" i="6"/>
  <c r="B2000" i="6"/>
  <c r="C2000" i="6"/>
  <c r="D2000" i="6"/>
  <c r="A2001" i="6"/>
  <c r="B2001" i="6"/>
  <c r="C2001" i="6"/>
  <c r="D2001" i="6"/>
  <c r="C218" i="4" l="1"/>
  <c r="C213" i="4"/>
  <c r="C215" i="4"/>
  <c r="C214" i="4"/>
  <c r="C133" i="4" l="1"/>
  <c r="C130" i="4"/>
  <c r="C137" i="4"/>
  <c r="C44" i="4" l="1"/>
  <c r="C45" i="4"/>
  <c r="C59" i="4"/>
  <c r="C26" i="4" l="1"/>
  <c r="C16" i="4" l="1"/>
  <c r="C22" i="4"/>
  <c r="C1163" i="4" l="1"/>
  <c r="C1018" i="4" l="1"/>
  <c r="C1115" i="4" l="1"/>
  <c r="C1019" i="4"/>
  <c r="C1166" i="4" l="1"/>
  <c r="C879" i="4" l="1"/>
  <c r="C881" i="4"/>
  <c r="C986" i="4" l="1"/>
  <c r="C1109" i="4" l="1"/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E7" i="13" s="1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E9" i="13" s="1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2" i="7"/>
  <c r="E16" i="13" l="1"/>
  <c r="E6" i="13"/>
  <c r="E8" i="13"/>
  <c r="E12" i="13"/>
  <c r="E17" i="13"/>
  <c r="E5" i="13"/>
  <c r="E15" i="13"/>
  <c r="E13" i="13"/>
  <c r="E10" i="13"/>
  <c r="E14" i="13"/>
  <c r="E4" i="13"/>
  <c r="E11" i="13"/>
  <c r="C1075" i="4"/>
  <c r="G6" i="12" l="1"/>
  <c r="A6" i="12"/>
  <c r="L8" i="12" s="1" a="1"/>
  <c r="L8" i="12" s="1"/>
  <c r="C6" i="12"/>
  <c r="D6" i="12"/>
  <c r="E6" i="12"/>
  <c r="F6" i="12"/>
  <c r="H6" i="12"/>
  <c r="B6" i="12"/>
  <c r="O4" i="12"/>
  <c r="O11" i="12" l="1" a="1"/>
  <c r="O11" i="12" s="1"/>
  <c r="K11" i="12" a="1"/>
  <c r="K11" i="12" s="1"/>
  <c r="N11" i="12" a="1"/>
  <c r="N11" i="12" s="1"/>
  <c r="J11" i="12" a="1"/>
  <c r="J11" i="12" s="1"/>
  <c r="M11" i="12" a="1"/>
  <c r="M11" i="12" s="1"/>
  <c r="I11" i="12" a="1"/>
  <c r="I11" i="12" s="1"/>
  <c r="L11" i="12" a="1"/>
  <c r="L11" i="12" s="1"/>
  <c r="L14" i="12" a="1"/>
  <c r="L14" i="12" s="1"/>
  <c r="L12" i="12" a="1"/>
  <c r="L12" i="12" s="1"/>
  <c r="L19" i="12" a="1"/>
  <c r="L19" i="12" s="1"/>
  <c r="L17" i="12" a="1"/>
  <c r="L17" i="12" s="1"/>
  <c r="L13" i="12" a="1"/>
  <c r="L13" i="12" s="1"/>
  <c r="L16" i="12" a="1"/>
  <c r="L16" i="12" s="1"/>
  <c r="L15" i="12" a="1"/>
  <c r="L15" i="12" s="1"/>
  <c r="L18" i="12" a="1"/>
  <c r="L18" i="12" s="1"/>
  <c r="M13" i="12" a="1"/>
  <c r="M13" i="12" s="1"/>
  <c r="L73" i="12" a="1"/>
  <c r="L73" i="12" s="1"/>
  <c r="O18" i="12" a="1"/>
  <c r="O18" i="12" s="1"/>
  <c r="I9" i="12" a="1"/>
  <c r="I9" i="12" s="1"/>
  <c r="N99" i="12" a="1"/>
  <c r="N99" i="12" s="1"/>
  <c r="M97" i="12" a="1"/>
  <c r="M97" i="12" s="1"/>
  <c r="K95" i="12" a="1"/>
  <c r="K95" i="12" s="1"/>
  <c r="N91" i="12" a="1"/>
  <c r="N91" i="12" s="1"/>
  <c r="M82" i="12" a="1"/>
  <c r="M82" i="12" s="1"/>
  <c r="J46" i="12" a="1"/>
  <c r="J46" i="12" s="1"/>
  <c r="Q46" i="12" s="1"/>
  <c r="M9" i="12" a="1"/>
  <c r="M9" i="12" s="1"/>
  <c r="J99" i="12" a="1"/>
  <c r="J99" i="12" s="1"/>
  <c r="Q99" i="12" s="1"/>
  <c r="I97" i="12" a="1"/>
  <c r="I97" i="12" s="1"/>
  <c r="N94" i="12" a="1"/>
  <c r="N94" i="12" s="1"/>
  <c r="L89" i="12" a="1"/>
  <c r="L89" i="12" s="1"/>
  <c r="K80" i="12" a="1"/>
  <c r="K80" i="12" s="1"/>
  <c r="J71" i="12" a="1"/>
  <c r="J71" i="12" s="1"/>
  <c r="Q71" i="12" s="1"/>
  <c r="I62" i="12" a="1"/>
  <c r="I62" i="12" s="1"/>
  <c r="I37" i="12" a="1"/>
  <c r="I37" i="12" s="1"/>
  <c r="K64" i="12" a="1"/>
  <c r="K64" i="12" s="1"/>
  <c r="N100" i="12" a="1"/>
  <c r="N100" i="12" s="1"/>
  <c r="N98" i="12" a="1"/>
  <c r="N98" i="12" s="1"/>
  <c r="L96" i="12" a="1"/>
  <c r="L96" i="12" s="1"/>
  <c r="I94" i="12" a="1"/>
  <c r="I94" i="12" s="1"/>
  <c r="J87" i="12" a="1"/>
  <c r="J87" i="12" s="1"/>
  <c r="Q87" i="12" s="1"/>
  <c r="I78" i="12" a="1"/>
  <c r="I78" i="12" s="1"/>
  <c r="O68" i="12" a="1"/>
  <c r="O68" i="12" s="1"/>
  <c r="N59" i="12" a="1"/>
  <c r="N59" i="12" s="1"/>
  <c r="O27" i="12" a="1"/>
  <c r="O27" i="12" s="1"/>
  <c r="J100" i="12" a="1"/>
  <c r="J100" i="12" s="1"/>
  <c r="Q100" i="12" s="1"/>
  <c r="J98" i="12" a="1"/>
  <c r="J98" i="12" s="1"/>
  <c r="Q98" i="12" s="1"/>
  <c r="O95" i="12" a="1"/>
  <c r="O95" i="12" s="1"/>
  <c r="K93" i="12" a="1"/>
  <c r="K93" i="12" s="1"/>
  <c r="O84" i="12" a="1"/>
  <c r="O84" i="12" s="1"/>
  <c r="N75" i="12" a="1"/>
  <c r="N75" i="12" s="1"/>
  <c r="M66" i="12" a="1"/>
  <c r="M66" i="12" s="1"/>
  <c r="K55" i="12" a="1"/>
  <c r="K55" i="12" s="1"/>
  <c r="I10" i="12" a="1"/>
  <c r="I10" i="12" s="1"/>
  <c r="M10" i="12" a="1"/>
  <c r="M10" i="12" s="1"/>
  <c r="J12" i="12" a="1"/>
  <c r="J12" i="12" s="1"/>
  <c r="N12" i="12" a="1"/>
  <c r="N12" i="12" s="1"/>
  <c r="K13" i="12" a="1"/>
  <c r="K13" i="12" s="1"/>
  <c r="O13" i="12" a="1"/>
  <c r="O13" i="12" s="1"/>
  <c r="I15" i="12" a="1"/>
  <c r="I15" i="12" s="1"/>
  <c r="M15" i="12" a="1"/>
  <c r="M15" i="12" s="1"/>
  <c r="J16" i="12" a="1"/>
  <c r="J16" i="12" s="1"/>
  <c r="N16" i="12" a="1"/>
  <c r="N16" i="12" s="1"/>
  <c r="K17" i="12" a="1"/>
  <c r="K17" i="12" s="1"/>
  <c r="O17" i="12" a="1"/>
  <c r="O17" i="12" s="1"/>
  <c r="I19" i="12" a="1"/>
  <c r="I19" i="12" s="1"/>
  <c r="M19" i="12" a="1"/>
  <c r="M19" i="12" s="1"/>
  <c r="J20" i="12" a="1"/>
  <c r="J20" i="12" s="1"/>
  <c r="N20" i="12" a="1"/>
  <c r="N20" i="12" s="1"/>
  <c r="J21" i="12" a="1"/>
  <c r="J21" i="12" s="1"/>
  <c r="N21" i="12" a="1"/>
  <c r="N21" i="12" s="1"/>
  <c r="K22" i="12" a="1"/>
  <c r="K22" i="12" s="1"/>
  <c r="O22" i="12" a="1"/>
  <c r="O22" i="12" s="1"/>
  <c r="L23" i="12" a="1"/>
  <c r="L23" i="12" s="1"/>
  <c r="I24" i="12" a="1"/>
  <c r="I24" i="12" s="1"/>
  <c r="M24" i="12" a="1"/>
  <c r="M24" i="12" s="1"/>
  <c r="J25" i="12" a="1"/>
  <c r="J25" i="12" s="1"/>
  <c r="N25" i="12" a="1"/>
  <c r="N25" i="12" s="1"/>
  <c r="K26" i="12" a="1"/>
  <c r="K26" i="12" s="1"/>
  <c r="O26" i="12" a="1"/>
  <c r="O26" i="12" s="1"/>
  <c r="L27" i="12" a="1"/>
  <c r="L27" i="12" s="1"/>
  <c r="I28" i="12" a="1"/>
  <c r="I28" i="12" s="1"/>
  <c r="M28" i="12" a="1"/>
  <c r="M28" i="12" s="1"/>
  <c r="J29" i="12" a="1"/>
  <c r="J29" i="12" s="1"/>
  <c r="N29" i="12" a="1"/>
  <c r="N29" i="12" s="1"/>
  <c r="K30" i="12" a="1"/>
  <c r="K30" i="12" s="1"/>
  <c r="O30" i="12" a="1"/>
  <c r="O30" i="12" s="1"/>
  <c r="L31" i="12" a="1"/>
  <c r="L31" i="12" s="1"/>
  <c r="I32" i="12" a="1"/>
  <c r="I32" i="12" s="1"/>
  <c r="M32" i="12" a="1"/>
  <c r="M32" i="12" s="1"/>
  <c r="J33" i="12" a="1"/>
  <c r="J33" i="12" s="1"/>
  <c r="Q33" i="12" s="1"/>
  <c r="N33" i="12" a="1"/>
  <c r="N33" i="12" s="1"/>
  <c r="K34" i="12" a="1"/>
  <c r="K34" i="12" s="1"/>
  <c r="O34" i="12" a="1"/>
  <c r="O34" i="12" s="1"/>
  <c r="L35" i="12" a="1"/>
  <c r="L35" i="12" s="1"/>
  <c r="I36" i="12" a="1"/>
  <c r="I36" i="12" s="1"/>
  <c r="M36" i="12" a="1"/>
  <c r="M36" i="12" s="1"/>
  <c r="J37" i="12" a="1"/>
  <c r="J37" i="12" s="1"/>
  <c r="Q37" i="12" s="1"/>
  <c r="N37" i="12" a="1"/>
  <c r="N37" i="12" s="1"/>
  <c r="K38" i="12" a="1"/>
  <c r="K38" i="12" s="1"/>
  <c r="O38" i="12" a="1"/>
  <c r="O38" i="12" s="1"/>
  <c r="L39" i="12" a="1"/>
  <c r="L39" i="12" s="1"/>
  <c r="I40" i="12" a="1"/>
  <c r="I40" i="12" s="1"/>
  <c r="M40" i="12" a="1"/>
  <c r="M40" i="12" s="1"/>
  <c r="J41" i="12" a="1"/>
  <c r="J41" i="12" s="1"/>
  <c r="Q41" i="12" s="1"/>
  <c r="N41" i="12" a="1"/>
  <c r="N41" i="12" s="1"/>
  <c r="K42" i="12" a="1"/>
  <c r="K42" i="12" s="1"/>
  <c r="O42" i="12" a="1"/>
  <c r="O42" i="12" s="1"/>
  <c r="L43" i="12" a="1"/>
  <c r="L43" i="12" s="1"/>
  <c r="I44" i="12" a="1"/>
  <c r="I44" i="12" s="1"/>
  <c r="M44" i="12" a="1"/>
  <c r="M44" i="12" s="1"/>
  <c r="J45" i="12" a="1"/>
  <c r="J45" i="12" s="1"/>
  <c r="Q45" i="12" s="1"/>
  <c r="N45" i="12" a="1"/>
  <c r="N45" i="12" s="1"/>
  <c r="K46" i="12" a="1"/>
  <c r="K46" i="12" s="1"/>
  <c r="O46" i="12" a="1"/>
  <c r="O46" i="12" s="1"/>
  <c r="L47" i="12" a="1"/>
  <c r="L47" i="12" s="1"/>
  <c r="I48" i="12" a="1"/>
  <c r="I48" i="12" s="1"/>
  <c r="M48" i="12" a="1"/>
  <c r="M48" i="12" s="1"/>
  <c r="J49" i="12" a="1"/>
  <c r="J49" i="12" s="1"/>
  <c r="Q49" i="12" s="1"/>
  <c r="N49" i="12" a="1"/>
  <c r="N49" i="12" s="1"/>
  <c r="K50" i="12" a="1"/>
  <c r="K50" i="12" s="1"/>
  <c r="O50" i="12" a="1"/>
  <c r="O50" i="12" s="1"/>
  <c r="L51" i="12" a="1"/>
  <c r="L51" i="12" s="1"/>
  <c r="I52" i="12" a="1"/>
  <c r="I52" i="12" s="1"/>
  <c r="M52" i="12" a="1"/>
  <c r="M52" i="12" s="1"/>
  <c r="J53" i="12" a="1"/>
  <c r="J53" i="12" s="1"/>
  <c r="Q53" i="12" s="1"/>
  <c r="N53" i="12" a="1"/>
  <c r="N53" i="12" s="1"/>
  <c r="K54" i="12" a="1"/>
  <c r="K54" i="12" s="1"/>
  <c r="O54" i="12" a="1"/>
  <c r="O54" i="12" s="1"/>
  <c r="L55" i="12" a="1"/>
  <c r="L55" i="12" s="1"/>
  <c r="I56" i="12" a="1"/>
  <c r="I56" i="12" s="1"/>
  <c r="M56" i="12" a="1"/>
  <c r="M56" i="12" s="1"/>
  <c r="J57" i="12" a="1"/>
  <c r="J57" i="12" s="1"/>
  <c r="Q57" i="12" s="1"/>
  <c r="N57" i="12" a="1"/>
  <c r="N57" i="12" s="1"/>
  <c r="J10" i="12" a="1"/>
  <c r="J10" i="12" s="1"/>
  <c r="N10" i="12" a="1"/>
  <c r="N10" i="12" s="1"/>
  <c r="K12" i="12" a="1"/>
  <c r="K12" i="12" s="1"/>
  <c r="O12" i="12" a="1"/>
  <c r="O12" i="12" s="1"/>
  <c r="I14" i="12" a="1"/>
  <c r="I14" i="12" s="1"/>
  <c r="M14" i="12" a="1"/>
  <c r="M14" i="12" s="1"/>
  <c r="J15" i="12" a="1"/>
  <c r="J15" i="12" s="1"/>
  <c r="N15" i="12" a="1"/>
  <c r="N15" i="12" s="1"/>
  <c r="K16" i="12" a="1"/>
  <c r="K16" i="12" s="1"/>
  <c r="O16" i="12" a="1"/>
  <c r="O16" i="12" s="1"/>
  <c r="I18" i="12" a="1"/>
  <c r="I18" i="12" s="1"/>
  <c r="M18" i="12" a="1"/>
  <c r="M18" i="12" s="1"/>
  <c r="J19" i="12" a="1"/>
  <c r="J19" i="12" s="1"/>
  <c r="N19" i="12" a="1"/>
  <c r="N19" i="12" s="1"/>
  <c r="K20" i="12" a="1"/>
  <c r="K20" i="12" s="1"/>
  <c r="K21" i="12" a="1"/>
  <c r="K21" i="12" s="1"/>
  <c r="O21" i="12" a="1"/>
  <c r="O21" i="12" s="1"/>
  <c r="L22" i="12" a="1"/>
  <c r="L22" i="12" s="1"/>
  <c r="I23" i="12" a="1"/>
  <c r="I23" i="12" s="1"/>
  <c r="M23" i="12" a="1"/>
  <c r="M23" i="12" s="1"/>
  <c r="J24" i="12" a="1"/>
  <c r="J24" i="12" s="1"/>
  <c r="N24" i="12" a="1"/>
  <c r="N24" i="12" s="1"/>
  <c r="K25" i="12" a="1"/>
  <c r="K25" i="12" s="1"/>
  <c r="O25" i="12" a="1"/>
  <c r="O25" i="12" s="1"/>
  <c r="L26" i="12" a="1"/>
  <c r="L26" i="12" s="1"/>
  <c r="I27" i="12" a="1"/>
  <c r="I27" i="12" s="1"/>
  <c r="M27" i="12" a="1"/>
  <c r="M27" i="12" s="1"/>
  <c r="J28" i="12" a="1"/>
  <c r="J28" i="12" s="1"/>
  <c r="N28" i="12" a="1"/>
  <c r="N28" i="12" s="1"/>
  <c r="K29" i="12" a="1"/>
  <c r="K29" i="12" s="1"/>
  <c r="O29" i="12" a="1"/>
  <c r="O29" i="12" s="1"/>
  <c r="L30" i="12" a="1"/>
  <c r="L30" i="12" s="1"/>
  <c r="I31" i="12" a="1"/>
  <c r="I31" i="12" s="1"/>
  <c r="M31" i="12" a="1"/>
  <c r="M31" i="12" s="1"/>
  <c r="J32" i="12" a="1"/>
  <c r="J32" i="12" s="1"/>
  <c r="Q32" i="12" s="1"/>
  <c r="N32" i="12" a="1"/>
  <c r="N32" i="12" s="1"/>
  <c r="K33" i="12" a="1"/>
  <c r="K33" i="12" s="1"/>
  <c r="O33" i="12" a="1"/>
  <c r="O33" i="12" s="1"/>
  <c r="L34" i="12" a="1"/>
  <c r="L34" i="12" s="1"/>
  <c r="I35" i="12" a="1"/>
  <c r="I35" i="12" s="1"/>
  <c r="M35" i="12" a="1"/>
  <c r="M35" i="12" s="1"/>
  <c r="J36" i="12" a="1"/>
  <c r="J36" i="12" s="1"/>
  <c r="Q36" i="12" s="1"/>
  <c r="N36" i="12" a="1"/>
  <c r="N36" i="12" s="1"/>
  <c r="K37" i="12" a="1"/>
  <c r="K37" i="12" s="1"/>
  <c r="O37" i="12" a="1"/>
  <c r="O37" i="12" s="1"/>
  <c r="L38" i="12" a="1"/>
  <c r="L38" i="12" s="1"/>
  <c r="I39" i="12" a="1"/>
  <c r="I39" i="12" s="1"/>
  <c r="M39" i="12" a="1"/>
  <c r="M39" i="12" s="1"/>
  <c r="J40" i="12" a="1"/>
  <c r="J40" i="12" s="1"/>
  <c r="Q40" i="12" s="1"/>
  <c r="N40" i="12" a="1"/>
  <c r="N40" i="12" s="1"/>
  <c r="K41" i="12" a="1"/>
  <c r="K41" i="12" s="1"/>
  <c r="O41" i="12" a="1"/>
  <c r="O41" i="12" s="1"/>
  <c r="L42" i="12" a="1"/>
  <c r="L42" i="12" s="1"/>
  <c r="I43" i="12" a="1"/>
  <c r="I43" i="12" s="1"/>
  <c r="M43" i="12" a="1"/>
  <c r="M43" i="12" s="1"/>
  <c r="J44" i="12" a="1"/>
  <c r="J44" i="12" s="1"/>
  <c r="Q44" i="12" s="1"/>
  <c r="N44" i="12" a="1"/>
  <c r="N44" i="12" s="1"/>
  <c r="K45" i="12" a="1"/>
  <c r="K45" i="12" s="1"/>
  <c r="O45" i="12" a="1"/>
  <c r="O45" i="12" s="1"/>
  <c r="L46" i="12" a="1"/>
  <c r="L46" i="12" s="1"/>
  <c r="I47" i="12" a="1"/>
  <c r="I47" i="12" s="1"/>
  <c r="M47" i="12" a="1"/>
  <c r="M47" i="12" s="1"/>
  <c r="J48" i="12" a="1"/>
  <c r="J48" i="12" s="1"/>
  <c r="Q48" i="12" s="1"/>
  <c r="N48" i="12" a="1"/>
  <c r="N48" i="12" s="1"/>
  <c r="K49" i="12" a="1"/>
  <c r="K49" i="12" s="1"/>
  <c r="O49" i="12" a="1"/>
  <c r="O49" i="12" s="1"/>
  <c r="L50" i="12" a="1"/>
  <c r="L50" i="12" s="1"/>
  <c r="I51" i="12" a="1"/>
  <c r="I51" i="12" s="1"/>
  <c r="M51" i="12" a="1"/>
  <c r="M51" i="12" s="1"/>
  <c r="J52" i="12" a="1"/>
  <c r="J52" i="12" s="1"/>
  <c r="Q52" i="12" s="1"/>
  <c r="N52" i="12" a="1"/>
  <c r="N52" i="12" s="1"/>
  <c r="K53" i="12" a="1"/>
  <c r="K53" i="12" s="1"/>
  <c r="O53" i="12" a="1"/>
  <c r="O53" i="12" s="1"/>
  <c r="L54" i="12" a="1"/>
  <c r="L54" i="12" s="1"/>
  <c r="I55" i="12" a="1"/>
  <c r="I55" i="12" s="1"/>
  <c r="M55" i="12" a="1"/>
  <c r="M55" i="12" s="1"/>
  <c r="J56" i="12" a="1"/>
  <c r="J56" i="12" s="1"/>
  <c r="Q56" i="12" s="1"/>
  <c r="N56" i="12" a="1"/>
  <c r="N56" i="12" s="1"/>
  <c r="K57" i="12" a="1"/>
  <c r="K57" i="12" s="1"/>
  <c r="O57" i="12" a="1"/>
  <c r="O57" i="12" s="1"/>
  <c r="K10" i="12" a="1"/>
  <c r="K10" i="12" s="1"/>
  <c r="O10" i="12" a="1"/>
  <c r="O10" i="12" s="1"/>
  <c r="I13" i="12" a="1"/>
  <c r="I13" i="12" s="1"/>
  <c r="J14" i="12" a="1"/>
  <c r="J14" i="12" s="1"/>
  <c r="N14" i="12" a="1"/>
  <c r="N14" i="12" s="1"/>
  <c r="K15" i="12" a="1"/>
  <c r="K15" i="12" s="1"/>
  <c r="O15" i="12" a="1"/>
  <c r="O15" i="12" s="1"/>
  <c r="I17" i="12" a="1"/>
  <c r="I17" i="12" s="1"/>
  <c r="M17" i="12" a="1"/>
  <c r="M17" i="12" s="1"/>
  <c r="J18" i="12" a="1"/>
  <c r="J18" i="12" s="1"/>
  <c r="N18" i="12" a="1"/>
  <c r="N18" i="12" s="1"/>
  <c r="K19" i="12" a="1"/>
  <c r="K19" i="12" s="1"/>
  <c r="O19" i="12" a="1"/>
  <c r="O19" i="12" s="1"/>
  <c r="L20" i="12" a="1"/>
  <c r="L20" i="12" s="1"/>
  <c r="O20" i="12" a="1"/>
  <c r="O20" i="12" s="1"/>
  <c r="L21" i="12" a="1"/>
  <c r="L21" i="12" s="1"/>
  <c r="I22" i="12" a="1"/>
  <c r="I22" i="12" s="1"/>
  <c r="M22" i="12" a="1"/>
  <c r="M22" i="12" s="1"/>
  <c r="J23" i="12" a="1"/>
  <c r="J23" i="12" s="1"/>
  <c r="N23" i="12" a="1"/>
  <c r="N23" i="12" s="1"/>
  <c r="K24" i="12" a="1"/>
  <c r="K24" i="12" s="1"/>
  <c r="O24" i="12" a="1"/>
  <c r="O24" i="12" s="1"/>
  <c r="L25" i="12" a="1"/>
  <c r="L25" i="12" s="1"/>
  <c r="I26" i="12" a="1"/>
  <c r="I26" i="12" s="1"/>
  <c r="M26" i="12" a="1"/>
  <c r="M26" i="12" s="1"/>
  <c r="J27" i="12" a="1"/>
  <c r="J27" i="12" s="1"/>
  <c r="N27" i="12" a="1"/>
  <c r="N27" i="12" s="1"/>
  <c r="K28" i="12" a="1"/>
  <c r="K28" i="12" s="1"/>
  <c r="O28" i="12" a="1"/>
  <c r="O28" i="12" s="1"/>
  <c r="L29" i="12" a="1"/>
  <c r="L29" i="12" s="1"/>
  <c r="I30" i="12" a="1"/>
  <c r="I30" i="12" s="1"/>
  <c r="M30" i="12" a="1"/>
  <c r="M30" i="12" s="1"/>
  <c r="J31" i="12" a="1"/>
  <c r="J31" i="12" s="1"/>
  <c r="Q31" i="12" s="1"/>
  <c r="N31" i="12" a="1"/>
  <c r="N31" i="12" s="1"/>
  <c r="K32" i="12" a="1"/>
  <c r="K32" i="12" s="1"/>
  <c r="O32" i="12" a="1"/>
  <c r="O32" i="12" s="1"/>
  <c r="L33" i="12" a="1"/>
  <c r="L33" i="12" s="1"/>
  <c r="I34" i="12" a="1"/>
  <c r="I34" i="12" s="1"/>
  <c r="M34" i="12" a="1"/>
  <c r="M34" i="12" s="1"/>
  <c r="J35" i="12" a="1"/>
  <c r="J35" i="12" s="1"/>
  <c r="Q35" i="12" s="1"/>
  <c r="N35" i="12" a="1"/>
  <c r="N35" i="12" s="1"/>
  <c r="K36" i="12" a="1"/>
  <c r="K36" i="12" s="1"/>
  <c r="O36" i="12" a="1"/>
  <c r="O36" i="12" s="1"/>
  <c r="L37" i="12" a="1"/>
  <c r="L37" i="12" s="1"/>
  <c r="I38" i="12" a="1"/>
  <c r="I38" i="12" s="1"/>
  <c r="M38" i="12" a="1"/>
  <c r="M38" i="12" s="1"/>
  <c r="J39" i="12" a="1"/>
  <c r="J39" i="12" s="1"/>
  <c r="Q39" i="12" s="1"/>
  <c r="N39" i="12" a="1"/>
  <c r="N39" i="12" s="1"/>
  <c r="K40" i="12" a="1"/>
  <c r="K40" i="12" s="1"/>
  <c r="O40" i="12" a="1"/>
  <c r="O40" i="12" s="1"/>
  <c r="L41" i="12" a="1"/>
  <c r="L41" i="12" s="1"/>
  <c r="I42" i="12" a="1"/>
  <c r="I42" i="12" s="1"/>
  <c r="M42" i="12" a="1"/>
  <c r="M42" i="12" s="1"/>
  <c r="J43" i="12" a="1"/>
  <c r="J43" i="12" s="1"/>
  <c r="Q43" i="12" s="1"/>
  <c r="N43" i="12" a="1"/>
  <c r="N43" i="12" s="1"/>
  <c r="K44" i="12" a="1"/>
  <c r="K44" i="12" s="1"/>
  <c r="O44" i="12" a="1"/>
  <c r="O44" i="12" s="1"/>
  <c r="L45" i="12" a="1"/>
  <c r="L45" i="12" s="1"/>
  <c r="I46" i="12" a="1"/>
  <c r="I46" i="12" s="1"/>
  <c r="M46" i="12" a="1"/>
  <c r="M46" i="12" s="1"/>
  <c r="J47" i="12" a="1"/>
  <c r="J47" i="12" s="1"/>
  <c r="Q47" i="12" s="1"/>
  <c r="N47" i="12" a="1"/>
  <c r="N47" i="12" s="1"/>
  <c r="K48" i="12" a="1"/>
  <c r="K48" i="12" s="1"/>
  <c r="O48" i="12" a="1"/>
  <c r="O48" i="12" s="1"/>
  <c r="L49" i="12" a="1"/>
  <c r="L49" i="12" s="1"/>
  <c r="I50" i="12" a="1"/>
  <c r="I50" i="12" s="1"/>
  <c r="M50" i="12" a="1"/>
  <c r="M50" i="12" s="1"/>
  <c r="J51" i="12" a="1"/>
  <c r="J51" i="12" s="1"/>
  <c r="Q51" i="12" s="1"/>
  <c r="N51" i="12" a="1"/>
  <c r="N51" i="12" s="1"/>
  <c r="K52" i="12" a="1"/>
  <c r="K52" i="12" s="1"/>
  <c r="O52" i="12" a="1"/>
  <c r="O52" i="12" s="1"/>
  <c r="L53" i="12" a="1"/>
  <c r="L53" i="12" s="1"/>
  <c r="I54" i="12" a="1"/>
  <c r="I54" i="12" s="1"/>
  <c r="M54" i="12" a="1"/>
  <c r="M54" i="12" s="1"/>
  <c r="J55" i="12" a="1"/>
  <c r="J55" i="12" s="1"/>
  <c r="Q55" i="12" s="1"/>
  <c r="N55" i="12" a="1"/>
  <c r="N55" i="12" s="1"/>
  <c r="K56" i="12" a="1"/>
  <c r="K56" i="12" s="1"/>
  <c r="O56" i="12" a="1"/>
  <c r="O56" i="12" s="1"/>
  <c r="L57" i="12" a="1"/>
  <c r="L57" i="12" s="1"/>
  <c r="I58" i="12" a="1"/>
  <c r="I58" i="12" s="1"/>
  <c r="L10" i="12" a="1"/>
  <c r="L10" i="12" s="1"/>
  <c r="M12" i="12" a="1"/>
  <c r="M12" i="12" s="1"/>
  <c r="O14" i="12" a="1"/>
  <c r="O14" i="12" s="1"/>
  <c r="J17" i="12" a="1"/>
  <c r="J17" i="12" s="1"/>
  <c r="M21" i="12" a="1"/>
  <c r="M21" i="12" s="1"/>
  <c r="O23" i="12" a="1"/>
  <c r="O23" i="12" s="1"/>
  <c r="J26" i="12" a="1"/>
  <c r="J26" i="12" s="1"/>
  <c r="L28" i="12" a="1"/>
  <c r="L28" i="12" s="1"/>
  <c r="N30" i="12" a="1"/>
  <c r="N30" i="12" s="1"/>
  <c r="I33" i="12" a="1"/>
  <c r="I33" i="12" s="1"/>
  <c r="K35" i="12" a="1"/>
  <c r="K35" i="12" s="1"/>
  <c r="M37" i="12" a="1"/>
  <c r="M37" i="12" s="1"/>
  <c r="O39" i="12" a="1"/>
  <c r="O39" i="12" s="1"/>
  <c r="J42" i="12" a="1"/>
  <c r="J42" i="12" s="1"/>
  <c r="Q42" i="12" s="1"/>
  <c r="L44" i="12" a="1"/>
  <c r="L44" i="12" s="1"/>
  <c r="N46" i="12" a="1"/>
  <c r="N46" i="12" s="1"/>
  <c r="I49" i="12" a="1"/>
  <c r="I49" i="12" s="1"/>
  <c r="K51" i="12" a="1"/>
  <c r="K51" i="12" s="1"/>
  <c r="M53" i="12" a="1"/>
  <c r="M53" i="12" s="1"/>
  <c r="O55" i="12" a="1"/>
  <c r="O55" i="12" s="1"/>
  <c r="J58" i="12" a="1"/>
  <c r="J58" i="12" s="1"/>
  <c r="Q58" i="12" s="1"/>
  <c r="N58" i="12" a="1"/>
  <c r="N58" i="12" s="1"/>
  <c r="K59" i="12" a="1"/>
  <c r="K59" i="12" s="1"/>
  <c r="O59" i="12" a="1"/>
  <c r="O59" i="12" s="1"/>
  <c r="L60" i="12" a="1"/>
  <c r="L60" i="12" s="1"/>
  <c r="I61" i="12" a="1"/>
  <c r="I61" i="12" s="1"/>
  <c r="M61" i="12" a="1"/>
  <c r="M61" i="12" s="1"/>
  <c r="J62" i="12" a="1"/>
  <c r="J62" i="12" s="1"/>
  <c r="Q62" i="12" s="1"/>
  <c r="N62" i="12" a="1"/>
  <c r="N62" i="12" s="1"/>
  <c r="K63" i="12" a="1"/>
  <c r="K63" i="12" s="1"/>
  <c r="O63" i="12" a="1"/>
  <c r="O63" i="12" s="1"/>
  <c r="L64" i="12" a="1"/>
  <c r="L64" i="12" s="1"/>
  <c r="I65" i="12" a="1"/>
  <c r="I65" i="12" s="1"/>
  <c r="M65" i="12" a="1"/>
  <c r="M65" i="12" s="1"/>
  <c r="J66" i="12" a="1"/>
  <c r="J66" i="12" s="1"/>
  <c r="Q66" i="12" s="1"/>
  <c r="N66" i="12" a="1"/>
  <c r="N66" i="12" s="1"/>
  <c r="K67" i="12" a="1"/>
  <c r="K67" i="12" s="1"/>
  <c r="O67" i="12" a="1"/>
  <c r="O67" i="12" s="1"/>
  <c r="L68" i="12" a="1"/>
  <c r="L68" i="12" s="1"/>
  <c r="I69" i="12" a="1"/>
  <c r="I69" i="12" s="1"/>
  <c r="M69" i="12" a="1"/>
  <c r="M69" i="12" s="1"/>
  <c r="J70" i="12" a="1"/>
  <c r="J70" i="12" s="1"/>
  <c r="Q70" i="12" s="1"/>
  <c r="N70" i="12" a="1"/>
  <c r="N70" i="12" s="1"/>
  <c r="K71" i="12" a="1"/>
  <c r="K71" i="12" s="1"/>
  <c r="O71" i="12" a="1"/>
  <c r="O71" i="12" s="1"/>
  <c r="L72" i="12" a="1"/>
  <c r="L72" i="12" s="1"/>
  <c r="I73" i="12" a="1"/>
  <c r="I73" i="12" s="1"/>
  <c r="M73" i="12" a="1"/>
  <c r="M73" i="12" s="1"/>
  <c r="J74" i="12" a="1"/>
  <c r="J74" i="12" s="1"/>
  <c r="Q74" i="12" s="1"/>
  <c r="N74" i="12" a="1"/>
  <c r="N74" i="12" s="1"/>
  <c r="K75" i="12" a="1"/>
  <c r="K75" i="12" s="1"/>
  <c r="O75" i="12" a="1"/>
  <c r="O75" i="12" s="1"/>
  <c r="L76" i="12" a="1"/>
  <c r="L76" i="12" s="1"/>
  <c r="I77" i="12" a="1"/>
  <c r="I77" i="12" s="1"/>
  <c r="M77" i="12" a="1"/>
  <c r="M77" i="12" s="1"/>
  <c r="J78" i="12" a="1"/>
  <c r="J78" i="12" s="1"/>
  <c r="Q78" i="12" s="1"/>
  <c r="N78" i="12" a="1"/>
  <c r="N78" i="12" s="1"/>
  <c r="K79" i="12" a="1"/>
  <c r="K79" i="12" s="1"/>
  <c r="O79" i="12" a="1"/>
  <c r="O79" i="12" s="1"/>
  <c r="L80" i="12" a="1"/>
  <c r="L80" i="12" s="1"/>
  <c r="I81" i="12" a="1"/>
  <c r="I81" i="12" s="1"/>
  <c r="M81" i="12" a="1"/>
  <c r="M81" i="12" s="1"/>
  <c r="J82" i="12" a="1"/>
  <c r="J82" i="12" s="1"/>
  <c r="Q82" i="12" s="1"/>
  <c r="N82" i="12" a="1"/>
  <c r="N82" i="12" s="1"/>
  <c r="K83" i="12" a="1"/>
  <c r="K83" i="12" s="1"/>
  <c r="O83" i="12" a="1"/>
  <c r="O83" i="12" s="1"/>
  <c r="L84" i="12" a="1"/>
  <c r="L84" i="12" s="1"/>
  <c r="I85" i="12" a="1"/>
  <c r="I85" i="12" s="1"/>
  <c r="M85" i="12" a="1"/>
  <c r="M85" i="12" s="1"/>
  <c r="J86" i="12" a="1"/>
  <c r="J86" i="12" s="1"/>
  <c r="Q86" i="12" s="1"/>
  <c r="N86" i="12" a="1"/>
  <c r="N86" i="12" s="1"/>
  <c r="K87" i="12" a="1"/>
  <c r="K87" i="12" s="1"/>
  <c r="O87" i="12" a="1"/>
  <c r="O87" i="12" s="1"/>
  <c r="L88" i="12" a="1"/>
  <c r="L88" i="12" s="1"/>
  <c r="I89" i="12" a="1"/>
  <c r="I89" i="12" s="1"/>
  <c r="M89" i="12" a="1"/>
  <c r="M89" i="12" s="1"/>
  <c r="J90" i="12" a="1"/>
  <c r="J90" i="12" s="1"/>
  <c r="Q90" i="12" s="1"/>
  <c r="N90" i="12" a="1"/>
  <c r="N90" i="12" s="1"/>
  <c r="K91" i="12" a="1"/>
  <c r="K91" i="12" s="1"/>
  <c r="O91" i="12" a="1"/>
  <c r="O91" i="12" s="1"/>
  <c r="L92" i="12" a="1"/>
  <c r="L92" i="12" s="1"/>
  <c r="I93" i="12" a="1"/>
  <c r="I93" i="12" s="1"/>
  <c r="M93" i="12" a="1"/>
  <c r="M93" i="12" s="1"/>
  <c r="J94" i="12" a="1"/>
  <c r="J94" i="12" s="1"/>
  <c r="Q94" i="12" s="1"/>
  <c r="J13" i="12" a="1"/>
  <c r="J13" i="12" s="1"/>
  <c r="N17" i="12" a="1"/>
  <c r="N17" i="12" s="1"/>
  <c r="I20" i="12" a="1"/>
  <c r="I20" i="12" s="1"/>
  <c r="J22" i="12" a="1"/>
  <c r="J22" i="12" s="1"/>
  <c r="L24" i="12" a="1"/>
  <c r="L24" i="12" s="1"/>
  <c r="N26" i="12" a="1"/>
  <c r="N26" i="12" s="1"/>
  <c r="I29" i="12" a="1"/>
  <c r="I29" i="12" s="1"/>
  <c r="K31" i="12" a="1"/>
  <c r="K31" i="12" s="1"/>
  <c r="M33" i="12" a="1"/>
  <c r="M33" i="12" s="1"/>
  <c r="O35" i="12" a="1"/>
  <c r="O35" i="12" s="1"/>
  <c r="J38" i="12" a="1"/>
  <c r="J38" i="12" s="1"/>
  <c r="Q38" i="12" s="1"/>
  <c r="L40" i="12" a="1"/>
  <c r="L40" i="12" s="1"/>
  <c r="N42" i="12" a="1"/>
  <c r="N42" i="12" s="1"/>
  <c r="I45" i="12" a="1"/>
  <c r="I45" i="12" s="1"/>
  <c r="K47" i="12" a="1"/>
  <c r="K47" i="12" s="1"/>
  <c r="M49" i="12" a="1"/>
  <c r="M49" i="12" s="1"/>
  <c r="O51" i="12" a="1"/>
  <c r="O51" i="12" s="1"/>
  <c r="J54" i="12" a="1"/>
  <c r="J54" i="12" s="1"/>
  <c r="Q54" i="12" s="1"/>
  <c r="L56" i="12" a="1"/>
  <c r="L56" i="12" s="1"/>
  <c r="K58" i="12" a="1"/>
  <c r="K58" i="12" s="1"/>
  <c r="O58" i="12" a="1"/>
  <c r="O58" i="12" s="1"/>
  <c r="L59" i="12" a="1"/>
  <c r="L59" i="12" s="1"/>
  <c r="I60" i="12" a="1"/>
  <c r="I60" i="12" s="1"/>
  <c r="M60" i="12" a="1"/>
  <c r="M60" i="12" s="1"/>
  <c r="J61" i="12" a="1"/>
  <c r="J61" i="12" s="1"/>
  <c r="Q61" i="12" s="1"/>
  <c r="N61" i="12" a="1"/>
  <c r="N61" i="12" s="1"/>
  <c r="K62" i="12" a="1"/>
  <c r="K62" i="12" s="1"/>
  <c r="O62" i="12" a="1"/>
  <c r="O62" i="12" s="1"/>
  <c r="L63" i="12" a="1"/>
  <c r="L63" i="12" s="1"/>
  <c r="I64" i="12" a="1"/>
  <c r="I64" i="12" s="1"/>
  <c r="M64" i="12" a="1"/>
  <c r="M64" i="12" s="1"/>
  <c r="J65" i="12" a="1"/>
  <c r="J65" i="12" s="1"/>
  <c r="Q65" i="12" s="1"/>
  <c r="N65" i="12" a="1"/>
  <c r="N65" i="12" s="1"/>
  <c r="K66" i="12" a="1"/>
  <c r="K66" i="12" s="1"/>
  <c r="O66" i="12" a="1"/>
  <c r="O66" i="12" s="1"/>
  <c r="L67" i="12" a="1"/>
  <c r="L67" i="12" s="1"/>
  <c r="I68" i="12" a="1"/>
  <c r="I68" i="12" s="1"/>
  <c r="M68" i="12" a="1"/>
  <c r="M68" i="12" s="1"/>
  <c r="J69" i="12" a="1"/>
  <c r="J69" i="12" s="1"/>
  <c r="Q69" i="12" s="1"/>
  <c r="N69" i="12" a="1"/>
  <c r="N69" i="12" s="1"/>
  <c r="K70" i="12" a="1"/>
  <c r="K70" i="12" s="1"/>
  <c r="O70" i="12" a="1"/>
  <c r="O70" i="12" s="1"/>
  <c r="L71" i="12" a="1"/>
  <c r="L71" i="12" s="1"/>
  <c r="I72" i="12" a="1"/>
  <c r="I72" i="12" s="1"/>
  <c r="M72" i="12" a="1"/>
  <c r="M72" i="12" s="1"/>
  <c r="J73" i="12" a="1"/>
  <c r="J73" i="12" s="1"/>
  <c r="Q73" i="12" s="1"/>
  <c r="N73" i="12" a="1"/>
  <c r="N73" i="12" s="1"/>
  <c r="K74" i="12" a="1"/>
  <c r="K74" i="12" s="1"/>
  <c r="O74" i="12" a="1"/>
  <c r="O74" i="12" s="1"/>
  <c r="L75" i="12" a="1"/>
  <c r="L75" i="12" s="1"/>
  <c r="I76" i="12" a="1"/>
  <c r="I76" i="12" s="1"/>
  <c r="M76" i="12" a="1"/>
  <c r="M76" i="12" s="1"/>
  <c r="J77" i="12" a="1"/>
  <c r="J77" i="12" s="1"/>
  <c r="Q77" i="12" s="1"/>
  <c r="N77" i="12" a="1"/>
  <c r="N77" i="12" s="1"/>
  <c r="K78" i="12" a="1"/>
  <c r="K78" i="12" s="1"/>
  <c r="O78" i="12" a="1"/>
  <c r="O78" i="12" s="1"/>
  <c r="L79" i="12" a="1"/>
  <c r="L79" i="12" s="1"/>
  <c r="I80" i="12" a="1"/>
  <c r="I80" i="12" s="1"/>
  <c r="M80" i="12" a="1"/>
  <c r="M80" i="12" s="1"/>
  <c r="J81" i="12" a="1"/>
  <c r="J81" i="12" s="1"/>
  <c r="Q81" i="12" s="1"/>
  <c r="N81" i="12" a="1"/>
  <c r="N81" i="12" s="1"/>
  <c r="K82" i="12" a="1"/>
  <c r="K82" i="12" s="1"/>
  <c r="O82" i="12" a="1"/>
  <c r="O82" i="12" s="1"/>
  <c r="L83" i="12" a="1"/>
  <c r="L83" i="12" s="1"/>
  <c r="I84" i="12" a="1"/>
  <c r="I84" i="12" s="1"/>
  <c r="M84" i="12" a="1"/>
  <c r="M84" i="12" s="1"/>
  <c r="J85" i="12" a="1"/>
  <c r="J85" i="12" s="1"/>
  <c r="Q85" i="12" s="1"/>
  <c r="N85" i="12" a="1"/>
  <c r="N85" i="12" s="1"/>
  <c r="K86" i="12" a="1"/>
  <c r="K86" i="12" s="1"/>
  <c r="O86" i="12" a="1"/>
  <c r="O86" i="12" s="1"/>
  <c r="L87" i="12" a="1"/>
  <c r="L87" i="12" s="1"/>
  <c r="I88" i="12" a="1"/>
  <c r="I88" i="12" s="1"/>
  <c r="M88" i="12" a="1"/>
  <c r="M88" i="12" s="1"/>
  <c r="J89" i="12" a="1"/>
  <c r="J89" i="12" s="1"/>
  <c r="Q89" i="12" s="1"/>
  <c r="N89" i="12" a="1"/>
  <c r="N89" i="12" s="1"/>
  <c r="K90" i="12" a="1"/>
  <c r="K90" i="12" s="1"/>
  <c r="O90" i="12" a="1"/>
  <c r="O90" i="12" s="1"/>
  <c r="L91" i="12" a="1"/>
  <c r="L91" i="12" s="1"/>
  <c r="I92" i="12" a="1"/>
  <c r="I92" i="12" s="1"/>
  <c r="M92" i="12" a="1"/>
  <c r="M92" i="12" s="1"/>
  <c r="N13" i="12" a="1"/>
  <c r="N13" i="12" s="1"/>
  <c r="I16" i="12" a="1"/>
  <c r="I16" i="12" s="1"/>
  <c r="K18" i="12" a="1"/>
  <c r="K18" i="12" s="1"/>
  <c r="M20" i="12" a="1"/>
  <c r="M20" i="12" s="1"/>
  <c r="N22" i="12" a="1"/>
  <c r="N22" i="12" s="1"/>
  <c r="I25" i="12" a="1"/>
  <c r="I25" i="12" s="1"/>
  <c r="K27" i="12" a="1"/>
  <c r="K27" i="12" s="1"/>
  <c r="M29" i="12" a="1"/>
  <c r="M29" i="12" s="1"/>
  <c r="O31" i="12" a="1"/>
  <c r="O31" i="12" s="1"/>
  <c r="J34" i="12" a="1"/>
  <c r="J34" i="12" s="1"/>
  <c r="Q34" i="12" s="1"/>
  <c r="L36" i="12" a="1"/>
  <c r="L36" i="12" s="1"/>
  <c r="N38" i="12" a="1"/>
  <c r="N38" i="12" s="1"/>
  <c r="I41" i="12" a="1"/>
  <c r="I41" i="12" s="1"/>
  <c r="K43" i="12" a="1"/>
  <c r="K43" i="12" s="1"/>
  <c r="M45" i="12" a="1"/>
  <c r="M45" i="12" s="1"/>
  <c r="O47" i="12" a="1"/>
  <c r="O47" i="12" s="1"/>
  <c r="J50" i="12" a="1"/>
  <c r="J50" i="12" s="1"/>
  <c r="Q50" i="12" s="1"/>
  <c r="L52" i="12" a="1"/>
  <c r="L52" i="12" s="1"/>
  <c r="N54" i="12" a="1"/>
  <c r="N54" i="12" s="1"/>
  <c r="I57" i="12" a="1"/>
  <c r="I57" i="12" s="1"/>
  <c r="L58" i="12" a="1"/>
  <c r="L58" i="12" s="1"/>
  <c r="I59" i="12" a="1"/>
  <c r="I59" i="12" s="1"/>
  <c r="M59" i="12" a="1"/>
  <c r="M59" i="12" s="1"/>
  <c r="J60" i="12" a="1"/>
  <c r="J60" i="12" s="1"/>
  <c r="Q60" i="12" s="1"/>
  <c r="N60" i="12" a="1"/>
  <c r="N60" i="12" s="1"/>
  <c r="K61" i="12" a="1"/>
  <c r="K61" i="12" s="1"/>
  <c r="O61" i="12" a="1"/>
  <c r="O61" i="12" s="1"/>
  <c r="L62" i="12" a="1"/>
  <c r="L62" i="12" s="1"/>
  <c r="I63" i="12" a="1"/>
  <c r="I63" i="12" s="1"/>
  <c r="M63" i="12" a="1"/>
  <c r="M63" i="12" s="1"/>
  <c r="J64" i="12" a="1"/>
  <c r="J64" i="12" s="1"/>
  <c r="Q64" i="12" s="1"/>
  <c r="N64" i="12" a="1"/>
  <c r="N64" i="12" s="1"/>
  <c r="K65" i="12" a="1"/>
  <c r="K65" i="12" s="1"/>
  <c r="O65" i="12" a="1"/>
  <c r="O65" i="12" s="1"/>
  <c r="L66" i="12" a="1"/>
  <c r="L66" i="12" s="1"/>
  <c r="I67" i="12" a="1"/>
  <c r="I67" i="12" s="1"/>
  <c r="M67" i="12" a="1"/>
  <c r="M67" i="12" s="1"/>
  <c r="J68" i="12" a="1"/>
  <c r="J68" i="12" s="1"/>
  <c r="Q68" i="12" s="1"/>
  <c r="N68" i="12" a="1"/>
  <c r="N68" i="12" s="1"/>
  <c r="K69" i="12" a="1"/>
  <c r="K69" i="12" s="1"/>
  <c r="O69" i="12" a="1"/>
  <c r="O69" i="12" s="1"/>
  <c r="L70" i="12" a="1"/>
  <c r="L70" i="12" s="1"/>
  <c r="I71" i="12" a="1"/>
  <c r="I71" i="12" s="1"/>
  <c r="M71" i="12" a="1"/>
  <c r="M71" i="12" s="1"/>
  <c r="J72" i="12" a="1"/>
  <c r="J72" i="12" s="1"/>
  <c r="Q72" i="12" s="1"/>
  <c r="N72" i="12" a="1"/>
  <c r="N72" i="12" s="1"/>
  <c r="K73" i="12" a="1"/>
  <c r="K73" i="12" s="1"/>
  <c r="O73" i="12" a="1"/>
  <c r="O73" i="12" s="1"/>
  <c r="L74" i="12" a="1"/>
  <c r="L74" i="12" s="1"/>
  <c r="I75" i="12" a="1"/>
  <c r="I75" i="12" s="1"/>
  <c r="M75" i="12" a="1"/>
  <c r="M75" i="12" s="1"/>
  <c r="J76" i="12" a="1"/>
  <c r="J76" i="12" s="1"/>
  <c r="Q76" i="12" s="1"/>
  <c r="N76" i="12" a="1"/>
  <c r="N76" i="12" s="1"/>
  <c r="K77" i="12" a="1"/>
  <c r="K77" i="12" s="1"/>
  <c r="O77" i="12" a="1"/>
  <c r="O77" i="12" s="1"/>
  <c r="L78" i="12" a="1"/>
  <c r="L78" i="12" s="1"/>
  <c r="I79" i="12" a="1"/>
  <c r="I79" i="12" s="1"/>
  <c r="M79" i="12" a="1"/>
  <c r="M79" i="12" s="1"/>
  <c r="J80" i="12" a="1"/>
  <c r="J80" i="12" s="1"/>
  <c r="Q80" i="12" s="1"/>
  <c r="N80" i="12" a="1"/>
  <c r="N80" i="12" s="1"/>
  <c r="K81" i="12" a="1"/>
  <c r="K81" i="12" s="1"/>
  <c r="O81" i="12" a="1"/>
  <c r="O81" i="12" s="1"/>
  <c r="L82" i="12" a="1"/>
  <c r="L82" i="12" s="1"/>
  <c r="I83" i="12" a="1"/>
  <c r="I83" i="12" s="1"/>
  <c r="M83" i="12" a="1"/>
  <c r="M83" i="12" s="1"/>
  <c r="J84" i="12" a="1"/>
  <c r="J84" i="12" s="1"/>
  <c r="Q84" i="12" s="1"/>
  <c r="N84" i="12" a="1"/>
  <c r="N84" i="12" s="1"/>
  <c r="K85" i="12" a="1"/>
  <c r="K85" i="12" s="1"/>
  <c r="O85" i="12" a="1"/>
  <c r="O85" i="12" s="1"/>
  <c r="L86" i="12" a="1"/>
  <c r="L86" i="12" s="1"/>
  <c r="I87" i="12" a="1"/>
  <c r="I87" i="12" s="1"/>
  <c r="M87" i="12" a="1"/>
  <c r="M87" i="12" s="1"/>
  <c r="J88" i="12" a="1"/>
  <c r="J88" i="12" s="1"/>
  <c r="Q88" i="12" s="1"/>
  <c r="N88" i="12" a="1"/>
  <c r="N88" i="12" s="1"/>
  <c r="K89" i="12" a="1"/>
  <c r="K89" i="12" s="1"/>
  <c r="O89" i="12" a="1"/>
  <c r="O89" i="12" s="1"/>
  <c r="L90" i="12" a="1"/>
  <c r="L90" i="12" s="1"/>
  <c r="I91" i="12" a="1"/>
  <c r="I91" i="12" s="1"/>
  <c r="M91" i="12" a="1"/>
  <c r="M91" i="12" s="1"/>
  <c r="J92" i="12" a="1"/>
  <c r="J92" i="12" s="1"/>
  <c r="Q92" i="12" s="1"/>
  <c r="N92" i="12" a="1"/>
  <c r="N92" i="12" s="1"/>
  <c r="I8" i="12" a="1"/>
  <c r="I8" i="12" s="1"/>
  <c r="J9" i="12" a="1"/>
  <c r="J9" i="12" s="1"/>
  <c r="N9" i="12" a="1"/>
  <c r="N9" i="12" s="1"/>
  <c r="M100" i="12" a="1"/>
  <c r="M100" i="12" s="1"/>
  <c r="I100" i="12" a="1"/>
  <c r="I100" i="12" s="1"/>
  <c r="M99" i="12" a="1"/>
  <c r="M99" i="12" s="1"/>
  <c r="M98" i="12" a="1"/>
  <c r="M98" i="12" s="1"/>
  <c r="I98" i="12" a="1"/>
  <c r="I98" i="12" s="1"/>
  <c r="L97" i="12" a="1"/>
  <c r="L97" i="12" s="1"/>
  <c r="O96" i="12" a="1"/>
  <c r="O96" i="12" s="1"/>
  <c r="K96" i="12" a="1"/>
  <c r="K96" i="12" s="1"/>
  <c r="N95" i="12" a="1"/>
  <c r="N95" i="12" s="1"/>
  <c r="J95" i="12" a="1"/>
  <c r="J95" i="12" s="1"/>
  <c r="Q95" i="12" s="1"/>
  <c r="M94" i="12" a="1"/>
  <c r="M94" i="12" s="1"/>
  <c r="O93" i="12" a="1"/>
  <c r="O93" i="12" s="1"/>
  <c r="J93" i="12" a="1"/>
  <c r="J93" i="12" s="1"/>
  <c r="Q93" i="12" s="1"/>
  <c r="J91" i="12" a="1"/>
  <c r="J91" i="12" s="1"/>
  <c r="Q91" i="12" s="1"/>
  <c r="O88" i="12" a="1"/>
  <c r="O88" i="12" s="1"/>
  <c r="M86" i="12" a="1"/>
  <c r="M86" i="12" s="1"/>
  <c r="K84" i="12" a="1"/>
  <c r="K84" i="12" s="1"/>
  <c r="I82" i="12" a="1"/>
  <c r="I82" i="12" s="1"/>
  <c r="N79" i="12" a="1"/>
  <c r="N79" i="12" s="1"/>
  <c r="L77" i="12" a="1"/>
  <c r="L77" i="12" s="1"/>
  <c r="J75" i="12" a="1"/>
  <c r="J75" i="12" s="1"/>
  <c r="Q75" i="12" s="1"/>
  <c r="O72" i="12" a="1"/>
  <c r="O72" i="12" s="1"/>
  <c r="M70" i="12" a="1"/>
  <c r="M70" i="12" s="1"/>
  <c r="K68" i="12" a="1"/>
  <c r="K68" i="12" s="1"/>
  <c r="I66" i="12" a="1"/>
  <c r="I66" i="12" s="1"/>
  <c r="N63" i="12" a="1"/>
  <c r="N63" i="12" s="1"/>
  <c r="L61" i="12" a="1"/>
  <c r="L61" i="12" s="1"/>
  <c r="J59" i="12" a="1"/>
  <c r="J59" i="12" s="1"/>
  <c r="Q59" i="12" s="1"/>
  <c r="I53" i="12" a="1"/>
  <c r="I53" i="12" s="1"/>
  <c r="O43" i="12" a="1"/>
  <c r="O43" i="12" s="1"/>
  <c r="N34" i="12" a="1"/>
  <c r="N34" i="12" s="1"/>
  <c r="M25" i="12" a="1"/>
  <c r="M25" i="12" s="1"/>
  <c r="M16" i="12" a="1"/>
  <c r="M16" i="12" s="1"/>
  <c r="J8" i="12" a="1"/>
  <c r="J8" i="12" s="1"/>
  <c r="N8" i="12" a="1"/>
  <c r="N8" i="12" s="1"/>
  <c r="K9" i="12" a="1"/>
  <c r="K9" i="12" s="1"/>
  <c r="O9" i="12" a="1"/>
  <c r="O9" i="12" s="1"/>
  <c r="L100" i="12" a="1"/>
  <c r="L100" i="12" s="1"/>
  <c r="L99" i="12" a="1"/>
  <c r="L99" i="12" s="1"/>
  <c r="I99" i="12" a="1"/>
  <c r="I99" i="12" s="1"/>
  <c r="L98" i="12" a="1"/>
  <c r="L98" i="12" s="1"/>
  <c r="O97" i="12" a="1"/>
  <c r="O97" i="12" s="1"/>
  <c r="K97" i="12" a="1"/>
  <c r="K97" i="12" s="1"/>
  <c r="N96" i="12" a="1"/>
  <c r="N96" i="12" s="1"/>
  <c r="J96" i="12" a="1"/>
  <c r="J96" i="12" s="1"/>
  <c r="Q96" i="12" s="1"/>
  <c r="M95" i="12" a="1"/>
  <c r="M95" i="12" s="1"/>
  <c r="I95" i="12" a="1"/>
  <c r="I95" i="12" s="1"/>
  <c r="L94" i="12" a="1"/>
  <c r="L94" i="12" s="1"/>
  <c r="N93" i="12" a="1"/>
  <c r="N93" i="12" s="1"/>
  <c r="O92" i="12" a="1"/>
  <c r="O92" i="12" s="1"/>
  <c r="M90" i="12" a="1"/>
  <c r="M90" i="12" s="1"/>
  <c r="K88" i="12" a="1"/>
  <c r="K88" i="12" s="1"/>
  <c r="I86" i="12" a="1"/>
  <c r="I86" i="12" s="1"/>
  <c r="N83" i="12" a="1"/>
  <c r="N83" i="12" s="1"/>
  <c r="L81" i="12" a="1"/>
  <c r="L81" i="12" s="1"/>
  <c r="J79" i="12" a="1"/>
  <c r="J79" i="12" s="1"/>
  <c r="Q79" i="12" s="1"/>
  <c r="O76" i="12" a="1"/>
  <c r="O76" i="12" s="1"/>
  <c r="M74" i="12" a="1"/>
  <c r="M74" i="12" s="1"/>
  <c r="K72" i="12" a="1"/>
  <c r="K72" i="12" s="1"/>
  <c r="I70" i="12" a="1"/>
  <c r="I70" i="12" s="1"/>
  <c r="N67" i="12" a="1"/>
  <c r="N67" i="12" s="1"/>
  <c r="L65" i="12" a="1"/>
  <c r="L65" i="12" s="1"/>
  <c r="J63" i="12" a="1"/>
  <c r="J63" i="12" s="1"/>
  <c r="Q63" i="12" s="1"/>
  <c r="O60" i="12" a="1"/>
  <c r="O60" i="12" s="1"/>
  <c r="M58" i="12" a="1"/>
  <c r="M58" i="12" s="1"/>
  <c r="N50" i="12" a="1"/>
  <c r="N50" i="12" s="1"/>
  <c r="M41" i="12" a="1"/>
  <c r="M41" i="12" s="1"/>
  <c r="L32" i="12" a="1"/>
  <c r="L32" i="12" s="1"/>
  <c r="K23" i="12" a="1"/>
  <c r="K23" i="12" s="1"/>
  <c r="K14" i="12" a="1"/>
  <c r="K14" i="12" s="1"/>
  <c r="K8" i="12" a="1"/>
  <c r="K8" i="12" s="1"/>
  <c r="O8" i="12" a="1"/>
  <c r="O8" i="12" s="1"/>
  <c r="L9" i="12" a="1"/>
  <c r="L9" i="12" s="1"/>
  <c r="O100" i="12" a="1"/>
  <c r="O100" i="12" s="1"/>
  <c r="K100" i="12" a="1"/>
  <c r="K100" i="12" s="1"/>
  <c r="O99" i="12" a="1"/>
  <c r="O99" i="12" s="1"/>
  <c r="K99" i="12" a="1"/>
  <c r="K99" i="12" s="1"/>
  <c r="O98" i="12" a="1"/>
  <c r="O98" i="12" s="1"/>
  <c r="K98" i="12" a="1"/>
  <c r="K98" i="12" s="1"/>
  <c r="N97" i="12" a="1"/>
  <c r="N97" i="12" s="1"/>
  <c r="J97" i="12" a="1"/>
  <c r="J97" i="12" s="1"/>
  <c r="Q97" i="12" s="1"/>
  <c r="M96" i="12" a="1"/>
  <c r="M96" i="12" s="1"/>
  <c r="I96" i="12" a="1"/>
  <c r="I96" i="12" s="1"/>
  <c r="L95" i="12" a="1"/>
  <c r="L95" i="12" s="1"/>
  <c r="O94" i="12" a="1"/>
  <c r="O94" i="12" s="1"/>
  <c r="K94" i="12" a="1"/>
  <c r="K94" i="12" s="1"/>
  <c r="L93" i="12" a="1"/>
  <c r="L93" i="12" s="1"/>
  <c r="K92" i="12" a="1"/>
  <c r="K92" i="12" s="1"/>
  <c r="I90" i="12" a="1"/>
  <c r="I90" i="12" s="1"/>
  <c r="N87" i="12" a="1"/>
  <c r="N87" i="12" s="1"/>
  <c r="L85" i="12" a="1"/>
  <c r="L85" i="12" s="1"/>
  <c r="J83" i="12" a="1"/>
  <c r="J83" i="12" s="1"/>
  <c r="Q83" i="12" s="1"/>
  <c r="O80" i="12" a="1"/>
  <c r="O80" i="12" s="1"/>
  <c r="M78" i="12" a="1"/>
  <c r="M78" i="12" s="1"/>
  <c r="K76" i="12" a="1"/>
  <c r="K76" i="12" s="1"/>
  <c r="I74" i="12" a="1"/>
  <c r="I74" i="12" s="1"/>
  <c r="N71" i="12" a="1"/>
  <c r="N71" i="12" s="1"/>
  <c r="L69" i="12" a="1"/>
  <c r="L69" i="12" s="1"/>
  <c r="J67" i="12" a="1"/>
  <c r="J67" i="12" s="1"/>
  <c r="Q67" i="12" s="1"/>
  <c r="O64" i="12" a="1"/>
  <c r="O64" i="12" s="1"/>
  <c r="M62" i="12" a="1"/>
  <c r="M62" i="12" s="1"/>
  <c r="K60" i="12" a="1"/>
  <c r="K60" i="12" s="1"/>
  <c r="M57" i="12" a="1"/>
  <c r="M57" i="12" s="1"/>
  <c r="L48" i="12" a="1"/>
  <c r="L48" i="12" s="1"/>
  <c r="K39" i="12" a="1"/>
  <c r="K39" i="12" s="1"/>
  <c r="J30" i="12" a="1"/>
  <c r="J30" i="12" s="1"/>
  <c r="Q30" i="12" s="1"/>
  <c r="I21" i="12" a="1"/>
  <c r="I21" i="12" s="1"/>
  <c r="I12" i="12" a="1"/>
  <c r="I12" i="12" s="1"/>
  <c r="Q8" i="12" l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E21" i="6" l="1"/>
  <c r="E18" i="6"/>
  <c r="E9" i="6"/>
  <c r="D7" i="6" l="1"/>
  <c r="C7" i="6"/>
  <c r="A7" i="6"/>
  <c r="B7" i="6"/>
  <c r="G8" i="6" l="1" a="1"/>
  <c r="G8" i="6" s="1"/>
  <c r="G12" i="6" a="1"/>
  <c r="G12" i="6" s="1"/>
  <c r="G7" i="6" a="1"/>
  <c r="G7" i="6" s="1"/>
  <c r="I7" i="6" a="1"/>
  <c r="I7" i="6" s="1"/>
  <c r="I8" i="6" a="1"/>
  <c r="I8" i="6" s="1"/>
  <c r="H7" i="6" a="1"/>
  <c r="H7" i="6" s="1"/>
  <c r="H8" i="6" a="1"/>
  <c r="H8" i="6" s="1"/>
  <c r="G9" i="6" a="1"/>
  <c r="G9" i="6" s="1"/>
  <c r="I40" i="6" a="1"/>
  <c r="I40" i="6" s="1"/>
  <c r="H20" i="6" a="1"/>
  <c r="H20" i="6" s="1"/>
  <c r="H32" i="6" a="1"/>
  <c r="H32" i="6" s="1"/>
  <c r="G25" i="6" a="1"/>
  <c r="G25" i="6" s="1"/>
  <c r="G41" i="6" a="1"/>
  <c r="G41" i="6" s="1"/>
  <c r="I21" i="6" a="1"/>
  <c r="I21" i="6" s="1"/>
  <c r="I25" i="6" a="1"/>
  <c r="I25" i="6" s="1"/>
  <c r="I41" i="6" a="1"/>
  <c r="I41" i="6" s="1"/>
  <c r="I9" i="6" a="1"/>
  <c r="I9" i="6" s="1"/>
  <c r="G21" i="6" a="1"/>
  <c r="G21" i="6" s="1"/>
  <c r="H9" i="6" a="1"/>
  <c r="H9" i="6" s="1"/>
  <c r="H13" i="6" a="1"/>
  <c r="H13" i="6" s="1"/>
  <c r="H17" i="6" a="1"/>
  <c r="H17" i="6" s="1"/>
  <c r="H21" i="6" a="1"/>
  <c r="H21" i="6" s="1"/>
  <c r="H25" i="6" a="1"/>
  <c r="H25" i="6" s="1"/>
  <c r="H29" i="6" a="1"/>
  <c r="H29" i="6" s="1"/>
  <c r="H33" i="6" a="1"/>
  <c r="H33" i="6" s="1"/>
  <c r="H37" i="6" a="1"/>
  <c r="H37" i="6" s="1"/>
  <c r="H41" i="6" a="1"/>
  <c r="H41" i="6" s="1"/>
  <c r="G26" i="6" a="1"/>
  <c r="G26" i="6" s="1"/>
  <c r="G30" i="6" a="1"/>
  <c r="G30" i="6" s="1"/>
  <c r="G34" i="6" a="1"/>
  <c r="G34" i="6" s="1"/>
  <c r="G38" i="6" a="1"/>
  <c r="G38" i="6" s="1"/>
  <c r="I10" i="6" a="1"/>
  <c r="I10" i="6" s="1"/>
  <c r="I14" i="6" a="1"/>
  <c r="I14" i="6" s="1"/>
  <c r="I18" i="6" a="1"/>
  <c r="I18" i="6" s="1"/>
  <c r="I22" i="6" a="1"/>
  <c r="I22" i="6" s="1"/>
  <c r="I26" i="6" a="1"/>
  <c r="I26" i="6" s="1"/>
  <c r="I30" i="6" a="1"/>
  <c r="I30" i="6" s="1"/>
  <c r="I34" i="6" a="1"/>
  <c r="I34" i="6" s="1"/>
  <c r="I38" i="6" a="1"/>
  <c r="I38" i="6" s="1"/>
  <c r="H12" i="6" a="1"/>
  <c r="H12" i="6" s="1"/>
  <c r="H24" i="6" a="1"/>
  <c r="H24" i="6" s="1"/>
  <c r="H36" i="6" a="1"/>
  <c r="H36" i="6" s="1"/>
  <c r="G29" i="6" a="1"/>
  <c r="G29" i="6" s="1"/>
  <c r="G37" i="6" a="1"/>
  <c r="G37" i="6" s="1"/>
  <c r="I17" i="6" a="1"/>
  <c r="I17" i="6" s="1"/>
  <c r="I29" i="6" a="1"/>
  <c r="I29" i="6" s="1"/>
  <c r="I37" i="6" a="1"/>
  <c r="I37" i="6" s="1"/>
  <c r="G18" i="6" a="1"/>
  <c r="G18" i="6" s="1"/>
  <c r="G22" i="6" a="1"/>
  <c r="G22" i="6" s="1"/>
  <c r="H10" i="6" a="1"/>
  <c r="H10" i="6" s="1"/>
  <c r="H14" i="6" a="1"/>
  <c r="H14" i="6" s="1"/>
  <c r="H18" i="6" a="1"/>
  <c r="H18" i="6" s="1"/>
  <c r="H22" i="6" a="1"/>
  <c r="H22" i="6" s="1"/>
  <c r="H26" i="6" a="1"/>
  <c r="H26" i="6" s="1"/>
  <c r="H30" i="6" a="1"/>
  <c r="H30" i="6" s="1"/>
  <c r="H34" i="6" a="1"/>
  <c r="H34" i="6" s="1"/>
  <c r="H38" i="6" a="1"/>
  <c r="H38" i="6" s="1"/>
  <c r="G23" i="6" a="1"/>
  <c r="G23" i="6" s="1"/>
  <c r="G27" i="6" a="1"/>
  <c r="G27" i="6" s="1"/>
  <c r="G31" i="6" a="1"/>
  <c r="G31" i="6" s="1"/>
  <c r="G35" i="6" a="1"/>
  <c r="G35" i="6" s="1"/>
  <c r="G39" i="6" a="1"/>
  <c r="G39" i="6" s="1"/>
  <c r="I11" i="6" a="1"/>
  <c r="I11" i="6" s="1"/>
  <c r="I15" i="6" a="1"/>
  <c r="I15" i="6" s="1"/>
  <c r="I19" i="6" a="1"/>
  <c r="I19" i="6" s="1"/>
  <c r="I23" i="6" a="1"/>
  <c r="I23" i="6" s="1"/>
  <c r="I27" i="6" a="1"/>
  <c r="I27" i="6" s="1"/>
  <c r="I31" i="6" a="1"/>
  <c r="I31" i="6" s="1"/>
  <c r="I35" i="6" a="1"/>
  <c r="I35" i="6" s="1"/>
  <c r="I39" i="6" a="1"/>
  <c r="I39" i="6" s="1"/>
  <c r="G20" i="6" a="1"/>
  <c r="G20" i="6" s="1"/>
  <c r="H16" i="6" a="1"/>
  <c r="H16" i="6" s="1"/>
  <c r="H28" i="6" a="1"/>
  <c r="H28" i="6" s="1"/>
  <c r="H40" i="6" a="1"/>
  <c r="H40" i="6" s="1"/>
  <c r="G33" i="6" a="1"/>
  <c r="G33" i="6" s="1"/>
  <c r="I13" i="6" a="1"/>
  <c r="I13" i="6" s="1"/>
  <c r="I33" i="6" a="1"/>
  <c r="I33" i="6" s="1"/>
  <c r="G19" i="6" a="1"/>
  <c r="G19" i="6" s="1"/>
  <c r="H11" i="6" a="1"/>
  <c r="H11" i="6" s="1"/>
  <c r="H15" i="6" a="1"/>
  <c r="H15" i="6" s="1"/>
  <c r="H19" i="6" a="1"/>
  <c r="H19" i="6" s="1"/>
  <c r="H23" i="6" a="1"/>
  <c r="H23" i="6" s="1"/>
  <c r="H27" i="6" a="1"/>
  <c r="H27" i="6" s="1"/>
  <c r="H31" i="6" a="1"/>
  <c r="H31" i="6" s="1"/>
  <c r="H35" i="6" a="1"/>
  <c r="H35" i="6" s="1"/>
  <c r="H39" i="6" a="1"/>
  <c r="H39" i="6" s="1"/>
  <c r="G24" i="6" a="1"/>
  <c r="G24" i="6" s="1"/>
  <c r="G28" i="6" a="1"/>
  <c r="G28" i="6" s="1"/>
  <c r="G32" i="6" a="1"/>
  <c r="G32" i="6" s="1"/>
  <c r="G36" i="6" a="1"/>
  <c r="G36" i="6" s="1"/>
  <c r="G40" i="6" a="1"/>
  <c r="G40" i="6" s="1"/>
  <c r="I12" i="6" a="1"/>
  <c r="I12" i="6" s="1"/>
  <c r="I16" i="6" a="1"/>
  <c r="I16" i="6" s="1"/>
  <c r="I20" i="6" a="1"/>
  <c r="I20" i="6" s="1"/>
  <c r="I24" i="6" a="1"/>
  <c r="I24" i="6" s="1"/>
  <c r="I28" i="6" a="1"/>
  <c r="I28" i="6" s="1"/>
  <c r="I32" i="6" a="1"/>
  <c r="I32" i="6" s="1"/>
  <c r="I36" i="6" a="1"/>
  <c r="I36" i="6" s="1"/>
  <c r="G16" i="6" a="1"/>
  <c r="G16" i="6" s="1"/>
  <c r="G13" i="6" a="1"/>
  <c r="G13" i="6" s="1"/>
  <c r="G17" i="6" a="1"/>
  <c r="G17" i="6" s="1"/>
  <c r="G10" i="6" a="1"/>
  <c r="G10" i="6" s="1"/>
  <c r="G14" i="6" a="1"/>
  <c r="G14" i="6" s="1"/>
  <c r="G11" i="6" a="1"/>
  <c r="G11" i="6" s="1"/>
  <c r="G15" i="6" a="1"/>
  <c r="G15" i="6" s="1"/>
  <c r="E12" i="6" l="1"/>
  <c r="E15" i="6" s="1"/>
  <c r="M8" i="12" a="1"/>
  <c r="M8" i="12" s="1"/>
</calcChain>
</file>

<file path=xl/comments1.xml><?xml version="1.0" encoding="utf-8"?>
<comments xmlns="http://schemas.openxmlformats.org/spreadsheetml/2006/main">
  <authors>
    <author>Supervisor</author>
  </authors>
  <commentList>
    <comment ref="A2" authorId="0" shapeId="0">
      <text>
        <r>
          <rPr>
            <b/>
            <sz val="9"/>
            <color indexed="81"/>
            <rFont val="Segoe UI"/>
            <family val="2"/>
          </rPr>
          <t xml:space="preserve">Comprador:
</t>
        </r>
        <r>
          <rPr>
            <sz val="9"/>
            <color indexed="81"/>
            <rFont val="Segoe UI"/>
            <family val="2"/>
          </rPr>
          <t xml:space="preserve">O padrão numérico dos processos são 0000/00 quatro dígitos "/" dois digitos correspondente ao ano.
</t>
        </r>
      </text>
    </comment>
    <comment ref="C2" authorId="0" shapeId="0">
      <text>
        <r>
          <rPr>
            <b/>
            <sz val="9"/>
            <color indexed="81"/>
            <rFont val="Segoe UI"/>
            <family val="2"/>
          </rPr>
          <t>Comprador:</t>
        </r>
        <r>
          <rPr>
            <sz val="9"/>
            <color indexed="81"/>
            <rFont val="Segoe UI"/>
            <family val="2"/>
          </rPr>
          <t xml:space="preserve">
Todo o conteúdo deverá ser digitado em MAIÚSCULAS, para facilitar seu trabalho pressione a tecla CAPS LOCK</t>
        </r>
      </text>
    </comment>
    <comment ref="C3" authorId="0" shapeId="0">
      <text>
        <r>
          <rPr>
            <b/>
            <sz val="9"/>
            <color indexed="81"/>
            <rFont val="Segoe UI"/>
            <family val="2"/>
          </rPr>
          <t>Comprador:</t>
        </r>
        <r>
          <rPr>
            <sz val="9"/>
            <color indexed="81"/>
            <rFont val="Segoe UI"/>
            <family val="2"/>
          </rPr>
          <t xml:space="preserve">
Todo o conteúdo deverá ser digitado em MAIÚSCULAS, para facilitar seu trabalho pressione a tecla CAPS LOCK</t>
        </r>
      </text>
    </comment>
    <comment ref="A138" authorId="0" shapeId="0">
      <text>
        <r>
          <rPr>
            <b/>
            <sz val="9"/>
            <color indexed="81"/>
            <rFont val="Segoe UI"/>
            <family val="2"/>
          </rPr>
          <t xml:space="preserve">Comprador:
</t>
        </r>
        <r>
          <rPr>
            <sz val="9"/>
            <color indexed="81"/>
            <rFont val="Segoe UI"/>
            <family val="2"/>
          </rPr>
          <t xml:space="preserve">O padrão numérico dos processos são 0000/00 quatro dígitos "/" dois digitos correspondente ao ano.
</t>
        </r>
      </text>
    </comment>
    <comment ref="A280" authorId="0" shapeId="0">
      <text>
        <r>
          <rPr>
            <b/>
            <sz val="9"/>
            <color indexed="81"/>
            <rFont val="Segoe UI"/>
            <family val="2"/>
          </rPr>
          <t xml:space="preserve">Comprador:
</t>
        </r>
        <r>
          <rPr>
            <sz val="9"/>
            <color indexed="81"/>
            <rFont val="Segoe UI"/>
            <family val="2"/>
          </rPr>
          <t xml:space="preserve">O padrão numérico dos processos são 0000/00 quatro dígitos "/" dois digitos correspondente ao ano.
</t>
        </r>
      </text>
    </comment>
  </commentList>
</comments>
</file>

<file path=xl/comments2.xml><?xml version="1.0" encoding="utf-8"?>
<comments xmlns="http://schemas.openxmlformats.org/spreadsheetml/2006/main">
  <authors>
    <author>Supervisor</author>
  </authors>
  <commentList>
    <comment ref="E42" authorId="0" shapeId="0">
      <text>
        <r>
          <rPr>
            <b/>
            <sz val="9"/>
            <color indexed="81"/>
            <rFont val="Segoe UI"/>
            <family val="2"/>
          </rPr>
          <t>Supervisor:</t>
        </r>
        <r>
          <rPr>
            <sz val="9"/>
            <color indexed="81"/>
            <rFont val="Segoe UI"/>
            <family val="2"/>
          </rPr>
          <t xml:space="preserve">
Dados até aqui</t>
        </r>
      </text>
    </comment>
  </commentList>
</comments>
</file>

<file path=xl/sharedStrings.xml><?xml version="1.0" encoding="utf-8"?>
<sst xmlns="http://schemas.openxmlformats.org/spreadsheetml/2006/main" count="11218" uniqueCount="1784">
  <si>
    <t>VALOR</t>
  </si>
  <si>
    <t>NF</t>
  </si>
  <si>
    <t>PROCESSO</t>
  </si>
  <si>
    <t>VENC.</t>
  </si>
  <si>
    <t>Base de Dados</t>
  </si>
  <si>
    <t>Processos</t>
  </si>
  <si>
    <t>Fornecedor</t>
  </si>
  <si>
    <t>Nota Fiscal</t>
  </si>
  <si>
    <t>Valor</t>
  </si>
  <si>
    <t>Processo Referente</t>
  </si>
  <si>
    <t>Valor do Processo</t>
  </si>
  <si>
    <t>Valor Apurado</t>
  </si>
  <si>
    <t>Saldo do Processo</t>
  </si>
  <si>
    <t>Valor R$</t>
  </si>
  <si>
    <t>DATA</t>
  </si>
  <si>
    <t>INTERESSADO</t>
  </si>
  <si>
    <t>VIGÊNCIA</t>
  </si>
  <si>
    <t>TIPO</t>
  </si>
  <si>
    <t>Comprador</t>
  </si>
  <si>
    <t>STATUS</t>
  </si>
  <si>
    <t xml:space="preserve"> </t>
  </si>
  <si>
    <t>ECONOMIA</t>
  </si>
  <si>
    <t xml:space="preserve">  </t>
  </si>
  <si>
    <t>CONTRATO</t>
  </si>
  <si>
    <t>COMPRADOR</t>
  </si>
  <si>
    <t>MEMORIAL</t>
  </si>
  <si>
    <t>ADITAMENTO</t>
  </si>
  <si>
    <t>Status do Processo</t>
  </si>
  <si>
    <t>Pesquisa e Retorno de todos os resultados de Processos de Compras</t>
  </si>
  <si>
    <t xml:space="preserve">          </t>
  </si>
  <si>
    <t>FORNECEDOR</t>
  </si>
  <si>
    <t>MOV.</t>
  </si>
  <si>
    <t>JUSTIFICATIVA</t>
  </si>
  <si>
    <t>OBSERVAÇÕES</t>
  </si>
  <si>
    <t>ITEM(NS)</t>
  </si>
  <si>
    <t>ALTERAÇÃO DE PREÇO</t>
  </si>
  <si>
    <t>CANCELAMENTO</t>
  </si>
  <si>
    <t>ENTREGA PARCIAL</t>
  </si>
  <si>
    <t>ADEQUAÇÃO DE QUANTITATIVO</t>
  </si>
  <si>
    <t>DEVOLVIDO NA ENTREGA</t>
  </si>
  <si>
    <t>PEDIDO ADICIONAL</t>
  </si>
  <si>
    <t>RELATÓRIO DE JUSTIFICATIVA DE PROCESSO DE COMPRAS</t>
  </si>
  <si>
    <t>TÍTULO</t>
  </si>
  <si>
    <t>VALOR ATUALIZADO</t>
  </si>
  <si>
    <t>VALOR INICIAL DO PROCESSO</t>
  </si>
  <si>
    <t>EXTRATO DE OCORRÊNCIAS</t>
  </si>
  <si>
    <t>0001/20</t>
  </si>
  <si>
    <t>0002/20</t>
  </si>
  <si>
    <t>0003/20</t>
  </si>
  <si>
    <t>0004/20</t>
  </si>
  <si>
    <t>0005/20</t>
  </si>
  <si>
    <t>0006/20</t>
  </si>
  <si>
    <t>0007/20</t>
  </si>
  <si>
    <t>0008/20</t>
  </si>
  <si>
    <t>0009/20</t>
  </si>
  <si>
    <t>0010/20</t>
  </si>
  <si>
    <t>DUPATRI HOSPITALAR COMERCIO IMPORTACAO E EXPORTACAO LTDA</t>
  </si>
  <si>
    <t>ONCOTECH HOSPITALAR COMERCIO DE MEDICAMENTOS LTDA</t>
  </si>
  <si>
    <t>COMERCIAL CIRURGICA RIOCLARENSE LTDA</t>
  </si>
  <si>
    <t>EXPRESSMEDICAL COM AT AC E VAR CORREL MEDICOS LTDA</t>
  </si>
  <si>
    <t>KOPELL DISTRIBUICAO E LOGISTICA LTDA</t>
  </si>
  <si>
    <t>COMERCIAL NACIONAL DE PRODUTOS HOSPITALARES LDA</t>
  </si>
  <si>
    <t>FBS PRODUTOS DESCARTAVEIS EIRELI</t>
  </si>
  <si>
    <t>SIST DE SERV RB QUALITY COM DE BEM LTDA</t>
  </si>
  <si>
    <t>COTAÇÃO REPRES IMP EXPORTACAO LTDA</t>
  </si>
  <si>
    <t>CIRURGICA FERNANDES C MAT CIR HOSPITALARES LTDA</t>
  </si>
  <si>
    <t>SISPACK MEDICAL LTDA</t>
  </si>
  <si>
    <t>MOGAMI IMPORTAÇÃO E EXPORTAÇÃO LTDA</t>
  </si>
  <si>
    <t>SUPERMED COM E IMP DE PROD MED E HOSP LTDA</t>
  </si>
  <si>
    <t>SULMEDIC COMERCIO DE MEDICAMENTOS EIRELI</t>
  </si>
  <si>
    <t>0015/20</t>
  </si>
  <si>
    <t>FOUR MED DISTRIBUIDORA HOSPITALAR IMPORTADORA LTDA EPP</t>
  </si>
  <si>
    <t>CIRURGICA OLIMPIO EIRELI EPP</t>
  </si>
  <si>
    <t>HYPER DESCARTAVEIS LTDA</t>
  </si>
  <si>
    <t>BIOMEDICAL EQUIPAMENTOS E PRODUTOS MEDICOS CIRURGICOS LTDA</t>
  </si>
  <si>
    <t>ONCOFARMA COMERCIO ATACADISTA DE MEDICAMENTOS</t>
  </si>
  <si>
    <t>CIRURGICA KD LTDA</t>
  </si>
  <si>
    <t>LABEL ETIQUETAS LTDA</t>
  </si>
  <si>
    <t>ANAILE STELINA CATARINO 41868338851</t>
  </si>
  <si>
    <t xml:space="preserve">ECO SOLUÇÕES PRODUTOS DE LIMPEZA LTDA ME </t>
  </si>
  <si>
    <t>MEDICAL SUTURE COMERCIO DE MATERIAL HOSPITALAR LTDA</t>
  </si>
  <si>
    <t>VITAL HOSPITALAR COMERCIAL LTDA</t>
  </si>
  <si>
    <t>FRESENIUS KABI BRASIL LTDA</t>
  </si>
  <si>
    <t>0022/20</t>
  </si>
  <si>
    <t>0016/20</t>
  </si>
  <si>
    <t>0011/20</t>
  </si>
  <si>
    <t>0012/20</t>
  </si>
  <si>
    <t>0013/20</t>
  </si>
  <si>
    <t>0014/20</t>
  </si>
  <si>
    <t>0017/20</t>
  </si>
  <si>
    <t>0018/20</t>
  </si>
  <si>
    <t>0019/20</t>
  </si>
  <si>
    <t>0020/20</t>
  </si>
  <si>
    <t>0021/20</t>
  </si>
  <si>
    <t>0023/20</t>
  </si>
  <si>
    <t>0024/20</t>
  </si>
  <si>
    <t>0025/20</t>
  </si>
  <si>
    <t>0026/20</t>
  </si>
  <si>
    <t>0027/20</t>
  </si>
  <si>
    <t>0028/20</t>
  </si>
  <si>
    <t>0029/20</t>
  </si>
  <si>
    <t>0030/20</t>
  </si>
  <si>
    <t>0031/20</t>
  </si>
  <si>
    <t>0032/20</t>
  </si>
  <si>
    <t>0033/20</t>
  </si>
  <si>
    <t>0035/20</t>
  </si>
  <si>
    <t>0036/20</t>
  </si>
  <si>
    <t>0037/20</t>
  </si>
  <si>
    <t>0038/20</t>
  </si>
  <si>
    <t>0039/20</t>
  </si>
  <si>
    <t>0040/20</t>
  </si>
  <si>
    <t>EMERGENCIAL DE EPI PARA ATENDIMENTO CORONAVIRUS</t>
  </si>
  <si>
    <t>ALMOXARIFADO</t>
  </si>
  <si>
    <t>COTAÇÃO</t>
  </si>
  <si>
    <t>LIMPEZA E DESCARTÁVEIS</t>
  </si>
  <si>
    <t>RICHARD ROGER</t>
  </si>
  <si>
    <t>*</t>
  </si>
  <si>
    <t>FATURADO</t>
  </si>
  <si>
    <t>MANUTENÇÃO</t>
  </si>
  <si>
    <t>FINALIZADO</t>
  </si>
  <si>
    <t xml:space="preserve">MMT COMERCIO E INSTALAÇÕES ELETRICA EM ALTA E BAIXA TENSÃO </t>
  </si>
  <si>
    <t>ANUAL</t>
  </si>
  <si>
    <t>SERVIÇOS</t>
  </si>
  <si>
    <t>MÁRCIA RODRIGUES</t>
  </si>
  <si>
    <t>CONTRATAÇÃO  DE EMPRESA PARA PRESTAÇÃO DE SERVIÇO TELECOMUNICAÇÃO (LINK INTERNERT)</t>
  </si>
  <si>
    <t>TECNOLOGIA</t>
  </si>
  <si>
    <t>AMERICA NET</t>
  </si>
  <si>
    <t>CONTRATAÇÃO DE EMPRESA ESPECIALIZADA NA PRESTAÇÃO DE SERVIÇO TECNICOS EM RADIOLOGIA MEDICA (RAIO X) EM REGIME DE 24 HORAS DIARIA</t>
  </si>
  <si>
    <t xml:space="preserve">CONTRATAÇÃO DE EMPRESA PARA PRESTAÇÃO DE SERVIÇO DE MANUTENÇÃO ELETRICA DE BAIXA E ALTA TENSÃO </t>
  </si>
  <si>
    <t>DIRETORIA TÉCNICA</t>
  </si>
  <si>
    <t>ASSINATURAS</t>
  </si>
  <si>
    <t>JM SERVIÇOS DE IMAGEM EIRELLI , IVAN APARECIDA CACITORE ALBERTO DE SOUZA CENTRO RADIOLOGIA , RADIOTRAUMA PRESTAÇÃO DE SERVIÇO HOSPITALAR LTDA E ONE LAUDOS DIAGNOSTICO MEDICO LTDA</t>
  </si>
  <si>
    <t>RADIOTRAUMA PRESTAÇÃO DE SERVIÇO HOSPITALAR LTDA</t>
  </si>
  <si>
    <t>CONTRATAÇÃO DE EMPRESA ESPECIALIZADA NA PRESTAÇÃO DE SERVIÇOS DE ENTREGAS RAPIDAS DE PEQUENOS VOLUMES ATRAVES DE MOTOCICLETA E VEICULOS UTILITARIOS</t>
  </si>
  <si>
    <t>DIRETORIA ADMINISTRATIVA</t>
  </si>
  <si>
    <t>ADEILTON RAMOS DA SILVA TRANSPORTES ME</t>
  </si>
  <si>
    <t xml:space="preserve">ADEILTON RAMOS DA SILVA TRANSPORTES - ME  E  YNGRID JUSSYARA DO NASCIMENTO LOPES REIS </t>
  </si>
  <si>
    <t xml:space="preserve">CONTRATAÇÃO DE EMPRESA ESPECIALIZADA NA PRESTAÇÃO DE SERVIÇO EDUCACIONAIS TEMA: CURSO DE COMUNICAÇÃO INTERPESSOAL ENTRE AREAS </t>
  </si>
  <si>
    <t>RECURSOS HUMANOS</t>
  </si>
  <si>
    <t>AGUARDANDO NOTAS FISCAIS</t>
  </si>
  <si>
    <t>PRO - SER TREINAMENTOS LTDA</t>
  </si>
  <si>
    <t>MENSAL</t>
  </si>
  <si>
    <t>CONTRATAÇÃO DE EMPRESA PARA PRESTAÇÃO DE SERVIÇO DE AVALIAÇÃO DIAGNOSTICA (VISITA PREVIA) PARA POSTERIOR ACREDITAÇÃO HOSPITALAR E VISITAS DE MANUTENÇÃO</t>
  </si>
  <si>
    <t>CTM EXPRESS DISTRIBUIDORA DE MEDICAMENTOS</t>
  </si>
  <si>
    <t>ALMEIDA COMERCIO DE ALIMENTOS EIRELI</t>
  </si>
  <si>
    <t>COPOLFOOD COM PROD ALIMENTICIOS LTDA</t>
  </si>
  <si>
    <t>FESTPAN ALIMENTOS IMP E EXP LTDA</t>
  </si>
  <si>
    <t xml:space="preserve">COMPRA DE PEÇAS PARA ULTRASSOM </t>
  </si>
  <si>
    <t>ENGENHARIA CLÍNICA</t>
  </si>
  <si>
    <t xml:space="preserve">SIEMENS </t>
  </si>
  <si>
    <t>SIEMENS HEALTHCARE DIAGNOSTICO LTDA</t>
  </si>
  <si>
    <t>MATERIAL MANUTENÇÃO PREDIAL</t>
  </si>
  <si>
    <t>JOÃO VICTOR</t>
  </si>
  <si>
    <t>FARMÁCIA</t>
  </si>
  <si>
    <t>ANBIOTON; ASTRA FARMA; ASX COMERCIAL; ATIVA COMERCIAL; BASCEL SOLUÇÕES; BD DISTRIBUIDORA; CIR OLIMPIO;  RIOCLARENSE; CIRSMED; CRISTALIA; CTM EXPRESS; DUPATRI;  FARMATER; FOURMED; FRESENIUS; FUTURA; HALEX ISTAR; JP; FABIO TADEU; MEDVIVA; MGMED; ONCOFARMA; ONCO LOG; ONCO PROD; ONCOVIT; PRECISION; REPRESS; VOLPI; STARMED; SULMEDIC; SUPERMED; VITAL HOSP; VIVA PROD</t>
  </si>
  <si>
    <t>CIRURGICA OLIMPIO EIRELI; COMERCIAL CIRURGICA RIOCLARENSE LTDA; DUPATRI HOSPITALAR COM IMPORT E EXPORT LTDA; FOUR MED DISTRIBUIDORA IMPORTADORA HOSPITALAR - EPP; FRESENIUS KABI BRASIL LTDA; FABIO TADEU TEIXEIRAONCOTECH HOSPITALAR COMERCIO DE MEDICAMENTOS LTDA; SULMEDIC COMERCIO DE MEDICAMENTOS LTDA; VITAL HOSPITALAR COMERCIAL LTDA;</t>
  </si>
  <si>
    <t xml:space="preserve">MENSAL </t>
  </si>
  <si>
    <t>MEDICAMENTO</t>
  </si>
  <si>
    <t>0041/20</t>
  </si>
  <si>
    <t>0042/20</t>
  </si>
  <si>
    <t>0043/20</t>
  </si>
  <si>
    <t>0044/20</t>
  </si>
  <si>
    <t>0045/20</t>
  </si>
  <si>
    <t>0046/20</t>
  </si>
  <si>
    <t>0047/20</t>
  </si>
  <si>
    <t>0048/20</t>
  </si>
  <si>
    <t>0049/20</t>
  </si>
  <si>
    <t>0050/20</t>
  </si>
  <si>
    <t>0051/20</t>
  </si>
  <si>
    <t>0052/20</t>
  </si>
  <si>
    <t>0053/20</t>
  </si>
  <si>
    <t>0054/20</t>
  </si>
  <si>
    <t>0055/20</t>
  </si>
  <si>
    <t>0056/20</t>
  </si>
  <si>
    <t>0057/20</t>
  </si>
  <si>
    <t>0058/20</t>
  </si>
  <si>
    <t>0059/20</t>
  </si>
  <si>
    <t>0060/20</t>
  </si>
  <si>
    <t>05/20/2020</t>
  </si>
  <si>
    <t>ASSINATURA ANUAL JORNAL A TRIBUNA DE SANTOS</t>
  </si>
  <si>
    <t>A TRIBUNA DE SANTOS</t>
  </si>
  <si>
    <t>A TRIBUNA DE SANTOS JORNAL E EDITORA LTDA</t>
  </si>
  <si>
    <t>GRANVILLE, BALASKA; BT EQUIPAMENTOS</t>
  </si>
  <si>
    <t>GRANVILLE EQUIPAMENTOS DE SEGURANÇA LTDA</t>
  </si>
  <si>
    <t>INDETERMINADO</t>
  </si>
  <si>
    <t>COMPRA DE MATERIAIS HOSPITALARES</t>
  </si>
  <si>
    <t>ALIANÇA; ALTAMEDICAL; ASTRA; ATIVA; BASZI; BD; BIO INFINITY; BIO MEDICAL; CBS; CIR FERNANDES; CIR KD; CIR  OLIMPIO CITYMED; COMMEPI; CIAL RIOCLARENSE; COTACAO; CRISMED; DATA EQUIPAMENTOS; DEAL; DEJAMARO; BUTERI; DUPATRI; DUPATRI; EMBU; EXPRESSMEDICAL; FARMA VISION; FARMATER; FRANCISCO; FOX; FUTURA; GRANDESC; GUINEZ; HMEDIC; JM HEALT; NOVA MAXIMOS; MACK MEDICAL; M.N.P. CUSTÓDIO; VANESSA NUNES; MEDICAL SUTURE; MEDICALL FARMA; FABIO; MEDVIVA; MIRANDA; MOGAMI; MP; MULTIFARMA; NATBIO; NOVA HOSP; ANALIE; POINT; POLITEC; POLO; PROGELIMP; PROTECTOR; ROYAL; SANESNUTRI; ROYALMED; SEGURAMED; SOMA; ANDRE; SUPERMED; TRIADE; UDIMED; VEDANA; VIVA</t>
  </si>
  <si>
    <t>ALIANÇA COMÉRCIO DE MATERIAL HOSPITALAR LTDA; BIO MEDICAL E.P.M.C. LTDA; CBS MÉDICO CIENTÍFICA S/A; CIR. FERNANDES - COM. MAT. CIR. HOSPITALARES LTDA; CIRURGICA KD LTDA; COMEPI DISTRIBUIDORA EIRELLI EPP; COTAÇÃO COMERCIO REPRES IMPORTAÇÃO E EXPORTAÇÃO; CRISMED COMERCIAL HOSPITALAR LTDA;DUPATRI HOSPITALAR COM IMPORT E EXPORT LTDA; EXPRESSMEDICAL COM AT E VAR DE CORRELATOS MD LTDA; FRANCISCO BRABOSA SOUSA 00974239801; GRANDESC MATERIAIS HOSPITALARES LTDA; GUINEZ INTERNACIONAL COMÉRCIO, REPRESENTAÇÃO E IMPJM HEALTH EQUIPAMENTOS MÉDICOS;  MACK MEDICAL IMPORTAÇÃO E EXPORTAÇÃO LTDA; M.N.P.CUSTODIO COMERCIO DE PRODUTOS HOSPITALARES ME; FABIO TADEU TEIXEIRA ME; MOGAMI IMPORTAÇÃO E EXPORTAÇÃO LTDA; MULTIFARMA COMERCIAL LTDA; NOVA HOSPITALAR COMERCIAL E IMPORTADORA EIRELI; SUPERMED COMERCIO E IMPORTAÇÃO DE PRODUTOS MÉDICOS E HOSPITALARES LTDA; TRIADE HEALTH COMERCIO DE PRODUTOS HOSPITALARES LTDA</t>
  </si>
  <si>
    <t>MATERIAL HOSPITALAR</t>
  </si>
  <si>
    <t>COMPRA DE MEDICAMENTOS</t>
  </si>
  <si>
    <t>ANTIBIOTICOS DO BRASIL; AFMED; ANBIOTON; ASTRAFARMA; ASX; ATIVA; BASZI; BD DISTRIBUIDORA; CIAMED; CM HOSPITALAR; CIR. OLIMPIO; CIAL RIOCLARENSE; CRISMED; CRISTALIA; CTM EXPRESS; BUTERI; DUPATRI; FARMATER; FOUR MED; FRESENIUS; FUTURA; HALEX; HEALTH; INJEMED; JP; LONGMED; MEDCENTER; MEDICAMENTAL; MEDILAR; FABIO; MEDVIVA; MIRANDA; MULTIFARMA; NOVA FARMA; OCEAN; ONCOEIXO;  ONCO PROD; ONCOTECH; OPEM; OREGON; PRECISION; REPRESS; SANTA RITA; SOMA/SP; SOQUIMICA; ANDRE INACIO; SULMEDIC; SUPERMED; UDIMED; UNIÃO QUIMICA; UNIÃO; VITAL; VIVA;</t>
  </si>
  <si>
    <t xml:space="preserve">ANBIOTON IMPORTADORA LTDA; ASTRA FARMA COM.DE MATERIAL MÉDICO HOSPITALAR LTDA; ATIVA COMERCIAL HOSPITALAR LTDA; CIAMED DISTRIBUIDORA DE MEDICAMENTOS LTDA; CIRURGICA OLIMPIO EIRELI; COMERCIAL CIRÚRGICA RIOCLARENSE LTDA; HEALTH TECH LABORATÓRIO LTDA; INJEMED MEDICAMENTOS ESPECIAIS LTDA; MULTIFARMA COMERCIAL LTDA; ONCOTECH HOSPITALAR COMÉRCIO DE MEDICAMENTOS LTDA; REPRESS DISTRIBUIDORA LTDA; SULMEDIC COMÉRCIO DE MEDICAMENTOS LTDA; SUPERMED COMERCIO E IMPORTACAO DE PRODUTOS MEDICOS E HOSPITALARES LTDA; VITAL HOSPITALAR COMERCIAL LTDA </t>
  </si>
  <si>
    <t>0034/20</t>
  </si>
  <si>
    <t>PRESTAÇÃO DE SERVIÇOS DE MANUTENÇÃO CORRETIVA DE MONITORES MULTIPARAMÉTRICOS DIXTAL DX 2021 | DX 2023</t>
  </si>
  <si>
    <t>COMPRA DE MATERIAIS PARA MANUTENÇÃO PREVENTIVA DO GRUPO GERADOR CUMMINS</t>
  </si>
  <si>
    <t>REPRESS DISTRIBUIDORA DE MEDICAMENTOS EIRELLI</t>
  </si>
  <si>
    <t>GUINEZ INTERNATIONAL C R IMP LTDA</t>
  </si>
  <si>
    <t>SAÍDA</t>
  </si>
  <si>
    <t>ENTRADA</t>
  </si>
  <si>
    <t>ECO SOLUÇÕES PRODUTOS DE LIMPEZA LTDA EPP</t>
  </si>
  <si>
    <t xml:space="preserve">PEDIDO ADICIONAL </t>
  </si>
  <si>
    <t xml:space="preserve">JM HEALTH EQUIPAMENTOS MEDICOS </t>
  </si>
  <si>
    <t xml:space="preserve">CRISMED COMERCIAL HOSPITALAR LTDA </t>
  </si>
  <si>
    <t>MEDICAMENTAL HOSPITALAR LTDA</t>
  </si>
  <si>
    <t xml:space="preserve">COMPRA DE DISCOS RIGIDOS </t>
  </si>
  <si>
    <t>BARALDI INFORMATICA - ME; E-CROWN GROUP COMERCIO DE INFORMATICA E ELETRONICOS -EIRELI; FAWAY TI SOLUTIONS EIRELI EPP</t>
  </si>
  <si>
    <t>FAWAY TI SOLUTIONS EIRELI EPP</t>
  </si>
  <si>
    <t>SUPRIMENTOS DE INFORMÁTICA</t>
  </si>
  <si>
    <t>COMPRA EMERGENCIAL DE MEDICAMENTOS</t>
  </si>
  <si>
    <t xml:space="preserve">ANBIOTON; ASTRA FARMA; ASX; ATIVA COMERCIAL; OLIMPIO; RIOCLARENSE; CRISMED; CTM EXPRESS; ELFA; HOSPDROGAS; FARMATER; FOUR MED; MEDICAMENTAL; MEDVIVA; MGMED; MULTIFARMA; NEW MEDIC; ONCOFARMA; ONCO LOG; ONCO PROD; ONCO TECH; PRECISION; SOMA; STARMED; SULMEDIC; ;SUPERMED; VIVA PRODUTOS; </t>
  </si>
  <si>
    <t>ASTRA FARMA COM DE MATERIAL MEDICO HOSPITALAR LTDA; ONCOFARMA COMERCIO ATACADISTA DE MEDICAMENTOS LTDA; SUPERMED COMERCIO E IMPORTACAO DE PRODUTOS MEDICOS E HOSPITALARES</t>
  </si>
  <si>
    <t xml:space="preserve">COMPRA DE HORTIFRUTIGRANJEIROS </t>
  </si>
  <si>
    <t>NUTRIÇÃO</t>
  </si>
  <si>
    <t xml:space="preserve">AGN GUIMARAES C A E V ALIMENTICIOS LTDA; TROPICAL DISTRIBUIDORA DE HORTIFRUTIGRANJEIROS LTDA; A V BARROS E VILLARES </t>
  </si>
  <si>
    <t xml:space="preserve">TROPICAL DISTRIBUIDORA DE HORTIFRUTIGRANJEIROS LTDA; AV BARROS E VILLARES LTDA </t>
  </si>
  <si>
    <t>GÊNEROS ALIMENTÍCIOS</t>
  </si>
  <si>
    <t>NOVA MAXIMOS LTDA</t>
  </si>
  <si>
    <t>SALES EQUIPAMENTOS E PRODUTOS DE HIGIENE PROFISSIONAL LTDA</t>
  </si>
  <si>
    <t>DATA EQUIPAMENTOS DE SEGURANÇA LTDA ME</t>
  </si>
  <si>
    <t>COMPRA EMERGENCIAL DE MATERIAIS HOSPITALARES</t>
  </si>
  <si>
    <t>M.N.P;POLO;SUPERMED</t>
  </si>
  <si>
    <t>SUPERMED COMERCIO E IMPORTAÇÕES DE PRODUTOS MÉDICOS E HOSPITALARES LTDA.</t>
  </si>
  <si>
    <t>THALES LIMA</t>
  </si>
  <si>
    <t xml:space="preserve">BASZI;BIO MEDICAL;C.B.S;CIR FERNANDES;CITYMED;DUPATRI;EXPRESSMEDICAL;GAVETEIRO;ISOMEDICAL;M.N.P;MEDICAL SUTURE;FABIO TADEU;ML COM;MOGAMI;NEUPHARMA;NOVA HOSP;POLITEC;POLO;SOMA;SUPERMED </t>
  </si>
  <si>
    <t>BIO MEDICAL E.P.M.C. LTDA; CBS MÉDICA CIENTÍFICA S/A; CIR. FERNANDES - COM. MAT CIR HOSPITALARES LTDA; M.N.P. CUSTODIO COMERCIO DE PRODUTOS HOSPITALARES ME; ML COM IMP E EXP DE MAT MEDICO HOSP LTDA; POLITEC IMP E COM LTDA; POLO CIRURGICO LTDA; SOMA/SP PRODUTOS HOSPITALARES LTDA.</t>
  </si>
  <si>
    <t>GAVETEIRO COMERCIO, IMPORTACAO E EXPORTCAO LTDA</t>
  </si>
  <si>
    <t>COMPRO EMERGENCIAL DE MATERIAL HOSPITALAR</t>
  </si>
  <si>
    <t>AIR LIQUIDE;CIR. FERNANDES;CIR. OLIMPIO;DUPATRI;LUMIAR;ML COM; MOGAMI; SUPERMED</t>
  </si>
  <si>
    <t>LUMIAR HEALTH BUILDERS EQUIP. HOSP. LTDA</t>
  </si>
  <si>
    <t>RADIOTRAUMA - PRESTAÇÃO DE SERVIÇOS HOSPITALARES LTDA - EPP</t>
  </si>
  <si>
    <t>COMERCIAL 3 ALBE LTDA</t>
  </si>
  <si>
    <t>EUCLIDES JOAO DOS SANTOS COSMETICOS - ME</t>
  </si>
  <si>
    <t>POLITEC IMPORTACAO E COMERCIO LTDA</t>
  </si>
  <si>
    <t>COMPRA DE POLPAS DE FRUTAS</t>
  </si>
  <si>
    <t>BW;DOM JOAO</t>
  </si>
  <si>
    <t>DOM JOÃO PÃES E DOCES</t>
  </si>
  <si>
    <t xml:space="preserve">COMPRA EMERGENCIAL DE COMPRESSOR PARA GELADEIRA COMERCIAL </t>
  </si>
  <si>
    <t>ELETROFRIGOR;CASTELÃO</t>
  </si>
  <si>
    <t xml:space="preserve">ELETROFRIGOR PEÇAS LTDA </t>
  </si>
  <si>
    <t>ANBIOTON;ASTRA;ATIVA;CRISMED;CTM;DUPATRI;FOUR MED;FUTURA;HEALTH;FABIO TADEU;MEDVIVA;ONCO LOG; PHARMA STAR;PRECISON;REPRESS;ANDRE INACIO;SUPERMED</t>
  </si>
  <si>
    <t>CTM EXPRESS DISTRIBUIDORA DE MEDICAMENTOS;FUTURA COM DE PRODUTOS MED E HOSPITALARES LTDA - EPP;HEALTH TECH LABORATORIO LTDA</t>
  </si>
  <si>
    <t>COMPRA DE PRATELEIRAS REFORÇADAS</t>
  </si>
  <si>
    <t>HOTELARIA</t>
  </si>
  <si>
    <t>EXECUTIVE;CIAVOX</t>
  </si>
  <si>
    <t>EXECUTIVE MOVEIS E EQUIP PARA ESCRITORIO LTDA</t>
  </si>
  <si>
    <t xml:space="preserve">COMPRA DE PÃES </t>
  </si>
  <si>
    <t>DOCELANDIA;DOM JOÃO;POR BIANN</t>
  </si>
  <si>
    <t xml:space="preserve">COMPRA EMERGENCIAL DE COMPRESSOR </t>
  </si>
  <si>
    <t>FRIGELAR;DIGENIO;</t>
  </si>
  <si>
    <t>RICARDO GENIO FERREIRA - ME</t>
  </si>
  <si>
    <t xml:space="preserve">COMPRA DE MATERIAL DE HIGIENE PESSOAL </t>
  </si>
  <si>
    <t>MANUELLA;EUCLIDES</t>
  </si>
  <si>
    <t>EUCLIDES JOAO DOS SANTOS COSMETICOS</t>
  </si>
  <si>
    <t xml:space="preserve">COMPRA EMEGENCIAL DE MEDICAMNETOS </t>
  </si>
  <si>
    <t>ANBIOTON;CIR OLIMPIO;CRISMED;FABIO TADEU;MGMED;ONCOTECH;SUPERMED</t>
  </si>
  <si>
    <t>ANBIOTON IMPORTADORA LTDA; SUPERMED COMERCIO E IMPORTAÇÃO DE PRODUTOAS MEDICOS E HOSPITALARES LTDA</t>
  </si>
  <si>
    <t xml:space="preserve">COMPRA EMERGENCIAL DE MEDICAMENTOS </t>
  </si>
  <si>
    <t>ANBIOTON;ATIVA;BD;RIOCLARENSE;EXPRESS;ELFA;FOUR MED;FABIO TADEU;ONCO PROD;PRECISION;REPRESS;ANDRE INACIO</t>
  </si>
  <si>
    <t>FABIO TADEU TEIXIERA ME; ONCO PROD DISTRIBUIDORA DE PRODUTOS HOSPITALARES E ONCOLOGICOS LTDA</t>
  </si>
  <si>
    <t xml:space="preserve">COMPRA DE MATERIAIS DE ESCRITORIO </t>
  </si>
  <si>
    <t>RER;GAVETEIRO;LUIZ</t>
  </si>
  <si>
    <t>R&amp;R COMERCIO DE EQUIPAMENTOS DE INFORMATICA; GAVETEIRO COMERCIO, IMPORTAÇÃO E EXPORTAÇÃO LTDA</t>
  </si>
  <si>
    <t>ESCRITÓRIO</t>
  </si>
  <si>
    <t>C.B.S;CIR FERNANDES;DUPATRI;FOUR MED;ISOMEDICAL;OCEAN;SOMA;SUPERMED</t>
  </si>
  <si>
    <t>CBS MÉDICO CIENTIFICA S.A;FOUR MED DISTRIBUIDORA IMPORTADORA HOSPITALAR; ISOMEDICAL COMERCIAL LTDA</t>
  </si>
  <si>
    <t>COMPRA EMERGENCIAL DE MEDICAMNETOS</t>
  </si>
  <si>
    <t>ANBIOTON;ASTRA;ATIVA;CBS;CM HOSPITALAR;CIR OLIMPIO;RIOCLARENSE;CRISTALIA;DUPATRI;FARMATER;FOUR MED;FRESENIUS;HALEX;MEDILAR;FABIO TADEU;MEDVIVA;MULTIFARMA;ONCOTECH;PRECISION;REPRESS;SANTA RITA;SOMA;SULMEDIC;SUPERMED</t>
  </si>
  <si>
    <t>ASTRA FARMA COM DE MATERIAL MEDICO HOSPITALAR LTDA; SULMEDIC COMERCIO DE MEDICAMNETOS LTDA</t>
  </si>
  <si>
    <t>PRESTAÇÃO DE SERVIÇOS DE CALIBRAÇÃO SUBSEQUENTE DE ESFIG E BALANÇAS</t>
  </si>
  <si>
    <t>IPEM</t>
  </si>
  <si>
    <t>INSTITUTO DE PESOS E MEDIDAS DO ESTADO DE SÃO PAULO - IPEM</t>
  </si>
  <si>
    <t>COMPRA DE DETERGENTE DESINFETANTE DE SUPERFICIES</t>
  </si>
  <si>
    <t>CBS;COMERCIAL 3</t>
  </si>
  <si>
    <t>COMPRA DE INSUMOS PARA IMPRESSORA TERMICA</t>
  </si>
  <si>
    <t>BRASIL GRAFICA;LABEL;FIT PLAST</t>
  </si>
  <si>
    <t>DOM JOÃO</t>
  </si>
  <si>
    <t xml:space="preserve">COMRA DE CARNES E PEIXES </t>
  </si>
  <si>
    <t>FESTPAN;FUNCHAL;ALMEIDA;PREMIER;CFS;VIEIRA</t>
  </si>
  <si>
    <t>FUNCHAL ENTREPOSTO DE PESCADOS E DERIVADOS; ALMEIDA E CARREIRO COMERCIAL DE ALIMENTOS; CFS SUPERMERCADO EIRELI</t>
  </si>
  <si>
    <t xml:space="preserve">COMPRA DE GENEROS ALIMENTICIOS </t>
  </si>
  <si>
    <t>MECANO;CALVO;WASHIGTON;COPOLFOOD;COMERCIAL DENETOS; BW DISTRIBUIDORA; FESTPAN;DOCERIA;MERCANTIL;ALMEIDA;PRO BIANN;DEFAL;ROSIMEIRE</t>
  </si>
  <si>
    <t>MECANO PACK EMBALAGENS AS; CALVO COMERCIAL IMPORTACAO EXPORTACAO LTDA; WASHINGTON DOS SANTOS MARTINS; COPOLFOOD COMÉRCIO DE PRODUTOS ALIMENTICIOS; FESTPAN ALIMNETOS IMP. E EXP.LTDA; ALMEIDA E CARREIRO COMERCIO DE ALIMENTOS; ROSEMEIRE SANTOS DA COSTA</t>
  </si>
  <si>
    <t xml:space="preserve">COMPRA DE AR CONDICIONADO </t>
  </si>
  <si>
    <t>CANCELADO</t>
  </si>
  <si>
    <t>COMPRA DE CARNES E PEIXES</t>
  </si>
  <si>
    <t>BOMFRAN;FESTPAN;FUNCHAL;ALMEIDAPREMIER;RI-MA;CFS;VIEIRA</t>
  </si>
  <si>
    <t>ALMEIDA E CARREIRO COMERCIO DE ALIMENTOS; RI-MA DISTRIBUIDORA DE FRIOS E LATICINIOS LTDA; CFS SUPERMERCADO EIRELI; VIEIRA E COUTO COM E DIST DE PROD ALIMENTICIOS</t>
  </si>
  <si>
    <t>COMPRA EMAERGENCIAL DE MEDICAMENTOS</t>
  </si>
  <si>
    <t>ASTRA;CRISMED;CRISTALIA;FUTURA;MEDILAR;FABIO TADEU;MEDVIVA;ONCOTECH;PRECISION;REPRESS;SOMA/SP;SOMA/MG;ANDRE INACIO;SUPERMED</t>
  </si>
  <si>
    <t>REPRESS DISTRIBUIDORA LTDA; FUTURA COM. DE PRODUTOS MED. E HOSPIT. LTDA - EPP</t>
  </si>
  <si>
    <t>0079/20</t>
  </si>
  <si>
    <t>0061/20</t>
  </si>
  <si>
    <t>0062/20</t>
  </si>
  <si>
    <t>0063/20</t>
  </si>
  <si>
    <t>0064/20</t>
  </si>
  <si>
    <t>0065/20</t>
  </si>
  <si>
    <t>0066/20</t>
  </si>
  <si>
    <t>0067/20</t>
  </si>
  <si>
    <t>0068/20</t>
  </si>
  <si>
    <t>0069/20</t>
  </si>
  <si>
    <t>0070/20</t>
  </si>
  <si>
    <t>0071/20</t>
  </si>
  <si>
    <t>0072/20</t>
  </si>
  <si>
    <t>0073/20</t>
  </si>
  <si>
    <t>0074/20</t>
  </si>
  <si>
    <t>0075/20</t>
  </si>
  <si>
    <t>0076/20</t>
  </si>
  <si>
    <t>0077/20</t>
  </si>
  <si>
    <t>0078/20</t>
  </si>
  <si>
    <t>0080/20</t>
  </si>
  <si>
    <t>0081/20</t>
  </si>
  <si>
    <t>0082/20</t>
  </si>
  <si>
    <t>0083/20</t>
  </si>
  <si>
    <t>0084/20</t>
  </si>
  <si>
    <t>0085/20</t>
  </si>
  <si>
    <t>BRAZMIX;KD;RIOCLARENSE;FUTURA;NOVAMED;POLO</t>
  </si>
  <si>
    <t>BRAZMIX COMERCIO VAREGISTA E ATACADISTA LTDA; NOVAMED SP LTDA</t>
  </si>
  <si>
    <t>ANBIOTON;ASTRA;ATIVA;CIAMED;OLIMPIO;RIOCLARENSE;CRISMED;CRISTALIA;CTM;FUTURA;HALEX;JRG;CM;MEDICAMENTAL;MULTIFARMA;ONCO PRODO; ONCOTECH;OREGON; PHARMA; PRO HEALTH;SODROGAS;SOMA;ANDRE INACIO;SUPERMED;SULMEDIC;SUPERMED;VITAL</t>
  </si>
  <si>
    <t>CIRURGICA OLIMPIO EIRELI; FUTURA COM. DE PRODUTOS MED. E HOSPT. LTDA - EPP;CM HOSPITALAR LTDA;SOMA/SP PRODUTOS HOSPITALARES LTDA</t>
  </si>
  <si>
    <t>PRESTAÇÃO DE SERVIÇO EDUCACIONAL TEMA: CURSO DE MAPEAMENTO E GERENCIAMENTO DE PROCESSOS</t>
  </si>
  <si>
    <t>CRISTALIA PROD QUIMICOS FARMACEUTICOS LTDA</t>
  </si>
  <si>
    <t>A VISTA</t>
  </si>
  <si>
    <t xml:space="preserve">COMPRA DE MATERIAL HOSPITALAR </t>
  </si>
  <si>
    <t>ALIANÇA;ASTRA;ATM;BIO INFINITY;BIO MEDICAL;BRAZMIX;CBS;CIAMED;CIR BONAPARTE;CIR FERNANDES; CIR KD; CITYMED;RIOCLARENSE;COMMED;COTAÇAO;CRISMED;DE PAULI;DEAL VITAL;DUPATRI; NORTEL; EXPRESS; FARMATER;FRANCISCO;FUOR MED;FOX;FUTURA;GAVATEIRO;GRANDESC;GUINEZ;INTERTECH;ISOMEDICAL;JM HEALTH;JM MED;LUMIAR;MNP;VANESSA;MEDCENTER;MEDICAL SUTURE;FABIO;MEDVIVA;MIRANDA;ML COM;MOGAMI;MP COMERCIO;MULTIFARMA;NATBIO;NOVA HOSPITALAR;NOVAMED;MARALUCIA;OCEAN;POLAR FIX;POLITEX;ROYA MED;SANESNUTRI;SUPERMED;NARSUPRIMENTOS;TRIADE;UPDESC;VITAL;VIVA HOSPITALAR;VIVA PRODUTOS;VIVER SAUDE</t>
  </si>
  <si>
    <t>ALIAÇA COMERCIO DE MATERIAL HOSPITALAR LTDA ;ATM MEDICAL EQUIPAMENTOS MÉDICOS LTDA – ME ;BRAZMIX COMERCIO VAREGISTA E ATACADISTA LTDA;C.B.S. MEDICO CIENTIFICA S/A ;CIR. FERNANDES – COM. MAT.CIR. HOSPITALAR LTDA ;COMERCIAL CIRURGICA RIOCLARENSE LTDA ;COTAÇÃO COMERCIO REPRES IMPORTAÇÃO E EXPORTAÇÃO;CRISMED COMERCIAL HOSPITALAR LTDA ;DE PAULI COMERCIO REPRESENTAÇÃO IMP E EXP LTDA ;DEAL VITAL COMERCIO DE MATERIAL CIRURGICO E HOSPITALAR LTDA ;DUPATRI HOSPITALAR COM IMPORT E EXPORT LTDA;FUTURA COM. DE PRODUTOS MED. E HOSPITALAR LTDA -EPP ;GUINEZ INTERNACIONAL COMERCIO REPRESENTAÇÃO E IMP;ISOMEDICAL COMERCIAL LTDA;JM HEATH EQUIPAMENTOS;LUMIAR HEALTH BUILDERS EQUIPAMENTOS HOSPITALARES LTDA;M.N.P. CUSTODIO COMERCIO DE PRODUTOS HOSPITALARES ME ;MOGAMI IMPORTAÇÃO E EXPORTAÇÃO LTDA;NOVA HOSPITALAR COMERCIAL E IMPORTADORA EIRELIOCEAN PRODUTOS HOSPITALARES LTDA;ROYAL MED COMERCIO DE PRODUTOS MEDICOS LTDA;SUPERMED COMERCIO E IMPORTAÇÃO DE PRODUTOS MEDICOS E HOSPITALARES LTDA;TRIADE HEALTH COMERCIO DE PRODUTOS HOSPITALARES LTDA;VITAL HOSPITALAR COMERCIAL LTDA</t>
  </si>
  <si>
    <t>COMPRA DE MATERIAIS DE HIGIENE PESSOAL</t>
  </si>
  <si>
    <t>EUCLIDES;MANUELLA</t>
  </si>
  <si>
    <t>PHILIPS MEDICAL SYSTEM LTDA</t>
  </si>
  <si>
    <t>REFRIGERAÇÃO CASTELÃO LTDA - EPP</t>
  </si>
  <si>
    <t>COMPRA DE MATERIAIS DE HIGIENE E DESCARTAVEIS</t>
  </si>
  <si>
    <t>AFMED;ADRIELSON;RIOCLARENSE;DF;ECO SOLUÇÕES;FRANCISCO;HYPER;NOVA MAXIMOS;OCEAN;ANAILE;PRISMA;PROGELIMP;RB QUALITY;SALES;SUPERMED;TROP;UDIMED</t>
  </si>
  <si>
    <t>DF COMERCIO DE DESCARTAVEIS EIRELI - ME; ECO SOLUÇÕES PRODUTOS DE LIMPEZA LTDA EPP;FRANCISCO BRABOSA SOUSA; HYPER DESCARTAVEIS LTDA;SISTEMA DE SERVIÇOS RB QUALITY COM. DE EMBAL. LTDA;SALES EQUIPAMENTOS E PRODUTOS DE HIGIENE PROF.</t>
  </si>
  <si>
    <t>COMPRA EMERGENCIAL DE MEDCAMENTOS</t>
  </si>
  <si>
    <t>ASTRA FARMA COM. DE MATERIALL MEDICO HOSPITALAR LTDA;CRISMED COMERCIAL HOSPITALAR LTDA;CRISTALIA PRODUTOS QUIMICOS FARMACEUTICOS</t>
  </si>
  <si>
    <t>AMBIOTON;ASTRA;CIAMED;CRISMED;CRISTALIA;FUTURA;ONCOTECH;RIOBAHIAFARMA</t>
  </si>
  <si>
    <t xml:space="preserve">COMPRA DE PEÇAS PARA REDE DE GASES MEDICINAIS </t>
  </si>
  <si>
    <t>JUNDIANEL;CONEXO;VEDAÇÕES;ATM</t>
  </si>
  <si>
    <t>CONEXO COMERCIO DE FERRAGENS LTDA - ME</t>
  </si>
  <si>
    <t>DE PAULI COM. REPRES IMPORT EXPORT LTDA</t>
  </si>
  <si>
    <t>JP INDUSTRIA FARMACEUTICA S/A</t>
  </si>
  <si>
    <t>ATM MEDICAL EQUIPAMENTOS MEDICOS LTDA ME</t>
  </si>
  <si>
    <t>0088/20</t>
  </si>
  <si>
    <t>EXECUTIVE MOVEIS EQUIPAMENTOS PARA ESCRITORIO LTDA ME</t>
  </si>
  <si>
    <t>TROPICAL DISTRIBUIDORA HORTIFRUTIGRANJEIROS LTDA</t>
  </si>
  <si>
    <t>AFMED DISTRIBUIDORA DE MEDICAMENTOS E MATERIAIL HOSPITALAR</t>
  </si>
  <si>
    <t>BRAZMIX COMERCIO VAREGISTA E ATACADISTA LTDA</t>
  </si>
  <si>
    <t>FORNECEDOR SEM ITEM NO ESTOQUE</t>
  </si>
  <si>
    <t>CIRURGICA KD SP</t>
  </si>
  <si>
    <t>P/A DEVIDO A URGENCIA E FRACASSO DO ITEM NO PROCESSO 0074/20</t>
  </si>
  <si>
    <t>FINALIZADO COM JUSTIFICATIVA</t>
  </si>
  <si>
    <t>AFMED;ANBIOTON;ASTRA;ASX;ATIVA;BASZI;BD;CIAMED;CIR OLIMPIO;RIOCLARENSE;CRISTALIA;CTM;FARMATER;HALEX;HEALTH;MEDICAMENTAL;MEDVIVA;MULTIFARMA;NEW MEDIC;NOVA FARMA;ONCOEXO;ONCO PROD;ONCOTECH;OPEM;OREGON;RIOBAHIAFARMA;SANTA RITA;SODROGAS;ANDRE;SUMEDIC</t>
  </si>
  <si>
    <t>AFMED DISTRIBUIDORA DE MEDICAMENTOS E MATERIAL HOSPITALAR LTDA ME; ANBIOTON IMPORTADORA LTDA; ASTRA FARMA COM. DE MATERIAL MEDICO HOSPITALAR LTDA; ATIVA COMERCIAL HOSPITALAR LTDA; BASZI COMERCIAL LTDA - ME; CIRURGICA OLIMPIO EIRELI; COMERCIAL CIRURGICA RIOCLARENSE LTDA;CRISTALIA PRODUTOS QUIMICOS FARMACEUTICOS LTDA; CTM EXPRESS DISTRIBUIDORA DE MEDICAMENTOS - RS; FARMATER MEDICAMENTOS LTDA; FOUR MED DISTRIBUIDORA EPP;MEDICAMENTAL HOSPITALAR LTDA;MEDVIVA COMERCIO DE MEDICAMENTOS LTDA;MULTIFARMA COMERCIAL LTDA; NOVA FARMA INDUSTRIA FARMACEUTICA LTDA; ONCOTECH HOSPITALAR COMERCIO DE MEDICAMENTOS LTDA</t>
  </si>
  <si>
    <t xml:space="preserve">AFMED; ANBIOTON; ASTRA FARMA; ASX; ATIVA; BD; CIAMED; OLIMPIO; RIOCLARENSE; CONQUISTA; CRISTALIA; CTM; DUPATRI; FARMATER;FOURMED; FUTURA; HALEX ISTAR; JP INDUSTRIA; JRG; LONGMED; MEDICAMENTAL; MEDMAIS;MEDVIVA; MGHOSPIATALR; MULTIFAMRA; OCEAN; ONCOFARMA; ONCOTECH; OPEM;REPRESS; SANTA RITA; SOMA; ANDRE INACIO; SULMEDIC; SUPERMED; TARJA; UDIMED; VITAL; VIVA; </t>
  </si>
  <si>
    <t>AFMED DISTRIBUIDORA DE MEDICAMENTOS E MATERIAL HOSPITALAR LTDA ME; ANBIOTON IMPORTADORA LTDA; ASTRA FARMA COM DE MATERIAL MEDICO HOSPITALAR LTDA; BD DISTRIBUIDORA DE MEDICAMENTOS E MATERIAL HOSPITALAR; CIAMED DISTRIBUIDORA DE MEDICAMENTOS LTDA. COMERCIAL CIRURGUCA RIOCLARENSE LTDA. CRISTALIA PRODUTOS QUIMICOS FARMACEUTICOS LTDA; CTM EXPRESS DISTRIBUIDORA DE MEDICAMENTOS ; DUPATRI HISPITALAR COM IMPORT E EXPORT LTDA; FOUR MED DISTRIBUIDOTA DE MEDICAMENTOS; FUTURA COM DE PRODUTOS MED E HOSPITALARES LTDA; JP INDUSTRIA FARMACEUTICA SA; MEDICAMENTAL HOSPITALAR LTDA; MGMED PRODUTOS HOSPITALARES EIRELI; MULTIFARMA COMERCIAL LTDA; ONCTECH COMERCIO DE MEDICAMENTTOS LTDA; REPRESS DISTRIBUIDORA  LTDA</t>
  </si>
  <si>
    <t>0087/20</t>
  </si>
  <si>
    <t>0089/20</t>
  </si>
  <si>
    <t>0090/20</t>
  </si>
  <si>
    <t>0091/20</t>
  </si>
  <si>
    <t>0086/20</t>
  </si>
  <si>
    <t>0092/20</t>
  </si>
  <si>
    <t>0093/20</t>
  </si>
  <si>
    <t>0094/20</t>
  </si>
  <si>
    <t>0095/20</t>
  </si>
  <si>
    <t>0096/20</t>
  </si>
  <si>
    <t>0097/20</t>
  </si>
  <si>
    <t>0098/20</t>
  </si>
  <si>
    <t>0099/20</t>
  </si>
  <si>
    <t>0100/20</t>
  </si>
  <si>
    <t>0101/20</t>
  </si>
  <si>
    <t>0102/20</t>
  </si>
  <si>
    <t>0103/20</t>
  </si>
  <si>
    <t>0104/20</t>
  </si>
  <si>
    <t>0105/20</t>
  </si>
  <si>
    <t>0106/20</t>
  </si>
  <si>
    <t>0107/20</t>
  </si>
  <si>
    <t>J.N. PROPLASTIK COMERCIAL LTDA , R&amp;R COMERCIO DE EQUIPAMENTOS DE INFORMATICA LTDA</t>
  </si>
  <si>
    <t xml:space="preserve">COMPRA EMERGENCIAL DE CESTA BASICA </t>
  </si>
  <si>
    <t>CONTRATAÇÃO DE EMPRESA PARA FORNECIMENTO DE ALCOOL GEL</t>
  </si>
  <si>
    <t>OCEAN PROD HOSP LTDA</t>
  </si>
  <si>
    <t>R&amp;R COMERCIO DE EQUIPAMENTOS DE INFORMATICA LTDA</t>
  </si>
  <si>
    <t>ADILSON;RIOCLARENSE;DF;ECO; EXPRESSMEDICAL;FRANCISCO BRABOSA; GAVETEIRO;HYPER;FABRICA DE ARTEFATOS;LIMPINHO;OCEAN;ANAILE;RB QUALITY;SALES</t>
  </si>
  <si>
    <t>DF COMERCIO DE DESCARTAVEIS EIRELI - ME;EXPRESSMEDICAL COM AT E VAR DE CORRELATOS MD LTDA;FRANCISCO BRABOSA;GAVETEIRO COMERCIO IMPORTAÇÃO E EXPORTAÇÃO LTDA;HYPER DESCARTAVEIS LTDA;SISTEMAS DE SERVIÇOS RB QUALITY COM.DE EMBAL. LTDA;SALES EQUIPAMENTOS E PRODUTOS DE HIGIENE PROF</t>
  </si>
  <si>
    <t>GAVETEIRO;LUIZ CLAUDIO;POLGRYMAS</t>
  </si>
  <si>
    <t>GAVETEIRO COMERCIO IMPORTAÇÃO E EXPORTAÇÃO LTDA;PAPELARIA E BAZAR POLGRYMAS</t>
  </si>
  <si>
    <t xml:space="preserve">EUCLIDES JOAO DOS SANTOS COSMETICOS;MANUELLA COMERCIO DE COSMETICOS </t>
  </si>
  <si>
    <t>FOUR MED DISTRIBUIDORA HOSPITALARES IMPORTADORA LTDA EPP</t>
  </si>
  <si>
    <t>COMPRA DE ETIQUETAS E RIBBONS</t>
  </si>
  <si>
    <t>ETIQUETAS BRASIL; LABEL ETIQUETAS; AUTOMATIZANDO; FIT PLAST</t>
  </si>
  <si>
    <t>ROGE SOLUÇÕES; MANUELLA COMERCIO DE COSMETICOS LTDA</t>
  </si>
  <si>
    <t>FORNECEDOR NÃO ENTEGOU OS ITENS</t>
  </si>
  <si>
    <t>MANUELLA COMERCIO DE COSMETICOS LTDA; EUCLIDES JOAO DOS SANTOS COSMETICOS - ME</t>
  </si>
  <si>
    <t>COMPRA DE MATERIAL DE LIMPEZA E DESCARTAVEIS</t>
  </si>
  <si>
    <t>JOICEMONALISA; CBS; FERNANDES; COM NACIONLA; COMEPÍ;RIOCLARENSE; ECO; EMBU; EXPRESSMEDICAL; FBS; 4MED; FUTURA; HYPER;LUIMED; NEUPHARMA; OCEAN; PLASVAZ; PROGELIMP; RB; RECOMMED; SUPERMED;TRIADE</t>
  </si>
  <si>
    <t>COMERCIAL NACIONAL DE PRODUTOS HOSPITALARES LTDA; COMERCIAL CIRURGICA RIOCLARENSE LTDA; ECO SOLUÇÕES PRODUTOS DE LIMPEZA LTDA EPP; FBS PRODUTOS DESCARTAVEIS EIRELI; HYPER DESCARTAVEIS LTDA; ANAILE STELINA CATARINO; SISTEMA DE SERVIÇOS RB QUALITY COM DE EMBAL LTDA</t>
  </si>
  <si>
    <t>SISTEMAS DE SERVIÇOS RB QUALITY COM DE EMBALAGENS LTDA</t>
  </si>
  <si>
    <t>FORNECEDOR SOLICITOU ADEQUEAÇÃO DE BEM</t>
  </si>
  <si>
    <t>COMPRA DE MATERIAIS DE ESCRITORIO</t>
  </si>
  <si>
    <t>DHD; ECO;FBS;LEPOK;RB QUALITY</t>
  </si>
  <si>
    <t>R&amp;R COMERCIO DE EQUIPAMENTOS DE INFORMATICA LTDA; FBS PRODUTOS DESCARTAVEIS EIRELI; KOPELL DISTRIBUIÇÃO E LOGISTICA LTDA</t>
  </si>
  <si>
    <t>COMPRA DE MATERIAL MÉDICO</t>
  </si>
  <si>
    <t>ANGELO MOROSTICA; ABSOLUTAMED;ALIANCA CIRURGICA; JOICE MONALISA; ALTAMEDICAL; ASTRAFARMA; BD DISTRIBUIDORA; BIO MEDICAL; HT TEIXEIRA ELETRONICA; BRAZMIX; CBS;FERNANDES; KD;CRI PRIME;CITYMED; RIOCLARENSE;COTAÇAO CRIE; CRISMED; DE PAUÇO/ DEJAMARO; DUPATRI; EMBU; EXPRESSMEDICAL; FBS; FOX;INTERTECH;ISOMEDICAL;LUIMED; MNP CUSTODIO; MDL; PROMEDIX; SUTURE; MEDMAIS; MILESKI;MMEDSAUDE;MOGAMI;NATBIO;NEUPHARMA;NOVA HOSPITALAR</t>
  </si>
  <si>
    <t>BIOMEDICAL E P M C LTDA; BRAZMIX COMERCIO VAREGISTA E ATACADISTA LTDA; CIRURGICA FERNANDES COMERCIO DE MATERIAIS CIRURGICOS HOSPITALRES LTDA;CRIRURGICA KD LTDA; COMERCIAL CIRURGICA RIOCLARENSE LTDA; COTAÇÃO COMERCIO REPRESS IMPORTAÇÃO E EXPORTAÇÃO;DUPATRI HOSPITALAR COM IMPORT E EXPORT LTDA; EXPRESSMEDICAL COM AT E VAR DE CORRELATOS MD LTDA; FBS PRODUTOS DESCARTAVEIS EIRELI; MNP CUSTODIO COMERCIO DE PRODUTO HOSPITALRES ME; MEDICAL SUTURE COMERCIO DE MATERIAL HOSPITALAR LTDA;MOGAMI IMPORTAÇÃO E EXPORTAÇÃO LTDA; SERPO HOSPITALAR COMERCIO E REPRESENTAÇÕES LTDA ME; SISPACK MEDICAL LTDA; SUPERMED COMERCIO E IMPORTAÇÃO DE PRODUTO MEDICOS E HOSPITALARES LTDA</t>
  </si>
  <si>
    <t>ADEQUADO QUANTITATIVO PARA MENOS</t>
  </si>
  <si>
    <t>ADEQUADO QUANTITATIVO PARA MAIS</t>
  </si>
  <si>
    <t>CIRURGICA FERNANDES COMERCIO MATERIAIS CIRURGICOS  HOSPITALARES LTDA</t>
  </si>
  <si>
    <t xml:space="preserve">SERPO HOSPITALAR COMERCIO E REPRESENTAÇÕES </t>
  </si>
  <si>
    <t>SUPERMED COM E IMP DE PORD MED E HOSPITALARES</t>
  </si>
  <si>
    <t>PHILIPS MEDICAL SYSTEMS LTDA</t>
  </si>
  <si>
    <t>COMPRA DE PASTA PRONTUARIO MEDICO</t>
  </si>
  <si>
    <t>GG PLAST;FEMAG</t>
  </si>
  <si>
    <t>FEMAG COMERCIO DE PASTAS E SISTEMAS DE ARQUIVO</t>
  </si>
  <si>
    <t>COMPRA DE CALÇADOS OCUPACIONAIS</t>
  </si>
  <si>
    <t>SOFT;GAVETEIRO;RUTH</t>
  </si>
  <si>
    <t>SOFT WORKS EPI CALÇADOS LTDA</t>
  </si>
  <si>
    <t>A V BARROS &amp; VILLARES LTDA</t>
  </si>
  <si>
    <t>ADEILTON RAMOS DA SILVA 36176104807 - ME</t>
  </si>
  <si>
    <t>ASTRA FARMA COMERCIO DE MAT. MED HOSP LTDA</t>
  </si>
  <si>
    <t>FESTPAN ALIMENTOS IMP. E EXPORT. LTDA</t>
  </si>
  <si>
    <t>0108/20</t>
  </si>
  <si>
    <t>0109/20</t>
  </si>
  <si>
    <t>0110/20</t>
  </si>
  <si>
    <t>0111/20</t>
  </si>
  <si>
    <t>0117/20</t>
  </si>
  <si>
    <t>0112/20</t>
  </si>
  <si>
    <t>0113/20</t>
  </si>
  <si>
    <t>0114/20</t>
  </si>
  <si>
    <t>0115/20</t>
  </si>
  <si>
    <t>0116/20</t>
  </si>
  <si>
    <t>0118/20</t>
  </si>
  <si>
    <t>0119/20</t>
  </si>
  <si>
    <t>0120/20</t>
  </si>
  <si>
    <t>0121/20</t>
  </si>
  <si>
    <t>0122/20</t>
  </si>
  <si>
    <t>TIMPEL S/A</t>
  </si>
  <si>
    <t>COMPRA DE AR CONDICIONADO (D25)</t>
  </si>
  <si>
    <t>CASTELÃO; DUFRIO; JCM NITEROI; FRIGELAR</t>
  </si>
  <si>
    <t>FRIGELAR COMERCIO E INDUSTRIA LTDA</t>
  </si>
  <si>
    <t>PATRIMÔNIO</t>
  </si>
  <si>
    <t>ETIQUETAS BRASIL; LABEL ETIQUETAS; FIT PLAST; ID ETIQUETAS</t>
  </si>
  <si>
    <t xml:space="preserve">COMPRA DE ETIQUETAS E RIBONS </t>
  </si>
  <si>
    <t>ETIQUETAS BRASIL LTDA; LABEL ETIQEUTAS LTDA; ID ETIQUETAS</t>
  </si>
  <si>
    <t>ID ETIQUETAS LTDA</t>
  </si>
  <si>
    <t>TS GESSO EIRELI</t>
  </si>
  <si>
    <t>0189/19</t>
  </si>
  <si>
    <t>0123/20</t>
  </si>
  <si>
    <t xml:space="preserve">C. F. S. SUPERMERCADO EIRELI </t>
  </si>
  <si>
    <t xml:space="preserve">PHILIPS </t>
  </si>
  <si>
    <t>CTM EXPRESA DISTRIBUIDORA DE MEDICAMENTOS</t>
  </si>
  <si>
    <t xml:space="preserve">ENTREGUE APENAS 144 UNIDADES, RESTANTE CANCELADO. </t>
  </si>
  <si>
    <t xml:space="preserve">COMPRA EMERGENCIAL DE BACTRIM </t>
  </si>
  <si>
    <t>CTM EXPRESS DISTRIBUIDORA DE MEDICAMENTOS - RS; ANDRE INACIO DOS SANTOS</t>
  </si>
  <si>
    <t>COMPRA EMERGENCIAL DE LEITE LONGA VIDA</t>
  </si>
  <si>
    <t>DENETOS; FESTPAN; PRIMAR; NELOR; REALCESTAS</t>
  </si>
  <si>
    <t>OXY SYSTEM</t>
  </si>
  <si>
    <t>OXY SYSTEM EQUIPAMENTOS MEDICOS LTDA</t>
  </si>
  <si>
    <t>ALTAMEDICAL; RIOCLARENSE; COMMED;DUPATRI; FBS; FUTURA; GOMED; MEDSANTI; NEW MEDIC; NOVA HOSPITALAR;NOVAMED; OCEAN; RHINO; SUPERMED;UDIMED;</t>
  </si>
  <si>
    <t>COMERCIAL COMMED PRODUTOS HOSPITALARES LTDA; FRANCISCO BARBOSA SOUSA; FUTURA COM DE PRODUTOS MED E HOSPITALARES LTDA; SUPERMED COMERCIO E IMPORTACAI DE PRODUTOS MEDICOS E HOSPUTALARES LTDA; UDIMED COMERCIAL HOSPITALAR LTDA</t>
  </si>
  <si>
    <t>COMPRA DE MATERIAIS DESCARTAVEIS</t>
  </si>
  <si>
    <t>CBS MEDICA CIENTIFICA S.A; ECO SOLUÇÕES PRODUTOS DE LIMPEZA LTDA EPP; EMBU EPI COMERCIO DE EQUIPAMENTOS INDIVIDUAIS EIRELI; FRANCISCO BARBOSA SOUSA; HYPER DESCARTAVEIS LTDA; NOVA MAXIMOS LTDA; SISTEMAS DE SERVIÇOS RB QUALITY COM DE EMBAL LTDA; RECOMMED DIST DE PROD DE SAUDE E HIGIENIZAÇAO; SALES EQUIPAMENTOS E PRODUTOS DE HIGIENE PROF</t>
  </si>
  <si>
    <t>COMPRA EMERGENCIAL DE MATERIAL DE DRYWALL PARA ADEQUAÇÃO DOS LEITOS</t>
  </si>
  <si>
    <t>TS GESSO</t>
  </si>
  <si>
    <t>ELETROFRIGOR PEÇAS LTDA</t>
  </si>
  <si>
    <t>ESGOTOU NO ESTOQUE</t>
  </si>
  <si>
    <t>PEDIDO ADICIONAL ( SEGUNDO MENOR PREÇO)</t>
  </si>
  <si>
    <t>0129/20</t>
  </si>
  <si>
    <t>0135/20</t>
  </si>
  <si>
    <t xml:space="preserve">COMPRA EMERGENCIAL DE MATERIAIS HOSPITALARES </t>
  </si>
  <si>
    <t>ISOMEDICAL COMERCIAL LTDA; SOMA SP PRODUTOS HOSPITALARES</t>
  </si>
  <si>
    <t>17/02/202</t>
  </si>
  <si>
    <t>SALDO RESTANTE NÃO ENTREGUE, FALTA NO ESTOQUE DO FORNECEDOR</t>
  </si>
  <si>
    <t>WEBBIL COME. VIRT D UTIL DOMESTICA LTDA</t>
  </si>
  <si>
    <t>0131/20</t>
  </si>
  <si>
    <t>DANIELA TOMBINI IND E COM DE CONFECCOES LTDA</t>
  </si>
  <si>
    <t>0133/20</t>
  </si>
  <si>
    <t>0132/20</t>
  </si>
  <si>
    <t>AFC COMERCIO VAREJISTA DE COMPONENTES ELETRONICOS LTDA</t>
  </si>
  <si>
    <t>0144/20</t>
  </si>
  <si>
    <t>0145/20</t>
  </si>
  <si>
    <t xml:space="preserve">COMPRA DE MONITOR DISPLAY LCD </t>
  </si>
  <si>
    <t>BIO INFINITY TECNOLOGIA HOSPITALAR EIRELI - ME</t>
  </si>
  <si>
    <t>0127/20</t>
  </si>
  <si>
    <t>LUIMED COMDE PRODHOSP LTDA</t>
  </si>
  <si>
    <t>0126/20</t>
  </si>
  <si>
    <t>0143/20</t>
  </si>
  <si>
    <t>COMERCIAL COMMED PRODUTOS HOSPITALARES LTDA</t>
  </si>
  <si>
    <t>0259/20</t>
  </si>
  <si>
    <t>0125/20</t>
  </si>
  <si>
    <t>0151/20</t>
  </si>
  <si>
    <t>0149/20</t>
  </si>
  <si>
    <t>J A DA CONCEICAO SANTOS MELO - EPP</t>
  </si>
  <si>
    <t>CETRO SOLUCOES EM EMBALAGENS EIRELI - ME</t>
  </si>
  <si>
    <t>0124/20</t>
  </si>
  <si>
    <t>MAGAZINE COM E DIST DE ARTIGOS PERSONALIZADOS LTDA</t>
  </si>
  <si>
    <t>NEW MEDIC COMER. ATA. DE MEDICAMENTOS E MATERIAL HOSP. LTDA</t>
  </si>
  <si>
    <t>0153/20</t>
  </si>
  <si>
    <t>0154/20</t>
  </si>
  <si>
    <t>CIRURGICA BRASIL COML. IMP. LTDA</t>
  </si>
  <si>
    <t>LANCO;DELCIO;CTMED</t>
  </si>
  <si>
    <t>CTMED COMERCIO E MANUTENCAO DE EQUIPAMENTOS MEDICOS HOSPITALARES LTDA</t>
  </si>
  <si>
    <t>COMPRA DE ATUADORES E TERMOSTATO</t>
  </si>
  <si>
    <t xml:space="preserve">OXY PRO;OPEN;VF </t>
  </si>
  <si>
    <t>OPEN INDUSTRIA DE CONTROLES EIRELI</t>
  </si>
  <si>
    <t>0128/20</t>
  </si>
  <si>
    <t>0130/20</t>
  </si>
  <si>
    <t>0134/20</t>
  </si>
  <si>
    <t>0136/20</t>
  </si>
  <si>
    <t>0137/20</t>
  </si>
  <si>
    <t>0138/20</t>
  </si>
  <si>
    <t>0139/20</t>
  </si>
  <si>
    <t>0140/20</t>
  </si>
  <si>
    <t>0141/20</t>
  </si>
  <si>
    <t>0142/20</t>
  </si>
  <si>
    <t>0146/20</t>
  </si>
  <si>
    <t>0147/20</t>
  </si>
  <si>
    <t>0148/20</t>
  </si>
  <si>
    <t>0150/20</t>
  </si>
  <si>
    <t>0152/20</t>
  </si>
  <si>
    <t>0155/20</t>
  </si>
  <si>
    <t>0156/20</t>
  </si>
  <si>
    <t>0157/20</t>
  </si>
  <si>
    <t>0158/20</t>
  </si>
  <si>
    <t>0159/20</t>
  </si>
  <si>
    <t>0160/20</t>
  </si>
  <si>
    <t>0161/20</t>
  </si>
  <si>
    <t>0162/20</t>
  </si>
  <si>
    <t>0163/20</t>
  </si>
  <si>
    <t>0164/20</t>
  </si>
  <si>
    <t>0165/20</t>
  </si>
  <si>
    <t>0166/20</t>
  </si>
  <si>
    <t>0167/20</t>
  </si>
  <si>
    <t>0168/20</t>
  </si>
  <si>
    <t>0169/20</t>
  </si>
  <si>
    <t>0170/20</t>
  </si>
  <si>
    <t>0171/20</t>
  </si>
  <si>
    <t>0172/20</t>
  </si>
  <si>
    <t>0173/20</t>
  </si>
  <si>
    <t>0174/20</t>
  </si>
  <si>
    <t>0175/20</t>
  </si>
  <si>
    <t>0176/20</t>
  </si>
  <si>
    <t>0177/20</t>
  </si>
  <si>
    <t>0178/20</t>
  </si>
  <si>
    <t>0179/20</t>
  </si>
  <si>
    <t>0180/20</t>
  </si>
  <si>
    <t>0181/20</t>
  </si>
  <si>
    <t>0182/20</t>
  </si>
  <si>
    <t>0183/20</t>
  </si>
  <si>
    <t>0184/20</t>
  </si>
  <si>
    <t>0185/20</t>
  </si>
  <si>
    <t>0186/20</t>
  </si>
  <si>
    <t>0187/20</t>
  </si>
  <si>
    <t>0188/20</t>
  </si>
  <si>
    <t>0189/20</t>
  </si>
  <si>
    <t>0190/20</t>
  </si>
  <si>
    <t>0191/20</t>
  </si>
  <si>
    <t>0192/20</t>
  </si>
  <si>
    <t>0193/20</t>
  </si>
  <si>
    <t>0194/20</t>
  </si>
  <si>
    <t>0195/20</t>
  </si>
  <si>
    <t>0196/20</t>
  </si>
  <si>
    <t>0197/20</t>
  </si>
  <si>
    <t>0198/20</t>
  </si>
  <si>
    <t>0199/20</t>
  </si>
  <si>
    <t>0200/20</t>
  </si>
  <si>
    <t>0201/20</t>
  </si>
  <si>
    <t>0202/20</t>
  </si>
  <si>
    <t>0203/20</t>
  </si>
  <si>
    <t>0204/20</t>
  </si>
  <si>
    <t>0205/20</t>
  </si>
  <si>
    <t>0206/20</t>
  </si>
  <si>
    <t>0207/20</t>
  </si>
  <si>
    <t>0208/20</t>
  </si>
  <si>
    <t>0209/20</t>
  </si>
  <si>
    <t>0210/20</t>
  </si>
  <si>
    <t>0211/20</t>
  </si>
  <si>
    <t>0212/20</t>
  </si>
  <si>
    <t>0213/20</t>
  </si>
  <si>
    <t>0214/20</t>
  </si>
  <si>
    <t>0215/20</t>
  </si>
  <si>
    <t>0216/20</t>
  </si>
  <si>
    <t>0217/20</t>
  </si>
  <si>
    <t>0218/20</t>
  </si>
  <si>
    <t>0219/20</t>
  </si>
  <si>
    <t>0220/20</t>
  </si>
  <si>
    <t>0221/20</t>
  </si>
  <si>
    <t>0222/20</t>
  </si>
  <si>
    <t>0223/20</t>
  </si>
  <si>
    <t>0224/20</t>
  </si>
  <si>
    <t>0225/20</t>
  </si>
  <si>
    <t>0226/20</t>
  </si>
  <si>
    <t>0227/20</t>
  </si>
  <si>
    <t>0228/20</t>
  </si>
  <si>
    <t>0229/20</t>
  </si>
  <si>
    <t>0230/20</t>
  </si>
  <si>
    <t>0231/20</t>
  </si>
  <si>
    <t>0232/20</t>
  </si>
  <si>
    <t>0233/20</t>
  </si>
  <si>
    <t>0234/20</t>
  </si>
  <si>
    <t>0235/20</t>
  </si>
  <si>
    <t>0236/20</t>
  </si>
  <si>
    <t>0237/20</t>
  </si>
  <si>
    <t>0238/20</t>
  </si>
  <si>
    <t>0239/20</t>
  </si>
  <si>
    <t>0240/20</t>
  </si>
  <si>
    <t>0241/20</t>
  </si>
  <si>
    <t>0242/20</t>
  </si>
  <si>
    <t>0243/20</t>
  </si>
  <si>
    <t>0244/20</t>
  </si>
  <si>
    <t>0245/20</t>
  </si>
  <si>
    <t>0246/20</t>
  </si>
  <si>
    <t>0247/20</t>
  </si>
  <si>
    <t>0248/20</t>
  </si>
  <si>
    <t>0249/20</t>
  </si>
  <si>
    <t>0250/20</t>
  </si>
  <si>
    <t>0251/20</t>
  </si>
  <si>
    <t>0252/20</t>
  </si>
  <si>
    <t>0253/20</t>
  </si>
  <si>
    <t>0254/20</t>
  </si>
  <si>
    <t>0255/20</t>
  </si>
  <si>
    <t>0256/20</t>
  </si>
  <si>
    <t>0257/20</t>
  </si>
  <si>
    <t>0258/20</t>
  </si>
  <si>
    <t>0260/20</t>
  </si>
  <si>
    <t>0261/20</t>
  </si>
  <si>
    <t>0262/20</t>
  </si>
  <si>
    <t>0263/20</t>
  </si>
  <si>
    <t>0264/20</t>
  </si>
  <si>
    <t>0265/20</t>
  </si>
  <si>
    <t>0266/20</t>
  </si>
  <si>
    <t>0267/20</t>
  </si>
  <si>
    <t>0268/20</t>
  </si>
  <si>
    <t>0269/20</t>
  </si>
  <si>
    <t>0270/20</t>
  </si>
  <si>
    <t>0271/20</t>
  </si>
  <si>
    <t>0272/20</t>
  </si>
  <si>
    <t>0273/20</t>
  </si>
  <si>
    <t>0274/20</t>
  </si>
  <si>
    <t>0275/20</t>
  </si>
  <si>
    <t>0276/20</t>
  </si>
  <si>
    <t>0277/20</t>
  </si>
  <si>
    <t>0278/20</t>
  </si>
  <si>
    <t>0279/20</t>
  </si>
  <si>
    <t>0280/20</t>
  </si>
  <si>
    <t>0281/20</t>
  </si>
  <si>
    <t>0282/20</t>
  </si>
  <si>
    <t>0283/20</t>
  </si>
  <si>
    <t>0284/20</t>
  </si>
  <si>
    <t>0285/20</t>
  </si>
  <si>
    <t>0286/20</t>
  </si>
  <si>
    <t>0287/20</t>
  </si>
  <si>
    <t>0288/20</t>
  </si>
  <si>
    <t>0289/20</t>
  </si>
  <si>
    <t>0290/20</t>
  </si>
  <si>
    <t>COMPRA DE BOBINAS PICOTADAS</t>
  </si>
  <si>
    <t>CRUDO PLAST;DUPLEX;ANAILE</t>
  </si>
  <si>
    <t>CRUDO PLAST IND. COM. LTDA</t>
  </si>
  <si>
    <t>AFMED;ANBIOTON;ASTRA;ATIVA;BD;CIAMED;RIOCLARENSE;CRISMED;CTM;DUPATRI;ELFAFAMERTER;FOUR MED;JRG;MEDCENTER;MEDICAMENTAL;MEDILAR;MULTIFARMA;ONCO PROD;ONCOTECH;OPEM;OREGON;PRO HEALTH;REPRESS;SOMA;ANDRE;SULMEDIC;SUPERMED;VOLPI</t>
  </si>
  <si>
    <t>ANBIOTON IMPORTADORA LTDA;ASTARA FARMA COM. DE MATERIAL MEDICO HOSPITALAR LTDA;ATIVA COMERCIAL HOSPITALAR LTDA;CIAMED DISTRIBUIDORA DE MEDICAMENTOS LTDA;COMERCIAL CIRURGICA RIOCLARENSE; CRISMED COMERCIAL HOSPITALAR LTDA;ONCO PROD DISTRIBUIDORA DE PRODUTOS HOSPITALARES E ONCOLOGICOS LTDA;OPEM REPRESENTACAO IMPORTADORA EXPORTADORA E DIST.;SULMEDIC COMERCIO DE MEDICAMENTOS LTDA;</t>
  </si>
  <si>
    <t xml:space="preserve">COMPRA DE SOLUCOES FISIOLOGICAS </t>
  </si>
  <si>
    <t>ASTRA;ATIVA;BRAZMIX;OLIMPIO;RIOCLARENSE;CRISMED;DUPATRI;HALEX;HEALTH;JP;MEDCENTER/MG;VESPASIANO;OCEAN;SOGAMAX;SUPERMED</t>
  </si>
  <si>
    <t>ASTRA FARMA COM. DE MATERIALL MEDICO HOSPITALAR LTDA;BRAZMIX COMERCIO VAREGISTA E ATACADISTA LTDA;HEALTH TECH LABORATORIO LTDA;JP INDUSTRIA FARMACEUTICA S/A</t>
  </si>
  <si>
    <t>BRAZMIX;RIOCLARENSE;FOUR MED;MED VITTA;POLITEX;RB QUALITY;ANDRE;SUPERMED</t>
  </si>
  <si>
    <t>COMERCIAL DANETOS PRODUTOS ALIMENTICIOS E LIMPEZA - COMERCIAL DANETOS LTDA</t>
  </si>
  <si>
    <t>COMPRA DE CAIXA TERMICA E TERMOMETRO</t>
  </si>
  <si>
    <t>TECNOFERRAMENTAS; WEBBIL(LAZER SHOP)</t>
  </si>
  <si>
    <t>WEBBIL COMERCIO VIRTUAL DE UTILIDADES DOMESTICAS LTDA</t>
  </si>
  <si>
    <t>DESCONTO DE PAGAMENTO A VISTA</t>
  </si>
  <si>
    <t>COMPRA EMERGENCIAL DE OLEO DIASEL PARA GERADOR</t>
  </si>
  <si>
    <t>AUTO POSTO IRMÃOS BENTO</t>
  </si>
  <si>
    <t>COMERCIAL RIOCLARENSE; CRISMED; CRISTALIA; FUTURA; JRG; SOMA</t>
  </si>
  <si>
    <t>CRISTALIA PRODUTOS  QUIMICOS FARMACEUTICOS LTDA</t>
  </si>
  <si>
    <t>RB QUALITY; TINTAS PAULICEIA; SALES; GEL COSMETICOS; LABTECH; GALASSIO; NOVA LIMP; AMADE; ECO SOLUÇÕES</t>
  </si>
  <si>
    <t>ECO SOLUCUÇÕES PROD DE LIMPEZA ME LTDA</t>
  </si>
  <si>
    <t>ART GESSO</t>
  </si>
  <si>
    <t>AMAZONIA32; DANIELE TOMBINI; DEAL VITAL; JM HEALTH</t>
  </si>
  <si>
    <t>DANIELA TOMBINI INDUSTRIA E COMERCIO DE CONFECÇOES LTDA</t>
  </si>
  <si>
    <t>AMAZONIA32; VERSALHES; FUTURA;WRRESEARCH; NEW MEDIC; UDIMED;</t>
  </si>
  <si>
    <t>VERSALHES CONFECÇÕES DE ARTEFATOS DE TECIDOS EIRELI</t>
  </si>
  <si>
    <t>COMPRA DE NECESSAIRES PERSONALIZADAS</t>
  </si>
  <si>
    <t>QUALIDADE</t>
  </si>
  <si>
    <t>MAGAZINE BRINDES; ECRIATIVE</t>
  </si>
  <si>
    <t>MAGAZINE COMERCIAL E DISTRIBUIDOTA DE ARTIGOS PERSONALIZADOS LTDA</t>
  </si>
  <si>
    <t>FAWAY; AFC</t>
  </si>
  <si>
    <t>AFC COMERCIO VAREGISTA DE COMPONENTES ELETRONICOS LTDA</t>
  </si>
  <si>
    <t>GEORGINI PRODUTOS HOSPITALARES EIRELI</t>
  </si>
  <si>
    <t>HMEDIC DISTRIBUIDOTA DE MEDICAMENTOS LTDA</t>
  </si>
  <si>
    <t>BRAZMIX COMERCIO VAREJISTA E ATACADISTA</t>
  </si>
  <si>
    <t>FUTURA COMERCIO DE PRODUTOS MEDICOS E HOSPITALARES LTDA</t>
  </si>
  <si>
    <t>ONCO PROD DISTRIBUIDORA DE PRODUTOS HOSPITALARES E ONCOLOGICOS LTDA</t>
  </si>
  <si>
    <t>DROGARIA VINTE E DOIS DE SETEMBRO LTDA</t>
  </si>
  <si>
    <t>OPEM REPREST IMP EXP DISTRIBUIDORA LTDA</t>
  </si>
  <si>
    <t>HEALTH TECH FARMACIA DE MANIPULAÇÃO LTDA</t>
  </si>
  <si>
    <t>CTMED COMERCIO E MANUTENÇÃO DE EQUIPAMENTOS MEDICO E HOSPITALAR LTDA</t>
  </si>
  <si>
    <t>ALIANÇA HOSPITALAR; CBS; ECO SOLUÇÕES; FBS; GAVETEIRO; LUIMED; RB QUALITY;SALES;</t>
  </si>
  <si>
    <t>C.B.S MEDICA CIENTIFICA; ECO SOLUÇÕES PRODUTOS DE LIMPEZA LTDA EPP; SALES EQUIPAMENTOS E PRODUTOS DE HIGIENE PROFISSIONAL</t>
  </si>
  <si>
    <t>COMPRA DE SELADORA DE EMBALAGENS</t>
  </si>
  <si>
    <t>CETRO; JR COMERCIO; MEDSYSYEM</t>
  </si>
  <si>
    <t>CETRO SOLUCOES EM EMBALAGENS EIRELI</t>
  </si>
  <si>
    <t xml:space="preserve">PRESTAÇÃO DE SERVIÇO PARA MANUTENÇÃO CORRETIVA DE VENTILADOR MECANICO </t>
  </si>
  <si>
    <t>CIAMED DISTRIBUIDORA; RIOCLARENSE; CRISMED; CRISTALIA; CTM EXPRESS; FARMATER; FUTURA; MEDICAMENTAL; MEDVIVA; ONCOPROD; ONCOTECH;PRO HEALTH; REPRESS; SOMA;SUPERMED;</t>
  </si>
  <si>
    <t>CTM EXPRESS DISTRIBUIDORA DE MEDICAMENTOS; MEDICAMENTAL HOSPITALAR LTDA</t>
  </si>
  <si>
    <t xml:space="preserve">COMPRA DE ACESSORIO PARA MONITORIZAÇÃO DE PACIENTES </t>
  </si>
  <si>
    <t>MEDICAL FAST; TECNOCLIN; PORTEC; AVMEDI;PROVEMED</t>
  </si>
  <si>
    <t>AVMEDI COM E SERV DE EQUIP MED E HOSP EIRELI EPP; PROVEMED COMERCIAL LTDA - EPP</t>
  </si>
  <si>
    <t>COMPRA DE REFRIGERADOR DO TIPO FRIGOBAR</t>
  </si>
  <si>
    <t>MAGAZIZE E LUIZA; CASAS BAHIA; DUFRIO; INFOAR; FRIGELAR</t>
  </si>
  <si>
    <t>COMPRA DE MATERIAL DE ESCRITORIO</t>
  </si>
  <si>
    <t>RE; GAVETEIRO; RIGONI; POLYGRIMAS;PROGELIMP;SHAMMAH</t>
  </si>
  <si>
    <t>R E R COM DE EQUIPAMENTOS DE INFORMATICA LTDA, GAVETEIRO COMERCIO IMPORTAÇÃO EXPORTAÇÃO LTDA</t>
  </si>
  <si>
    <t>R&amp;R COMERCIO DE EQUIPAMNETOS DE INFORMATICA LTDA</t>
  </si>
  <si>
    <t>ATIVA; CRISMED; FUTURA; JP INDUSTRIA</t>
  </si>
  <si>
    <t>CRISMED COMERCIAL HOSPITALAR LTDA; REPRESS DISTRIBUIDORA LTDA</t>
  </si>
  <si>
    <t>GAVETEIRO COMERCIO IMPORTACAO E EXPORTACAO LTDA</t>
  </si>
  <si>
    <t>DESCONTO DE EMBALAGEM</t>
  </si>
  <si>
    <t>VIEIRA &amp; COUTO COMERCIO DISTRIBUIÇÃO PRODUTOS ALIMENTICIOS LTDA</t>
  </si>
  <si>
    <t>AMERICA NET LTDA SP</t>
  </si>
  <si>
    <t>ANBIOTON IMPORTADORA LTDA</t>
  </si>
  <si>
    <t>NOVA HOSPITALAR COMERCIAL E IMPORTADORA</t>
  </si>
  <si>
    <t>CRISMED COMERCIAL HOSPITALAR LTDA</t>
  </si>
  <si>
    <t>SIEMENS HELTH CARE</t>
  </si>
  <si>
    <t>05/06/020</t>
  </si>
  <si>
    <t>ALIANÇA;ALTAMEDICAL;ANTARES;ARMATI;ASTR;ATIVA;BIO MEDICAL;BRAZMIX;C.B.S;CIAMED;CIR BRASIL;CIR FERNANDES;RIOCLARENSE;COMMED;CRISMED;DATA;DE PAULI;EA9;EXPRESSMEDICAL;FARMA VISION;FARMATER;FRANSCISCO;FOUR MED;FOX INDUSTRIA;FUTURA;GAVETEIRO;GLOBOMED;ANDRE;GUINEZ;HTS;ISOMEDICAL;JM HEALTH;JRG;LUIMED;MARINGA;M.N.P;MASTERMED;EVANDRA;MEDICAL;MEDICOR;MIRANDA;CLEIDIANE;MOGAMI;MP COMERCIO;MULTIFARMA;NOVA HOSPITALAR;OCEAN;ORTOM;PBF;POLITEX;PRO HEALTH;LM MONTAJE;REC;ROYAL;SOGAMAX;SUPERMED;TRIADE;VEDANA;VITAL;VIVER;VOLPI</t>
  </si>
  <si>
    <t xml:space="preserve">ALIANÇA COMÉRCIO DE MATERIAL HOSPITALAR LTDA; ASTRA FARMA COM. DE MATERIAL MEDICO HOSPITALAR LTDA; BIO MEDICAL E.P.M.C. LTDA; BRAZMIX COMERCIO VAREGISTA E ATACADISTA LTDA; CBS MÉDICO CIENTÍFICA S/A; COMERCIAL CIRURGICA RIOCLARENSE; CRISMED COMERCIAL HOSPITALAR LTDA; DE PAULI COMERCIO REPRESENTAÇÃO IMP E EXP LTDA; FRANCISCO BRABOSA SOUSA; GUINEZ INTERNACIONAL COMERCIO, REPRESENTAÇÃO E IMP; ISOMEDICAL COMERCIAL LTDA; JM HEALTH EQUIPAMENTOS MEDICOS; M.N.P. CUSTODIO COMERCIO DE PRODUTOS HOSPITALARES ME; MEDICOR PRODUTOS HOSPITALARES LTDA;NOVA HOSPITALAR COMERCIAL E IMPORTADORA EIRELI;OCEAN PRODUTOS HOSPITALARES LTDA; ROYAL MEDCOMERCIAL DE PRODUTOS MEDICOS LTDA; SUPERMED COMERCIO E IMPORTAÇÃO DE PRODUTOS MEDICOS E HOSPITALARES LTDA; TRIADE HEALTH COMERCIO DE PRODUTOS HOSPITALARES LTDA  </t>
  </si>
  <si>
    <t>MECANO;CALVO;WASHIGTON;COPOLFOOD;COMERCIAL DENETOS;DOM JOÃO; FESTPAN;DOCERIA;MERCANTIL;ALMEIDA;PRO BIANN;ROSIMEIRE</t>
  </si>
  <si>
    <t xml:space="preserve">WASHINGTON DOS SANTOS MARTINS; COPOLFOOD COMERCIO DE PRODUTOS ALIMENTICIOS;  DOM JOAO PAES E DOCES; FESTPAN ALIMENTOS IMP. E EXP. LTDA; ALMEIDA E CARREIRO COMERCIO DE ALIMENTOS  </t>
  </si>
  <si>
    <t>COMPRA DE MATERIAIS DE LIMPEZA</t>
  </si>
  <si>
    <t>ADILSON;ADRIELSON;APAMEDIC;CBS;COMMED;DATA;ECO;ELETRO;EXPRESSMEDICAL;FRANCISCO;FUTURA;GAVETEIRO;GLOBOMED;HYPER;NOVA;LIMPINHO;LUIMED;MAKRO;VANESSA;MEDCENTER;NEUPHARMA;OCEAN;PRIMA;RB QUALITY;REALIZE;SALES;CBM;SOMA MG;TOZZ;UNOMED;VEDANA;VISÃO;</t>
  </si>
  <si>
    <t>DATA EQUIPAMENTO DE SEGURANÇA; EXPRESSMEDICALCOM AT E VAR DE CORRELATOS MD LTDA;FRANCISCO BRABOSA SOUSA; GAVEITEIRO COMERCIO, IMPORTAÇÃO E EXPORTAÇÃO LTDA; OCEANPRODUTOS HOSPITALARES LTDA; SISTEMA DE SERVIÇOS RB QUANTLITY; REALIZE DESCARTAVEIS EIRELI; SALES EQUIPAMENTOS E PRODUTOS DE HIGIENE PROF.</t>
  </si>
  <si>
    <t>HT;R&amp;R;GAVETEIRO;GIMAWA;KOPELL</t>
  </si>
  <si>
    <t>HT TEIXEIRA ELETRONICA EPP; R E R COM, DE EQUIP. DE INFORMATICA LTDA</t>
  </si>
  <si>
    <t>COMPRA EMERGENCIAL DE MEDICAMENTO</t>
  </si>
  <si>
    <t>ANBIOTON;ASTRA;BIOHOSP;CIAMED;RIOCLARENSE;CRISMED;CRISTALIA;CTM;DUPATRI;FARMATER;FOUR MED;FUTURA;HMEDIC;MEDICAMENTAL;MULTIFARMA;ONCO PROD;REPRESS;SOGAMAX;SULMEDIC;SUPERMED;</t>
  </si>
  <si>
    <t>ANBIOTON IMPORTADORA LTDA; COMERCIAL CIRURGICA RIOCLARENSE LTDA; DUPATRI HOSPITALAR COM IMPORT E EXPORT LTDA; FOUR MED DISTRIBUIDORA IMPORTADORA HOSPITALAR EPP; HMEDIC DISTRIBUIDORA DE MEDICAMENTOS LTDA</t>
  </si>
  <si>
    <t>COMRA DE HORTIFRUTIGRANJEIROS</t>
  </si>
  <si>
    <t>AGN; TROPICAL; A.V.BARROS</t>
  </si>
  <si>
    <t>FRIGO;ALMEIDA;PREMIER;CFS;VIEIRA</t>
  </si>
  <si>
    <t xml:space="preserve">FRIGO BUONO COMERCIO DE CARNES ESPECIAIS LTDA; ALMEIDA E CARREIRO COMERCIO DE ALIMENTOS; CFS SUPERMERCADO EIRELI; VIEIRA E COUTO COM EDIST E DE PROD ALIMENTICIOS. </t>
  </si>
  <si>
    <t>ASTRA;BD;CIAMED;RICLARENSE;CRISMED;FRESENIUS;HALEX;HEALTH;JP;OCEAN</t>
  </si>
  <si>
    <t>BD DISTRIBUIDORA DE MEDICAMENTOS E MAT HOSP LTDA; COMERCIAL CIRURGICA RIOCLARENSE LTD; HALEX ISTAR IND. FARMACEUTICA LTDA; JP INDUSTRIA FARMACEUTICA S/A; OCEAN PRODUTOS HOSPITALARES LTDA</t>
  </si>
  <si>
    <t>ANBIOTON;ATIVA;RIOCLARENSE;CRISMED;CRISTALIA;CTM;DIRECTA;DUPATRI;DROGARIA 22;FARMARTER;FOUR MED;FUTURA;MEDILAR;NEW MEDIC;ONCOTECH;REPRESS;SOMA;SULMEDIC;VITAL;SUPERMED</t>
  </si>
  <si>
    <t>CRISMED COMERCIAL HOSPITALAR LTDA; CTM EXPRESS DISTRIBUIDORA DE MEDICAMENTOS; DROGARIA 22 DE SETEMBRO LTDA - ME</t>
  </si>
  <si>
    <t>MMT COMERCIO E INSTALAÇÕES ELETR EM ALT E BAIXA TENSÃO LTDA ME</t>
  </si>
  <si>
    <t>ALIANÇA COM MAT HOSPITALAR LTDA EPP</t>
  </si>
  <si>
    <t>ROYAL MED COMERCIO E PRODUTOS MEDICOS LTDA ME</t>
  </si>
  <si>
    <t>VALDEMIR ALVES DE OLIVEIRA FILHO 25086785898</t>
  </si>
  <si>
    <t>ALIANCA;A.M;CIAMED;RIOCLARENSE;DATA;UNIMED RS;DROGARIA 22;FOUR MED;FUTURA; NEW MEDIC;NOVAMED;CBM;SOMA;UDIMED</t>
  </si>
  <si>
    <t>ALINÇA COMERCIO DE MATERIAL HOSPITALAR LTDA; DATA EQUIPAMENTOS DE SEGURANÇA; FOUR MED DISTRIBUIDORA IMPORTADORA HOSPITALAR - EPP; FUTURA COM. DE PRODUTOS MED. E HOSPITALAR LTDA - EPP</t>
  </si>
  <si>
    <t>AFMED;ANBIOTON;ASTRA;ATIVA;CIAMED;RIOCLARENSE;CRISMED;CRISTALIA;CTM;DUPATRI;ELFA;DROGARIA 22;FARMARTER;FUTURA;HMEDIC;JRG;MEDCENTER;MEDICAMENTAL;ONCO PROD;ONCOTECH;REPRESS;SODROGAS;SOMA SP;ANDRE INACIO;VITAL</t>
  </si>
  <si>
    <t xml:space="preserve">COMERCIAL CIRURGICA RIOCLARENSE LTDA;CRISTALIA PPRODUTOS QUIMICOS FARMACEUTICOS LTDA;DROGARIA 22 DE SETEMBRO LTDA - ME; FUTURA COM. DE PRODUTOS MED. E HOSPIT. LTDA - EPP; ONCO PROD DISTRIBUIDORA DE PRODUTOS HOSPITALARES E ONCOLOGICOS LTDA; VITAL HOSPITALAR COMERCIAL LTDA </t>
  </si>
  <si>
    <t>R&amp;R;GAVETEIRO;KOPELL;PAPELARIA</t>
  </si>
  <si>
    <t>R E R COM DE EQUIPAMENTOS DE INFORMATICA LTDA; KOPELL DISTRIBUICAO E LOGISTICA LTDA</t>
  </si>
  <si>
    <t>COMPRA DE DISPENSER DE SABONETE</t>
  </si>
  <si>
    <t>ECO;SISTEMAS;SALES</t>
  </si>
  <si>
    <t>ECO SOLUCUÇÕES PROD DE LIMPEZA ME LTDA; SISTEMAS DE SERVICOS RB QUALITY COMERCIO DE EMBALAGENS LTDA; SALES EQUIPAMENTOS E PRODUTOS DE HIGIENE PROFISSIONAL LTDA</t>
  </si>
  <si>
    <t>ALIANCA;ALTAMEDICAL;ASTRA;ATIVA;ATM;LF;BASZI;BIO INFINITY;BIOLINE;CELSO;CIAMED;CIR BRASIL;LUCENA;CITYMED;RIOCLARENSE;COMMED;CRISMED;CRITICALMED;DATA;DE PAULI;DEAL;DESCMED;DUPATRI;EXPRESSMEDICAL;LABOR;FRANCISCO;FUTURA;GUINEZ;ISOMEDICAL;JM;LABORATORIOS;MNP;MEDICAL;MEDICOR;MIRANDA;MGMED;MOGAMI;MP;MULTIFARMA;NATBIO;NEWMED;NOVA;OCEAN;ANAILE;POLITEC;POLO;ROYAL;SANESNUTRI;CBM;SISPACK;SOMA SP;TECNOCIRURGICA;UDIMED;VITAL;VIVER</t>
  </si>
  <si>
    <t xml:space="preserve">ATM MEDICAL EQUIPAMENTOS MEDICOS LTDA - ME; BIO MEDICAL E.P.M.C. LTDA; CELSO LOPES MARINS EPP; CIRURGICA BRASIL COMERCIO E IMPORTADORA LTDA; COMERCIAL CIRURGICA RIOCLARENSE LTDA; DE PAULI COMERCIO REPRESENTACAO IMP E EXP LTDA; EXPRESSMEDICAL COM AT E VAR DE CORRELATOS MD LTDA; FRANCISCO BRABOSA SOUSA; GUINEZ INTERNACIONAL COMERCIO , REPRESENTACAO E IMP; JM HEALTH EQUIPAMENTOS; MEDICAL SUTURE COMERCIO DE MATERIAL HOSP. LTDA; OCEAN PRODUTOS HOSPITALARES LTDA; POLITEC IMP. E COM. LTDA; VITAL HOSPITALAR  </t>
  </si>
  <si>
    <t>ANBIOTON;DATA;ECO;EXPRESSMEDICAL;FRANCISCO;GAVETEIRO;HYPER;NOVA;LUIMED;ANAILE;PRISMA;RB QUALITY;RHINO;SALES;CBM</t>
  </si>
  <si>
    <t>DATA EQUIPAMENTO DE SEGURANÇA; EXPRESSMEDICALCOM AT E VAR DE CORRELATOS MD LTDA;FRANCISCO BRABOSA SOUSA; GAVEITEIRO COMERCIO, IMPORTAÇÃO E EXPORTAÇÃO LTDA; NOVA MAXIMOS LTDA; LUIMED COMERCIO DE PRODUTOS HOSPITALARES LTDA; SALES EQUIPAMENTOS E PRODUTOS DE HIGIENE PROF.;</t>
  </si>
  <si>
    <t xml:space="preserve">COMPRA DE PAES </t>
  </si>
  <si>
    <t>DOM JOÃO;ROSEMEIRE</t>
  </si>
  <si>
    <t>ALIANCA COMERCIO;ALIANCA HOP;ALTAMEDICAL;BRAZMIX;CITYMED;RIOCLARENSE;DATA;VERSALHES;FOUR MED;FUTURA;HMEDIC;JM HEALTH;MEDICOR;OCEAN;RB QUALITY;RHINO;SOMA SP;SOMA MG</t>
  </si>
  <si>
    <t>ALIANCA COMERCIO DE MATERIAL HOSPITALAR LTDA; VERSALHES CONFECCOES DE ARTEFATOS DE TECIDO EIRELI; FOUR MED DISTRIBUIDORA IMPORTADORA HOSPITALAR - EPP; HMEDIC DISTRIBUIDORADE MEDICAMENTOS LTDA</t>
  </si>
  <si>
    <t>GAVETEIRO;JM HEALTH;PHOENIX</t>
  </si>
  <si>
    <t>JM HEALTH EQUIPAMENTOS MEDICOS</t>
  </si>
  <si>
    <t>COMPRA DE CADEIRAS E ARMARIOS</t>
  </si>
  <si>
    <t>EXECUTIVE;MOVEL;MAQMOVEIS</t>
  </si>
  <si>
    <t xml:space="preserve">ASTRA;ATIVA;BIOHOSP;CIAMED;RIOCLARENSE;CRISMED;CRISTALIA;CTM;DUPATRI;FARMARTER;FOUR MED;FUTURA;HMEDIC;MEDICAMENTAL;MEDILAR;MIRANDA;MULTIFARMA;NEW MEDIC; ONCOTECH;REPRESS;SULMEDIC;SUPERMED;VOLPI </t>
  </si>
  <si>
    <t xml:space="preserve">ASTRA FARMA COM.DE MATERIAL MEDICO HOSPITALAR LTDA; CRISTALIA PRODUTOS QUIMICOS FARMACEUTICOS LTDA; FOUR MED DISTRIBUIDORA IMPORTADORA HOSPITALAR - EPP; FUTURA COM. DE PRODUTOS MED. E HOSPIT. LTDA - EPP; HMEDIC DISTRIBUIDORA DE MEDICAMENTOS LTDA; MIRANDA &amp; GEORGINI LTDA </t>
  </si>
  <si>
    <t>COMPRA DE ANTIBIOTICOS</t>
  </si>
  <si>
    <t>AFMED;ANBIOTON;ASTRA;ATIVA;CIAMED;CIR OLIMPIO;RIOCLARENSE;CRISMED;CRISTALIA;CTM;DUPATRI;ADROGARIA 22; FARMARTER;JRG;MEDCENTER;MEDICAMENTAL;MEDVIVA;MULTIFARMA;ONCO PROD;ONCOTECH;OREGON;PRO HEALTH;SANTA RITA;SULMEDIC;SUPERMED</t>
  </si>
  <si>
    <t>AFMED DISTRIBUIDORA DE MEDICAMENTOS E MATERIAL; ASTRA FARMA COM. DE MATERIAL MEDICO HOSPITALAR LTDA; CIAMED DISTRIBUIDORA DE MEDICAMENTOS LTDA; CRISTALIA PRODUTOS QUIMICOS FARMACEUTICOS LTDA; MEDICAMENTAL HOSPITALAR LTDA;ONCOTECH HOSPITALAR COMERCIO DE MEDICAMENTOS LTDA; SUPERMED COMERCIO E IMPORTACAO DE PRODUTOS MEDICOS E HOSPITALARES LTDA</t>
  </si>
  <si>
    <t>COMPRA DE MATERIAL PARA FUNCIONAMENTO DE ELETROCARDIOGRAFO</t>
  </si>
  <si>
    <t>PHILIPS;FABIO;FOCUS;ALL MED;MEDSYSTEM</t>
  </si>
  <si>
    <t xml:space="preserve">PHILIPS MEDICAL SYSTEM LTDA; FABIO FERNDES PRODUTOS PARA SAUDE EIRELI; MEDSYSTEM EQUIPAMENTOS MEDICOS EIRELI </t>
  </si>
  <si>
    <t>VALDEMIR ALVES DE OLIVEIRA FILHO</t>
  </si>
  <si>
    <t>COMPRA DE PEÇAS PRA VENTILADOR MECANICO</t>
  </si>
  <si>
    <t>PHILIPS</t>
  </si>
  <si>
    <t>PRESTAÇÃO DE SERVIÇO PARA MANUTENÇÃO EM MONITORES MULTIPARAMETROS</t>
  </si>
  <si>
    <t>EXCLUSIVO PHILIPS</t>
  </si>
  <si>
    <t>HT TEIXEIRA ELETRONICO - EPP</t>
  </si>
  <si>
    <t>M.N.P. CUSTODIO COM. RPOD. HOSPITALARES EIRILI</t>
  </si>
  <si>
    <t xml:space="preserve">SOMA SP HOSPITALAR </t>
  </si>
  <si>
    <t>POLO CIRURGICO LTDA</t>
  </si>
  <si>
    <t>ML COM IMP E EXP DE MAT MEDICO HOSP LTDA</t>
  </si>
  <si>
    <t>PRODUTO OFERTADO DIVERGENTE AO SOLICITADO</t>
  </si>
  <si>
    <t>ISOMEDICAL COMERCIAL LTDA</t>
  </si>
  <si>
    <t>REALIZE DESCATAVEIS EIRELLI REALIZE</t>
  </si>
  <si>
    <t>WASHINGTON DOS SANTOS MARTINS - ME</t>
  </si>
  <si>
    <t>TRIADE HEALTH COMERCIO DE PRODUTOS HOSPITALARES LTDA</t>
  </si>
  <si>
    <t>WORK AND LIFE COMERCIAL EIRELI SPP</t>
  </si>
  <si>
    <t>COMPRA DE AVENTAL DESCARTAVEL</t>
  </si>
  <si>
    <t>ALIANCA;ALTAMEDICAL;APAMEDIC;CLAUDIO;RIOCLARENSE;COMMED;DANIELA;ECO;ELETRO;FRANCISCO;FOUR MED;FUTURA;JC GAGLIARDI;VERSALHES;MNP;EVANDRA;MEDICOR;NOVA HOSPITALAR;NOVAMED;NURMED;OCEAN;POLITEX;LM MONTAJE;SUPERMED;UDIMED;UNOMED;WORK BEE;</t>
  </si>
  <si>
    <t>CONEXO COMERCIO DE FERRAGENS - ME</t>
  </si>
  <si>
    <t xml:space="preserve">DESCONTO DA TAXA DE TRANSFERENCIA DE CONTA BANCARIA </t>
  </si>
  <si>
    <t>LUMIAR HEALTH BUILDERS EQUIPAMENTOS HOSPITALARES LTDA</t>
  </si>
  <si>
    <t xml:space="preserve">SUELI GALVAO - VITRAIS - ME </t>
  </si>
  <si>
    <t>D F COMERCIO DE DESCARTAVEIS EIRELI</t>
  </si>
  <si>
    <t>CRUDO PLAST INDUSTRIA E COMERCIO LTDA ME</t>
  </si>
  <si>
    <t xml:space="preserve">RAQUEL SILVA VIELA ME </t>
  </si>
  <si>
    <t>VALOR OFERTADO FORA DA REALIDADE DE MERCADO</t>
  </si>
  <si>
    <t>ATIVA COMERCIAL HOSPITALAR LTDA</t>
  </si>
  <si>
    <t>COVID - COMPRA EMERGENCIAL DE MEDICAMENTOS</t>
  </si>
  <si>
    <t>COVID - COMPRA EMERGENCIAL DE MATERIAIS DE HIGIENE PESSOAL</t>
  </si>
  <si>
    <t xml:space="preserve">COVID - COMPRA EMERGENCIAL DE AMTERIAIS DE LIMPEZA E DESCARTAVEIS </t>
  </si>
  <si>
    <t>COVID - COMPRA EMERGENICLA DE MATERIAL MEDICO HOSPITALAR PARA COTENÇÃO DO COVID-19</t>
  </si>
  <si>
    <t>COVID -  COMPRA EMERGENCIAL DE MATERIAIS HOSPITALARES</t>
  </si>
  <si>
    <t>BIOS MEDICAL EPMC LTDA; CBS MEDICO CIENTIFICA; CIR FERNANDES COM MAT CIR HOSPITALARES LTDA; CIRURGICA OLIMLIO EIRELI; COMERCIAL CIRURGICA RIOCLARENSE LTDA; COMERCIAL COMMED PRODUTOS HOSPITALARES LTDA; FRANCISCO BRABOSA SOUSA; FUTURA COM DE PRODUTOS MED E HOSPIT LTDA; GUINEZ INTERNACIONAL COMERCIO REPRESENTAÇÃO E IMP; ISOMEDICAL COMERCIAL LTDA; JM HEALTH EQUIPAMENTOS MEDICOS;NP CUSTODIO COMERCIO D EPRODUTOS HOSPITALARES ME; MEDICAL SUTURE COMERCIO DE MATERIAL. NOVA HOSPITALAR; COMERCIAL IMPORTADORA; EIRELI; OCEAN PRODUTOS HOSPITALARES LTDA; POLITEC IMP E COM LTDA; SANESNUTRI  COMERCIAL EIRELI EPP; TRIADE HEALTH COMERCIO DE PRODUTOS HOSPITALARES LTDA</t>
  </si>
  <si>
    <t>COVID - COMPRA EMERGENCIAL DE MASCARAS COM TIRAS</t>
  </si>
  <si>
    <t>COVID - COMPRA EMERGENCIAL DE KIT DE RADIO COMUNICADOR</t>
  </si>
  <si>
    <t xml:space="preserve">COVID - COMPRAS EMERGENCIAL DE MATERIAIS PARA CONFECÇÃO DE MASCARA DESCARTAVEIS E COMPRA DE CAPA DE CHUVA </t>
  </si>
  <si>
    <t xml:space="preserve">COVID - COMPRA EMERGENCIAL DE SUPORTE PARA HAMPER </t>
  </si>
  <si>
    <t>COVID - COMPRA EMERGENCIAL DE MATERIAL DE LIMPEZA E DESCARTAVEIS</t>
  </si>
  <si>
    <t>COVID - COMPRA DE PROTETOR FACIAL (EPI)</t>
  </si>
  <si>
    <t>COVID - PRESTAÇÃO DE SERVIÇO EMERGENCIAL PARA EXPANSÃO DE REDE DE GASES</t>
  </si>
  <si>
    <t>COVID - COMPRA EMERGENCIAL DE EPI</t>
  </si>
  <si>
    <t>COVID - COMPRA EMERGENCIAL DE PEÇAS PARA APARELHO DE TRATAMENTO RESPIRATORIO</t>
  </si>
  <si>
    <t>COVID - COMPRA EMERGENCIAL DE MATERIAL HOSPITLAR</t>
  </si>
  <si>
    <t>COVID - PRESTAÇÃO DE SERVIÇÃO EMERGENCIAL PARA MANUTENÇÃO DE VENTILADOR PULMONAR</t>
  </si>
  <si>
    <t xml:space="preserve">COVID - COMPRA EMERGENCIAL DE AVENTAL </t>
  </si>
  <si>
    <t>COVID - COMPRA EMERGENCIAL DE CAPA DE CHUVA</t>
  </si>
  <si>
    <t>COMERCIAL CIRURGCA RIOCLARENSE LTDA; MEDICAMENTAL HOSPITALAR LTDA; MEDPROX DISTRIBUIDORA DE MEDICAMENTOS LTDA; MIRANDA E GEORGINI LTDA; NEW MEDIC COMERCIO ATACADISTA DE MEDICAMENTOS E MAT HOSP LTDA; SEMEAR DISTRIBUIDORA EIRELI EPP; SUPERMED COMERCIO E IMPORTAÇÃO DE PRODUTOS MEDICOS E HOSPITALARES LTDA</t>
  </si>
  <si>
    <t>*0</t>
  </si>
  <si>
    <t>COVID - COMPRA EMERGENCIAL DE MEDICAMENTIOS</t>
  </si>
  <si>
    <t>COVID - COMPRA EMERGENCIAL DE GESSO PARA ISOLAMENTO DA UTI</t>
  </si>
  <si>
    <t>COVID - COMPRA EMERGENCIAL DE MATERIAIS HOSPITALARES</t>
  </si>
  <si>
    <t>JOFITNESS COMERCIO VAREJISTA DE ARTIGOS; CAUE COMERCIO E SERVIÇOS LTDA</t>
  </si>
  <si>
    <t>COVID - COMPRA EMERGENCIAL DE ALCOOL EM GEL</t>
  </si>
  <si>
    <t>COVID - PRESTAÇÃO DE SERVIÇO EMERGENCIAL PARA CONFECÇÃO TEXTIL DE MASCARAS DESCARTAVEIS EM TECIDO TNT</t>
  </si>
  <si>
    <t xml:space="preserve">COVID - COMPRA EMERGENCIAL DE MEDICAMENTOS </t>
  </si>
  <si>
    <t>COVID - COMPRA EMERGENCIAL DE LINEZOLIDA</t>
  </si>
  <si>
    <t>COVID - COMPRA EMERGENCIAL DE AVENTAL DESCARTAVEL</t>
  </si>
  <si>
    <t>COVID - PRESTAÇÃO DE SERVIÇO EMERGENCIAL DE VIDRAÇARIA PARA PROTEÇÃO DA RECEPÇÃO</t>
  </si>
  <si>
    <t>SUELI GALVAO - VITRAIS</t>
  </si>
  <si>
    <t xml:space="preserve">COVID - COMPRA EMERGENCIAL DE MATERIAL HOSPITALAR </t>
  </si>
  <si>
    <t>CIR FERNANDES COM MAT CIRURGICOS HOSPITALARES LTDA; JM HEALTH EQUIPAMENTOS MEDICOS; OCEAN PRODUTOS HOSPITALARES LTDA</t>
  </si>
  <si>
    <t>COVID - COMPRA DE MEDICAMENTOS PARA TRATAMENTO DE COVID</t>
  </si>
  <si>
    <t>ASTRA FARMA COMERCIO DE MATERIAL MEDICO HOSPITALAR LTDA; R&amp;C DISTRIBUIDORA DE PRODUTOS FARMACEUTICOS EIRELI-ME; SODROGAS DISTRIBUIDORA DE MEDICAMENTOS MATERIAIS MEDICOS HOSPITLARES LTDA; SUPERMED COMERCIO E IMPORTAÇÃO DE PRODUTOS MEDICOS E HOSPITALARES LTDA</t>
  </si>
  <si>
    <t>COVID- 19 CONTRATAÇÃO EMERGENCIAL DE EMPRESA ESPECIALIZADA NA PRESTAÇÃO DE SERVIÇO DE LOCAÇÃO E HIGIENIZAÇÃO DE AVENTAIS HIDRO-REPELENTE PARA ATENDIMENTO AOS PACIENTES EM ISOLAMENTO COVID - 19</t>
  </si>
  <si>
    <t>ATMOSFERA GESTÃO E HIGIENIZAÇÃO TEXTEIS</t>
  </si>
  <si>
    <t>TRIMESTRAL</t>
  </si>
  <si>
    <t>LOCAÇÃO</t>
  </si>
  <si>
    <t>BIO INFINITY TECNOLOGIA HOSPITALAR EIRELI; COMERCIAL NACIONAL DE PRODUTOS HOSPITALARES LTDA</t>
  </si>
  <si>
    <t xml:space="preserve">COMPRA EMERGENCIAL DE MEDICAMENTOS UTILIZADOS NA UTI PARA ATENDIMENTO DE PACIENTES COM COVID - 19 </t>
  </si>
  <si>
    <t>R E C FISTRIBUIDORA DE PRODUTOS FARMACEUTICOS EIRELLI</t>
  </si>
  <si>
    <t>SODROGAS DIST. DE MED. MAT. HOSPITALARES LTDA</t>
  </si>
  <si>
    <t>VERSALHES CONFECÇÕES DE ARTEF. TECIDOS LTDA</t>
  </si>
  <si>
    <t>MERCANTIL PRIMAR LTDA</t>
  </si>
  <si>
    <t>GG PLAST INDUSTRIAS E COMERCIO LTDA - EPP</t>
  </si>
  <si>
    <t>COMPRA DE MATERIAIS DE REFRIGERAÇÃO</t>
  </si>
  <si>
    <t>JETFRIO;DWR;CASTELÃO;AEROGLASS;LOGFER;DUFRIO;CELBRAS;LINTER;DISPARCON;TROX</t>
  </si>
  <si>
    <t>LOGFER PRODUTOS INDUSTRIAIS; CELBRAS COMERCIAL DE PRODUTOS INDUSTRIAIS EIRELI; DISPARCON DISTRIBUIDORA DE PEÇAS PARA AR CONDICIONADO LTDA</t>
  </si>
  <si>
    <t xml:space="preserve">COMPRA DE GARRAFAS E AMPOLAS TERMICAS </t>
  </si>
  <si>
    <t>INVICTA;STARHOUSE;PONTO FRIO</t>
  </si>
  <si>
    <t>SOBRAL INVICTA SOCIENDADE ANONIMA</t>
  </si>
  <si>
    <t>COMPRA DE TELEVISOR SMART</t>
  </si>
  <si>
    <t>PONTO FRIO;MAGAZINE;CASAS BAHIA;SHOPFACIL</t>
  </si>
  <si>
    <t>MAGAZINE LUIZA S/A</t>
  </si>
  <si>
    <t xml:space="preserve">COMPRA DE MATERIAIS DE LIMPEZA </t>
  </si>
  <si>
    <t>ADRIELSON;COMMED;ECO SOLUÇÕES;FBS;GAVETEIRO;HEALTH;LIMPINHO;LUIMED;CASTILHO;NOVA MAXIMOS;RB QUALITY;SALES;SF;CBM;ANA LUCIA</t>
  </si>
  <si>
    <t xml:space="preserve">ECO SOLUÇÕES PRODUTOS DE LIMPEZA LTDA EPP; FRANCISCO BRABOSA SOUSA; HD SISTEMAS DE LIMPEZA E DESCARTAVEIS LTDA; NOVA MAXIMOS LTDA; SISTEMA DE SERVIÇOS RB QUALITY COM. DE EMBAL. LTDA; SALES EQUIPAMENTOS E PRODUTOS DE HIGIENE PROF; ANA LUCIA CLARINDO LTDA ME </t>
  </si>
  <si>
    <t>ALTAMEDICAL;ASX;BIO INFINITY;BIO MEDICAL;BIOCOMPANY;HT;BMG;CBS;CIAMED;CIR. FERNANDES;RIOCLARENSE;COMMED;CRISMED;DE PAULI;DEAL;NORTEL;EXPRESSMEDICAL;GRANDESC;GTS;GUINEZ;IMAGEM;ISOMEDICAL;JM HELTH;MNP;MEDICAL SUTURE;MEDICAMENTAL; MP;NOVA HOSPITALAR;OCEAN;POLAR;POLITEC;POLITEX;POLO;ROYAL;CBM; SOGAMAX;SUPERMED;ANA LUCIA;VOLPI</t>
  </si>
  <si>
    <t xml:space="preserve">BIO INFINITY TECNOLOGIA HOSPITALAR EIRELI; BIO MEDICAL EPMC LTDA; CBS MEDICO CIENTIFICA S/A; DE PAULI COMERCIO REPRESENTAÇÃO IMP E EXP LTDA;GUINEZ INTERNACIONAL COMERCIO, REPRESENTAÇÃO E IMP; ISOMEDICAL COMERCIO LTDA; JM HELTH EQUIPAMENTOS MEDICOS; NOVA HOSPITALAR COMERCIAL E IMPORTADORA EIRELI; OCEAN PRODUTOS HOSPITALARES LTDA; ROYAL MED COMERCIO DE PRODUTOS MEDICOS LTDA; VOLPU DISTRIBUIDORA DE DROGAS </t>
  </si>
  <si>
    <t>RER;GAVETEIRO;KOPELL;POLGRYMAS</t>
  </si>
  <si>
    <t>R E R COM, DE EQUIP. DE INFORMATICA LTDA; KOPELL DISTRIBUCAO E LOGISTICA LTDA</t>
  </si>
  <si>
    <t>EUCLIDES JOAO DOS SANTOS COSMETICOS ME</t>
  </si>
  <si>
    <t xml:space="preserve">C M HOSPITALAR S A </t>
  </si>
  <si>
    <t>SOMA/SP PRODUTOS HOSPITALARES LTDA</t>
  </si>
  <si>
    <t>JOFITNESS COMERCIO VARAJISTA DE ARTIGOS DO VESTURARIO LTDA-ME</t>
  </si>
  <si>
    <t>VOLPI DISTRIBUIDORA DE DROGAS LTDA</t>
  </si>
  <si>
    <t xml:space="preserve">FABIO FERNANDES PRODUTOS PARA SAUDE EIRELLI </t>
  </si>
  <si>
    <t xml:space="preserve">ANA LUCIA CLARINDO DESCARTAVEIS LTDA ME </t>
  </si>
  <si>
    <t xml:space="preserve">HD SISTEMAS DE LIMPEZA E DESCARTAVEIS LTDA </t>
  </si>
  <si>
    <t xml:space="preserve">DOM JOÃO PAES E DOCES LTDA </t>
  </si>
  <si>
    <t>SALDO NÃO ENTEGUE (SOB DEMANDA)</t>
  </si>
  <si>
    <t>POLPAS DE FRUTAS</t>
  </si>
  <si>
    <t>COMPRA DE HORTIFRUTIGREANJEIROS</t>
  </si>
  <si>
    <t>FUNCHALENTREO DE PESCADOS E DERIV EIRELI EPP</t>
  </si>
  <si>
    <t>22/06/2020</t>
  </si>
  <si>
    <t>MANUELLA COMERCIO DE COSMETICOS LTDA ME</t>
  </si>
  <si>
    <t>COMPANHIA DISTRIBUIDORA DE MOTORES E COMPONENTES</t>
  </si>
  <si>
    <t>DIEGO FERNANDO S M 42796908801</t>
  </si>
  <si>
    <t>22/06/20</t>
  </si>
  <si>
    <t>23/06/2020</t>
  </si>
  <si>
    <t>BIOHOSP PRODUTOS HOSPITALARES AS</t>
  </si>
  <si>
    <t>MECANO PACK EMBALAGENS AS; WASHIGNTON DOS SANTOS MARTINS; COPOLFOOD COMERCIO DE PRODUTOS ALIMENTICIOS; FESTPAN ALIMENTOS IMP E EXP LTDA; MERCANTIL PRIMAR LTDA; ALMEIDA E CARREIRO COMERCIO DE ALIMENTOS; ROSEMEIRE SANTOS DA COSTA</t>
  </si>
  <si>
    <t>CIAMED DISTRIBUIDORA DE MEDICAMENTOS</t>
  </si>
  <si>
    <t>MEDPROX DISTRIBUIDORA DE MEDICAMENTOS LTDA</t>
  </si>
  <si>
    <t>SEMEAR DISTRIBUIDORA EIRELI EPP</t>
  </si>
  <si>
    <t>FORNECEDOR INFORMOU VALOR INCORRETO</t>
  </si>
  <si>
    <t>MIRANDA &amp; GEORGINI LTDA</t>
  </si>
  <si>
    <t xml:space="preserve">CANCELADO PELO FORNECEDOR </t>
  </si>
  <si>
    <t>COMERCIAL CIRURGICA RIOCLARENSE</t>
  </si>
  <si>
    <t>ALTERAÇÃO DE VALOR UNITARIO</t>
  </si>
  <si>
    <t>SUPERMED COM E IMP DE PROD MED E HOSPIT LTDA</t>
  </si>
  <si>
    <t>SALDO NÃO ENTREGUE</t>
  </si>
  <si>
    <t>24/06/2020</t>
  </si>
  <si>
    <t>MEDVIVA COMERCIO DE MEDICAMENTOS LTDA</t>
  </si>
  <si>
    <t>FARMATER MEDICAMENTOS LTDA</t>
  </si>
  <si>
    <t>NOVAFARMA INDUSTRIA FARMACEUTICA LTDA</t>
  </si>
  <si>
    <t>MULTIFARMA COMERCIAL LTDA</t>
  </si>
  <si>
    <t>POLITEX INDUSTRIA E COMERCIO LTDA</t>
  </si>
  <si>
    <t>OREGON FARMACEUTICA LTDA</t>
  </si>
  <si>
    <t>COMPRA DE HORTIFRUITGRANJEIROS</t>
  </si>
  <si>
    <t>MAKRO;ALMEIDA;PREMIER;CFS;VIEIRA E COUTO;</t>
  </si>
  <si>
    <t>MAKRO ATACADISTA SOCIEDADE ANONIMA; ALMEIDA E CARREIRO COMERCIO DE ALIMENTOS;CFS SUPERMERCADO EIRELI; VIEIRA E COUTO COM E DIST DE PROD ALIMENTICIOS</t>
  </si>
  <si>
    <t>COMPRA DE DESINFETANTE PARA SUPERFICIE</t>
  </si>
  <si>
    <t>EXPRESSMEDICAL;LUIMED</t>
  </si>
  <si>
    <t>EXPRESSMEDICAL COM AT E VAR DE CORRELATOS MD LTDA</t>
  </si>
  <si>
    <t>ASTRA;ATIVA;BD;BIOHOSP;BRAZMIX;CIAMED;RIOCLARENSE;CRISMED;DROGARIA22;FARMARTER;FRESENIUS;FUTURA;JP;MEDVIVA;MGMED;MULTIFARMA;OCEAN;SOGAMAX;SUPERMED</t>
  </si>
  <si>
    <t>BIOHOSP PRODUTOS HOSPITALARES LTDA; BRAZMIX COMERCIO VAREGISTA E ATACADISTA LTDA; FARMARTER MEDICAMENTOS LTDA; JP INDUSTRIA FARMACEUTICA S/A</t>
  </si>
  <si>
    <t xml:space="preserve">COMPRA DE POLPAS DE FRUTAS </t>
  </si>
  <si>
    <t xml:space="preserve">COMPRA DE PANIFICAÇÃO </t>
  </si>
  <si>
    <t>DOM JOÃO; PRO BIANN</t>
  </si>
  <si>
    <t>COMPRA DE ETIQUETAS E RIBONS A PEDIDO DO SETOR DE ALMOXARIFADO</t>
  </si>
  <si>
    <t>LABEL ETIQUETAS ; ID ETIQUETAS</t>
  </si>
  <si>
    <t>COMPRA EMERGENCIAL DE CALÇADOS OCUPACIONAIS</t>
  </si>
  <si>
    <t>COMPRA DE PASTAS PARA PROCESSOS</t>
  </si>
  <si>
    <t>GG PLAST INDUSTRIA E COMERCIO</t>
  </si>
  <si>
    <t>26/06/2020</t>
  </si>
  <si>
    <t>29/06/2020</t>
  </si>
  <si>
    <t>CELBRAS COMERCIAL DE PRODUTOS INDUSTRIAIS EIRELI</t>
  </si>
  <si>
    <t>MECANO;WASHINGTON;COPOLFOOD;DANETOS;DOM JOÃO;GAVETEIRO;MAKRO;DOCERIA SABOREAL;MERCANTIL;ALMEIDA;PRO BIANN</t>
  </si>
  <si>
    <t>WASHINGTON DOS SANTOS MARTINS; COPOLFOOD COMERCIO DE PRODUTOS ALIMENTICIOS; COMERCIAL DANETOS PROD. ALIMENTICIOS E LIMPEZA LTDA; MAKRO ATACADISTA SOCIEDADE ANONIMA; MERCANTIL PRIMAR LTDA; ALMEIDA E CARREIRO COMERCIO DE ALIMENTOS; PRO BIANN.COM DISTRIBUIDORA DE PRODUTOS ALIMENTICIOS E BEBIDAS LTDA</t>
  </si>
  <si>
    <t xml:space="preserve">PRESTAÇÃO DE SERVIÇO EDUCACIONAL TEMA: EAD - CURSO DE GESTÃO DA QUALIDADE E SEGURANÇA EM SAUDE </t>
  </si>
  <si>
    <t xml:space="preserve">ONA - ORGANIZAÇÃO NACIONAL DE ACREDITAÇÃO </t>
  </si>
  <si>
    <t>ORGANIZAÇÃO NACIONAL DE ACREDITAÇÃO  - ONA</t>
  </si>
  <si>
    <t>SALES EQUIPAMENTOS E PRODUTOS DE HIGIENE PESSOAL LTDA</t>
  </si>
  <si>
    <t>FUTURA PRODUTOS MEDICOS HOSPITALARES</t>
  </si>
  <si>
    <t>HALEX ISTAR IND. FARMACEUTICA LTDA</t>
  </si>
  <si>
    <t>ASTRA FARMA COM. DE MATERIAL MEDICO HOSPITALAR LTDA</t>
  </si>
  <si>
    <t>BD DISTRIBUIDORA DE MEDICAMENTOS E MAT HOSPITALAR LTDA</t>
  </si>
  <si>
    <t>À VISTA</t>
  </si>
  <si>
    <t>30/06/2020</t>
  </si>
  <si>
    <t>ANDRADE ELETRO TECNICA EIRELI</t>
  </si>
  <si>
    <t>COMPRA DE UTENSILIOS DE COZINHA</t>
  </si>
  <si>
    <t>J M ANDRADE;SELECT;REBAL</t>
  </si>
  <si>
    <t>J M ANDRADE MOVEIS E EQUIP. P/ ESCRIT LTDA - EPP; REBAL COMERCIAL LTDA</t>
  </si>
  <si>
    <t>COSMO COMERCIO DE TINTAS LTDA</t>
  </si>
  <si>
    <t>01/07/2020</t>
  </si>
  <si>
    <t>IMPERIAL DECOR MATERIAIS PARA CONSTRUÇÃO LTDA</t>
  </si>
  <si>
    <t>C.B.S MEDICO CIENTIFICA S/A</t>
  </si>
  <si>
    <t>SEM ESTOQUE</t>
  </si>
  <si>
    <t>ADEQUAÇÃO DE EMBALAGEM</t>
  </si>
  <si>
    <t>CIRURGICA OLIMPIO EIRELI</t>
  </si>
  <si>
    <t>DE PAULI COMERCIO REPRESENTAÇÃO IMP E EXP LTDA</t>
  </si>
  <si>
    <t>M.N.P CUSTODIO COM DE PROD HOSPITALARES EIRELI</t>
  </si>
  <si>
    <t>PAPELARIA E BAZAR POLGRYMAS LTDA</t>
  </si>
  <si>
    <t>FEMAG IND E COM DE PASTAS PARA ARQ LTDA</t>
  </si>
  <si>
    <t>LOTE NOVO</t>
  </si>
  <si>
    <t>02/07/2020</t>
  </si>
  <si>
    <t>J M ANDRADE MOVEIS E EQUIP. P/ ESCRITORIO - EPP</t>
  </si>
  <si>
    <t>MIRANDA MEDCAL EIRELI ME</t>
  </si>
  <si>
    <t>BD DISTRIBUIDORA DE MEDICAMENTOS E MATERIAL HOSPITALAR LTDA</t>
  </si>
  <si>
    <t>MGMED PRODUTOS HOSPITALARES EIRELI</t>
  </si>
  <si>
    <t>REPRESS DISTRIBUIDORA LTDA</t>
  </si>
  <si>
    <t xml:space="preserve">FATURAMENTO MINIMO </t>
  </si>
  <si>
    <t>SUPERMED COMERCIO E IMPORTAÇÃO DE PRODUTOS MEDICOS E HOSPITALARES LTDA</t>
  </si>
  <si>
    <t>SULMEDIC COMERCIO DE MEDICAMENTOS LTDA</t>
  </si>
  <si>
    <t>03/07/2020</t>
  </si>
  <si>
    <t>COMPRA DE MICAFUNGINA</t>
  </si>
  <si>
    <t>AFMED;NEW MEDIC;ONCOFARMA;ONCO PROD</t>
  </si>
  <si>
    <t>ONCO PROD DISTRIBUIDORA DE PRODUTOS HOSPITALARES E ONCOLOGICO LTDA.</t>
  </si>
  <si>
    <t>COMPRA DE MATERIAL DE ELETRICA</t>
  </si>
  <si>
    <t xml:space="preserve">COMPRA DE MATERIAL DE CARPINTARIA </t>
  </si>
  <si>
    <t>COMPRA DE CAIXA ORGANIZADORA</t>
  </si>
  <si>
    <t xml:space="preserve">COMPRA DE MASSAS </t>
  </si>
  <si>
    <t>COMPRA DE PEÇAS PARA MONITOR MULTIPARAMETRICO</t>
  </si>
  <si>
    <t>06/07/2020</t>
  </si>
  <si>
    <t>PRO BIANN.COM DISTR PROD ALIM BEB LTDA</t>
  </si>
  <si>
    <t>DISPARCON DIST. DE PEÇAS P AR COND LTDA</t>
  </si>
  <si>
    <t>07/07/2020</t>
  </si>
  <si>
    <t>ECOTINTAS COMERCIO E REPRESENTAÇÕES</t>
  </si>
  <si>
    <t>HMEDIC DISTRIBUIDORA DE MEDICAMENTOS LTDA</t>
  </si>
  <si>
    <t>NÃO POSSUI O SALDO TOTAL PARA ATENDER</t>
  </si>
  <si>
    <t>CTMED COMERCIO E MANUTENÇÃO DE EQUIPAMENTOS MEDICO HOSPITALAR LTDA</t>
  </si>
  <si>
    <t>TAXA DE TRANSFÊRENCIA</t>
  </si>
  <si>
    <t>08/07/2020</t>
  </si>
  <si>
    <t>SOBRAL INVICTA S/A</t>
  </si>
  <si>
    <t>MANUELLA COMERCIO DE COSMETICOS LTDA</t>
  </si>
  <si>
    <t>09/07/2020</t>
  </si>
  <si>
    <t>13/07/2020</t>
  </si>
  <si>
    <t>O J B NICESIO</t>
  </si>
  <si>
    <t>COMPRA DE ETIQUETADORA MANUAL</t>
  </si>
  <si>
    <t>ARTEZANET;MILTON</t>
  </si>
  <si>
    <t>MILTON YUTAKA KINOSHITA ME</t>
  </si>
  <si>
    <t>COMPRA EMERGENCIAL DE INSTRUMENTAL CIRURGICO</t>
  </si>
  <si>
    <t>SURYA;DENTAL;ENDOGERAIS</t>
  </si>
  <si>
    <t>SURYA DENTAL COM. DE PROD. ONDOT. E FARM LTDA</t>
  </si>
  <si>
    <t>COMPRA DE CELULAS DE OXIGENIO E PULMAO DE TESTE PARA VENTILADOR PULMONAR</t>
  </si>
  <si>
    <t>RF MEDICAL;OXY SISTEM;PHILIPS;COMPREHENSE</t>
  </si>
  <si>
    <t xml:space="preserve">RF MEDICAL LTDA; COMPREHENSE ENGENHARIA CLINICA </t>
  </si>
  <si>
    <t>COVID - COMPRA EMERGENCIAL DE SUPORTE PARA SORO</t>
  </si>
  <si>
    <t>WORKOUT;NK TECH;RHOSSE;O. J. B.</t>
  </si>
  <si>
    <t xml:space="preserve">O. J. B. NICESIO </t>
  </si>
  <si>
    <t>FABIO TADEU TEIXEIRA ME</t>
  </si>
  <si>
    <t>FORNECEDOR CANCELOU ORDEM DE COMPRAS</t>
  </si>
  <si>
    <t>ALMEIDA E CARREIRO COMERCIO DE ALIMENTOS</t>
  </si>
  <si>
    <t>ENTREGA CONFORME DEMANDA DE NUTRIÇÃO</t>
  </si>
  <si>
    <t>RI-MA DISTRIBUIDORA DE FRIOS E LATIOCINIOS LTDA</t>
  </si>
  <si>
    <t>NÃO MANTEVE AS CONDIÇÕES OFERTADAS</t>
  </si>
  <si>
    <t>SALDO NÃO ENTEGUE (DEMANDA  NUTRIÇÃO)</t>
  </si>
  <si>
    <t>CALVO COML IMP E EXP LTDA</t>
  </si>
  <si>
    <t>MECANO PACK EMBALAGENS AS</t>
  </si>
  <si>
    <t>MECANO PACK EMBALAGENS</t>
  </si>
  <si>
    <t>CALVO COMERCIO IMPORTAÇÃO E EXPORTAÇÃO LTDA</t>
  </si>
  <si>
    <t>COPOLFOOD COMERCIO DE PRODUTOS ALIMENTICIOS</t>
  </si>
  <si>
    <t>ROSEMEIRE SANTOS DA COSTA</t>
  </si>
  <si>
    <t>15/07/2020</t>
  </si>
  <si>
    <t>REBAL COMERCIAL LTDA</t>
  </si>
  <si>
    <t>SANESNUTRI COMERCIAL EIRELI EPP</t>
  </si>
  <si>
    <t>COMPRA DE FILTROS DE AGUA PARA BEBEDOUROS</t>
  </si>
  <si>
    <t>CASA BEBEDOUROS;JUNIOR SERVICE;MARINO ALEXANDRE</t>
  </si>
  <si>
    <t>JUNIOR SERVICE COMERCIO DE BEBEDOUROS LTDA ME</t>
  </si>
  <si>
    <t>BIMESTRAL</t>
  </si>
  <si>
    <t xml:space="preserve">CANCELAMENTO A PEDIDO DA DIRETORIA GERAL  </t>
  </si>
  <si>
    <t>17/07/2020</t>
  </si>
  <si>
    <t>MACK MEDICAL IMPORTAÇÃO E EXPORTAÇÃO LTDA</t>
  </si>
  <si>
    <t>OXY SYSTEM EQUIPAMENTOS MEDICOS LTDA ME</t>
  </si>
  <si>
    <t>17/07/20</t>
  </si>
  <si>
    <t>20/07/20</t>
  </si>
  <si>
    <t>20/07/2020</t>
  </si>
  <si>
    <t>MAKRO ATACADISTA S/A</t>
  </si>
  <si>
    <t>CELSO LOPES MARTINS EIRELI</t>
  </si>
  <si>
    <t>DROGARIA 22 DE SETEMBRO LTDA ME</t>
  </si>
  <si>
    <t>ALTERAÇÃO DE QUANTITATIVO PARA ADEQUAÇÃO DE EMBALAGEM.</t>
  </si>
  <si>
    <t>22/07/2020</t>
  </si>
  <si>
    <t>COMPREHENSE DO BRASIL LTDA</t>
  </si>
  <si>
    <t xml:space="preserve">COMPRA DE BLOCO PARA APLICAÇÃO DE TESTE TIPOLÓGICO </t>
  </si>
  <si>
    <t>ESPAÇO SANTISTA RECURSOS HUMANOS EIRELI</t>
  </si>
  <si>
    <t>ESPAÇO SANTISTA</t>
  </si>
  <si>
    <t>JUNIOR SERVICE COMERCIO DE BEBEDOUROS LTDA</t>
  </si>
  <si>
    <t>23/07/2020</t>
  </si>
  <si>
    <t xml:space="preserve">ESPAÇO SANTISTA RECURSOS HUMANO </t>
  </si>
  <si>
    <t>24/07/2020</t>
  </si>
  <si>
    <t>COMPRA DE EQUIPAMENTOS PARA REESTRUTURAÇÃO DAS SALAS DE REUNIÃO E TREINAMENTO</t>
  </si>
  <si>
    <t>ION CABOS;CABOS FRON;ES TECH;FRAHM</t>
  </si>
  <si>
    <t>ION CABOS E LED COMERCIAL LTDA ME; CABOS FRON COMERCIO DE CONECTORES REDE E ELETRONICOS LTDA; ELETRONICA SANTANA EIRELI; AUDIOFRAHM INDUSTRIA E COMERCIO DE ELETROELETRONICOS EIRELI</t>
  </si>
  <si>
    <t>2707/2020</t>
  </si>
  <si>
    <t>27/07/2020</t>
  </si>
  <si>
    <t>COSCELI HARDWARE SERVICES - POWE SYSTEM LTDA</t>
  </si>
  <si>
    <t>LOGFER PRODUTOS INDUSTRIAIS EIRELI</t>
  </si>
  <si>
    <t xml:space="preserve">COMPRA DE MANÔMETRO PARA APARELHO DE PRESSÃO </t>
  </si>
  <si>
    <t>HOSPITALAR;MEDICAL FAST;MEDSYSTEM</t>
  </si>
  <si>
    <t>MEDSYSTEM EQUIPAMENTOS MEDICOS EIRELI</t>
  </si>
  <si>
    <t>PRESTAÇÃO DE SERVIÇO PARA MANUTENÇÃO EM ELOTROCARDIOGRAFO</t>
  </si>
  <si>
    <t>PRESTAÇÃO DE SERVIÇO PARA MANUTENÇÃO EM VENTILADOR PULMONAR</t>
  </si>
  <si>
    <t>COMPRA EMERGENCIAL DE MATERIAL PARA INSTALAÇÃO DE PORTAS (UTI E CMII)</t>
  </si>
  <si>
    <t>J A DA CONCEIÇÃO SANTOS MELO - EPP</t>
  </si>
  <si>
    <t>COMPRA DE PEÇAS PARA AUTOCLAVE</t>
  </si>
  <si>
    <t>WORK AND LIFE COMERCIAL LTDA</t>
  </si>
  <si>
    <t>29/07/2020</t>
  </si>
  <si>
    <t>CLORELLA FARMACIA DE MANIPULAÇÃO E PRODUTOS NATURAIS LTDA EPP</t>
  </si>
  <si>
    <t>COMPRA DE CAIXA DE LIGAÇÃO PARA ENCERADEIRA</t>
  </si>
  <si>
    <t>ANDRADE ELETROTECNICA EIRELI</t>
  </si>
  <si>
    <t xml:space="preserve">VALOR DE FRETE </t>
  </si>
  <si>
    <t>CDMC CIA DISYTIBUIDORA MOTORES</t>
  </si>
  <si>
    <t>DESCONTO</t>
  </si>
  <si>
    <t>CANCELAMENTO VIA E-MAIL</t>
  </si>
  <si>
    <t>INJEMED MEDICAMENTOS ESPECIAIS LTDA</t>
  </si>
  <si>
    <t>CANCELAMENTO PRODUTO COM PROBLEMA NA ENTREGA</t>
  </si>
  <si>
    <t>PEDIDO NÃO ENTREGUE</t>
  </si>
  <si>
    <t>ADICIONAL</t>
  </si>
  <si>
    <t xml:space="preserve">ASTRA FARMA COMERCIO DE MATERIAIS MEDICOS HOSPITALARES LTDA; BIOSHOP PRODUTOS HOSPITALARES LTDA; CIAMED DISTRIBUIDORA DE MEDICAMENTOS LTDA; FOUR MED DISTRIBUIDORA IMPORTADORA HOSPITALAR EPP; MEDCENTER COMERCIAL LTDA; MEDICAMENTAL HOSPITALAR LTDA; MEDVIVA COMERCIO DE MEDICAMENTOS LTDA; MGMED PRODUTOS HOSPITALARES EIRELI; ONCOTECH HOSPITALAR COMERCIO DE MEDICAMENTOS LTDA; SUPERMED COMERCIO E IMPORTAÇÃO DE PRODUTOS MEDICOS E HOSPITALARES </t>
  </si>
  <si>
    <t>BIOHOSP PRODUTOS HOSPITALARES LTDA</t>
  </si>
  <si>
    <t>NÃO ENTREGUE</t>
  </si>
  <si>
    <t>SEM PREVISÃO DE ESTOQUE</t>
  </si>
  <si>
    <t>MEDCENTER COMERCIAL LTDA MG</t>
  </si>
  <si>
    <t xml:space="preserve">DEVIDO AO CANCELAENTO DE UM ITEM, NÃO ATINGE F.M </t>
  </si>
  <si>
    <t>MEDVIVA COMERCIO DE MEDICMANETOS LTDA</t>
  </si>
  <si>
    <t>COMERCIAL CIRUGICA RIOCLARENSE LTDA</t>
  </si>
  <si>
    <t>SEM SALDO EM ESTOQUE PARA ATENDER</t>
  </si>
  <si>
    <t>LIMPINHO COMERCIO DE PANOS EIRELE ME</t>
  </si>
  <si>
    <t>31/07/2020</t>
  </si>
  <si>
    <t>SURYA DENTAL COM PROD ODONT E FARM LTDA</t>
  </si>
  <si>
    <t xml:space="preserve">ADRIELSON FERREIRA PINHEIRO ME </t>
  </si>
  <si>
    <t>MEDCLEAN PRODUTOS HOSPITALARES LTDA ME</t>
  </si>
  <si>
    <t>03/08/2020</t>
  </si>
  <si>
    <t>GRANDESC MATERIAIS HOSPITALARES EIRELI</t>
  </si>
  <si>
    <t>VALOR UNITARIO R$ 80,00</t>
  </si>
  <si>
    <t>COMEPI DISTRIBUIDORA EIRELI EPP</t>
  </si>
  <si>
    <t xml:space="preserve">COTAÇÃO COMERCIO REPRES IMPORTAÇÃO E EXPORTAÇÃO </t>
  </si>
  <si>
    <t xml:space="preserve">ADICIONAL </t>
  </si>
  <si>
    <t>08 15 55</t>
  </si>
  <si>
    <t xml:space="preserve">JOÃO VICTOR </t>
  </si>
  <si>
    <t>01 02</t>
  </si>
  <si>
    <t>TROPICAL DISTRIBUIDORA DE HORTIFRUTIGRANJEIROS LTDA</t>
  </si>
  <si>
    <t>05/08/2020</t>
  </si>
  <si>
    <t>ALMEIDA E CARREIRO COMERCIO DE ALIMENTOS; CFS SUPERMERCADO EIRELI; VIEIRA E COUTO COM E DIST DE PROD ALIMENTICIOS</t>
  </si>
  <si>
    <t>LINTER FILTROS INDSUTRIAIS LTDA</t>
  </si>
  <si>
    <t>06/08/2020</t>
  </si>
  <si>
    <t>ALMEIDA E CARREIRO COMERCIO DE ALIMENTOS; RIMA MERCANTIL LTDA; CFS SUPERMERCADO EIRELI; VIEIRA E COUTO COM E DIST DE PROD ALIMENTICIOS</t>
  </si>
  <si>
    <t>VIEIRA E COUCOM E DISTRIBUIÇÃO DE PRODUTOS ALIMENTICIOS</t>
  </si>
  <si>
    <t>RIMA MERCANTIL LTDA</t>
  </si>
  <si>
    <t>1 13 14</t>
  </si>
  <si>
    <t>10/08/2020</t>
  </si>
  <si>
    <t>COMPRA DE MATERIAIS DE LIMPEZA E DESCARTAVEIS</t>
  </si>
  <si>
    <t>THIAGO;DATA;DF;ECO;EXPRESSMEDICAL FBS;GAVETEIRO;LIMPINHO;MAKRO;NOVA MAXIMOS;OCEAN;RB QUALITY;SALES;SF;ANA LUCIA;</t>
  </si>
  <si>
    <t xml:space="preserve">DF COMERCIO DE DESCARTAVEIS EIRELI ME; FRANCISCO BRABOSA SOUSA; NOVA MAXIMOS LTDA; SISTEMA DE SERVIÇOS RB QUALITY COM. DE EMBAL LTDA; SALES EQUIPAMENTOS E PRODUTOS DE HIGIENE PROF; </t>
  </si>
  <si>
    <t>RER;GAVETEIRO;SUPRIMAIS;KOPELL;KAZAN</t>
  </si>
  <si>
    <t xml:space="preserve">GAVETEIRO COMERCIO IMPORTAÇÃO E EXPORTAÇÃO LTDA; SUPRIMAIS SUPRIMENTOS PARA INFORMATICA LTDA; KOPELL DISTRIBUICAO E LOGISTICA LTDA; </t>
  </si>
  <si>
    <t>COMPRA DE MATERIAIS MEDICO HOSPITALARES</t>
  </si>
  <si>
    <t>ALIANÇA;EPI;ASTRA;ATIVA;BIOHOSP;CLAUDIO;CBS;CEET;CIR. FERNANDES;RIOCLARENSE;CRISMED;DE PAULI;DUPATRI;ELETRO;EXPRESSMEDICAL;FBS;FOX;FUTURA;GUINEZ;JM HEALTH;SUPRIMAIS;KORAL;LABOR;LF;LUMIAR;HEALTH;MNP;MEDICAL SUTURE;MEDICAMENTAL;MEDICOR;MEDVIVA;MOGAMI;MP;MULTIFARMA;NEUPHARMA;NOVA HOSPITALAR;NOVA MAXIMOS;OCEAN;POLITEC;POLITEX;POLO;PRO HEALTH;RENTMED;ROYALMED;SANESNUTRI;SUPERMED;TRIADE;TTACK;ANA LUCIA;</t>
  </si>
  <si>
    <t xml:space="preserve">ALIANÇA COMERCIO DE MATERIAL HOSPITALAR LTDA; ATIVA COMERCIAL HOSPITALAR LTDA; BIOHOSP PRODUTOS HOSPITALARES LTDA; C B S ; CRISMED COMERCIAL HOSPITALAR LTDA;EXPRESSMEDICAL COM AT E VAR DE CORRELATOS MD LTDA; GUINEZ INTERNACIONAL COMERCIO, REPRESENTAÇÃO E IMP; JM HEALTH EQUIPAMENTOS MEDICOS; SUPRIMAIS SUPRIMENTOS PARA INFORMATICA LTDA; LABOR IMPORT COM. IMP E EXP LTDA; LUMIAR HEALTH BUILDERS  EQUIPAMENTOS HOSPITALARES LTDA; M N P CUSTODIO COMERCIO DE PRODUTOS HOSPITALARES ME; MEDICAMENTAL HOSPITALAR LTDA; NOVA HOSPITALAR COMERCIAL E IMPORTADORA EIRELI; POLITEC IMP E COM LTDA; ROYAL MED COMERCIO DE PRODUTOS MEDICOS LTDA; SUPERMED COMERCIO E IMPORTAÇÃO DE PRODUTOS MEDICOS E HOSPITALARES LTDA; </t>
  </si>
  <si>
    <t>12/08/2020</t>
  </si>
  <si>
    <t>TIPO DE PROCESSOS</t>
  </si>
  <si>
    <t>QUANTIDADE DE PROCESSOS</t>
  </si>
  <si>
    <t>VALORES REALIZADOS</t>
  </si>
  <si>
    <t>VALORES RESERVADOS</t>
  </si>
  <si>
    <t>RESERVAS RETORNADAS AO FINANCEIRO</t>
  </si>
  <si>
    <t>COMODATO</t>
  </si>
  <si>
    <t>DESCARTÁVEIS</t>
  </si>
  <si>
    <t>MAT. MANUTENÇÃO PREDIAL</t>
  </si>
  <si>
    <t>MATERIAIS DE LABORATÓRIO</t>
  </si>
  <si>
    <t>MANUTENÇÃO/PEÇAS</t>
  </si>
  <si>
    <t>CONTRATAÇÃO</t>
  </si>
  <si>
    <t>Relatório de Velocidade de Processo</t>
  </si>
  <si>
    <t>NÚMERO</t>
  </si>
  <si>
    <t>DATA DE ABERTURA</t>
  </si>
  <si>
    <t>DATA DO PEDIDO</t>
  </si>
  <si>
    <t>DESENVOLVIMENTO</t>
  </si>
  <si>
    <t>LIMPEZA E DESCARTAVEIS</t>
  </si>
  <si>
    <t xml:space="preserve">COVID-19 </t>
  </si>
  <si>
    <t>COVID</t>
  </si>
  <si>
    <t>SIM</t>
  </si>
  <si>
    <t>ANTIBIOTICOS DO BRASIL LTDA</t>
  </si>
  <si>
    <t xml:space="preserve">TOTAL DE CANCELAMENTO DE PEDIDO </t>
  </si>
  <si>
    <t xml:space="preserve">TOTAL DE PEDIDO ADICIONAL </t>
  </si>
  <si>
    <t>TOTAL DE ALTERAÇÕES DE PREÇO</t>
  </si>
  <si>
    <t>RELATÓRIO DE OCORRÊNCIAS</t>
  </si>
  <si>
    <t>ELETRONICA SANTANA EIRELI</t>
  </si>
  <si>
    <t xml:space="preserve">ATMOSFERA GESTÃO E HIGIENIZAÇÃO TEXTEIS S.A </t>
  </si>
  <si>
    <t>CABOS FRON COMERCIO DE CONECTORES REDE E ELETRONICOS LTDA</t>
  </si>
  <si>
    <t>ION CABOS E LED COMERCIAL LTDA</t>
  </si>
  <si>
    <t>COMPRA DE BOBINAS PICOTADAS SERRILHADAS 5CM</t>
  </si>
  <si>
    <t>DUPLEX;GLOBO;PLASVAZ;CRUDO</t>
  </si>
  <si>
    <t>COMPRA DE MATERIAS DE HIGIENE PESSOAL</t>
  </si>
  <si>
    <t>ROGE;EUCLIDES;MANUELLA</t>
  </si>
  <si>
    <t>EUCLIDES JOAO DOS SANTOS COSMETICOS ME; MANUELLA COMERCIO DE COSMETICOS LTDA ME</t>
  </si>
  <si>
    <t xml:space="preserve">COMPRA DE RIBBONS E ETIQUETAS ADESIVAS PARA IDENTIFICAÇÃO </t>
  </si>
  <si>
    <t>ID ETIQUETAS;LABEL;RS SOLUCOES;FIT PLAST</t>
  </si>
  <si>
    <t>LABEL ETIQUETAS COMERCIO DE SUP DE INFORMATICA LTDA</t>
  </si>
  <si>
    <t>LABORATÓRIO</t>
  </si>
  <si>
    <t>DIMAS DE MELO PIMENTA SISTEMAS DE PONTO E ACESSO LTDA</t>
  </si>
  <si>
    <t>13/08/2020</t>
  </si>
  <si>
    <t>PRESTAÇÃO DE SERVIÇO DE CARPITARIA COM FORNECIMENTO DE PEÇA PARA CONFECÇÃODE PRATELEIRAS</t>
  </si>
  <si>
    <t>ANAUÊ;JN;LEO</t>
  </si>
  <si>
    <t xml:space="preserve">JN MADEIRAS, MAQUINAS E FERRAGENS S A </t>
  </si>
  <si>
    <t>CIR OLIMPIO EIRELI</t>
  </si>
  <si>
    <t xml:space="preserve">FORNECEDOR SOLICITOU CANCELAMENTO PARCIAL DO PRODUTO </t>
  </si>
  <si>
    <t>40,49 e 74</t>
  </si>
  <si>
    <t>85 e 97</t>
  </si>
  <si>
    <t>AFMED DISTRIBUIDORA DE MEDICAMENTOS E MATERIAL HOSPITALAR LTDA ME</t>
  </si>
  <si>
    <t>SODROGAS DIST DE MED E MAT MEDICO HOSP LTDA</t>
  </si>
  <si>
    <t>PRESTAÇÃO DE SERVIÇO EMERGENCIAL PARA MANUTENÇÃO EM NOBREAK A PEDIDO DO SETOR DE MANUTENÇÃO</t>
  </si>
  <si>
    <t>CHS POWER SYSTEMS LTDA</t>
  </si>
  <si>
    <t>PRESTAÇÃO DE SERVIÇO PARA MANUTENÇÃO DE RELOGIO DE PONTO</t>
  </si>
  <si>
    <t>DIMAS DE MELO PIMENTO SISTEMAS DE PONTO E ACESSO LTDA</t>
  </si>
  <si>
    <t>VALOR VARIAVEL POR SE TRATAR SERVIÇO POR HORA COBRADA, SENDO ESTIPULADAS MAIS HORAS DO QUE O PERIODO DO SERVIÇO</t>
  </si>
  <si>
    <t>14/08/2020</t>
  </si>
  <si>
    <t>17/08/2020</t>
  </si>
  <si>
    <t>ASTURIAS COMERCIO DE MADEIRAS E MATERIAIS PARA CONSTRUÇÃO</t>
  </si>
  <si>
    <t>E F ROCHA TINTAS LTDA</t>
  </si>
  <si>
    <t>ALTERAÇÃO DE PREÇO, AUMENTO DE VALOR DO FABRICANTE</t>
  </si>
  <si>
    <t>40,85 e 97</t>
  </si>
  <si>
    <t>FVALLE ALIMENTOS EIRELI</t>
  </si>
  <si>
    <t>IMPERIO DOS PARAFUSOS GUARUJÁ EIRELI</t>
  </si>
  <si>
    <t xml:space="preserve">COMPRA EMERGENCIAL DE GENEROS ALIMENTICIOS PARA NUTRIÇÃO </t>
  </si>
  <si>
    <t>4BIO;AFMED;ANBIOTON;CLORELLA;BIOHOSP;CIAMED;CIR OLIMPIO;RIOCLARENSE;CRISMED;CRISTALIA;CTM;BUTERI;DROGARIA 22FOUR MED;FUTURA;KAIROS;MEDCENTER;MEDICAMENTAL;MEDIVIVA;MIRANDA;MGMED;ONCO;ONCOTECH;PHARMA;REPRESS;RIOBAHIAFARMA;SANTA RITA;SODROGAS;SUPERMED.</t>
  </si>
  <si>
    <t xml:space="preserve">ANBIOTON IMPORTADORA LTDA; CLORELLA FARMACIA DE MANIPULAÇÃO E PRODUTOS NATURAIS LTDA; BIOHOSP PRODUTOS HOSPITALARES LTDA; CIAMED DISTRIBUIDORA DE MEDICAMENTOS LTDA; FOUR MED DISTRIBUIDORA HOSPITALAR EPP; MEDICAMENTAL HOSPITALAR LTDA; REPRESS DISTRIBUIDORA LTDA; SUPERMED COMERCIO E IMPORTAÇÃO DE PRODUTOS MEDICOS E HOSPITLARES LTDA. </t>
  </si>
  <si>
    <t>VALOR OFERTADO ERRADO NO PORTAL SÍNTESE</t>
  </si>
  <si>
    <t>CLORELLA FARMACIA DA MANIPULAÇÃO LTDA</t>
  </si>
  <si>
    <t>DESCONTO CONCEDIDO NO FRETE, PAGAMENTO À VISTA.</t>
  </si>
  <si>
    <t>19/08/2020</t>
  </si>
  <si>
    <t>LABOR IMPORT COMERCIAL I MP EXP LTDA</t>
  </si>
  <si>
    <t>-</t>
  </si>
  <si>
    <t>MIRANDA MEDICAL EIRELI LTDA</t>
  </si>
  <si>
    <t>DESCONTO NO BOLETO</t>
  </si>
  <si>
    <t>FORNECEDOR NÃO MANTEVE AS CONDIÇÕES DE FATURAMENTO.</t>
  </si>
  <si>
    <t>3 e 04</t>
  </si>
  <si>
    <t>A QUANTIDADE DISPONIVEL NO ESTOQUE DO FORNECEDOR NÃO ATIGE FATURAMENTO MÍNIMO</t>
  </si>
  <si>
    <t>FORNECEDOR NÃO MANTEVE OS VALORES DOS PRODUTOS.</t>
  </si>
  <si>
    <t>FRIGO BUONO COMERCIO DE CARNES ESPECIAIS LTDA</t>
  </si>
  <si>
    <t>06 e 07</t>
  </si>
  <si>
    <t>FORNECEDOR NÃO ATENDE REGIÃO</t>
  </si>
  <si>
    <t>FORNECEDOR NÃO MANTEVE OS VALORES OFERTADOS</t>
  </si>
  <si>
    <t>COMERCIAL DENETOS PROD. ALIMENTICIOS E LIMPEZA LTDA</t>
  </si>
  <si>
    <t>21/08/2020</t>
  </si>
  <si>
    <t>AUDIOFRAHM IND COM ELETRONICOS EIRELI</t>
  </si>
  <si>
    <t>24/08/2020</t>
  </si>
  <si>
    <t>COMPRA DE MATERIAL DE ALVENARIA</t>
  </si>
  <si>
    <t>LIMA E TEODORO MATERIAIS PARA CONTRUÇÃO LTDA; ECO COMERCIO DE TINTAS E REPRESENTAÇÃO LTDA - EPP ; ASTURIAS COMERCIO DE MADEIRAS E MAT P CONSTRUÇÃO EIRELI; AM DESTRO MATERIAIS DE CONSTRUÇÃO LOJA 1; E F ROCHA TINTAS LTDA</t>
  </si>
  <si>
    <t xml:space="preserve">COSMO COMERCIO DE TINTAS LTDA </t>
  </si>
  <si>
    <t>10 12</t>
  </si>
  <si>
    <t>ADEQUAÇÃO DE QUANTITATIVO DE CAIXA</t>
  </si>
  <si>
    <t>ASTURIAS COMERCIO DE MADEIRAS E MATERIAIS PARA CONTRUÇÃO LTDA</t>
  </si>
  <si>
    <t>DESCONTO REFERENTE AOS ITENS NA NOTA FISCAL</t>
  </si>
  <si>
    <t xml:space="preserve">BASZI COMERCIAL LTDA ME </t>
  </si>
  <si>
    <t xml:space="preserve">DEVOLUÇÃO TOTAL NA ENTREGA,  NOTIFICAÇÃO EXTRAJUDICIAL </t>
  </si>
  <si>
    <t>FORNECEDOR ENVIOU O SALDO QUE TINHA EM ESTOQUE</t>
  </si>
  <si>
    <t>FORNECEDOR SOLICITOU CANCELAMENTO</t>
  </si>
  <si>
    <t>RF MEDICAL LTDA EPP</t>
  </si>
  <si>
    <t>26/08/2020</t>
  </si>
  <si>
    <t>COMPRA DE HORTIFRUTIGRANJEIROS</t>
  </si>
  <si>
    <t>TROPICAL;VIP;AV BARROS</t>
  </si>
  <si>
    <t>COMPRA DE FENTANILA</t>
  </si>
  <si>
    <t xml:space="preserve">COMPRA DE MATERIAIS DE HIGIENE PESSOAL </t>
  </si>
  <si>
    <t>EUCLIDES JOAO DOS SANTOS COSMETICOS ME; MANUELLA COMERCIO DE COSMETICOS LTDA - ME</t>
  </si>
  <si>
    <t>DESCONTO NO FRETE DE R$ 50,00 PARA R$ 15,00</t>
  </si>
  <si>
    <t>COMPRA DE ENOXPARINA</t>
  </si>
  <si>
    <t>CIAMED DISTRIBUIDORA DE MEDICAMENTOS LTDA</t>
  </si>
  <si>
    <t xml:space="preserve">COMPRA DE ACESSORIO PARA MONITORES MULTIPARAMETROS </t>
  </si>
  <si>
    <t>TROPICAL DISTRIBUIDORA DE HORTIFRUTIGRANJEIROS LTDA; VIP DA TERRA ALIMENTOS LTDA; AV BARROS E VILLARES LTDA</t>
  </si>
  <si>
    <t>COMPRA DE PANIFICAÇÃO</t>
  </si>
  <si>
    <t>DOM JOÃO,FVALLE;PROBIAN;ROSEMEIRE</t>
  </si>
  <si>
    <t>MECANO;WASHINGTON;COPOLFOOD;DANETOS;FESTPAN;FVALLE;MAKRO;MERCANTIL;ALMEIDA;PLATINA;PRO BIANN;ROSEMEIRE SANTOS</t>
  </si>
  <si>
    <t>WASHINGTON DOS SANTOS MARTINS; COPOLFOOD COMERCIO DE PRODUTOS ALIMENTICIOS; COMERCIAL DANETOS PROD. ALIMENTICIOS E LIMPEZA LTDA; FESTPAN ALIMENTOS EMP. E EXP. LTDA; MAKRO ATACADISTA SOCIEDADE ANONIMA; MERCANTIL PRIMAR LTDA; ALMEIDA E CARREIRO COMERCIO DE ALIMENTOS; PRO BIANN.COM DISTRIBUIDO; ROSIMEIRE SANTOS DA COSTA</t>
  </si>
  <si>
    <t>MAKRO ATACADISTA SOCIEDADE ANONIMA; ALMEIDA E CARREIRO COMERCIO DE ALIMENTOS; PREMIER PESCADOS COMERCIO E IMPORTAÇÃO E EXPORTAÇÃO LTDA; VIEIRA E COUTO COM E DIST DE PROD ALIMENTICIOS</t>
  </si>
  <si>
    <t>COMPRA DE AVENTAL DESCARTAVEL IMPERMEAVEL TNT LAMINADO</t>
  </si>
  <si>
    <t>AMEDICA;CBS;CIR STAR;COMMED;CRISMED;ECO SOLUÇÕES;FBS;FOX;LA VENANCIO;MNP CUSTODIO;NOVAMED;PAULO CARNEIRO;</t>
  </si>
  <si>
    <t>FRANCISCO BRABOSA SOUSA</t>
  </si>
  <si>
    <t>31/08/2020</t>
  </si>
  <si>
    <t>ABDUL HAKIM HAMMOND ME</t>
  </si>
  <si>
    <t>LIFEMED INDL DE EQP ART MED HOSP S/A</t>
  </si>
  <si>
    <t>MEDCLEAN PRODUTOS HOSPITALARES LTDA; MORAMED TECNOLOGIA HOSPITALAR</t>
  </si>
  <si>
    <t>ADRIELSON FERREIRA PINHIERO ME; ECO SOLUÇÕES PRODUTOS DE LIMPEZA LTDA EPP; FRANCISCO BRABOSA SOUSA 00974239801; GAVETEIRO COMERCIO IMPORTAÇÃO E EXPORTAÇÃO LTDA; LIMPINHO COMERCIO DE PANOS EIRELI ME; NOVA MAXIMOS LTDA; SALES EQUIPAMENTOS E PRODUTOS DE HIGIENE PROFISSIONAL;</t>
  </si>
  <si>
    <t xml:space="preserve">COMPRA DE MATERIAIS DE ESCRITÓRIO </t>
  </si>
  <si>
    <t>R &amp; R COMERCIO DE EQUIPAMENTOS DE INFORMATICA LTDA; KOPELL DISTRIBUIÇÃO E LOGISTICA LTDA; LUCAS ALVES GUIRADO</t>
  </si>
  <si>
    <t>PAPEL SULFITE</t>
  </si>
  <si>
    <t>MARCA ORÇADA COM PREÇO ERRADO</t>
  </si>
  <si>
    <t>PASTA SUSPENSA</t>
  </si>
  <si>
    <t>FORNECEDOR SOLICITOU O CANCELAMENTO</t>
  </si>
  <si>
    <t>KOPELL DISTRIBUIÇÃO E LOGISTICA LTDA</t>
  </si>
  <si>
    <t>LUCAS ALVES GUIRADO ( PAPEIS LUPEX)</t>
  </si>
  <si>
    <t>PEDIDO ADICIONAL( SEGUNDO MENOR PREÇO)</t>
  </si>
  <si>
    <t>02/09/2020</t>
  </si>
  <si>
    <t>COMPRA DE PRODUTOS NÃO PERECIVEIS</t>
  </si>
  <si>
    <t>COMERCIAL DENETOS PRODUTOS ALIMENTICIOS E LIMPEZA LTDA; MAKRO ATACADISTA SOCIEDADE ANONIMA; MERCANTIL PRIMAR LTDA; ALMEIDA E CARREIRO COMERCIO DE ALIMENTOS</t>
  </si>
  <si>
    <t>ALTERAÇÃO DE PREÇO POIS HAVIA ACABADO ESTOQUE DA REMESSA OFERTADA</t>
  </si>
  <si>
    <t xml:space="preserve">MAKRO ATACADISTA SOCIEDADE ANONIMA </t>
  </si>
  <si>
    <t>ACHOCOLATADO</t>
  </si>
  <si>
    <t>COPOLFOOD COMERCIO DE PRODUTOS ALIMENTICIOS; COMERCIAL DENETOS PROD ALIMENTICIOS E LIMPEZA LTDA; MERCANTIL PRIMAR LTDA; AÇ,EODA E CARREIRO COMERCIO DE ALIMENTOS; RIMA MERCANTIL LTDA</t>
  </si>
  <si>
    <t>SERV IMAGEM PAULISTANA ASSISTENCIA TECNICA LTDA</t>
  </si>
  <si>
    <t>03/09/2020</t>
  </si>
  <si>
    <t>VIP DA TERRA ALIMENTOS LTDA</t>
  </si>
  <si>
    <t>DOM JOÃO PAES E DOCES LTDA</t>
  </si>
  <si>
    <t>PRO-SER TREINAMENTOS LTDA - ME</t>
  </si>
  <si>
    <t>COMPRA DE REGISTRADOR ELETRONICO DE PONTO</t>
  </si>
  <si>
    <t>NEO-TAGUS;COMERCIO;RELOGIOS</t>
  </si>
  <si>
    <t>NEO-TAGUS INDUSTRIAL LTDA</t>
  </si>
  <si>
    <t xml:space="preserve">COMPRA DE SOLUÇÕES PARENTERAIS </t>
  </si>
  <si>
    <t xml:space="preserve">ASTRA;ATIVA;BIOHOSP;CBS;CIAMED;RIOCLARENSE;CIROLIMPIO;CRISMED;DUPATRI;FUTURA;JP;MEDICAMENTAL;MGMED;MULTIFARMA; SOMASP;ANDRE INACIO;SUPERMED </t>
  </si>
  <si>
    <t>ASTRA FARMA COM. DE MATERIAL MÉDICO HOSPITALAR LTDA; ATIVA COMERCIAL HOSPITALAR; FUTURA COM. DE PRODUTOS MED. E HOSPITALAR LTDA - EPP; JP INDUSTRIA FARMACEUTICAS S/A</t>
  </si>
  <si>
    <t xml:space="preserve">ANBIOTON;CIAMED;DUPATRI;LONGMED;MEDCENTER;MEDICAMENTAL;ONCO LOG; ONCOTECH;SOMA-MG;STOCK MED </t>
  </si>
  <si>
    <t>MEDCENTER COMERCIAL LTDA MG; ONCOTECH HOSPITALAR COMERCIO DE MEDICAMENTOS LTDA</t>
  </si>
  <si>
    <t>COMPRA DE ANTIMICROBIANOS</t>
  </si>
  <si>
    <t>ANTIBIOTICOS DO BRASIL; ANBIOTON;  ASTRAFARMA; ASX; ATIVA; BIOHOP; BRAZMIX;  CIAMED; RIOCLARENSE; CRISMED;DUPATRI;MFP; FUTURA;GLOBAL;HOSPINOVA; LONGMED; MEDCAMENTAL; MEDVIVA; MGMED; ONCO PROD; ANCOTECH; OREGON; REPRESS; SODROGAS;SOMA SP; SOMA MG; STOCK MED; SULMEDIC; UNIÃO; VOLPI; JACQUES.</t>
  </si>
  <si>
    <t>ANTIBIOTICOS DO BRASIL LTDA; ASTRA FARMA COM. DE METERIAL MEDICO HOSPITALAR LTDA;ATIVA COMERCIAL HOSPITALAR LTDA;CIAMED DISTRIBUIDORA DE MEDICMENTOS LTDA;COMERCIAL CIRURGICA RIOCLARENSE LTDA</t>
  </si>
  <si>
    <t xml:space="preserve">COMPRA DE ORTOFTALALDEIDO COM FITA DE VERIFICAÇÃO </t>
  </si>
  <si>
    <t>MOGAMI</t>
  </si>
  <si>
    <t>PRESTAÇÃO DE SERVIÇO DE TAPEÇARIA PARA ESTOFAMENTOS DOS BANCOS DO JARDIM</t>
  </si>
  <si>
    <t>BASSEDON;LUCIENE;MARANDE</t>
  </si>
  <si>
    <t>LUCIENE FREIRE GOMES</t>
  </si>
  <si>
    <t>04/09/2020</t>
  </si>
  <si>
    <t>MED CENTER COMERCIAL LTDA</t>
  </si>
  <si>
    <t>ALFA;ANBIOTON;ATIVA;BD;BIOHOSP;RIOCLARENSE;CRISMED;CTM;LONGMED;MEDICAMENTAL;PRO HEALTH;RIOBAHIAFARMA;SOMA MG;ANDRE INACIO;STOCK MED;SULMEDIC;SUPERMED;SUPERMEDICA;UNIÃO QUIMICA</t>
  </si>
  <si>
    <t>CTMED COMERCIO E MANUTENCAO DE EQUIPAMENTOS MEDICOS HOSPITALARES LTDA; SUPERMED COMERCIO E IMPORTAÇÃO DE PRODUTOS MEDICOS E HOSPITALARES LTDA</t>
  </si>
  <si>
    <t xml:space="preserve">COMPRA DE FILTRO PARA BEBEDOUROS </t>
  </si>
  <si>
    <t>MECANO;CALVO;WASHINGTON;COPOLFOOD;BW;FESTPAN;MERCANTIL;ALMEIDA;PRO BIANN;DEFAL</t>
  </si>
  <si>
    <t xml:space="preserve">CALVO COMERCIAL IMPORTAÇÃO EXPORTAÇÃO LTDA;WASHINGTON DOS SANTOS MARTINS; COPOLFOOD COMERCIO DE PRODUTOS ALIMENTICIOS; FESTPAN ALIMENTICIOS IMP E EXP LTDA; MERCANTIL PRIMAR LTDA; ALMEIDA E CARRETO COMERCIO DE ALIMENTOS;PRO BIANN COM DISTRIBUIDORA DE PRODUTOS ALIMENTICIOS E BEBIDAS LTDA </t>
  </si>
  <si>
    <t xml:space="preserve">ALTAMEDICAL;ASTRA;LF;BELCHER;BIO MEDICAL;BIOHOSP;HT;ROBIOSA;BRAZMIX;CLAUDIO;CBS;CELSO;CIR FERNANDES;CITYMED;COMERCIAL;COTAÇÃO;CRISMED;DE PAULI;DEAL;DMLS;NORTEL;EXPRESSMEDICAL;DROGARIA;FARMARTER;FRANCISCO;FUTURA;GAVETEIRO;GERAL;GOLDEN;BT;GUINEZ;HELTH;HEALTH;ISOMEDICAL;JM;SUPRIMAIS;KORAL;LABGLASS;LABOR;LUIMED;LUMIAR;MACK;MNP;VANESSA;MEDICAL;MEDICAMENTAL;MGMED;ML;MOGAMI;MP;MULTIFARMA;NATBIO;NOVA;NOVA MAXIMOS;MARALUCIA;;OCEAN;PHARMA;POLAR;POLTEX;POLO;RENTMED;ROYAL;SABNDRA;SANESNUTRI;SISPACK SUPERMED;TECNOCIRURGICA;TRIADE;ANA LUCIA; VITAL;VOLPI </t>
  </si>
  <si>
    <t>ASTRA FARMA COM. DE MATERIAL MÉDICO HOSPITALAR LTDA; BIO MEDICAL EPM LTDA; BIOHOSP PRODUTOS HOSPITALARES LTDA; BRAZMIX COMERCIO VAREGISTA E ATACADISTA LTDA; C B S; CIR FERNANDES - COM MAT CIR HOSPITALARES LTDA;EXPRESSMEDICAL COM AT E VAR DE COORRELATOS MD LTDA; FRANCISCO BRABOSA SOUSA; GUINEZ INTERNACIONAL COMERCIO, REPRESENTAÇÃOE IMP; JM HEATH EQUIPAMENTOS MEDICOS;KORAL PRODUTOS MEDICOS CORRELATOS E DESCARTAVEIS LTDA; LUMIAR HELTH BUILDERS EQUIOAMENTOS HOSPITALARES LTDA; MACK MEDICAL IMPORTAÇÃO LTDA;NOVA HOSPITALAR COMERCIAL E IMPORTADORA EIRELI;OOCEAN PRODUTOS HOSPITALARES LTDA; ROYAL MED COMERCIO DE PRODUTOS MEDICOS LTDA; SANESNUTRI COMERCIAL EIRELI EPP; SUPERMED COMERCIO E IMPORTAÇÃO DE PRODUTOS MEDICOS E HOSPITALARES LTDA; TRIADE HEALTH COMERCIO DE PRODUTOS HOSPITALARES LTDA</t>
  </si>
  <si>
    <t>REGISTRADO EM DUPLICIDADE - PROC.: 0138/20</t>
  </si>
  <si>
    <t>REGISTRADO EM DUPLICIDADE - PROC.: 0140/20</t>
  </si>
  <si>
    <t>REGISTRADO EM DUPLICIDADE - PROC.: 0139/20</t>
  </si>
  <si>
    <t>REGISTRADO EM DUPLICIDADE - PROC.: 0141/20</t>
  </si>
  <si>
    <t>TROPICAL;AV BARROS</t>
  </si>
  <si>
    <t>TROPICAL DISTRIBUIDORA DE HORTIFRUITGRANJEIROLTDA; A V BARROS &amp; VILLARES LTDA</t>
  </si>
  <si>
    <t>DOM JOÃO;FVALLE;MAKRO;PRO BIANN</t>
  </si>
  <si>
    <t>FESTPAN;MAKRO;ALMEIDA;PREMIER;CFS;VIEIRA</t>
  </si>
  <si>
    <t>ALMEIDA E CARREIRO COMERCIO DE ALIMENTOS; CFS SUPERMERCADO EIRELI; VIEIRA E COUTO COM E DIST DE PROD ALIMENTICIOS; VIEIRA E COUTO COM E DIST DE PROD ALIMENTICIOS</t>
  </si>
  <si>
    <t>COMPRA DE GENEROS NÃO PERECIVEIS</t>
  </si>
  <si>
    <t>WASHINGTON;DENETOS;FESTPAN;FVALLE;MAKRO;MERCANTIL;ALMEIDA;PROBIANN</t>
  </si>
  <si>
    <t>WASHINGTON DOS SANTOS; COMERCIAL DENETOS PROD ALIMENTICIOS E LIMPEZA LTDA; FESTPAN ALMENIDA IMP E EXP LTDA</t>
  </si>
  <si>
    <t>CONTRATAÇÃO DE EMPRESA PARA FORNECIMENTO DE GÁS GLP P45</t>
  </si>
  <si>
    <t>PRAIAMAR;LIQUIGÁS;CONSIGAZ</t>
  </si>
  <si>
    <t>PRAIAMAR TRANSPORTE E COMERCIO DE GAS LTDA</t>
  </si>
  <si>
    <t>DAVITA</t>
  </si>
  <si>
    <t>PRESTAÇÃO DE SERVIÇO PARA RECARGA E PREVENTIVA DE EXTINTORES</t>
  </si>
  <si>
    <t>SEGURANÇA DO TRABALHO</t>
  </si>
  <si>
    <t>BERTIFIRE;ED EXTINT;ROSANA</t>
  </si>
  <si>
    <t>ROSANA RIGOLETO EQUIPAMENTOS DE INCENDIO EPP (BALUARTE)</t>
  </si>
  <si>
    <t>21/07/20230</t>
  </si>
  <si>
    <t>COMPRA DE MATERIAIS DE CARPINTARIA E FERRAGENS</t>
  </si>
  <si>
    <t>IMPERIO;RUFINO;ABDUL;ASTURIAS</t>
  </si>
  <si>
    <t>IMPERIO DOS PARAFUSOS GUARUJÁ EIRELI ME; ABDUL HAKIM HAMMOUD ME</t>
  </si>
  <si>
    <t>ABL;AFMED;ALFA;ANBIOTON;ASTRA;ATIVA;BIOHOSP;CIAMED;CIR OLIMPIO;RIOCLARENSE;CRISMED;CRISTALIA;CTM;DUPATRI;FRESENIUS;FUTURA;HEALTH;MEDICAMENTAL;MEDVIVA;MEGA;MGMED;ONCOEXO;ONCO PROD;ONCOTECH;OPEM;REPRESS;ANDRE;SULMEDIC;SUPERMED;UNIÃO;</t>
  </si>
  <si>
    <t>ANTIBIOTICOS DO BRASIL LTDA; ANBIOTON IMPORTADORA LTDA; ASTRA FARMA COM. DE METERIAL MEDICO HOSPITALAR LTDA; CIAMED DISTRIBUIDORA DE MEDICMENTOS LTDA; FUTURA COM. DE PRODUTOS MED. E HOSPITALAR LTDA - EPP; MEDICAMENTOS HOSPITALARES LTDA;OPEM REPRESENTAÇÃO IMPORTADORA EXPORTADORA E DIST</t>
  </si>
  <si>
    <t>COMPRA DE SOROS E SOLUCÕES</t>
  </si>
  <si>
    <t>ANBIOTON;ASTRA;ATIVA;BIOHOSP;CBS;CIR OLIMPIO;RIOCLARENSE;CRISMED;CTM;FRESENIUS;FUTURA;JP;MEDICAMENTAL;MGMED;OCEAN;ANDRE;SUPERMED</t>
  </si>
  <si>
    <t>CIRUGICA OLIMPIO EIRELI; FUTURA CO. DE PRODUTOS; FUTURA COM. DE PRODUTOS MED E HOSPIT. LTDA EPP; JP INDUSTRIA FARMACEUTICA S/A</t>
  </si>
  <si>
    <t>CONTRATAÇÃO DE EMPRESA ESPEECIALIZADA EM PRESTAÇÃO DE SEVIÇO DE REMOÇÃO PACIENTE COM DISPONIBILIDADE DE AMBULANCIAS UTI E SIMPLES 24 HORAS</t>
  </si>
  <si>
    <t>PLANEJAMENTO</t>
  </si>
  <si>
    <t>JJS;FVB;CAP</t>
  </si>
  <si>
    <t>JJS FERREIRA SERVIÇOS MÉDICOS EIRELI</t>
  </si>
  <si>
    <t>COMPRA DE MEDICAMENTOS QUE FRACASSARAM NO PROC 0228/20</t>
  </si>
  <si>
    <t>ATIVA;BD;BIOHOSP;CIR OLIMPIO;RIOCLARENSE;CORPHOCRISMED;MFP;FARMARTER;FUTURA;HMEDIC;HEALTH;MEDVIVA;ONCO PROD;ONCOTECH;PRO HEALTH;SOMA/SP;ANDRE;SUPERMED</t>
  </si>
  <si>
    <t>CIRURGICA OLIMPIO EIRELI; COMERCIAL CIRURGICA RIOCLARENSE LTDA; FARMATER MEDICAMENTOS LTDA</t>
  </si>
  <si>
    <t xml:space="preserve">PRESTAÇÃO DE SERVIÇO EMERGENCIAL DE MANUTENÇÃO CORRETIVA EM FORNO COMBINADO ELETRICO </t>
  </si>
  <si>
    <t>MDS TEC</t>
  </si>
  <si>
    <t>MEDS TEC AUTOMACAO INDUSTRIAL EIRELI</t>
  </si>
  <si>
    <t>PRESTAÇÃO DE SERVÇO PARA CONFECÇÃO E INSTALAÇÃO DE PERSIANAS</t>
  </si>
  <si>
    <t>NOVELLI;SEBASTIAO;T DA C SANTOS</t>
  </si>
  <si>
    <t>NOVELI CORTINAS E PERSIANAS</t>
  </si>
  <si>
    <t xml:space="preserve">COMPRA DE PEÇAS PARA MONITOR E VENTILADOR DIXTAL </t>
  </si>
  <si>
    <t>HOSP LIGTH;MORAMED;W CARNEIRO; LIFEMED</t>
  </si>
  <si>
    <t>HOSP LIGTH MATERIAIS HOSPITALARES E ELETRONICOS ESPECIAIS LTDA; LIFEMED INDUSTRIAL DE EQUIPAMENTOS E AARTIGOS MEDICOS E HOSPITALARES S/A</t>
  </si>
  <si>
    <t>09/09/2020</t>
  </si>
  <si>
    <t>M F P DE ANDRADE PERALTA DROG CENTRO</t>
  </si>
  <si>
    <t>RECOMMED DIST PROD DE SAUDE E HIG EIRELI</t>
  </si>
  <si>
    <t>EMBU EOI COM DE EQUIPAMENTOS INDIV EIRELIME ME</t>
  </si>
  <si>
    <t>11/09/2020</t>
  </si>
  <si>
    <t>ALTERAÇÃO DA MARCA DO PRODUTO, POR FALTA EM ESTOQUE.</t>
  </si>
  <si>
    <t>DESCONTO NO PRODUTO</t>
  </si>
  <si>
    <t xml:space="preserve">DEAL VITAL COMERCIO DE MATERIAL CIRURGICO E HOSPITALAR </t>
  </si>
  <si>
    <t>ALIANÇA COMERCIO DE MATERIAL HOSPITALAR</t>
  </si>
  <si>
    <t>TRIADE HEALTH COMERCIO SP</t>
  </si>
  <si>
    <t>FALTA EM ESTOQUE</t>
  </si>
  <si>
    <t>ALTERAÇÃO DE MARCA</t>
  </si>
  <si>
    <t xml:space="preserve">DEAL VITAL COMERCIO DE MATERIAL CIRURGICO E HOSPITALAR LTDA </t>
  </si>
  <si>
    <t>ADEQUAÇÃO DE EMBALAÇÃO CONFORME E-MAIL DO FORNECEDOR</t>
  </si>
  <si>
    <t>02,21,23,28,30,44,66,67 e 86</t>
  </si>
  <si>
    <t>28 e 30</t>
  </si>
  <si>
    <t>21,23,44,66,67 e 86</t>
  </si>
  <si>
    <t>FORNECEDOR SOLICITOU CANCELAMENTO DA ORDEM DE COMPRA CONFORME E-MAIL</t>
  </si>
  <si>
    <t>ALTERAÇÃO DOS VALORES OFERTADOS</t>
  </si>
  <si>
    <t>NÃO ATINGE FATURAMENTO MINIMO</t>
  </si>
  <si>
    <t>ALTERAÇÃO EMBALAGEM</t>
  </si>
  <si>
    <t>ATRIBUNA DE SANTOS JORNAL E EDITORA</t>
  </si>
  <si>
    <t>ALTERAÇÃO DE VALOR UNITARIO, DEVIDO AO PERIODO DE PANDEMIA</t>
  </si>
  <si>
    <t xml:space="preserve">RRS DISTRIBUIDORA SP </t>
  </si>
  <si>
    <t>FORNECEDOR COM PROBLEMAS PARA EMISSÃO DE NOTA FISCAL</t>
  </si>
  <si>
    <t>03,26,34,44,73 e 87</t>
  </si>
  <si>
    <t>04,07,12,18,20,21,22,24,30,36,61,65,89,101 e 105</t>
  </si>
  <si>
    <t>04,20,21,22 e 105</t>
  </si>
  <si>
    <t>07,12,18,24,30,61 e 65</t>
  </si>
  <si>
    <t>GAVETEIRO COMERCIO IMPORTAÇÃO E EXPORTAÇÃO LTDA</t>
  </si>
  <si>
    <t>DESCONTO SOBRE O TOTAL DOS PRODUTOS</t>
  </si>
  <si>
    <t>COPO COM TAMPA</t>
  </si>
  <si>
    <t>ZEROU O ESTOQUE DA PRIMEIRA MARCA OFERTADA.</t>
  </si>
  <si>
    <t>14/09/2020</t>
  </si>
  <si>
    <t>JN MADEIRA E FERRAGENS LTDA ME</t>
  </si>
  <si>
    <t>MARCIO DE SOUZA 266.546.508-67</t>
  </si>
  <si>
    <t>ROSANA RIGOLETO EQUIPAMENTOS DE INCENDIO EPP</t>
  </si>
  <si>
    <t>MASCARA LARINGEA</t>
  </si>
  <si>
    <t>SEM ESTOQUE E SEM PREVISÃO</t>
  </si>
  <si>
    <t>FRALDA GG</t>
  </si>
  <si>
    <t>PACOTES COM 10 U.N</t>
  </si>
  <si>
    <t>BOLSA PRESS 500ML</t>
  </si>
  <si>
    <t xml:space="preserve">ZEROU ESTOQUE E SEM PREVISÃO </t>
  </si>
  <si>
    <t>CURATIVO TRANS. 10CM X 10m</t>
  </si>
  <si>
    <t>CURATIVO TRANS. 5X6</t>
  </si>
  <si>
    <t>MASCARA DE OX. DE N REINALACAO</t>
  </si>
  <si>
    <t>KORAL PRODUTOS MEDICOS CORRELATOS E DESCARTAVEIS</t>
  </si>
  <si>
    <t xml:space="preserve">ERRO DE SISTEMA SINTESE, MARCA NÃO ESTAVA PADRONIZADA MAS RELACIONADA COMO POSITIVA. </t>
  </si>
  <si>
    <t>CURATIVO TRANS. 5X6CM</t>
  </si>
  <si>
    <t>45 e 40</t>
  </si>
  <si>
    <t>PRESTAÇÃO DE SERVIÇO CORRETIVO PARA EQUIPAMENTO DE RAIO-X</t>
  </si>
  <si>
    <t>SALDO NÃO ENTREGUE (DEMANDA NUTRIÇÃO)</t>
  </si>
  <si>
    <t>CANCELAMENTO POR AUMENTO DE PREÇO ABUSIVO</t>
  </si>
  <si>
    <t>LEITE LONGA VIDA</t>
  </si>
  <si>
    <t>BOLO RECHEADO</t>
  </si>
  <si>
    <t>CANCELADO DEVIDO A RESTRIÇÃO DE AGLOMERAÇÃO ( ANIVERSARIANTE DO MÊS)</t>
  </si>
  <si>
    <t>PRO BIANN COM DISTRIBUIDORA DE PRODUTOS ALIMENTICIOS E BEBIDAS LTDA</t>
  </si>
  <si>
    <t>FEIJÃO CARIOCA</t>
  </si>
  <si>
    <t>ANEXO E-MAIL INFORMANDO O MOTIVO DO AUMENTO</t>
  </si>
  <si>
    <t>FEIJÃO PRETO</t>
  </si>
  <si>
    <t>CANCELADO DEVIDO A ALTERÇÃO DE PREÇO PROPOSTO</t>
  </si>
  <si>
    <t>ALTERAÇÕES DE PREÇOS DEVIDO AS ENTREGAS EM MOMENTO DE PANDEMIA</t>
  </si>
  <si>
    <t>ALTAMEDICAL PROD. MEDICOS HOSPITALARES LTDA ME</t>
  </si>
  <si>
    <t>16/09/2020</t>
  </si>
  <si>
    <t>COBRANÇA DE FRETE</t>
  </si>
  <si>
    <t>12 e 47</t>
  </si>
  <si>
    <t>NOVELLI COMERCIO DE CORTINAS E PERCIANAS LTDA</t>
  </si>
  <si>
    <t>18/09/2020</t>
  </si>
  <si>
    <t>HOSP LIGTH - MATERIAIS HOSPITALARES E ELETRICOS ESP LTDA</t>
  </si>
  <si>
    <t>PRESTAÇÃO DE SERVIÇO DE MANUTENÇÃO CORRETIVA DE EQUIPAMENTO DE RAIO X FISICO</t>
  </si>
  <si>
    <t>SERV IMAGEM</t>
  </si>
  <si>
    <t>NOVA HOSPITALAR COMERCIAL E IMPORTADORA EIRELI</t>
  </si>
  <si>
    <t>ALTERAÇÃO DE QUANTITATIVO, CONFORME OFICIO</t>
  </si>
  <si>
    <t>MEDICOR PRODUTOS HOSPITALARES LTDA</t>
  </si>
  <si>
    <t>08 e 57</t>
  </si>
  <si>
    <t>CANCELAMENTO DO PEDIDO DE COMPRA CONFORME OFICIO</t>
  </si>
  <si>
    <t>13 e 15</t>
  </si>
  <si>
    <t>46 e 47</t>
  </si>
  <si>
    <t>ALTERAÇÃO DE QUANTITATIVO</t>
  </si>
  <si>
    <t xml:space="preserve">RECEBIMENTO DE NOVO LOTE, CONFORME E-MAIL   </t>
  </si>
  <si>
    <t>ARREDONDAMENTO DO VALOR DO PRODUTO NA NOTA FISCAL</t>
  </si>
  <si>
    <t>ROYAL MED COMERCIAL DE PRODUTOS MEDICOS LTDA</t>
  </si>
  <si>
    <t>CFS SUPERMERCADO EIRELI</t>
  </si>
  <si>
    <t xml:space="preserve">COMPRA DE MEDICAMENTOS </t>
  </si>
  <si>
    <t>ANBIOTON;ASTRA;MONTEBELLO;RIOCLARENSE;CRISMED;HEALTH;HOSPIDROGAS;INJEMED;MEDICAMENTAL;MGMED;OPEM;OREGON;SOMA/SP</t>
  </si>
  <si>
    <t>HEALTH TECH LABORATOIRO LTDA; INJEMED MEDICMANETOS ESPECIAIS LTDA; MEDICAMENTAL HOSPITALAR LTDA; OPEM REPRESENTAÇÃO IMPORTADA EXPORTADORA E DIST.</t>
  </si>
  <si>
    <t>ALTERAÇÃO DE MARCA DO PRODUTO</t>
  </si>
  <si>
    <t>DESCONTO NA NOTA FISCAL</t>
  </si>
  <si>
    <t>DEVOLUÇÃO NA ENTREGA</t>
  </si>
  <si>
    <t>PREMIER PESCADOS COMERCIO E IMPORTAÇÃO E EXPORTAÇÃO LTDA</t>
  </si>
  <si>
    <t>VIEIRA E COUTO COM E DIST DE PROD ALIMENTICIOS</t>
  </si>
  <si>
    <t>ABL;ANBIOTON;ASTRA;ASX;ATIVA;BIOHOSP;CIAMED;CIR OLIMPIO;RIOCLARENSE;CRISTALIA;M.F.P;FUTURA;GLOBAL;MEDCENTER;MEDICAMENTAL;MEDILAR;MEDIVIVA;MGMED;MULTIFARMA;NEW MEDIC;ONCO PROD;ONCOTECH;PRO HEALTH;REPRESS;SODROGAS;ANDRE;SULMEDIC;UNIÃO;VOLPI</t>
  </si>
  <si>
    <t xml:space="preserve">ANBIOTON IMPORTADORA; ATIVA COMERCIAL HOSPITALAR LTDA; BIOHOSP PRODUTOS HOSPITALARES LTDA; CIAMED DISTRIBUIDORA DE MEDICAMENTOS LTDA; CIRURGICA OLIMPIO EIRELI; COMERCIAL CIRURGICA RIOCLARENSE LTDA; CRISTALIA PRODUTOS QUIMICOS FARMACEUTICOS LTDA; M.F.P DE ANDRADE PERALTA DROGARIA; MEDICAMENTAL HOSPITALAR LTDA; ONCOTECH HOSPITALAR COMERCIO DE MEDICAMENTOS LTDA; REPRESS DISTRIBUIDORA LTDA; ANDRE INACIO DOS SANTOS; SULMEDIC COMERCIO DE MEDICMANETOS LTDA; UNIÃO QUIMICA FARMACEUTICA NACIONAL S/A </t>
  </si>
  <si>
    <t>NEUPHARMA DIST MATL MED HOSPITALAR LTDA</t>
  </si>
  <si>
    <t>PULIRE IND. E COM. DE MATERIAL DE LIMPEZA EIRELI</t>
  </si>
  <si>
    <t xml:space="preserve">AGRO COMERCIAL PORTO LTDA;  NOVA MEGA G ATACADISTA DE ALIMENTOS LTDA; ,TROPICAL DISTRIBUIDORA DE HORTIFRUTIGRANJEIROS  LTDA; ,A.V.BARROS &amp; VILLARES LTDA ; </t>
  </si>
  <si>
    <t>TROPICAL DISTRIBUIDORA DE HORTIFRUTIGRANJEIROS  LTDA; A.V.BARROS &amp; VILLARES LTDA</t>
  </si>
  <si>
    <t xml:space="preserve">MAKRO ATACADISTA SOCIEDADE ANONIMA;  NOVA MEGA G ATACADISTA DE ALIMENTOS LTDA; ,ALMEIDA E CARREIRO COMÉRCIO DE ALIMENTOS; ,PREMIER PESCADOS COMERCIO E IMPORTACAO E EXPORTACAO LTDA; ,CFS SUPERMERCADO EIRELI; ,VIEIRA E COUTO COM E DIST DE PROD ALIMENTÍCIOS; </t>
  </si>
  <si>
    <t xml:space="preserve">MAKRO ATACADISTA SOCIEDADE ANONIMA; NOVA MEGA G ATACADISTA DE ALIMENTOS LTDA; ,ALMEIDA E CARREIRO COMÉRCIO DE ALIMENTOS;CFS SUPERMERCADO EIRELI; ,VIEIRA E COUTO COM E DIST DE PROD ALIMENTÍCIOS; </t>
  </si>
  <si>
    <t xml:space="preserve">WASHINGTON DOS SANTOS MARTINS;  COMERCIAL DENETOS PROD.ALIMENTÍCIOS E LIMPEZA LTDA; ,DOM JOÃO PÃES E DOCES; ,FVALLE ALIMENTOS EIRELI; ,MAKRO ATACADISTA SOCIEDADE ANONIMA; ,NOVA MEGA G ATACADISTA DE ALIMENTOS LTDA; ,EMPÓRIO MEGA 100 COMÉRCIO DE ALIMENTOS; ,MERCANTIL PRIMAR LTDA; ,ALMEIDA E CARREIRO COMÉRCIO DE ALIMENTOS; ,PRO BIANN.COM DISTRIBUIDORA DE PRODUTOS ALIMENTÍCIOS E BEBIDAS LTDA; ,ROSEMEIRE SANTOS DA COSTA 29001727808; </t>
  </si>
  <si>
    <t xml:space="preserve">WASHINGTON DOS SANTOS MARTINS;  COMERCIAL DENETOS PROD.ALIMENTÍCIOS E LIMPEZA LTDA; MAKRO ATACADISTA SOCIEDADE ANONIMA; ,NOVA MEGA G ATACADISTA DE ALIMENTOS LTDA; MERCANTIL PRIMAR LTDA; ,ALMEIDA E CARREIRO COMÉRCIO DE ALIMENTOS; ,PRO BIANN.COM DISTRIBUIDORA DE PRODUTOS ALIMENTÍCIOS E BEBIDAS LTDA; ,ROSEMEIRE SANTOS DA COSTA 29001727808; </t>
  </si>
  <si>
    <t>AGUA MINERAL</t>
  </si>
  <si>
    <t>CANCELAMENTO (AUMENTO DE PREÇO)</t>
  </si>
  <si>
    <t>COMERCIAL DENETOS PROD ALIMENTICIOS E LIMPEZA LTDA</t>
  </si>
  <si>
    <t>FESTPAN ALIMENTOS IMP. E EXP LTDA</t>
  </si>
  <si>
    <t xml:space="preserve">FVALLE ALIMENTOS EIRELI </t>
  </si>
  <si>
    <t>MACARRÃO PARAFUSO</t>
  </si>
  <si>
    <t>REFRIGERANTE</t>
  </si>
  <si>
    <t>FOI COTADO O LITRO AO INVÉS DA GARRAFA</t>
  </si>
  <si>
    <t xml:space="preserve">CHÁ CAM. </t>
  </si>
  <si>
    <t>COMPRA DE CADEIRA EXECUTIVA</t>
  </si>
  <si>
    <t>DSC;ADEMIR;EXECUTIVE</t>
  </si>
  <si>
    <t>02/10/2020</t>
  </si>
  <si>
    <t>05/10/2020</t>
  </si>
  <si>
    <t>06/10/2020</t>
  </si>
  <si>
    <t>RMED TECNOLOGIA MEDICA EIRELI</t>
  </si>
  <si>
    <t>NOVA MEGA G ATACADISTA DE ALIMENTOS AS</t>
  </si>
  <si>
    <t>07/10/2020</t>
  </si>
  <si>
    <t>COMPRA DE DISCOS RIGIDOS PARA SERVIDORES</t>
  </si>
  <si>
    <t>FAWAY;LAGGO;DELL</t>
  </si>
  <si>
    <t>29/09/202</t>
  </si>
  <si>
    <t>QUALIFICAÇÃO DE CABINE BIOLOGICA</t>
  </si>
  <si>
    <t>05/11/20020</t>
  </si>
  <si>
    <t>09/10/2020</t>
  </si>
  <si>
    <t>07/10/20020</t>
  </si>
  <si>
    <t>SUPORTE MÃO FRANCESA 18X12</t>
  </si>
  <si>
    <t>MATERIAL COM DESCONTO</t>
  </si>
  <si>
    <t>IMPÉRIO DOS PARAFUSOS GUARUJÁ EIRELI</t>
  </si>
  <si>
    <t>DESCONTO DE 4,48</t>
  </si>
  <si>
    <t xml:space="preserve">O DESCONTO DE PAGAMENTO VIA DEPOSITO FOI INSERIDO NA NOTA FISCAL ERRONIAMENTE . </t>
  </si>
  <si>
    <t>COMPRA DE RESISTENCIA PARA AUTOCLAVE</t>
  </si>
  <si>
    <t>COMPRA DE DISPOSITIVO DE LIGADURA ELASTICA</t>
  </si>
  <si>
    <t xml:space="preserve">ALTAMEDICAL PRODUTOS MEDICOS HOSPITALARES LTDA ME </t>
  </si>
  <si>
    <t>14/10/2020</t>
  </si>
  <si>
    <t>15/10/2020</t>
  </si>
  <si>
    <t>touca</t>
  </si>
  <si>
    <t>CMW SAUDE E TECNOLOGIA IMPORTACAO E EXPORTACAO LTDA</t>
  </si>
  <si>
    <t>0230/18</t>
  </si>
  <si>
    <t>SANESMAR COMERCIAL LTDA EPP</t>
  </si>
  <si>
    <t xml:space="preserve">NATBIO IMPORTADORA LTDA </t>
  </si>
  <si>
    <t xml:space="preserve">CONTRATAÇÃO DE EMPRESA ESPECIALIZADA PARA FORNECIMENTO DE DIETAS ENTERAIS E ORAIS </t>
  </si>
  <si>
    <t>NUTRIPORT COMERCIAL LTDA , SANESMAR COMERCIAL LTDA EPP , CMW SAUDE E TECNOLOGIA IMPORTAÇÃO E EXPORTAÇÃO  , NATBIO IMPORTADORA LTDA , COMERCIAL 3 ALBE LTDA</t>
  </si>
  <si>
    <t>SANESMAR COMERCIAL LTDA EPP , CMW SAUDE E TECNIOLOGIA LTDA , NATBIO IMPORTADORA LTDA</t>
  </si>
  <si>
    <t>16/10/2020</t>
  </si>
  <si>
    <t>UNIAO QUIMICA FARMACEUTICA NACIONAL S/A</t>
  </si>
  <si>
    <t>KAIROS HOSPITALAR DISTRIBUIDORA DE MEDICAMENTOS LTDA</t>
  </si>
  <si>
    <t>COMPRA DE PEÇAS E ACESORIOS PARA SISTEMA DE CAMPAINHA PARA PACIENTE</t>
  </si>
  <si>
    <t>MEDINOVAÇÃO;SALUTEM</t>
  </si>
  <si>
    <t>SALUTEM INDUSTRIA E COMERCIO ELETRONICO EIRELI EPP</t>
  </si>
  <si>
    <t>ADRIELSON;THIAGO;CIR STAR;COMERCIAL 3;RIOCLARENSE;CORSUL;DATA EQUIPAMENTOS;ECO SOLUÇÕES;EXPRESSMEDICAL;FBS;GAVETEIRO;SUPRIMAIS;FABRICA DE ARTEFATOS;NOVA MAXIMOS;OCEAN;RB QUALITY;RECOMMED;SALES;UFA/P;ANA LUCIA</t>
  </si>
  <si>
    <t>ECO SOLUÇÕES PRODUTOS DE LIMPEZA LTDA EPP; FRANCISCO BRABOSA SOUSA; NOVA MAXIMOS LTDA; SISTEMA DE SERVIÇOS RB QUALITY COM. DE EMBAL. LTDA; RECOMMED DIST. DE PROD. SAUDE E HIGIENAÇÃO; SALES EQUIPAMENTOS E PRODUTOS DE HIGIENE PROF; ANA LUCIA CLARINDO LTDA M</t>
  </si>
  <si>
    <t>0291/20</t>
  </si>
  <si>
    <t>0292/20</t>
  </si>
  <si>
    <t>PRESTAÇÃO DE SERVIÇO DE TESTE DE CONTROLE DE QUALIDADE DO EQUIPAMENTO DE RAIO X</t>
  </si>
  <si>
    <t>PROTERAD;RAD;CARP</t>
  </si>
  <si>
    <t>PROTERAD - RADIOLOGICAL PROTECTION LTDA</t>
  </si>
  <si>
    <t>THIAGO;BIGNARDI;GAVETEIRO;SUPRIMAIS;KOPELL;LUCAS;PAPELARIA E BAZAR</t>
  </si>
  <si>
    <t>GAVETEIRO COMERCIO IMPORTAÇÃO E EXPORTAÇÃO LTDA; KOPELL DISTRIBUICAO E LOGISTICA LTDA</t>
  </si>
  <si>
    <t>JJS FERREIRA SERVICOS MEDICOS - EIRELI</t>
  </si>
  <si>
    <t>TIMPEL S.A.</t>
  </si>
  <si>
    <t>EUCLIDES JOÃO DOS SANTOS COSMETICOS</t>
  </si>
  <si>
    <t>FRETE REFERENTE AO PEDIDO ADICIONAL</t>
  </si>
  <si>
    <t>2 e 3</t>
  </si>
  <si>
    <t>DIMEP  - TAGUS-TEC SERVIÇOS TECNOLOGICOS LTDA</t>
  </si>
  <si>
    <t>0299/20</t>
  </si>
  <si>
    <t>0293/20</t>
  </si>
  <si>
    <t>0294/20</t>
  </si>
  <si>
    <t>0296/20</t>
  </si>
  <si>
    <t>0295/20</t>
  </si>
  <si>
    <t>0297/20</t>
  </si>
  <si>
    <t>0298/20</t>
  </si>
  <si>
    <t>0300/20</t>
  </si>
  <si>
    <t>0301/20</t>
  </si>
  <si>
    <t>0302/20</t>
  </si>
  <si>
    <t>0303/20</t>
  </si>
  <si>
    <t>0304/20</t>
  </si>
  <si>
    <t>0305/20</t>
  </si>
  <si>
    <t>0306/20</t>
  </si>
  <si>
    <t>0307/20</t>
  </si>
  <si>
    <t>0308/20</t>
  </si>
  <si>
    <t>0309/20</t>
  </si>
  <si>
    <t>0310/20</t>
  </si>
  <si>
    <t>DOM JOÃO;FVALLE;PRO BIANN</t>
  </si>
  <si>
    <t xml:space="preserve">COMPRA DE AVENTAL DESCARTAVEL MANGA LONGA </t>
  </si>
  <si>
    <t>BELCHER;THAIS TANNURI;CBS;CIR. FERNANDES;CIR. STAR;RIOCLARENSE;COMMED;FARMAVIDA;FOUR MED;FOX;FUTURA;JM HELTH;SUPRIMAIS;L.A;VERSALHES;LONDRINA;MARÁ;MNP;MEDICOR;MEDPRO;NOVAMED;PERFORMACE;POLAR FIX;POLITEX;POLO;SISTEMAS;ROYAL;SOMA/SP;SUPERMED</t>
  </si>
  <si>
    <t>FESTPAN;NOVA MEGA;ALMEIDA;CFS;VIEIRA</t>
  </si>
  <si>
    <t xml:space="preserve">NOVA MEGA G ATACADISTA; ALMEIDA E CARREIRO COMERCIO DE ALIMENTOS; CFS SUPERMERCADO EIRELI; VIEIRA E COUTO COM E DIST DE PROD ALIMENTICIOS  </t>
  </si>
  <si>
    <t xml:space="preserve"> 26/10/2020</t>
  </si>
  <si>
    <t>MEDINOVAÇÃO INDUSTRIA E COMERCIO LTDA</t>
  </si>
  <si>
    <t xml:space="preserve">COMPRA DE HORTIFRUTIGRANJEIRO </t>
  </si>
  <si>
    <t>DROGARIA GALILEIA LTDA - ME</t>
  </si>
  <si>
    <t>NEI COMERCIO IMPORTAÇÃO E EXPORTAÇÃO LTDA</t>
  </si>
  <si>
    <t>COMPRA DE KIT DE IMPRESSORA PARA REGISTRADOR DE PONTO ELETRONICO</t>
  </si>
  <si>
    <t>TAGUS-TEC SERVICOS TECNOLOGICOS LTDA</t>
  </si>
  <si>
    <t>COMPRA DE ETIQUETAS ADESIVAS E RIBONS</t>
  </si>
  <si>
    <t>LABEL ETIQUETAS COMERCIO DE SUPRIMENTOS DE INFORMATICA</t>
  </si>
  <si>
    <t>05/11/202</t>
  </si>
  <si>
    <t xml:space="preserve">C S CRUZ RODRIGUES - ME </t>
  </si>
  <si>
    <t>0311/20</t>
  </si>
  <si>
    <t>0312/20</t>
  </si>
  <si>
    <t>CONTRARAÇÃO EMERGENCIAL DE EMPRESA ESPECIALIZADA PARA PRESTAÇÃO DE SERVIÇO DE FISIOTERAPIA RESPIRATORIA E MOTORA NAS UNIDADES DE INTERNAÇÃO E ENFERMARIA</t>
  </si>
  <si>
    <t>JR CLINICA DE FISIOTERAPIA LTDA</t>
  </si>
  <si>
    <t>CONTRATAÇÃO DE EMPRESA ESPECIALIZADA NA LOCAÇÃO, MANUTENÇÃO PREVENTIVA E CORRETIVA COM FORNECIMENTO DE SUPRIMENTOS E IMPRESSÕES</t>
  </si>
  <si>
    <t xml:space="preserve">CONTRATAÇÃO DE EMPRESA ESPECIALIZADA EM MANUTENÇÃO PREVENTIVA DO GRUPO GERADOR </t>
  </si>
  <si>
    <t>EMERSON ROGERIO GARCIA INSTALAÇÕES ; JOSE EGRIVAN DA SILVA SANTOS ; POWER SYSTEM COM. ASSIST. TECNICA LTDA E CIA DISTRIBUIDORA DE MOTORES E COMPONENTES</t>
  </si>
  <si>
    <t>CIA DISTRIBUIDORA DE MOTORES E COMPONENTES</t>
  </si>
  <si>
    <t>P.R.H PROD CIRURGICOS HOSP IMPORT E EXPORTAÇÃO EIR</t>
  </si>
  <si>
    <t>EUCLIDES JOAO DOS SANTOS COSMETICOS; MANUELLA COSMETICOS</t>
  </si>
  <si>
    <t>COMPRA DE PASTA DE PRONTUARIO MEDICO</t>
  </si>
  <si>
    <t>INDUSTRIA COMERCIO DE PASTAS PARA ARQUIVAMENTO LTDA</t>
  </si>
  <si>
    <t>COMPRA DE PEÇAS PARA MANUTENÇÃO DE EQUIPAMENTO AUTOCLAVE, VACUOMETRO E MONITOR DIXTAL</t>
  </si>
  <si>
    <t>CONNECT GASES INDUSTRIA E COMERCIO DE EQUIPAMENTOS EIRELI; MATERIAIS HOSPITALARES E ELETRICOS ESPECIAIS (HOSP LIGHT)</t>
  </si>
  <si>
    <t xml:space="preserve">ALTAMEDICAL;  ASTRA FARMA COM.DE MATERIAL MÉDICO HOSPITALAR LTDA; ,BELCHER FARMACÊUTICA DO BRASIL LTDA.; ,BIO MEDICAL E.P.M.C. LTDA; ,BIOHOSP PRODUTOS HOSPITALARES LTDA; ,HT TEIXEIRA ELETRONICA EPP; ,BRA MEDICAL SOLUTION COMERCIO DE EQUIPAMENTOS PARA SAUDE LTDA; ,CAPROMED FARMACEUTICA LTDA; ,C.B.S ; ,CIR. FERNANDES - COM. MAT. CIR. HOSPITALARES LTDA; ,CIRURGICA OLIMPIO EIRELI; , CIRÚRGICA STAR LTDA; ,CISCRE IMPORTACAO E DISTRIBUICAO DE PRODUTOS MEDICOS LTDA. ; ,CITYMED COMERCIO DE PRODUTOS HOSPITALAR LTDA; ,COMERCIAL 3 ALBE LTDA.; ,COMERCIAL CIRÚRGICA RIOCLARENSE LTDA; ,CRISMED COMERCIAL HOSPITALAR LTDA; ,DATA EQUIPAMENTOS DE SEGURANÇA; ,DATRIX INDÚSTRIA E COMERCIO DE PROD. HOSPITALARES LTDA. EPP; ,DE PAULI COMERCIO REPRESENTAÇÃO IMP E EXP LTDA; ,DEAL VITAL COMERCIO DE MATERIAL CIRURGICO E HOSPITALAR LTDA; ,DIGUINHO INDUSTRIA E COMERCIO DE FRALDAS LTDA ; ,DUPATRI HOSPITALAR COM.  IMP.E EXP.LTDA.; ,DUPATRI HOSPITALAR COM IMPORT E EXPORT LTDA; ,EXPRESSMEDICAL COM AT E VAR DE CORRELATOS MD LTDA; ,FARMATER MEDICAMENTOS LTDA; ,FRANCISCO BRABOSA SOUSA 00974239801; ,FOUR MED DISTRIBUIDORA IMPORTADORA HOSPITALAR - EPP; ,FUTURA COM. DE PRODUTOS MED. E HOSPIT. LTDA - EPP; ,GUINEZ INTERNACIONAL COMÉRCIO  REPRESENTAÇÃO E IMP; ,HIPOMED COMERCIO ATACADISTA DE PRODUTOS PARA SAUDE LTDA; ,HOSPFAR IND E COM DE PROD HOSP LTDA ON; ,ISOMED COMERCIO DE MEDICAMENTOS LTDA; ,ISOMEDICAL COMERCIAL LTDA; ,JM HEALTH EQUIPAMENTOS MÉDICOS ; ,LABOR IMPORT COM.IMP E EXP.LTDA; ,LUIMED COMÉRCIO DE PRODUTOS HOSPITALARES LTDA; ,MAGNA INDÚSTRIA MATERIAIS EIRELI; ,MARKETING LATINO COMERCIO LTDA; ,M.N.P.CUSTODIO COMERCIO DE PRODUTOS HOSPITALARES ME; ,MASTERMED EIRELI - ME; ,VANESSA NUNES SANTI - COMERCIAL DE PRODUTOS CIRÚRGICOS HOSPITALARES; ,MEDICAL SUTURE COMÉRCIO DE MATERIAL HOSPITALAR LTDA; ,MEDICAMENTAL HOSPITALAR LTDA; ,ML COM IMP E EXP DE MAT MEDICO HOSP LTDA; ,MOGAMI IMPORTAÇÃO E EXPORTAÇÃO LTDA; ,MP COMÉRCIO DE MATERIAIS HOSPITALARES LTDA; ,MULTIFARMA COMERCIAL LTDA; ,NATBIO IMPORTADORA LTDA; ,NEUPHARMA DISTRIBUIÇÃO DE MATERIAL MÉDICO HOSPITALAR LTDA; ,NOVA HOSPITALAR COMERCIAL E IMPORTADORA EIRELI; ,NOVA MAXIMOS LTDA; ,OCEAN PRODUTOS HOSPITALARES LTDA; ,OREGON FARMACEUTICA LTDA; ,ORTOM INDUSTRIA TEXTIL; ,POLITEC IMP. E COM. LTDA; ,POLITEX INDUSTRIA E COMERCIO LTDA; ,POLO CIRÚRGICO LTDA; ,PROTECTOR IND E COM DE PROD MED HOSPITALARES; ,ROYAL MED COMÉRCIO DE PRODUTOS MÉDICOS LTDA; ,SALUTEM COMÉRCIO DE MÓVEIS HOSPITALARES EIRELI - EPP; ,SANESNUTRI COMERCIAL EIRELI EPP; ,SOMA/SP PRODUTOS HOSPITALARES LTDA; ,STOCK MED PRODUTOS MEDICO HOSPITALARES; ,NAR SUPRIMENTOS MÉDICOS LTDA; ,TEC MAYER OMPORTADORA E DISTIRBIUDORA DE PRODUTOS MÉDICOS LTDA; ,TRIADE HEALTH COMERCIO DE PRODUTOS HOSPITALARES LTDA; ,VALDEQUIMICA PRODUTOS QUIMICOS LTDA; </t>
  </si>
  <si>
    <t xml:space="preserve">BIO MEDICAL E.P.M.C. LTDA - 51.943.645/0001-07;  BIOHOSP PRODUTOS HOSPITALARES LTDA - 18.269.125/0001-87; ,C.B.S  - 48.791.685/0001-68; ,CIR. FERNANDES - COM. MAT. CIR. HOSPITALARES LTDA - 61.418.042/0001-31; ,CIRURGICA OLIMPIO EIRELI - 01.140.868/0001-50; , CIRÚRGICA STAR LTDA - 13.923.576/0001-72; ,COMERCIAL CIRÚRGICA RIOCLARENSE LTDA - 67.729.178/0004-91; ,DE PAULI COMERCIO REPRESENTAÇÃO IMP E EXP LTDA - 03.951.140/0001-33; ,DUPATRI HOSPITALAR COM.  IMP.E EXP.LTDA. - 04.027.894/0007-50; ,DUPATRI HOSPITALAR COM IMPORT E EXPORT LTDA - 04.027.894/0003-26; ,EXPRESSMEDICAL COM AT E VAR DE CORRELATOS MD LTDA - 10.761.932/0001-00; ,GUINEZ INTERNACIONAL COMÉRCIO  REPRESENTAÇÃO E IMP - 03.215.031/0001-58; ,ISOMEDICAL COMERCIAL LTDA - 00.757.668/0001-88; ,JM HEALTH EQUIPAMENTOS MÉDICOS  - 32.196.306/0001-51; ,LABOR IMPORT COM.IMP E EXP.LTDA - 01.005.728/0011-40; ,LUIMED COMÉRCIO DE PRODUTOS HOSPITALARES LTDA - 09.000.348/0002-34; ,M.N.P.CUSTODIO COMERCIO DE PRODUTOS HOSPITALARES ME - 03.402.979/0001-12; ,MULTIFARMA COMERCIAL LTDA - 21.681.325/0001-57; ,NOVA HOSPITALAR COMERCIAL E IMPORTADORA EIRELI - 21.036.417/0001-84; ,OCEAN PRODUTOS HOSPITALARES LTDA - 10.349.885/0002-73; ,POLITEC IMP. E COM. LTDA - 43.894.609/0001-64; ,POLITEX INDUSTRIA E COMERCIO LTDA - 00.355.308/0001-50; ,POLO CIRÚRGICO LTDA - 08.323.951/0001-03; ,NAR SUPRIMENTOS MÉDICOS LTDA - 05.994.954/0001-80; ,TRIADE HEALTH COMERCIO DE PRODUTOS HOSPITALARES LTDA - 30.870.164/0001-30; </t>
  </si>
  <si>
    <t>PRAIAMAR TRANSP E COM GAS LTDA</t>
  </si>
  <si>
    <t>BT EQUIPAMENTOS INDUSTRIAIS EIRELI</t>
  </si>
  <si>
    <t>NACIONAL COMERCIAL HOSPITALAR S.A</t>
  </si>
  <si>
    <t>NAR - SUPRIMENTOS MEDICOS LTDA</t>
  </si>
  <si>
    <t>DOMICILI IND E COM DE ALIMENTOS LTDA</t>
  </si>
  <si>
    <t xml:space="preserve">COMPRA EMERGENCIAL DE SERPENTINA PARA FANCOIL </t>
  </si>
  <si>
    <t>TERMOINTER NEW INTERCAMBIADORES LTDA</t>
  </si>
  <si>
    <t xml:space="preserve">R E R COM  DE EQUIP. DE INFORMÁTICA LTDA - 71.789.820/0001-52;  GAVETEIRO COMÉRCIO  IMPORTAÇÃO E EXPORTAÇÃO LTDA - 16.631.233/0001-22; ,KOPELL DISTRIBUICAO E LOGISTICA LTDA  - 19.576.717/0001-04; ,PAPELARIA E BAZAR POLGRYMAS - 43.899.665/0001-91; </t>
  </si>
  <si>
    <t xml:space="preserve">COMPRA DE MEDICAMENTO PARA ABASTECIMENTO DE ESTOQUE </t>
  </si>
  <si>
    <t>MORFINA;METOCLOPRAMIDA</t>
  </si>
  <si>
    <t>ESPIRONOLACTONA</t>
  </si>
  <si>
    <t xml:space="preserve">FENITOINA </t>
  </si>
  <si>
    <t>NOVAMED PRODUTOS HOSPITALARES LTDA</t>
  </si>
  <si>
    <t>LEVOFLOXACINO</t>
  </si>
  <si>
    <t>COMPRA DE FILTROS BACTERIOSTATICOS</t>
  </si>
  <si>
    <t>JUNIOR;S.A.S.;CASA DOS BEBEDOROS</t>
  </si>
  <si>
    <t>CASA DOS BEBEDOUROS LTDA</t>
  </si>
  <si>
    <t>COMPRA DE MEDICAMENTOS I</t>
  </si>
  <si>
    <t xml:space="preserve">4 BIO MEDICAMENTOS S.A. ;  AFMED DISTRIBUIDORA DE MEDICAMENTOS E MATERIAL HOSPITALAR LTDA ME; ,ALFA DISTRIBUIDORA DE MEDICAMENTOS E MATERIAIS HOSPITALARES EIRELI; ,ANBIOTON IMPORTADORA LTDA; ,ASTRA FARMA COM.DE MATERIAL MÉDICO HOSPITALAR LTDA; ,ASX COMERCIAL DE MEDICAMENTOS LTDA; ,ATIVA COMERCIAL HOSPITALAR LTDA; ,BD DISTRIBUIDORA DE MEDICAMENTOS E MAT HOSP LTDA; ,BIOHOSP PRODUTOS HOSPITALARES LTDA; ,BRAZMIX COMERCIO VAREGISTA E ATACADISTA LTDA; ,CIAMED DISTRIBUIDORA DE MEDICAMENTOS LTDA; ,CM HOSPITALAR S.A.; ,COMERCIAL CIRÚRGICA RIOCLARENSE LTDA; ,CORPHO COMERCIO DE PRODUTOS HOSPITALARES LTDA; ,CRISMED COMERCIAL HOSPITALAR LTDA; ,Cristal Distribuidora de Medicamentos Ltda; ,CRISTÁLIA PRODUTOS QUÍMICOS FARMACÊUTICOS LTDA; ,BUTERI COMERCIO E REPRESENTAÇÕES LTDA; ,DUPATRI HOSPITALAR COM.  IMP.E EXP.LTDA.; ,DUPATRI HOSPITALAR COM IMPORT E EXPORT LTDA; ,FARMATER MEDICAMENTOS LTDA; ,FOUR MED DISTRIBUIDORA IMPORTADORA HOSPITALAR - EPP; ,FUTURA COM. DE PRODUTOS MED. E HOSPIT. LTDA - EPP; ,HOSPFAR IND E COM DE PROD HOSP LTDA ON; ,HOSPIDROGAS COM.PROD.HOSP.LTDA; ,HEALTH SOLUTION PHARMA LTDA; ,KAIROS HOSPITALAR DISTRIBUIDORA DE MEDICAMENTOS LTDA; ,LONGMED; ,MEDCENTER COMERCIAL LTDA - MG; ,MEDICAMENTAL HOSPITALAR LTDA; ,MEDVIVA COMERCIO DE MEDICAMENTOS LTDA; ,MGMED PRODUTOS HOSPITALARES EIRELI; ,MULTIFARMA COMERCIAL LTDA; ,NEW MEDIC COMERCIO ATACADISTA DE MEDICAMENTOS E MAT HOSP LTDA; ,ONCOEXO DISTRIBUIDORA DE MEDICAMENTOS LTDA; ,ONCOEXO DIST. DE MEDICAMENTOS LTDA; ,ONCO PROD DISTRIBUIDORA DE PRODUTOS HOSPITALARES E ONCOLOGICOS LTDA.; ,ONCOTECH HOSPITALAR COMÉRCIO DE MEDICAMENTOS LTDA; ,OREGON FARMACEUTICA LTDA; ,PRH HOSPITALAR; ,QUIRON PHARMA LTDA; ,REPRESS DISTRIBUIDORA LTDA; ,RIOBAHIAFARMA COMÉRCIO E DISTRIBUIÇÃO DE PRODUTOS MÉDICOS E COSMÉTICOS LTDA- EPP; ,SODROGAS DIST DE MED E MAT MEDICO HOSP LTDA; ,STOCK MED PRODUTOS MEDICO HOSPITALARES; ,SULMEDIC COMÉRCIO DE MEDICAMENTOS LTDA; ,SUPERMED COMERCIO E IMPORTACAO DE PRODUTOS MEDICOS E HOSPITALARES LTDA ; ,UNIÃO QUÍMICA FARMACÊUTICA NACIONAL S/A; ,WERBRAN DISTRIBUIDORA DE MEDICAMENTOS LTDA; </t>
  </si>
  <si>
    <t xml:space="preserve">ASTRA FARMA COM.DE MATERIAL MÉDICO HOSPITALAR LTDA - 10.571.984/0001-14;  BIOHOSP PRODUTOS HOSPITALARES LTDA - 18.269.125/0001-87; ,CM HOSPITALAR S.A. - 12.420.164/0003-19; ,COMERCIAL CIRÚRGICA RIOCLARENSE LTDA - 67.729.178/0004-91; ,CRISMED COMERCIAL HOSPITALAR LTDA - 04.192.876/0001-38; ,CRISTÁLIA PRODUTOS QUÍMICOS FARMACÊUTICOS LTDA - 44.734.671/0001-51; ,DUPATRI HOSPITALAR COM.  IMP.E EXP.LTDA. - 04.027.894/0007-50; ,DUPATRI HOSPITALAR COM IMPORT E EXPORT LTDA - 04.027.894/0003-26; ,FUTURA COM. DE PRODUTOS MED. E HOSPIT. LTDA - EPP - 08.231.734/0001-93; ,MEDICAMENTAL HOSPITALAR LTDA - 31.378.288/0001-66; ,ONCOTECH HOSPITALAR COMÉRCIO DE MEDICAMENTOS LTDA - 10.542.511/0001-99; ,PRH HOSPITALAR - 25.250.811/0001-71; </t>
  </si>
  <si>
    <t>COMPRA DE MATERIAS MEDICO HOSPITALARES</t>
  </si>
  <si>
    <t xml:space="preserve">ALIANÇA COMÉRCIO DE MATERIAL HOSPITALAR LTDA - 14.681.125/0001-39;  BIOBRASIL CIÊNCIA E TECNOLOGIA - 22.213.299/0001-03; ,COMERCIAL CIRÚRGICA RIOCLARENSE LTDA - 67.729.178/0004-91; ,EXPRESSMEDICAL COM AT E VAR DE CORRELATOS MD LTDA - 10.761.932/0001-00; ,BT EQUIPAMENTOS INDUSTRIAIS - 01.852.612/0001-75; ,NACIONAL COMERCIAL HOSPITALAR S/A - 52.202.744/0001-92; ,NOVAMED PRODUTOS HOSPITALARES LTDA - 56.394.281/0001-69; ,WORK BEE ROUPAS PROFISSIONAIS EIRELI - 34.133.032/0001-87; </t>
  </si>
  <si>
    <t xml:space="preserve">ANTIBIÓTICOS DO BRASIL LTDA.;  ANBIOTON IMPORTADORA LTDA; ,CLORELLA FARMACIA DE MANIPULAÇÃO E PRODUTOS NATURAIS LTDA ; ,ASTRA FARMA COM.DE MATERIAL MÉDICO HOSPITALAR LTDA; ,ATIVA COMERCIAL HOSPITALAR LTDA; ,BIOHOSP PRODUTOS HOSPITALARES LTDA; ,CAPROMED FARMACEUTICA LTDA; ,CIAMED DISTRIBUIDORA DE MEDICAMENTOS LTDA; ,CIRURGICA OLIMPIO EIRELI; ,COMERCIAL CIRÚRGICA RIOCLARENSE LTDA; ,CORPHO COMERCIO DE PRODUTOS HOSPITALARES LTDA; ,CRISMED COMERCIAL HOSPITALAR LTDA; ,Cristal Distribuidora de Medicamentos Ltda; ,CRISTÁLIA PRODUTOS QUÍMICOS FARMACÊUTICOS LTDA; ,57596306000170; ,DUPATRI HOSPITALAR COM.  IMP.E EXP.LTDA.; ,DUPATRI HOSPITALAR COM IMPORT E EXPORT LTDA; ,ED MED COMERCIAL LTDA; ,EDUS; ,FARMATER MEDICAMENTOS LTDA; ,FOUR MED DISTRIBUIDORA IMPORTADORA HOSPITALAR - EPP; ,FUTURA COM. DE PRODUTOS MED. E HOSPIT. LTDA - EPP; ,HEALTH TECH LABORATÓRIO LTDA.; ,HOSPFAR IND E COM DE PROD HOSP LTDA ON; ,HOSPIDROGAS COM.PROD.HOSP.LTDA; ,HEALTH SOLUTION PHARMA LTDA; ,JP INDUSTRIA FARMACEUTICA S/A; ,LONGMED; ,MEDCENTER COMERCIAL LTDA - MG; ,MEDICAMENTAL HOSPITALAR LTDA; ,MEDPROX DISTRIBUIDORA DE MEDICAMENTOS LTDA; ,MGMED PRODUTOS HOSPITALARES EIRELI; ,MULTIFARMA COMERCIAL LTDA; ,NEW MEDIC COMERCIO ATACADISTA DE MEDICAMENTOS E MAT HOSP LTDA; ,ONCOEXO DISTRIBUIDORA DE MEDICAMENTOS LTDA; ,ONCO PROD DISTRIBUIDORA DE PRODUTOS HOSPITALARES E ONCOLOGICOS LTDA.; ,ONCOTECH HOSPITALAR COMÉRCIO DE MEDICAMENTOS LTDA; ,OPEM REPRESENTAÇÃO IMPORTADORA EXPORTADORA E DIST.; ,OREGON FARMACEUTICA LTDA; ,PHARMA STAR COMERCIO DE MEDICAMENTOS LTDA; ,PRÓ FÓRMULA FARMACÊUTICA EIRELLI EPP; ,REPRESS DISTRIBUIDORA LTDA; ,RIOBAHIAFARMA COMÉRCIO E DISTRIBUIÇÃO DE PRODUTOS MÉDICOS E COSMÉTICOS LTDA- EPP; ,SODROGAS DIST DE MED E MAT MEDICO HOSP LTDA; ,STOCK MED PRODUTOS MEDICO HOSPITALARES; ,SULMEDIC COMÉRCIO DE MEDICAMENTOS LTDA; ,SUPERMED COMERCIO E IMPORTACAO DE PRODUTOS MEDICOS E HOSPITALARES LTDA ; ,UNIÃO QUÍMICA FARMACÊUTICA NACIONAL S/A; </t>
  </si>
  <si>
    <t xml:space="preserve">ANTIBIÓTICOS DO BRASIL LTDA. - 05.439.635/0001-03;  ANBIOTON IMPORTADORA LTDA - 11.260.846/0001-87; ,ASTRA FARMA COM.DE MATERIAL MÉDICO HOSPITALAR LTDA - 10.571.984/0001-14; ,ATIVA COMERCIAL HOSPITALAR LTDA - 04.274.988/0001-38; ,BIOHOSP PRODUTOS HOSPITALARES LTDA - 18.269.125/0001-87; ,CAPROMED FARMACEUTICA LTDA - 13.085.369/0001-96; ,CIAMED DISTRIBUIDORA DE MEDICAMENTOS LTDA - 05.782.733/0001-49; ,CIRURGICA OLIMPIO EIRELI - 01.140.868/0001-50; ,COMERCIAL CIRÚRGICA RIOCLARENSE LTDA - 67.729.178/0004-91; ,CRISTÁLIA PRODUTOS QUÍMICOS FARMACÊUTICOS LTDA - 44.734.671/0001-51; ,57596306000170 - 57.596.306/0001-70; ,DUPATRI HOSPITALAR COM.  IMP.E EXP.LTDA. - 04.027.894/0007-50; ,DUPATRI HOSPITALAR COM IMPORT E EXPORT LTDA - 04.027.894/0003-26; ,FOUR MED DISTRIBUIDORA IMPORTADORA HOSPITALAR - EPP - 24.711.499/0001-03; ,FUTURA COM. DE PRODUTOS MED. E HOSPIT. LTDA - EPP - 08.231.734/0001-93; ,HEALTH TECH LABORATÓRIO LTDA. - 04.238.160/0001-24; ,JP INDUSTRIA FARMACEUTICA S/A - 55.972.087/0001-50; ,MEDICAMENTAL HOSPITALAR LTDA - 31.378.288/0001-66; ,MGMED PRODUTOS HOSPITALARES EIRELI - 17.217.364/0001-20; ,ONCOTECH HOSPITALAR COMÉRCIO DE MEDICAMENTOS LTDA - 10.542.511/0001-99; ,PHARMA STAR COMERCIO DE MEDICAMENTOS LTDA - 28.570.692/0001-22; ,REPRESS DISTRIBUIDORA LTDA - 03.948.933/0001-01; ,SULMEDIC COMÉRCIO DE MEDICAMENTOS LTDA - 09.944.371/0001-04; ,SUPERMED COMERCIO E IMPORTACAO DE PRODUTOS MEDICOS E HOSPITALARES LTDA  - 11.206.099/0004-41; </t>
  </si>
  <si>
    <t>SUPRIMAIS SUPRIMENTOS PARA INFORMATICA LTDA</t>
  </si>
  <si>
    <t>FORNECEDOR NÃO ENTREGOU O PEDIDO.</t>
  </si>
  <si>
    <t>FORNECEDOR NÃO MANTEVE OS VALORES OFERTADOS NO PORTAL</t>
  </si>
  <si>
    <t>ITEM DEVOLVIDO NA ENTREGA</t>
  </si>
  <si>
    <t>COMPRA DE EXTINTORES E ACESSORIOS PARA ADEQUAÇÃO DO AVCB</t>
  </si>
  <si>
    <t>RODRIGUES E SELIPRANDY EXTINTORES</t>
  </si>
  <si>
    <t xml:space="preserve">ALIANÇA COMÉRCIO DE MATERIAL HOSPITALAR LTDA - 14.681.125/0001-39;  BIO MEDICAL E.P.M.C. LTDA - 51.943.645/0001-07; ,BIOHOSP PRODUTOS HOSPITALARES LTDA - 18.269.125/0001-87; ,C.B.S  - 48.791.685/0001-68; ,CIR. FERNANDES - COM. MAT. CIR. HOSPITALARES LTDA - 61.418.042/0001-31; ,DMLS TECNOLOGIA - 32.874.135/0001-72; ,DUPATRI HOSPITALAR COM IMPORT E EXPORT LTDA - 04.027.894/0003-26; ,EXPRESSMEDICAL COM AT E VAR DE CORRELATOS MD LTDA - 10.761.932/0001-00; ,FRANCISCO BRABOSA SOUSA 00974239801 - 26.444.507/0001-28; ,GUINEZ INTERNACIONAL COMÉRCIO  REPRESENTAÇÃO E IMP - 03.215.031/0001-58; ,JM HEALTH EQUIPAMENTOS MÉDICOS  - 32.196.306/0001-51; ,LABOR IMPORT COM.IMP E EXP.LTDA - 01.005.728/0011-40; ,M.N.P.CUSTODIO COMERCIO DE PRODUTOS HOSPITALARES ME - 03.402.979/0001-12; ,MEDICAMENTAL HOSPITALAR LTDA - 31.378.288/0001-66; ,OCEAN PRODUTOS HOSPITALARES LTDA - 10.349.885/0002-73; ,ROYAL MED COMÉRCIO DE PRODUTOS MÉDICOS LTDA - 09.436.986/0001-11; ,SUPERMED COMERCIO E IMPORTACAO DE PRODUTOS MEDICOS E HOSPITALARES LTDA  - 11.206.099/0004-41; ,TRIADE HEALTH COMERCIO DE PRODUTOS HOSPITALARES LTDA - 30.870.164/0001-30; </t>
  </si>
  <si>
    <t>LUVA G e M</t>
  </si>
  <si>
    <t>LABOR IMPORT</t>
  </si>
  <si>
    <t>20;35;64</t>
  </si>
  <si>
    <t>FRACASSOU O ITEM 20, OS DEMAIS FRACASSARAM POR FATURAMENTO MINIMO</t>
  </si>
  <si>
    <t>DMLS</t>
  </si>
  <si>
    <t>MOROSIDADE NA ENTREGA</t>
  </si>
  <si>
    <t>CBS MEDICA CIENTIFICA</t>
  </si>
  <si>
    <t>PREÇO FINAL NÃO ACEITO PELO SUPERIOR</t>
  </si>
  <si>
    <t>RER COM DE EQUIP DE INFORMATICA LTDA; SUPRIMAIS SUPRIMENTOS PARA INFORMATICA LTDA; KOPELL DISTRIBUIÇÃO E LOGISTICA LTDA; PAPELARIA E BAZAR POLGRYMAS</t>
  </si>
  <si>
    <t>1;7;11;19</t>
  </si>
  <si>
    <t xml:space="preserve">CANCELADO POR MOROSIDADE </t>
  </si>
  <si>
    <t>ALTERADO CONFORME TABELA DE PREÇO DO FORNECEDOR</t>
  </si>
  <si>
    <t xml:space="preserve">ECO SOLUÇÕES PRODUTOS DE LIMPEZA LTDA EPP - 12.326.372/0001-91;  FRANCISCO BRABOSA SOUSA 00974239801 - 26.444.507/0001-28; ,NEUPHARMA DISTRIBUIÇÃO DE MATERIAL MÉDICO HOSPITALAR LTDA - 21.487.927/0001-78; ,PULIRE IND FRALDAS E COM DE MAT LIMPEZA LTDA EPP - 65.791.089/0001-05; ,SISTEMAS DE SERVIÇOS RB QUALITY COM.DE EMBAL.LTDA - 08.189.587/0001-30; ,SALES EQUIPAMENTOS E PRODUTOS DE HIGIENE PROF. - 10.290.557/0001-68; ,ANA LUCIA CLARINDO LDTA ME - 29.649.875/0001-09; </t>
  </si>
  <si>
    <t xml:space="preserve">DESCONTO </t>
  </si>
  <si>
    <t>ALTERAÇÃO DE VALORES</t>
  </si>
  <si>
    <t>7;15;27</t>
  </si>
  <si>
    <t>ANA LUCIA CLARINDO DESCARTAVEIS LTDA ME</t>
  </si>
  <si>
    <t>COMPRA EMERGENCIAL DE DESCARTAVEIS</t>
  </si>
  <si>
    <t>SISTEMA DE SERVIÇOS RB QUALITY COM DE EMBALAGENS LTDA</t>
  </si>
  <si>
    <t>CAPROMED FARMACEUTICA LTDA EPP - CAPROMED FARMACEUTICA</t>
  </si>
  <si>
    <t>CIRURGICA STAR LTDA</t>
  </si>
  <si>
    <t>13;14;17</t>
  </si>
  <si>
    <t>OCEAN PRODUTOS HOSPITALARES LTDA; C.B.S MEDICA CIENTIFICA; ROYAL MED COMERCIO DE PRDOUTOS MEDICOS LTDA</t>
  </si>
  <si>
    <t xml:space="preserve">BRAZMIX COMERCIO VAREGISTA E ATACADISTA LTDA - 10.972.948/0001-62;  FUTURA COM. DE PRODUTOS MED. E HOSPIT. LTDA - EPP - 08.231.734/0001-93; ,HEALTH TECH LABORATÓRIO LTDA. - 04.238.160/0001-24; ,KAIROS HOSPITALAR DISTRIBUIDORA DE MEDICAMENTOS LTDA - 30.450.392/0001-51; ,MEDICAMENTAL HOSPITALAR LTDA - 31.378.288/0001-66; ,PRO HEALTH DISTRIBUIDORA DE MEDICAMENTOS EIRELI ME - 19.805.789/0001-86; </t>
  </si>
  <si>
    <t>9;13</t>
  </si>
  <si>
    <t>ANEXO EMAIL</t>
  </si>
  <si>
    <t>5;10;66;69</t>
  </si>
  <si>
    <t>6;9</t>
  </si>
  <si>
    <t>PRO HEALTH DISTRIBUIDORA DE MEDICAMENTOS EIRELI ME</t>
  </si>
  <si>
    <t xml:space="preserve">A. V. BARROS &amp; VILLARES LTDA </t>
  </si>
  <si>
    <t>23/11/2020</t>
  </si>
  <si>
    <t>FESTPAN ALIMENTOS IMP. E EXP. LTDA</t>
  </si>
  <si>
    <t>FORNECEDOR NÃO MANTEVE O VALOR OFERTADO.</t>
  </si>
  <si>
    <t>WORK BEE ROUPAS PROFISSIONAIS EIRLI</t>
  </si>
  <si>
    <t>ALTERAÇÃO DE VALOR</t>
  </si>
  <si>
    <t>DESCONTO CONSEDIDO PELO FORNECEDOR</t>
  </si>
  <si>
    <t>05,11,14,38,42 e 43</t>
  </si>
  <si>
    <t>11 e 43</t>
  </si>
  <si>
    <t>CANCELADA A COMPRA DO ITEM 42 A PEDIDO DO DIRETO GERAL, DEVIDO AO VALOR ABUSIVO, DEMAIS ITENS NÃO ATINGE FATURAMENTO MINIMO.</t>
  </si>
  <si>
    <t>CANCELADA A COMPRA DO ITEM 35 A PEDIDO DO DIRETO GERAL, DEVIDO AO VALOR ABUSIVO</t>
  </si>
  <si>
    <t>ANDRADE INACIO DOS SANTOS</t>
  </si>
  <si>
    <t>CANCELADA A COMPRA DO ITEM 34 A PEDIDO DO DIRETO GERAL, DEVIDO AO VALOR ABUSIVO</t>
  </si>
  <si>
    <t xml:space="preserve">SALDO NÃO ENTREGUE </t>
  </si>
  <si>
    <t>BIO BRASIL CIENCIA E TECNOLOGIA S.A</t>
  </si>
  <si>
    <t>ALIANÇA COMÉRCIO DE MATERIAL HOSPITALAR LTDA;  ALTAMEDICAL; ,THIAGO VAZ DE OLIVEIRA; ,ASTRA FARMA COM.DE MATERIAL MÉDICO HOSPITALAR LTDA; ,ATM MEDICAL EQUIPAMENTOS MÉDICOS LTDA-ME; ,BIO INFINITY TECNOLOGIA HOSPITALAR EIRELI - ME; ,BIO MEDICAL E.P.M.C. LTDA; ,BIOBRASIL CIÊNCIA E TECNOLOGIA; ,BIOHOSP PRODUTOS HOSPITALARES LTDA; ,BIOPHARMA COMERCIO IMPORTAÇÃO EXPORTAÇÃO DE PRODUTOS HOSPITALARES LTDA; ,HT TEIXEIRA ELETRONICA EPP; ,C.B.S ; ,CIR. FERNANDES - COM. MAT. CIR. HOSPITALARES LTDA; ,CIRURGICA KD LTDA; , CIRÚRGICA STAR LTDA; ,COMEPI DISTRIBUIDORA EIRELLI EPP; ,COMERCIAL 3 ALBE LTDA.; ,COMERCIAL CIRÚRGICA RIOCLARENSE LTDA; ,COMERCIAL COMMED PRODUTOS HOSPITALARES LTDA; ,CRISMED COMERCIAL HOSPITALAR LTDA; ,DATA EQUIPAMENTOS DE SEGURANÇA; ,DE PAULI COMERCIO REPRESENTAÇÃO IMP E EXP LTDA; ,DEAL VITAL COMERCIO DE MATERIAL CIRURGICO E HOSPITALAR LTDA; ,DUPATRI HOSPITALAR COM.  IMP.E EXP.LTDA.; ,DUPATRI HOSPITALAR COM IMPORT E EXPORT LTDA; ,EXPRESSMEDICAL COM AT E VAR DE CORRELATOS MD LTDA; ,FARMATER MEDICAMENTOS LTDA; ,FRANCISCO BRABOSA SOUSA 00974239801; ,FUTURA COM. DE PRODUTOS MED. E HOSPIT. LTDA - EPP; ,GUINEZ INTERNACIONAL COMÉRCIO  REPRESENTAÇÃO E IMP; ,ISOMEDICAL COMERCIAL LTDA; ,JM HEALTH EQUIPAMENTOS MÉDICOS ; ,LABOR IMPORT COM.IMP E EXP.LTDA; ,LUIMED COMÉRCIO DE PRODUTOS HOSPITALARES LTDA; ,LUMIAR HEALTH BUILDERS EQUIP. HOSP. LTDA; ,MACK MEDICAL IMPORTAÇÃO E EXPORTAÇÃO LTDA; ,M.N.P.CUSTODIO COMERCIO DE PRODUTOS HOSPITALARES ME; ,VANESSA NUNES SANTI - COMERCIAL DE PRODUTOS CIRÚRGICOS HOSPITALARES; ,MEDICAL SUTURE COMÉRCIO DE MATERIAL HOSPITALAR LTDA; ,MEDICAMENTAL HOSPITALAR LTDA; ,MEDICOR PRODUTOS HOSPITALARES LTDA; ,ML COM IMP E EXP DE MAT MEDICO HOSP LTDA; ,MOGAMI IMPORTAÇÃO E EXPORTAÇÃO LTDA; ,MP COMÉRCIO DE MATERIAIS HOSPITALARES LTDA; ,MULTIFARMA COMERCIAL LTDA; ,NOVA HOSPITALAR COMERCIAL E IMPORTADORA EIRELI; ,NOVA MAXIMOS LTDA; ,MARALUCIA DO CARMO VENTURA MAROSTICA 07733342899; ,OCEAN PRODUTOS HOSPITALARES LTDA; ,ORTOM INDUSTRIA TEXTIL; ,POLITEC IMP. E COM. LTDA; ,POLITEX INDUSTRIA E COMERCIO LTDA; ,POLO CIRÚRGICO LTDA; ,ROYAL MED COMÉRCIO DE PRODUTOS MÉDICOS LTDA; ,SALUTEM COMÉRCIO DE MÓVEIS HOSPITALARES EIRELI - EPP; ,SANESNUTRI COMERCIAL EIRELI EPP; ,SISPACK MEDICAL LTDA; ,SUPERMED COMERCIO E IMPORTAÇÃO DE PRODUTOS MÉDICOS E HOSPITALARES LTDA.; ,NAR SUPRIMENTOS MÉDICOS LTDA; ,TIMPEL S/A; ,TRIADE HEALTH COMERCIO DE PRODUTOS HOSPITALARES LTDA;</t>
  </si>
  <si>
    <t xml:space="preserve">ALIANÇA COMÉRCIO DE MATERIAL HOSPITALAR LTDA - 14.681.125/0001-39;  BIO MEDICAL E.P.M.C. LTDA - 51.943.645/0001-07; ,BIOHOSP PRODUTOS HOSPITALARES LTDA - 18.269.125/0001-87; ,C.B.S  - 48.791.685/0001-68; ,CIR. FERNANDES - COM. MAT. CIR. HOSPITALARES LTDA - 61.418.042/0001-31; ,COMERCIAL CIRÚRGICA RIOCLARENSE LTDA - 67.729.178/0004-91; ,DE PAULI COMERCIO REPRESENTAÇÃO IMP E EXP LTDA - 03.951.140/0001-33; ,DUPATRI HOSPITALAR COM.  IMP.E EXP.LTDA. - 04.027.894/0007-50; ,DUPATRI HOSPITALAR COM IMPORT E EXPORT LTDA - 04.027.894/0003-26; ,EXPRESSMEDICAL COM AT E VAR DE CORRELATOS MD LTDA - 10.761.932/0001-00; ,FRANCISCO BRABOSA SOUSA 00974239801 - 26.444.507/0001-28; ,GUINEZ INTERNACIONAL COMÉRCIO  REPRESENTAÇÃO E IMP - 03.215.031/0001-58; ,ISOMEDICAL COMERCIAL LTDA - 00.757.668/0001-88; ,LUIMED COMÉRCIO DE PRODUTOS HOSPITALARES LTDA - 09.000.348/0002-34; ,MACK MEDICAL IMPORTAÇÃO E EXPORTAÇÃO LTDA - 05.256.681/0001-77; ,M.N.P.CUSTODIO COMERCIO DE PRODUTOS HOSPITALARES ME - 03.402.979/0001-12; ,MOGAMI IMPORTAÇÃO E EXPORTAÇÃO LTDA - 50.247.071/0001-61; ,OCEAN PRODUTOS HOSPITALARES LTDA - 10.349.885/0002-73; ,POLITEC IMP. E COM. LTDA - 43.894.609/0001-64; ,ROYAL MED COMÉRCIO DE PRODUTOS MÉDICOS LTDA - 09.436.986/0001-11; ,SISPACK MEDICAL LTDA - 54.565.478/0001-98; ,SUPERMED COMERCIO E IMPORTAÇÃO DE PRODUTOS MÉDICOS E HOSPITALARES LTDA. - 11.206.099/0001-07; ,TIMPEL S/A - 06.370.174/0002-03; ,TRIADE HEALTH COMERCIO DE PRODUTOS HOSPITALARES LTDA - 30.870.164/0001-30; </t>
  </si>
  <si>
    <t>FORNECEDOR NÃO POSSUI SALDO EM ESTOQUE E SEM PREVISÃO.</t>
  </si>
  <si>
    <t>FORNECEDOR FATUROU 2 UNIDADES A MENOS PARA ADEQUAÇÃO DA EMBALAGEM</t>
  </si>
  <si>
    <t>ALTERAÇÃO DE MARCA DO PRODUTO, CONFORME EMAIL DO FORNECEDOR</t>
  </si>
  <si>
    <t>0313/20</t>
  </si>
  <si>
    <t>0314/20</t>
  </si>
  <si>
    <t>0315/20</t>
  </si>
  <si>
    <t>0316/20</t>
  </si>
  <si>
    <t>0317/20</t>
  </si>
  <si>
    <t>0318/20</t>
  </si>
  <si>
    <t>0319/20</t>
  </si>
  <si>
    <t>0320/20</t>
  </si>
  <si>
    <t>0321/20</t>
  </si>
  <si>
    <t>0322/20</t>
  </si>
  <si>
    <t>0323/20</t>
  </si>
  <si>
    <t>0324/20</t>
  </si>
  <si>
    <t>0325/20</t>
  </si>
  <si>
    <t>0326/20</t>
  </si>
  <si>
    <t>0327/20</t>
  </si>
  <si>
    <t>0328/20</t>
  </si>
  <si>
    <t>0329/20</t>
  </si>
  <si>
    <t>0330/20</t>
  </si>
  <si>
    <t>0331/20</t>
  </si>
  <si>
    <t>0332/20</t>
  </si>
  <si>
    <t>0333/20</t>
  </si>
  <si>
    <t>0334/20</t>
  </si>
  <si>
    <t>0335/20</t>
  </si>
  <si>
    <t>0336/20</t>
  </si>
  <si>
    <t>ALIANÇA COMÉRCIO DE MATERIAL HOSPITALAR LTDA;  BIOHOSP PRODUTOS HOSPITALARES LTDA; ,CIR. FERNANDES - COM. MAT. CIR. HOSPITALARES LTDA; ,CIRURGICA KD LTDA; ,COMERCIAL CIRÚRGICA RIOCLARENSE LTDA; ,COMERCIAL COMMED PRODUTOS HOSPITALARES LTDA; ,CRISMED COMERCIAL HOSPITALAR LTDA; ,EXPRESSMEDICAL COM AT E VAR DE CORRELATOS MD LTDA; ,FUTURA COM. DE PRODUTOS MED. E HOSPIT. LTDA - EPP; ,BT EQUIPAMENTOS INDUSTRIAIS; ,ISOMEDICAL COMERCIAL LTDA; ,JM HEALTH EQUIPAMENTOS MÉDICOS ; ,LUIMED COMÉRCIO DE PRODUTOS HOSPITALARES LTDA; ,MACK MEDICAL IMPORTAÇÃO E EXPORTAÇÃO LTDA; ,MEDICAMENTAL HOSPITALAR LTDA; ,MP COMÉRCIO DE MATERIAIS HOSPITALARES LTDA; ,NEUPHARMA DISTRIBUIÇÃO DE MATERIAL MÉDICO HOSPITALAR LTDA; ,OCEAN PRODUTOS HOSPITALARES LTDA; ,POLO CIRÚRGICO LTDA; ,ROSSINI DISTRIBUIDORA E LOGISTICA EIRELI; ,T A de Oliveira Materiais Hospitalares e Instrumentos Musicais;</t>
  </si>
  <si>
    <t xml:space="preserve">CIRURGICA KD LTDA - 09.260.071/0001-06;  MACK MEDICAL IMPORTAÇÃO E EXPORTAÇÃO LTDA - 05.256.681/0001-77; ,MEDICAMENTAL HOSPITALAR LTDA - 31.378.288/0001-66; ,OCEAN PRODUTOS HOSPITALARES LTDA - 10.349.885/0002-73; </t>
  </si>
  <si>
    <t>EUCLIDES JOAO DOS SANTOS COSMETICOS - ME; MANUELLA COMERCIO DE COSMETICOS LTDA</t>
  </si>
  <si>
    <t>FRETE</t>
  </si>
  <si>
    <t>PAGO A VISTA</t>
  </si>
  <si>
    <t>PHARMA STAR COMERCIO DE MEDICAMENTOS LTDA</t>
  </si>
  <si>
    <t>EBR COMERCIO VAREJISTA DE ELETRODOMESTICOS LTDA</t>
  </si>
  <si>
    <t xml:space="preserve">CIRURGICA KD LTDA - 09.260.071/0001-06;  BT EQUIPAMENTOS INDUSTRIAIS - 01.852.612/0001-75; ,NOVAMED PRODUTOS HOSPITALARES LTDA - 56.394.281/0001-69; ,WORK BEE ROUPAS PROFISSIONAIS EIRELI - 34.133.032/0001-87; </t>
  </si>
  <si>
    <t>TROPICAL DISTRIBUIDORA DE HORTIFRUTIGRANJEIROS  LTDA - 67.484.378/0001-89;  A.V.BARROS &amp; VILLARES LTDA  - 24.310.271/0001-01;</t>
  </si>
  <si>
    <t>DOM JOÃO PÃES E DOCES - 23.020.139/0001-00;</t>
  </si>
  <si>
    <t>WASHINGTON DOS SANTOS MARTINS - 12.590.775/0001-43;  COMERCIAL DENETOS PROD.ALIMENTÍCIOS E LIMPEZA LTDA - 07.651.454/0001-71; ,DOMICILI INDUSTRIA E COMERCIO DE ALIMENTOS LTDA - 02.668.458/0001-49; ,MERCANTIL PRIMAR LTDA - 03.802.173/0001-11; ,ALMEIDA E CARREIRO COMÉRCIO DE ALIMENTOS - 11.906.445/0001-51; ,PRO BIANN.COM DISTRIBUIDORA DE PRODUTOS ALIMENTÍCIOS E BEBIDAS LTDA - 01.426.773/0001-05; ,TOP SERVICE DISTRIBUIDORA - 20.023.288/0001-27;</t>
  </si>
  <si>
    <t xml:space="preserve">ALMEIDA E CARREIRO COMÉRCIO DE ALIMENTOS - 11.906.445/0001-51;  CFS SUPERMERCADO EIRELI - 17.933.362/0001-38; ,VIEIRA E COUTO COM E DIST DE PROD ALIMENTÍCIOS - 09.652.135/0001-06; </t>
  </si>
  <si>
    <t xml:space="preserve">ASTRA FARMA COM.DE MATERIAL MÉDICO HOSPITALAR LTDA - 10.571.984/0001-14;  CRISTÁLIA PRODUTOS QUÍMICOS FARMACÊUTICOS LTDA - 44.734.671/0001-51; ,57596306000170 - 57.596.306/0001-70; ,HEALTH TECH LABORATÓRIO LTDA. - 04.238.160/0001-24; ,ONCO PROD DISTRIBUIDORA DE PRODUTOS HOSPITALARES E ONCOLOGICOS LTDA. - 04.307.650/0015-30; ,SUPERMED COMERCIO E IMPORTAÇÃO DE PRODUTOS MÉDICOS E HOSPITALARES LTDA. - 11.206.099/0001-07; </t>
  </si>
  <si>
    <t xml:space="preserve">COMPRA DE MEDICAMENTOS ANTIMICROBIANOS </t>
  </si>
  <si>
    <t xml:space="preserve">CIAMED DISTRIBUIDORA DE MEDICAMENTOS LTDA - 05.782.733/0001-49;  COMERCIAL CIRÚRGICA RIOCLARENSE LTDA - 67.729.178/0004-91; ,DUPATRI HOSPITALAR COM IMPORT E EXPORT LTDA - 04.027.894/0003-26; ,FUTURA COM. DE PRODUTOS MED. E HOSPIT. LTDA - EPP - 08.231.734/0001-93; ,MEDICAMENTAL HOSPITALAR LTDA - 31.378.288/0001-66; ,ONCOTECH HOSPITALAR COMÉRCIO DE MEDICAMENTOS LTDA - 10.542.511/0001-99; ,OPEM REPRESENTAÇÃO IMPORTADORA EXPORTADORA E DIST. - 38.909.503/0001-57; ,UNIÃO QUÍMICA FARMACÊUTICA NACIONAL S/A - 60.665.981/0009-75; </t>
  </si>
  <si>
    <t xml:space="preserve">ATIVA COMERCIAL HOSPITALAR LTDA - 04.274.988/0001-38;  BIOHOSP PRODUTOS HOSPITALARES LTDA - 18.269.125/0001-87; ,CIAMED DISTRIBUIDORA DE MEDICAMENTOS LTDA - 05.782.733/0001-49; ,COMERCIAL CIRÚRGICA RIOCLARENSE LTDA - 67.729.178/0004-91; ,CRISTÁLIA PRODUTOS QUÍMICOS FARMACÊUTICOS LTDA - 44.734.671/0001-51; ,DUPATRI HOSPITALAR COM.  IMP.E EXP.LTDA. - 04.027.894/0007-50; ,DUPATRI HOSPITALAR COM IMPORT E EXPORT LTDA - 04.027.894/0003-26; ,FUTURA COM. DE PRODUTOS MED. E HOSPIT. LTDA - EPP - 08.231.734/0001-93; ,KAIROS HOSPITALAR DISTRIBUIDORA DE MEDICAMENTOS LTDA - 30.450.392/0001-51; ,MEDICAMENTAL HOSPITALAR LTDA - 31.378.288/0001-66; ,MEDVIVA COMERCIO DE MEDICAMENTOS LTDA - 33.949.269/0001-78; ,ONCOEXO DIST. DE MEDICAMENTOS LTDA - 08.958.628/0002-97; ,ONCOTECH HOSPITALAR COMÉRCIO DE MEDICAMENTOS LTDA - 10.542.511/0001-99; ,PRO HEALTH DISTRIBUIDORA DE MEDICAMENTOS EIRELI ME - 19.805.789/0001-86; ,UNIÃO QUÍMICA FARMACÊUTICA NACIONAL S/A - 60.665.981/0009-75; </t>
  </si>
  <si>
    <t>COMPRA DE MATERIAIS  DE LIMPEZA E DESCARTAVEIS</t>
  </si>
  <si>
    <t xml:space="preserve">Carmex Industria de Descartáveis Ltda - 01.931.411/0007-59;  ECO SOLUÇÕES PRODUTOS DE LIMPEZA LTDA EPP - 12.326.372/0001-91; ,FRANCISCO BRABOSA SOUSA 00974239801 - 26.444.507/0001-28; ,LIMPINHO COMÉRCIO DE PANOS EIRELI - ME - 26.133.047/0001-17; ,NOVA MAXIMOS LTDA - 12.683.888/0001-93; ,PULIRE IND FRALDAS E COM DE MAT LIMPEZA LTDA EPP - 65.791.089/0001-05; ,SISTEMAS DE SERVIÇOS RB QUALITY COM.DE EMBAL.LTDA - 08.189.587/0001-30; ,RECOMMED DIST. DE PROD. DE SAUDE E HIGIENIZAÇÃO - 14.566.826/0001-27; ,SALES EQUIPAMENTOS E PRODUTOS DE HIGIENE PROF. - 10.290.557/0001-68; </t>
  </si>
  <si>
    <t>COMPRA DE EQUIPAMENTO PARA MANUTENÇÃO EM CAMA HOSPITALAR</t>
  </si>
  <si>
    <t>PROVEMED COMERCIAL LTDA</t>
  </si>
  <si>
    <t>TERMOINTER INTERCAMBIADORES LTDA</t>
  </si>
  <si>
    <t>INSTITUTO NACIONAL DE METROLOGIA, QUALIDADE E TECNOLOGIA - INMETRO.</t>
  </si>
  <si>
    <t>UDIMED COMERCIAL HOSPITALAR LTDA</t>
  </si>
  <si>
    <t>COMERCIAL NACIONAL DE PRODUTOS HOSPITALARES LTDA</t>
  </si>
  <si>
    <t>CIAMED DISTRIBUIDORA DE MEDICAMENTOS LTDA; CRISMED COMERCIAL HOSPITALAR LTDA; CRISTALIA PRODUTOS QUIMICOS FARMACEUTICOS LTDA</t>
  </si>
  <si>
    <t>COVID19 - COMPRA EMEGENCIAL DE MEDICAMENTOS</t>
  </si>
  <si>
    <t>INSTITUTO NACIONAL DE METROLOGIA, QUALIDADE E TECNOLOGIA - INMETRO</t>
  </si>
  <si>
    <t>DESCONTO NO VALOR E ITENS EXCLUIDO DO SERVIÇO.</t>
  </si>
  <si>
    <t>VALOR COBRADO REFERENTE AO FRETE FOB, FORNECEDOR INFORMOU NO ORÇAMENTO</t>
  </si>
  <si>
    <t>CANCELAMENTO DE 100 UNIDADES DO ITEM CONFORME SOLICITADO VIA OFICIO.</t>
  </si>
  <si>
    <t>ONCO PROD DISTRIBUIDORA DE PRODUTOS HOSPITALARES E ONCOLOGICOS LTDA</t>
  </si>
  <si>
    <t>J N PROPLASTIK COMERCIAL LTDA</t>
  </si>
  <si>
    <t xml:space="preserve">CONTRATAÇÃO DE EMPRESA ESPECIALIZADA NA PRESTAÇÃO DE SERVIÇOS DE HOSPEDAGEM DE SITES E CONTAS DE E-MAIL CORPORATIVO </t>
  </si>
  <si>
    <t>UNIVERSO ONLINE;LOCAWEB,SKYMAIL;CYBERWEB</t>
  </si>
  <si>
    <t>UNIVERSO ONLINE S.A</t>
  </si>
  <si>
    <t>COMPRA DE ETIQUETAS E RIBBONS PARA IDENTIFICAÇÃO</t>
  </si>
  <si>
    <t>ACWARE;LABEL;ID ETIQUETAS</t>
  </si>
  <si>
    <t>LABEL ETIQUETAS COMERCIO DE SUPRIMENTOS DE INFORMATICA LTDA</t>
  </si>
  <si>
    <t>WASHINGTON DOS SANTOS MARTINS;  COMERCIAL DENETOS PROD.ALIMENTÍCIOS E LIMPEZA LTDA; ,DOMICILI INDUSTRIA E COMERCIO DE ALIMENTOS LTDA; ,DOM JOÃO PÃES E DOCES; ,FESTPAN ALIMENTOS IMP. E EXP. LTDA; ,FVALLE ALIMENTOS EIRELI; ,GADKIN ALIMENTOS SA; ,NOVA MEGA G ATACADISTA DE ALIMENTOS LTDA; ,MERCANTIL PRIMAR LTDA; ,ALMEIDA E CARREIRO COMÉRCIO DE ALIMENTOS; ,PRO BIANN.COM DISTRIBUIDORA DE PRODUTOS ALIMENTÍCIOS E BEBIDAS LTDA; ,ROSEMEIRE SANTOS DA COSTA 29001727808;</t>
  </si>
  <si>
    <t xml:space="preserve">COMERCIAL DENETOS PROD.ALIMENTÍCIOS E LIMPEZA LTDA - 07.651.454/0001-71;  DOMICILI INDUSTRIA E COMERCIO DE ALIMENTOS LTDA - 02.668.458/0001-49; ,FESTPAN ALIMENTOS IMP. E EXP. LTDA - 50.154.061/0001-81; ,GADKIN ALIMENTOS SA - 05.456.604/0002-41; ,NOVA MEGA G ATACADISTA DE ALIMENTOS LTDA - 19.043.440/0002-35; ,MERCANTIL PRIMAR LTDA - 03.802.173/0001-11; ,ALMEIDA E CARREIRO COMÉRCIO DE ALIMENTOS - 11.906.445/0001-51; ,PRO BIANN.COM DISTRIBUIDORA DE PRODUTOS ALIMENTÍCIOS E BEBIDAS LTDA - 01.426.773/0001-05; ,ROSEMEIRE SANTOS DA COSTA 29001727808 - 34.855.862/0001-18; </t>
  </si>
  <si>
    <t xml:space="preserve">COMPRA DE LIQUIDIFICADOR INDUSTRIAL </t>
  </si>
  <si>
    <t>MAGAZINE;CARREFOUR;CASAS BAHIA</t>
  </si>
  <si>
    <t xml:space="preserve">CONNECT GASES INDUSTRIA E COMERCIO DE EQUIPAMENTOS EIRELI </t>
  </si>
  <si>
    <t>TOPSERVICE DISTRIBUIDORA CNPJ 20.023.288/0001-27</t>
  </si>
  <si>
    <t>CIR SÃO LUIS DISTRIB DE MEDIC E PROD HOSP EIRELI</t>
  </si>
  <si>
    <t>R AURICCHIO NETO INFORMATICA</t>
  </si>
  <si>
    <t>PROVEMED COMERCIAL LTDA - EPP</t>
  </si>
  <si>
    <t>48,49 e 50</t>
  </si>
  <si>
    <t>05 e 50</t>
  </si>
  <si>
    <t xml:space="preserve">48,49 e 51 </t>
  </si>
  <si>
    <t xml:space="preserve">CONFORME E-MAIL, PEDIDO MINIMO PARA FABRICAÇÃO É DE 70 UNIDADES </t>
  </si>
  <si>
    <t>EMPRESA BLOQUEADA, NÃO ENTREGOU OS MATERIAIS NO PRAZO ACORDADO.</t>
  </si>
  <si>
    <t xml:space="preserve">LUMIAR HEALTH BUILDERS EQUIPAMENTOSS HOSPITALLARES LTDA </t>
  </si>
  <si>
    <t xml:space="preserve">BRAZMIX COMERCIO VAREJISTA E ATACADISTA </t>
  </si>
  <si>
    <t xml:space="preserve">JP INDUSTRIA FARMACEUTICA S/A </t>
  </si>
  <si>
    <t>FONECEDOR NÃO MANTEVE OS VALORES OFERTADOS</t>
  </si>
  <si>
    <t>DESCONTO DE ARREDONDAMENTO NO VALOR DO PRODUTO</t>
  </si>
  <si>
    <t>ALTERAÇÃO DE VALOR CONFORME E-MAIL DO FORNECEDOR</t>
  </si>
  <si>
    <t>32 e 33</t>
  </si>
  <si>
    <t>04, 28 e 29</t>
  </si>
  <si>
    <t>14 e 25</t>
  </si>
  <si>
    <t>ALTERAÇÃO DE VALORES CONFORME E-MAIL</t>
  </si>
  <si>
    <t>SALDO NÃO ENTREGUE PELO FORNECEDOR</t>
  </si>
  <si>
    <t>03,09,26 e 08</t>
  </si>
  <si>
    <t>37 e 38</t>
  </si>
  <si>
    <t>GADKIN ALIMENTOS S/A</t>
  </si>
  <si>
    <t>FONECEDOR COM PROBLEMAS DE LOGÍSTICA</t>
  </si>
  <si>
    <t>30 e 31</t>
  </si>
  <si>
    <t>30,64,60 e 31</t>
  </si>
  <si>
    <t>VALOR NÃO ATINGE FATURAMENTO MÍNIMO</t>
  </si>
  <si>
    <t>AUMENTO NO VALOR DO PRODUTO CONFORME E-MAIL DO FORNECEDOR</t>
  </si>
  <si>
    <t xml:space="preserve">FORNECEDOR </t>
  </si>
  <si>
    <t xml:space="preserve">  EMISSÃO</t>
  </si>
  <si>
    <t>CANCELADO POR FATURAMENTO MINIMO</t>
  </si>
  <si>
    <t>09/010/2020</t>
  </si>
  <si>
    <t>LIMPINHO COMERCIO DE PANEOS EIRELI ME</t>
  </si>
  <si>
    <t>CARMEX INDSUTRIA DE DESCARTAVEIS LTDA</t>
  </si>
  <si>
    <t>33,34 e 35</t>
  </si>
  <si>
    <t>NÃO CONSEGUIU MANTER OS VALORES OFERTADOS</t>
  </si>
  <si>
    <t>EM FALTA NO ESTOQUE</t>
  </si>
  <si>
    <t>CORREÇÃO DE ARREDONDAMENTO</t>
  </si>
  <si>
    <t>11 e 07</t>
  </si>
  <si>
    <t>FORNECEDOR SEM SALDO EM ESTOQUE</t>
  </si>
  <si>
    <t>PPRH HOSPITALAR</t>
  </si>
  <si>
    <t>DESCONTO CONSCEDIDO CONFORME E-MAIL DO FORNECEDOR</t>
  </si>
  <si>
    <t>CM HOSPITALAR S. A.</t>
  </si>
  <si>
    <t>CAPROMED FARMACEUTICA LTDA</t>
  </si>
  <si>
    <t>124 e 14</t>
  </si>
  <si>
    <t xml:space="preserve">CANCELAMENTO DE 600 UNIDADES, FORNECEDOR SEM SALDO EM ESTOQUE </t>
  </si>
  <si>
    <t xml:space="preserve">DECONTO CONFORME CONTATO TELEFONE </t>
  </si>
  <si>
    <t>CANCELAMENTO SOLICITADO VIA E-MAIL PELO REQUISITANTE.</t>
  </si>
  <si>
    <t>CANCELAMENDO SOLICITADO PELO DIRETOR GERAL, DEVIDO AO VALOR ABUSIVO.</t>
  </si>
  <si>
    <t>DESCRIÇÃOPROCESSO</t>
  </si>
  <si>
    <t>VALORESTIMADO</t>
  </si>
  <si>
    <t>VALORREALIZADO</t>
  </si>
  <si>
    <t>EMPRESASPARTICIPANTES</t>
  </si>
  <si>
    <t>EMPRESAGANHADORA</t>
  </si>
  <si>
    <t>DATAPEDIDO</t>
  </si>
  <si>
    <t>CONDIÇÕESDEPAGAMENTO</t>
  </si>
  <si>
    <t>COMPRADEMEDICAMENTOS</t>
  </si>
  <si>
    <t>AFMEDDISTRIBUIDORADEMEDICAMENTOSEMATERIALHOSPITALARLTDAME;ATIVACOMERCIALHOSPITALARLTDA;,BDDISTRIBUIDORADEMEDICAMENTOSEMATHOSPLTDA;,CIAMEDDISTRIBUIDORADEMEDICAMENTOSLTDA;,CIRURGICAOLIMPIOEIRELI;,CIRURGICASÃOLUISDISTRIBUIDORADEMEDICAMENTOS;,COMERCIALCIRÚRGICARIOCLARENSELTDA;,CristalDistribuidoradeMedicamentosLtda;,CRISTÁLIAPRODUTOSQUÍMICOSFARMACÊUTICOSLTDA;,57596306000170;,DUPATRIHOSPITALARCOM.IMP.EEXP.LTDA.;,DUPATRIHOSPITALARCOMIMPORTEEXPORTLTDA;,FARMATERMEDICAMENTOSLTDA;,FOURMEDDISTRIBUIDORAIMPORTADORAHOSPITALAR-EPP;,FUTURACOM.DEPRODUTOSMED.EHOSPIT.LTDA-EPP;,HOSPFARINDECOMDEPRODHOSPLTDAON;,HOSPIDROGASCOM.PROD.HOSP.LTDA;,HEALTHSOLUTIONPHARMALTDA;,INOVAMEDCOMERCIODEMEDICAMENTOSLTDA;,J2DISTRIBUIDORADEPRODUTOSHOSPITALARES;,LONGMED;,MEDCENTERCOMERCIALLTDA-MG;,MEDICAMENTALHOSPITALARLTDA;,ASCMEDVIVADISTRIBUIDORADEMEDICAMENTOSLTDA;,MGMEDPRODUTOSHOSPITALARESEIRELI;,MULTIFARMACOMERCIALLTDA;,NEWMEDICCOMERCIOATACADISTADEMEDICAMENTOSEMATHOSPLTDA;,ONCOEXODISTRIBUIDORADEMEDICAMENTOSLTDA;,ONCOLOGMEDICAMENTOSESPECIAISEIRELE;,OPEMREPRESENTAÇÃOIMPORTADORAEXPORTADORAEDIST.;,OREGONFARMACEUTICALTDA;,PROMEFARMAREPRESENTAÇÕESCOMERCIAISLTDA;,REPRESSDISTRIBUIDORALTDA;,SANTARITACOMERCIALLTDA;,SUPERMEDCOMERCIOEIMPORTAÇÃODEPRODUTOSMÉDICOSEHOSPITALARESLTDA.;,UNIÃOQUÍMICAFARMACÊUTICANACIONALS/A;</t>
  </si>
  <si>
    <t>AFMED DISTRIBUIDORA DE MEDICAMENTOS E MATERIAL HOSPITALAR LTDA ME - 27.634.532/0001-37;  ATIVA COMERCIAL HOSPITALAR LTDA - 04.274.988/0001-38; ,CIRURGICA OLIMPIO EIRELI - 01.140.868/0001-50; ,CIRURGICA SÃO LUIS DISTRIBUIDORA DE MEDICAMENTOS - 31.940.937/0001-70; ,COMERCIAL CIRÚRGICA RIOCLARENSE LTDA - 67.729.178/0004-91; ,CRISTÁLIA PRODUTOS QUÍMICOS FARMACÊUTICOS LTDA - 44.734.671/0001-51; ,57596306000170 - 57.596.306/0001-70; ,DUPATRI HOSPITALAR COM.  IMP.E EXP.LTDA. - 04.027.894/0007-50; ,FOUR MED DISTRIBUIDORA IMPORTADORA HOSPITALAR - EPP - 24.711.499/0001-03; ,MEDCENTER COMERCIAL LTDA - MG - 00.874.929/0001-40; ,MEDICAMENTAL HOSPITALAR LTDA - 31.378.288/0001-66; ,MULTIFARMA COMERCIAL LTDA - 21.681.325/0001-57; ,OREGON FARMACEUTICA LTDA - 06.027.816/0002-76; ,REPRESS DISTRIBUIDORA LTDA - 03.948.933/0001-01; ,SUPERMED COMERCIO E IMPORTAÇÃO DE PRODUTOS MÉDICOS E HOSPITALARES LTDA. - 11.206.099/0001-07; ,UNIÃO QUÍMICA FARMACÊUTICA NACIONAL S/A - 60.665.981/0009-75;</t>
  </si>
  <si>
    <t>DESCONTO NO PRODUTO CONFORME E-MAIL DO FORNECEDOR</t>
  </si>
  <si>
    <t>BT EQUIPAMENTOS INDUSTRIAIS</t>
  </si>
  <si>
    <t>WORK BEE ROUPAS PROFISSIONAIS EIRELI</t>
  </si>
  <si>
    <t>CANCELAMENTO CONFORME OFICIO, FORNECEDOR NOVAMED MENOR PREÇO E MARCA PADRONIZADA</t>
  </si>
  <si>
    <t>CONFORME OFICIO PRODUTO CANCELADO COM FORNECEDOR FBS.</t>
  </si>
  <si>
    <t>COMPRA DE ACESSORIOS PARA TRANSDUTOR DE PRESSÃO ARTERIAL INVASIVA</t>
  </si>
  <si>
    <t>GUINEZ</t>
  </si>
  <si>
    <t>GUINEZ INTERNACIONAL COMERCIO, REPRES. IMPORTAÇÃO LTDA</t>
  </si>
  <si>
    <t xml:space="preserve">ALFA DISTRIBUIDORA DE MEDICAMENTOS E MATERIAIS HOSPITALARES EIRELI;  ATIVA COMERCIAL HOSPITALAR LTDA; ,BD DISTRIBUIDORA DE MEDICAMENTOS E MAT HOSP LTDA; ,BIOHOSP PRODUTOS HOSPITALARES LTDA; ,CAPROMED FARMACEUTICA LTDA; ,CIAMED DISTRIBUIDORA DE MEDICAMENTOS LTDA; ,CIRÚRGICA MONTEBELLO LTDA; ,CIRURGICA OLIMPIO EIRELI; ,CIRURGICA SÃO LUIS DISTRIBUIDORA DE MEDICAMENTOS; ,COMERCIAL CIRÚRGICA RIOCLARENSE LTDA; ,CRISMED COMERCIAL HOSPITALAR LTDA; ,CRISTÁLIA PRODUTOS QUÍMICOS FARMACÊUTICOS LTDA; ,DIMASTER COMÉRCIO DE PRODUTOS HOSPITALARES LTDA; ,57596306000170; ,DUPATRI HOSPITALAR COM.  IMP.E EXP.LTDA.; ,DUPATRI HOSPITALAR COM IMPORT E EXPORT LTDA; ,FOUR MED DISTRIBUIDORA IMPORTADORA HOSPITALAR - EPP; ,FUTURA COM. DE PRODUTOS MED. E HOSPIT. LTDA - EPP; ,HOSPIDROGAS COM.PROD.HOSP.LTDA; ,INOVAMED COMERCIO DE MEDICAMENTOS LTDA; ,JP INDUSTRIA FARMACEUTICA S/A; ,MEDCENTER COMERCIAL LTDA - MG; ,MEDICAMENTAL HOSPITALAR LTDA; ,MGMED PRODUTOS HOSPITALARES EIRELI; ,MULTIFARMA COMERCIAL LTDA; ,NEW MEDIC COMERCIO ATACADISTA DE MEDICAMENTOS E MAT HOSP LTDA; ,OCEAN PRODUTOS HOSPITALARES LTDA; ,ONCOEXO DISTRIBUIDORA DE MEDICAMENTOS LTDA; ,OREGON FARMACEUTICA LTDA; ,PROMEFARMA REPRESENTAÇÕES COMERCIAIS LTDA; ,REPRESS DISTRIBUIDORA LTDA; ,RIOBAHIAFARMA COMÉRCIO E DISTRIBUIÇÃO DE PRODUTOS MÉDICOS E COSMÉTICOS LTDA- EPP; ,SODROGAS DIST DE MED E MAT MEDICO HOSP LTDA; ,SUPERMED COMERCIO E IMPORTAÇÃO DE PRODUTOS MÉDICOS E HOSPITALARES LTDA.; ,UNIÃO QUÍMICA FARMACÊUTICA NACIONAL S/A; </t>
  </si>
  <si>
    <t xml:space="preserve">CIRÚRGICA MONTEBELLO LTDA - 08.674.752/0001-40;  CIRURGICA OLIMPIO EIRELI - 01.140.868/0001-50; ,CIRURGICA SÃO LUIS DISTRIBUIDORA DE MEDICAMENTOS - 31.940.937/0001-70; ,COMERCIAL CIRÚRGICA RIOCLARENSE LTDA - 67.729.178/0004-91; ,DIMASTER COMÉRCIO DE PRODUTOS HOSPITALARES LTDA - 02.520.829/0001-40; ,DUPATRI HOSPITALAR COM.  IMP.E EXP.LTDA. - 04.027.894/0007-50; ,FOUR MED DISTRIBUIDORA IMPORTADORA HOSPITALAR - EPP - 24.711.499/0001-03; ,FUTURA COM. DE PRODUTOS MED. E HOSPIT. LTDA - EPP - 08.231.734/0001-93; ,JP INDUSTRIA FARMACEUTICA S/A - 55.972.087/0001-50; ,MEDICAMENTAL HOSPITALAR LTDA - 31.378.288/0001-66; ,SUPERMED COMERCIO E IMPORTAÇÃO DE PRODUTOS MÉDICOS E HOSPITALARES LTDA. - 11.206.099/0001-07; </t>
  </si>
  <si>
    <t>DIMASTER COMERCIO DE PRODUTOS HOSPITALARES LTDA</t>
  </si>
  <si>
    <t>CONFORME CONTATO COM FORNECEDOR NÃO POSSUI SALDO EM ESTOQUE PARA ATENDER E SEM PREVISÃO</t>
  </si>
  <si>
    <t>RIOBAHIAFARMA COMERCIO E DISTRIBUIÇÃO DE PRODUTOS MÉDICOS E COSMÉTICOS LTDA - EPP</t>
  </si>
  <si>
    <t>ALTERAÇÃO CONFORME SOLICITADO PELO REQUISITANTE VIA OFICIO</t>
  </si>
  <si>
    <t>CIRURGICA MONTEBELLO LTDA</t>
  </si>
  <si>
    <t>17 e 23</t>
  </si>
  <si>
    <t>FORNECEDOR SOLICITOU CANCELAMENTO, POIS NÃO CONSEGUE RESERVAR SALDO EM ESTOQUE, CONDIÇÃO DE PAGAMENTO À VISTA.</t>
  </si>
  <si>
    <t>OTMA SOLUCAO EM ALIMENTACAO LTDA</t>
  </si>
  <si>
    <t xml:space="preserve">COMPRA DE CONEXÕES PARA REDE DE GASES </t>
  </si>
  <si>
    <t>MEDISYSTEM;PROTEC;DORMED</t>
  </si>
  <si>
    <t>RIOBAHIAFARMA COM E DIST DE PROD MED E COSM LTDA</t>
  </si>
  <si>
    <t>DATA DA ASSINATURA</t>
  </si>
  <si>
    <t>ONCOEXO DISTRIBUIDORA DE MEDICAMENTOS LTDA</t>
  </si>
  <si>
    <t>ADEQUADO QUANTITATIVO</t>
  </si>
  <si>
    <t>ANEXO EMAIL (CISATRACURIO ENTREGUES APENAS 60</t>
  </si>
  <si>
    <t>26;37</t>
  </si>
  <si>
    <t>COMPRA DE SUPORTE PARA COLETOR DE MATERIAIS PERFUROCORTANTES</t>
  </si>
  <si>
    <t>ADRIELSON;ATACALIMP;CBS;CIR STAR;RIOCLARENSE;ECO;FBS;FUSION;INDALARBOR;LUIMED;NOVA MAXIMOS;OCEAN;ATACADÃO;ARACARIA;PULIRE;SUPERMED;VALDEQUIMICA</t>
  </si>
  <si>
    <t>NOVA MAXIMOS LTDA CNPJ 12.683.888/0001-93</t>
  </si>
  <si>
    <t>COMPRA DE CARRINHO PARA TRANSPORTE DE CILINDRO DE OXIGÊNIO</t>
  </si>
  <si>
    <t>PROTEC;UNITEC;MEDSYSTEM</t>
  </si>
  <si>
    <t>MEDSYSTEM EQUIPAMENTOS MEDICOS EIRELI EPP - CNPJ: 06.189.855/0001-99</t>
  </si>
  <si>
    <t xml:space="preserve">ANTARES MATERIAIS CIRURGICOS LTDA.;  BELCHER FARMACÊUTICA DO BRASIL LTDA.; ,BIO INFINITY TECNOLOGIA HOSPITALAR EIRELI - ME; ,BIOHOSP PRODUTOS HOSPITALARES LTDA; ,HT TEIXEIRA ELETRONICA EPP; ,BRAZMIX COMERCIO VAREGISTA E ATACADISTA LTDA; ,C.B.S ; ,CIAMED DISTRIBUIDORA DE MEDICAMENTOS LTDA; ,CIRÚRGICA BONAPARTE; ,CIR. FERNANDES - COM. MAT. CIR. HOSPITALARES LTDA; ,CIRÚRGICA MONTEBELLO LTDA; , CIRÚRGICA STAR LTDA; ,COMERCIAL 3 ALBE LTDA.; ,COMERCIAL CIRÚRGICA RIOCLARENSE LTDA; ,CRISMED COMERCIAL HOSPITALAR LTDA; ,DATA EQUIPAMENTOS DE SEGURANÇA; ,DUPATRI HOSPITALAR COM.  IMP.E EXP.LTDA.; ,DUPATRI HOSPITALAR COM IMPORT E EXPORT LTDA; ,EXPRESSMEDICAL COM AT E VAR DE CORRELATOS MD LTDA; ,FRANCISCO BRABOSA SOUSA 00974239801; ,FOUR MED DISTRIBUIDORA IMPORTADORA HOSPITALAR - EPP; ,FUTURA COM. DE PRODUTOS MED. E HOSPIT. LTDA - EPP; ,GUINEZ INTERNACIONAL COMÉRCIO  REPRESENTAÇÃO E IMP; ,R A O SILVA FARMACÊUTICA; ,ISOMEDICAL COMERCIAL LTDA; ,JM HEALTH EQUIPAMENTOS MÉDICOS ; ,L.A VENANCIO LTDA; ,FABRICA DE ARTEFATOS DE LATEX SAO ROQUE LTDA; ,LUIMED COMÉRCIO DE PRODUTOS HOSPITALARES LTDA; ,MAGNA INDÚSTRIA MATERIAIS EIRELI; ,M.N.P.CUSTODIO COMERCIO DE PRODUTOS HOSPITALARES ME; ,VANESSA NUNES SANTI - COMERCIAL DE PRODUTOS CIRÚRGICOS HOSPITALARES; ,MEDICAL SUTURE COMÉRCIO DE MATERIAL HOSPITALAR LTDA; ,MEDICAMENTAL HOSPITALAR LTDA; ,ML COM IMP E EXP DE MAT MEDICO HOSP LTDA; ,MOGAMI IMPORTAÇÃO E EXPORTAÇÃO LTDA; ,MP COMÉRCIO DE MATERIAIS HOSPITALARES LTDA; ,MULTIFARMA COMERCIAL LTDA; ,NATBIO IMPORTADORA LTDA; ,NEUPHARMA DISTRIBUIÇÃO DE MATERIAL MÉDICO HOSPITALAR LTDA; ,NOVA HOSPITALAR COMERCIAL E IMPORTADORA EIRELI; ,NOVA MAXIMOS LTDA; ,MARALUCIA DO CARMO VENTURA MAROSTICA 07733342899; ,OCEAN PRODUTOS HOSPITALARES LTDA; ,PANON ASSISTÊNCIA TÉCNICA E COMÉRCIO DE EQUIPAMENTOS MÉDICOS LTDA-EPP; ,ARACÁRIA EMBALAGENS FLEXÍVEIS LTDA; ,POLITEX INDUSTRIA E COMERCIO LTDA; ,PULIRE IND FRALDAS E COM DE MAT LIMPEZA LTDA EPP; ,ROSSINI DISTRIBUIDORA E LOGISTICA EIRELI; ,ROYAL MED COMÉRCIO DE PRODUTOS MÉDICOS LTDA; ,SISPACK MEDICAL LTDA; ,SUPERMED COMERCIO E IMPORTAÇÃO DE PRODUTOS MÉDICOS E HOSPITALARES LTDA.; ,NAR SUPRIMENTOS MÉDICOS LTDA; ,TIMPEL S/A; ,TRIADE HEALTH COMERCIO DE PRODUTOS HOSPITALARES LTDA; ,ANA LUCIA CLARINDO LDTA ME; ,VALDEQUIMICA PRODUTOS QUIMICOS LTDA; </t>
  </si>
  <si>
    <t xml:space="preserve">BIOHOSP PRODUTOS HOSPITALARES LTDA - 18.269.125/0001-87;  BRAZMIX COMERCIO VAREGISTA E ATACADISTA LTDA - 10.972.948/0001-62; ,C.B.S  - 48.791.685/0001-68; ,CIR. FERNANDES - COM. MAT. CIR. HOSPITALARES LTDA - 61.418.042/0001-31; ,CIR. FERNANDES - COM. MAT. CIR. HOSPITALARES LTDA - 61.418.042/0001-31; , CIRÚRGICA STAR LTDA - 13.923.576/0001-72; ,COMERCIAL CIRÚRGICA RIOCLARENSE LTDA - 67.729.178/0004-91; ,DUPATRI HOSPITALAR COM.  IMP.E EXP.LTDA. - 04.027.894/0007-50; ,DUPATRI HOSPITALAR COM IMPORT E EXPORT LTDA - 04.027.894/0003-26; ,EXPRESSMEDICAL COM AT E VAR DE CORRELATOS MD LTDA - 10.761.932/0001-00; ,FUTURA COM. DE PRODUTOS MED. E HOSPIT. LTDA - EPP - 08.231.734/0001-93; ,ISOMEDICAL COMERCIAL LTDA - 00.757.668/0001-88; ,MAGNA INDÚSTRIA MATERIAIS EIRELI - 29.791.821/0001-75; ,MEDICAMENTAL HOSPITALAR LTDA - 31.378.288/0001-66; ,MOGAMI IMPORTAÇÃO E EXPORTAÇÃO LTDA - 50.247.071/0001-61; ,NOVA HOSPITALAR COMERCIAL E IMPORTADORA EIRELI - 21.036.417/0001-84; ,OCEAN PRODUTOS HOSPITALARES LTDA - 10.349.885/0002-73; ,POLITEX INDUSTRIA E COMERCIO LTDA - 00.355.308/0001-50; ,SUPERMED COMERCIO E IMPORTAÇÃO DE PRODUTOS MÉDICOS E HOSPITALARES LTDA. - 11.206.099/0001-07; ,TIMPEL S/A - 06.370.174/0002-03; </t>
  </si>
  <si>
    <t xml:space="preserve">MAGNA INDUSTRIA DE MATERIAIS EIRELI </t>
  </si>
  <si>
    <t>37 e 71</t>
  </si>
  <si>
    <t>GUINEZ INTERNACIONAL COMERCIO, REPRESENTÇÃO E IMP</t>
  </si>
  <si>
    <t>PRODUTO NÃO COMPATIVEL COM OS CABOS PADRONIZADOS, DEVOLUÇÃO TOTAL NO ATO DA ENTREGA.</t>
  </si>
  <si>
    <t>PRODUTO OFERTADO NO PORTAL SINTESE, NÃO ESTERIL.</t>
  </si>
  <si>
    <t>PRODUTO DIVERGENTE AO SOLICITADO, DEVOLVIDO NA ENTREGA.</t>
  </si>
  <si>
    <t xml:space="preserve">LUCIENE FREIRE GOMES </t>
  </si>
  <si>
    <t>PREÇO ALTERADO.</t>
  </si>
  <si>
    <t>PEDIDO ADICIONAL DE AGUA</t>
  </si>
  <si>
    <t>OTIMA SOLUÇÃO EM ALIMENTAÇÃO LTDA</t>
  </si>
  <si>
    <t>3 e 37</t>
  </si>
  <si>
    <t>24,27,28 e 30</t>
  </si>
  <si>
    <t>25 e 26</t>
  </si>
  <si>
    <r>
      <t xml:space="preserve">Favor efetuar pagamento da(s) Nota(s) Fiscal(is) abaixo especificada emitida para a FUABC - Instituto de Infectologia Emílio Ribas II - Baixada Santista - Referente ao Processo </t>
    </r>
    <r>
      <rPr>
        <b/>
        <sz val="10"/>
        <color rgb="FFFF0000"/>
        <rFont val="Verdana"/>
        <family val="2"/>
      </rPr>
      <t>0227/20</t>
    </r>
  </si>
  <si>
    <t>Guarujá, 16 de fevereiro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</si>
</sst>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dd\/mm\/yyyy"/>
    <numFmt numFmtId="166" formatCode="_-[$R$-416]\ * #,##0.00_-;\-[$R$-416]\ * #,##0.00_-;_-[$R$-416]\ * &quot;-&quot;??_-;_-@_-"/>
    <numFmt numFmtId="167" formatCode="000000"/>
    <numFmt numFmtId="168" formatCode="dd/mm/yy;@"/>
    <numFmt numFmtId="169" formatCode="&quot;R$&quot;\ #,##0.00"/>
    <numFmt numFmtId="170" formatCode="&quot;R$ &quot;#,##0.00"/>
    <numFmt numFmtId="171" formatCode="0000&quot;/&quot;00"/>
    <numFmt numFmtId="172" formatCode="00\ &quot;DIAS&quot;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16"/>
      <name val="Segoe UI Light"/>
      <family val="2"/>
    </font>
    <font>
      <b/>
      <sz val="10"/>
      <color rgb="FF0000CC"/>
      <name val="Arial"/>
      <family val="2"/>
    </font>
    <font>
      <sz val="12"/>
      <color indexed="9"/>
      <name val="Segoe UI Light"/>
      <family val="2"/>
    </font>
    <font>
      <sz val="12"/>
      <name val="Segoe UI Light"/>
      <family val="2"/>
    </font>
    <font>
      <sz val="10"/>
      <name val="Segoe UI Light"/>
      <family val="2"/>
    </font>
    <font>
      <b/>
      <sz val="10"/>
      <name val="Segoe UI Light"/>
      <family val="2"/>
    </font>
    <font>
      <sz val="18"/>
      <name val="Segoe UI Light"/>
      <family val="2"/>
    </font>
    <font>
      <b/>
      <sz val="18"/>
      <name val="Segoe UI Light"/>
      <family val="2"/>
    </font>
    <font>
      <b/>
      <sz val="8"/>
      <color theme="1"/>
      <name val="Segoe UI Light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i/>
      <sz val="11"/>
      <color theme="9" tint="-0.499984740745262"/>
      <name val="Segoe UI Light"/>
      <family val="2"/>
    </font>
    <font>
      <b/>
      <sz val="11"/>
      <color rgb="FFFF0000"/>
      <name val="Arial"/>
      <family val="2"/>
    </font>
    <font>
      <sz val="10"/>
      <color theme="1"/>
      <name val="Verdana"/>
      <family val="2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sz val="8"/>
      <name val="Verdana"/>
      <family val="2"/>
    </font>
    <font>
      <sz val="8"/>
      <color rgb="FF000000"/>
      <name val="Verdana"/>
      <family val="2"/>
    </font>
    <font>
      <sz val="7"/>
      <color theme="1"/>
      <name val="Verdana"/>
      <family val="2"/>
    </font>
    <font>
      <sz val="6"/>
      <color theme="1"/>
      <name val="Verdana"/>
      <family val="2"/>
    </font>
    <font>
      <u/>
      <sz val="10"/>
      <color theme="1"/>
      <name val="Verdana"/>
      <family val="2"/>
    </font>
    <font>
      <b/>
      <sz val="10"/>
      <color theme="1"/>
      <name val="Verdana"/>
      <family val="2"/>
    </font>
    <font>
      <u/>
      <sz val="8"/>
      <name val="Verdana"/>
      <family val="2"/>
    </font>
    <font>
      <b/>
      <sz val="8"/>
      <color theme="0"/>
      <name val="Verdana"/>
      <family val="2"/>
    </font>
    <font>
      <sz val="11"/>
      <color theme="1"/>
      <name val="Verdana"/>
      <family val="2"/>
    </font>
    <font>
      <u/>
      <sz val="8"/>
      <color theme="1"/>
      <name val="Arial"/>
      <family val="2"/>
    </font>
    <font>
      <u/>
      <sz val="8"/>
      <color theme="1"/>
      <name val="Verdana"/>
      <family val="2"/>
    </font>
    <font>
      <sz val="5"/>
      <color theme="1"/>
      <name val="Verdana"/>
      <family val="2"/>
    </font>
    <font>
      <sz val="6"/>
      <color theme="0"/>
      <name val="Segoe UI Light"/>
      <family val="2"/>
    </font>
    <font>
      <sz val="6"/>
      <color theme="0"/>
      <name val="Verdana"/>
      <family val="2"/>
    </font>
    <font>
      <sz val="8"/>
      <color theme="0"/>
      <name val="Verdana"/>
      <family val="2"/>
    </font>
    <font>
      <b/>
      <sz val="10"/>
      <color theme="0"/>
      <name val="Verdana"/>
      <family val="2"/>
    </font>
    <font>
      <b/>
      <sz val="14"/>
      <color theme="0"/>
      <name val="Verdana"/>
      <family val="2"/>
    </font>
    <font>
      <b/>
      <sz val="7"/>
      <color theme="1"/>
      <name val="Verdana"/>
      <family val="2"/>
    </font>
    <font>
      <sz val="48"/>
      <color rgb="FFFF0000"/>
      <name val="Arial"/>
      <family val="2"/>
    </font>
    <font>
      <sz val="10"/>
      <name val="Verdana"/>
      <family val="2"/>
    </font>
    <font>
      <sz val="8"/>
      <color rgb="FF212120"/>
      <name val="Verdana"/>
      <family val="2"/>
    </font>
    <font>
      <b/>
      <sz val="10"/>
      <color rgb="FFFF0000"/>
      <name val="Verdana"/>
      <family val="2"/>
    </font>
    <font>
      <sz val="8"/>
      <color rgb="FFFF0000"/>
      <name val="Verdana"/>
      <family val="2"/>
    </font>
    <font>
      <b/>
      <sz val="10"/>
      <color theme="1"/>
      <name val="Segoe UI Light"/>
      <family val="2"/>
    </font>
    <font>
      <b/>
      <i/>
      <sz val="10"/>
      <color theme="1"/>
      <name val="Segoe UI Light"/>
      <family val="2"/>
    </font>
    <font>
      <b/>
      <sz val="14"/>
      <color theme="1"/>
      <name val="Segoe UI Light"/>
      <family val="2"/>
    </font>
    <font>
      <i/>
      <sz val="9"/>
      <color theme="1"/>
      <name val="Segoe UI Light"/>
      <family val="2"/>
    </font>
    <font>
      <sz val="10"/>
      <color theme="1"/>
      <name val="Segoe UI Light"/>
      <family val="2"/>
    </font>
    <font>
      <b/>
      <sz val="12"/>
      <color theme="0"/>
      <name val="Verdana"/>
      <family val="2"/>
    </font>
    <font>
      <sz val="8"/>
      <color rgb="FF333333"/>
      <name val="Verdana"/>
      <family val="2"/>
    </font>
  </fonts>
  <fills count="1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5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wrapText="1"/>
    </xf>
    <xf numFmtId="0" fontId="5" fillId="0" borderId="0" xfId="0" applyFont="1"/>
    <xf numFmtId="0" fontId="4" fillId="0" borderId="0" xfId="0" applyFont="1"/>
    <xf numFmtId="0" fontId="6" fillId="0" borderId="0" xfId="0" applyFont="1"/>
    <xf numFmtId="0" fontId="4" fillId="0" borderId="0" xfId="0" applyFont="1" applyBorder="1"/>
    <xf numFmtId="0" fontId="0" fillId="0" borderId="0" xfId="0" applyProtection="1"/>
    <xf numFmtId="0" fontId="7" fillId="2" borderId="0" xfId="0" applyFont="1" applyFill="1" applyBorder="1" applyAlignment="1" applyProtection="1">
      <alignment horizontal="center" vertical="center"/>
    </xf>
    <xf numFmtId="0" fontId="7" fillId="0" borderId="0" xfId="0" applyFont="1" applyFill="1" applyBorder="1" applyAlignment="1" applyProtection="1">
      <alignment horizontal="center" vertical="center"/>
    </xf>
    <xf numFmtId="0" fontId="8" fillId="0" borderId="0" xfId="0" quotePrefix="1" applyFont="1" applyAlignment="1" applyProtection="1">
      <alignment vertical="center"/>
    </xf>
    <xf numFmtId="0" fontId="9" fillId="3" borderId="0" xfId="0" applyFont="1" applyFill="1" applyBorder="1" applyAlignment="1" applyProtection="1">
      <alignment horizontal="center" vertical="center"/>
    </xf>
    <xf numFmtId="0" fontId="10" fillId="4" borderId="6" xfId="0" applyFont="1" applyFill="1" applyBorder="1" applyAlignment="1" applyProtection="1">
      <alignment vertical="center"/>
    </xf>
    <xf numFmtId="0" fontId="10" fillId="4" borderId="0" xfId="0" applyFont="1" applyFill="1" applyBorder="1" applyAlignment="1" applyProtection="1">
      <alignment vertical="center"/>
    </xf>
    <xf numFmtId="0" fontId="13" fillId="0" borderId="0" xfId="0" applyFont="1" applyFill="1" applyBorder="1" applyAlignment="1" applyProtection="1">
      <alignment vertical="center"/>
    </xf>
    <xf numFmtId="49" fontId="11" fillId="0" borderId="0" xfId="0" applyNumberFormat="1" applyFont="1" applyFill="1" applyAlignment="1" applyProtection="1">
      <alignment vertical="center"/>
    </xf>
    <xf numFmtId="0" fontId="11" fillId="0" borderId="0" xfId="0" applyFont="1" applyAlignment="1" applyProtection="1">
      <alignment vertical="center"/>
    </xf>
    <xf numFmtId="14" fontId="11" fillId="0" borderId="0" xfId="0" applyNumberFormat="1" applyFont="1" applyAlignment="1" applyProtection="1">
      <alignment vertical="center"/>
    </xf>
    <xf numFmtId="0" fontId="12" fillId="0" borderId="0" xfId="0" applyFont="1" applyProtection="1"/>
    <xf numFmtId="167" fontId="12" fillId="0" borderId="0" xfId="0" applyNumberFormat="1" applyFont="1" applyAlignment="1" applyProtection="1">
      <alignment horizontal="center"/>
    </xf>
    <xf numFmtId="166" fontId="12" fillId="0" borderId="0" xfId="0" applyNumberFormat="1" applyFont="1" applyProtection="1"/>
    <xf numFmtId="14" fontId="12" fillId="2" borderId="0" xfId="0" applyNumberFormat="1" applyFont="1" applyFill="1" applyAlignment="1" applyProtection="1">
      <alignment horizontal="center" vertical="center"/>
    </xf>
    <xf numFmtId="166" fontId="11" fillId="2" borderId="0" xfId="0" applyNumberFormat="1" applyFont="1" applyFill="1" applyAlignment="1" applyProtection="1">
      <alignment horizontal="center" vertical="center"/>
    </xf>
    <xf numFmtId="0" fontId="0" fillId="0" borderId="0" xfId="0" applyFill="1" applyProtection="1"/>
    <xf numFmtId="0" fontId="0" fillId="5" borderId="0" xfId="0" applyFill="1" applyProtection="1"/>
    <xf numFmtId="0" fontId="14" fillId="2" borderId="0" xfId="0" applyFont="1" applyFill="1" applyBorder="1" applyAlignment="1" applyProtection="1">
      <alignment horizontal="center" vertical="center"/>
      <protection locked="0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3" fillId="0" borderId="0" xfId="0" applyNumberFormat="1" applyFont="1" applyBorder="1" applyAlignment="1">
      <alignment horizontal="center" wrapText="1"/>
    </xf>
    <xf numFmtId="49" fontId="3" fillId="0" borderId="0" xfId="0" applyNumberFormat="1" applyFont="1" applyAlignment="1">
      <alignment horizontal="center" wrapText="1"/>
    </xf>
    <xf numFmtId="0" fontId="2" fillId="0" borderId="0" xfId="0" applyFont="1" applyBorder="1"/>
    <xf numFmtId="0" fontId="13" fillId="0" borderId="0" xfId="0" applyFont="1" applyFill="1" applyBorder="1" applyAlignment="1" applyProtection="1">
      <alignment vertical="center"/>
      <protection locked="0"/>
    </xf>
    <xf numFmtId="0" fontId="13" fillId="0" borderId="0" xfId="0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3" fillId="0" borderId="0" xfId="0" applyFont="1" applyAlignment="1">
      <alignment horizontal="center" wrapText="1"/>
    </xf>
    <xf numFmtId="14" fontId="2" fillId="0" borderId="0" xfId="0" applyNumberFormat="1" applyFont="1"/>
    <xf numFmtId="0" fontId="2" fillId="0" borderId="0" xfId="0" applyFont="1" applyFill="1" applyBorder="1" applyAlignment="1">
      <alignment vertical="center" wrapText="1"/>
    </xf>
    <xf numFmtId="0" fontId="2" fillId="0" borderId="0" xfId="0" applyFont="1" applyAlignment="1">
      <alignment horizontal="center"/>
    </xf>
    <xf numFmtId="0" fontId="21" fillId="2" borderId="1" xfId="0" applyFont="1" applyFill="1" applyBorder="1" applyAlignment="1">
      <alignment horizontal="center" vertical="center" wrapText="1"/>
    </xf>
    <xf numFmtId="167" fontId="22" fillId="0" borderId="0" xfId="0" applyNumberFormat="1" applyFont="1" applyBorder="1" applyAlignment="1">
      <alignment horizontal="center" vertical="center" wrapText="1"/>
    </xf>
    <xf numFmtId="14" fontId="22" fillId="0" borderId="0" xfId="0" applyNumberFormat="1" applyFont="1" applyBorder="1" applyAlignment="1">
      <alignment horizontal="center" vertical="center" wrapText="1"/>
    </xf>
    <xf numFmtId="166" fontId="22" fillId="0" borderId="0" xfId="0" applyNumberFormat="1" applyFont="1" applyBorder="1" applyAlignment="1">
      <alignment vertical="center" wrapText="1"/>
    </xf>
    <xf numFmtId="49" fontId="22" fillId="0" borderId="0" xfId="0" applyNumberFormat="1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Fill="1" applyBorder="1" applyAlignment="1">
      <alignment horizontal="left" vertical="center" wrapText="1"/>
    </xf>
    <xf numFmtId="14" fontId="22" fillId="0" borderId="0" xfId="0" applyNumberFormat="1" applyFont="1" applyBorder="1" applyAlignment="1">
      <alignment horizontal="center" vertical="center"/>
    </xf>
    <xf numFmtId="9" fontId="22" fillId="0" borderId="0" xfId="0" applyNumberFormat="1" applyFont="1" applyBorder="1" applyAlignment="1">
      <alignment horizontal="center" vertical="center" wrapText="1"/>
    </xf>
    <xf numFmtId="167" fontId="22" fillId="0" borderId="0" xfId="0" applyNumberFormat="1" applyFont="1" applyAlignment="1">
      <alignment horizontal="center" vertical="center" wrapText="1"/>
    </xf>
    <xf numFmtId="14" fontId="22" fillId="0" borderId="0" xfId="0" applyNumberFormat="1" applyFont="1" applyAlignment="1">
      <alignment horizontal="center" vertical="center" wrapText="1"/>
    </xf>
    <xf numFmtId="166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49" fontId="22" fillId="0" borderId="0" xfId="0" applyNumberFormat="1" applyFont="1" applyAlignment="1">
      <alignment horizontal="center" vertical="center" wrapText="1"/>
    </xf>
    <xf numFmtId="0" fontId="22" fillId="0" borderId="0" xfId="0" applyFont="1" applyBorder="1" applyAlignment="1">
      <alignment wrapText="1"/>
    </xf>
    <xf numFmtId="0" fontId="22" fillId="0" borderId="0" xfId="0" applyFont="1" applyAlignment="1">
      <alignment wrapText="1"/>
    </xf>
    <xf numFmtId="0" fontId="22" fillId="0" borderId="0" xfId="0" applyFont="1" applyAlignment="1">
      <alignment vertical="center"/>
    </xf>
    <xf numFmtId="49" fontId="22" fillId="0" borderId="0" xfId="0" applyNumberFormat="1" applyFont="1" applyAlignment="1">
      <alignment horizontal="center" vertical="center"/>
    </xf>
    <xf numFmtId="0" fontId="23" fillId="0" borderId="0" xfId="0" applyFont="1" applyFill="1" applyBorder="1" applyAlignment="1">
      <alignment horizontal="left" vertical="center" wrapText="1"/>
    </xf>
    <xf numFmtId="167" fontId="23" fillId="0" borderId="0" xfId="0" applyNumberFormat="1" applyFont="1" applyFill="1" applyBorder="1" applyAlignment="1">
      <alignment horizontal="center" vertical="center" wrapText="1"/>
    </xf>
    <xf numFmtId="14" fontId="23" fillId="0" borderId="0" xfId="0" applyNumberFormat="1" applyFont="1" applyFill="1" applyBorder="1" applyAlignment="1">
      <alignment horizontal="center" vertical="center" wrapText="1"/>
    </xf>
    <xf numFmtId="166" fontId="23" fillId="0" borderId="0" xfId="0" applyNumberFormat="1" applyFont="1" applyFill="1" applyBorder="1" applyAlignment="1">
      <alignment vertical="center" wrapText="1"/>
    </xf>
    <xf numFmtId="0" fontId="23" fillId="0" borderId="0" xfId="0" applyFont="1" applyFill="1" applyBorder="1" applyAlignment="1">
      <alignment vertical="center" wrapText="1"/>
    </xf>
    <xf numFmtId="49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/>
    </xf>
    <xf numFmtId="14" fontId="22" fillId="0" borderId="9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4" xfId="0" applyFont="1" applyFill="1" applyBorder="1" applyAlignment="1" applyProtection="1">
      <alignment horizontal="left" vertical="center" wrapText="1"/>
      <protection locked="0"/>
    </xf>
    <xf numFmtId="0" fontId="22" fillId="0" borderId="4" xfId="0" applyFont="1" applyFill="1" applyBorder="1" applyAlignment="1" applyProtection="1">
      <alignment horizontal="center" vertical="center" wrapText="1"/>
      <protection locked="0"/>
    </xf>
    <xf numFmtId="0" fontId="22" fillId="0" borderId="4" xfId="0" applyNumberFormat="1" applyFont="1" applyFill="1" applyBorder="1" applyAlignment="1" applyProtection="1">
      <alignment horizontal="center" vertical="center" wrapText="1"/>
      <protection locked="0"/>
    </xf>
    <xf numFmtId="166" fontId="22" fillId="0" borderId="4" xfId="0" applyNumberFormat="1" applyFont="1" applyFill="1" applyBorder="1" applyAlignment="1" applyProtection="1">
      <alignment horizontal="center" vertical="center" wrapText="1"/>
      <protection locked="0"/>
    </xf>
    <xf numFmtId="166" fontId="22" fillId="0" borderId="4" xfId="0" applyNumberFormat="1" applyFont="1" applyFill="1" applyBorder="1" applyAlignment="1" applyProtection="1">
      <alignment horizontal="center" vertical="center" wrapText="1"/>
    </xf>
    <xf numFmtId="170" fontId="22" fillId="0" borderId="10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10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4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1" xfId="0" applyFont="1" applyFill="1" applyBorder="1" applyAlignment="1" applyProtection="1">
      <alignment horizontal="left" vertical="center" wrapText="1"/>
      <protection locked="0"/>
    </xf>
    <xf numFmtId="0" fontId="22" fillId="0" borderId="1" xfId="0" applyNumberFormat="1" applyFont="1" applyFill="1" applyBorder="1" applyAlignment="1" applyProtection="1">
      <alignment horizontal="center" vertical="center" wrapText="1"/>
      <protection locked="0"/>
    </xf>
    <xf numFmtId="166" fontId="22" fillId="0" borderId="1" xfId="0" applyNumberFormat="1" applyFont="1" applyFill="1" applyBorder="1" applyAlignment="1" applyProtection="1">
      <alignment horizontal="center" vertical="center" wrapText="1"/>
      <protection locked="0"/>
    </xf>
    <xf numFmtId="170" fontId="22" fillId="0" borderId="2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1" xfId="0" applyFont="1" applyFill="1" applyBorder="1" applyAlignment="1" applyProtection="1">
      <alignment horizontal="center" vertical="center" wrapText="1"/>
      <protection locked="0"/>
    </xf>
    <xf numFmtId="14" fontId="22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3" xfId="0" quotePrefix="1" applyNumberFormat="1" applyFont="1" applyFill="1" applyBorder="1" applyAlignment="1" applyProtection="1">
      <alignment horizontal="center" vertical="center" wrapText="1"/>
      <protection locked="0"/>
    </xf>
    <xf numFmtId="14" fontId="23" fillId="0" borderId="2" xfId="0" applyNumberFormat="1" applyFont="1" applyFill="1" applyBorder="1" applyAlignment="1" applyProtection="1">
      <alignment horizontal="center" vertical="center" wrapText="1"/>
      <protection locked="0"/>
    </xf>
    <xf numFmtId="14" fontId="23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23" fillId="0" borderId="3" xfId="0" applyNumberFormat="1" applyFont="1" applyFill="1" applyBorder="1" applyAlignment="1" applyProtection="1">
      <alignment horizontal="center" vertical="center" wrapText="1"/>
      <protection locked="0"/>
    </xf>
    <xf numFmtId="14" fontId="23" fillId="0" borderId="3" xfId="0" quotePrefix="1" applyNumberFormat="1" applyFont="1" applyFill="1" applyBorder="1" applyAlignment="1" applyProtection="1">
      <alignment horizontal="center" vertical="center" wrapText="1"/>
      <protection locked="0"/>
    </xf>
    <xf numFmtId="166" fontId="23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23" fillId="0" borderId="1" xfId="0" quotePrefix="1" applyNumberFormat="1" applyFont="1" applyFill="1" applyBorder="1" applyAlignment="1" applyProtection="1">
      <alignment horizontal="center" vertical="center" wrapText="1"/>
      <protection locked="0"/>
    </xf>
    <xf numFmtId="0" fontId="23" fillId="0" borderId="1" xfId="0" applyFont="1" applyFill="1" applyBorder="1" applyAlignment="1" applyProtection="1">
      <alignment horizontal="left" vertical="center" wrapText="1"/>
      <protection locked="0"/>
    </xf>
    <xf numFmtId="0" fontId="23" fillId="0" borderId="1" xfId="0" applyFont="1" applyFill="1" applyBorder="1" applyAlignment="1" applyProtection="1">
      <alignment horizontal="center" vertical="center" wrapText="1"/>
      <protection locked="0"/>
    </xf>
    <xf numFmtId="168" fontId="2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1" xfId="0" quotePrefix="1" applyFont="1" applyFill="1" applyBorder="1" applyAlignment="1" applyProtection="1">
      <alignment horizontal="center" vertical="center" wrapText="1"/>
      <protection locked="0"/>
    </xf>
    <xf numFmtId="0" fontId="23" fillId="0" borderId="0" xfId="0" applyFont="1" applyFill="1" applyAlignment="1" applyProtection="1">
      <alignment horizontal="left" vertical="center" wrapText="1"/>
      <protection locked="0"/>
    </xf>
    <xf numFmtId="14" fontId="23" fillId="0" borderId="1" xfId="0" applyNumberFormat="1" applyFont="1" applyFill="1" applyBorder="1" applyAlignment="1" applyProtection="1">
      <alignment horizontal="left" vertical="center" wrapText="1"/>
      <protection locked="0"/>
    </xf>
    <xf numFmtId="166" fontId="23" fillId="0" borderId="0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wrapText="1"/>
    </xf>
    <xf numFmtId="0" fontId="22" fillId="0" borderId="0" xfId="0" applyFont="1" applyFill="1" applyBorder="1" applyAlignment="1">
      <alignment horizontal="center" vertical="center" wrapText="1"/>
    </xf>
    <xf numFmtId="166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 applyProtection="1">
      <alignment horizontal="center" vertical="center" wrapText="1"/>
      <protection locked="0"/>
    </xf>
    <xf numFmtId="14" fontId="22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166" fontId="22" fillId="0" borderId="0" xfId="0" applyNumberFormat="1" applyFont="1" applyAlignment="1">
      <alignment horizontal="center" vertical="center" wrapText="1"/>
    </xf>
    <xf numFmtId="0" fontId="22" fillId="0" borderId="0" xfId="0" applyFont="1" applyAlignment="1" applyProtection="1">
      <alignment horizontal="center" vertical="center" wrapText="1"/>
      <protection locked="0"/>
    </xf>
    <xf numFmtId="14" fontId="22" fillId="0" borderId="0" xfId="0" applyNumberFormat="1" applyFont="1" applyAlignment="1" applyProtection="1">
      <alignment horizontal="center" vertical="center" wrapText="1"/>
      <protection locked="0"/>
    </xf>
    <xf numFmtId="0" fontId="25" fillId="0" borderId="0" xfId="0" applyFont="1" applyAlignment="1">
      <alignment wrapText="1"/>
    </xf>
    <xf numFmtId="0" fontId="26" fillId="0" borderId="0" xfId="0" applyFont="1" applyAlignment="1">
      <alignment horizontal="left" vertical="center" wrapText="1"/>
    </xf>
    <xf numFmtId="167" fontId="23" fillId="0" borderId="1" xfId="0" applyNumberFormat="1" applyFont="1" applyFill="1" applyBorder="1" applyAlignment="1">
      <alignment horizontal="center" vertical="center" wrapText="1"/>
    </xf>
    <xf numFmtId="165" fontId="23" fillId="0" borderId="1" xfId="0" applyNumberFormat="1" applyFont="1" applyFill="1" applyBorder="1" applyAlignment="1">
      <alignment horizontal="center" vertical="center" wrapText="1"/>
    </xf>
    <xf numFmtId="166" fontId="23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left" vertical="center" wrapText="1"/>
    </xf>
    <xf numFmtId="49" fontId="23" fillId="0" borderId="1" xfId="0" applyNumberFormat="1" applyFont="1" applyFill="1" applyBorder="1" applyAlignment="1">
      <alignment horizontal="center" vertical="center" wrapText="1"/>
    </xf>
    <xf numFmtId="0" fontId="30" fillId="6" borderId="8" xfId="0" applyNumberFormat="1" applyFont="1" applyFill="1" applyBorder="1" applyAlignment="1" applyProtection="1">
      <alignment horizontal="center" vertical="center" wrapText="1"/>
      <protection locked="0"/>
    </xf>
    <xf numFmtId="0" fontId="30" fillId="6" borderId="7" xfId="0" applyNumberFormat="1" applyFont="1" applyFill="1" applyBorder="1" applyAlignment="1" applyProtection="1">
      <alignment horizontal="center" vertical="center" wrapText="1"/>
      <protection locked="0"/>
    </xf>
    <xf numFmtId="0" fontId="30" fillId="6" borderId="7" xfId="0" quotePrefix="1" applyNumberFormat="1" applyFont="1" applyFill="1" applyBorder="1" applyAlignment="1" applyProtection="1">
      <alignment horizontal="center" vertical="center" wrapText="1"/>
      <protection locked="0"/>
    </xf>
    <xf numFmtId="14" fontId="30" fillId="6" borderId="7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0" xfId="0" applyFont="1" applyAlignment="1">
      <alignment horizontal="center"/>
    </xf>
    <xf numFmtId="0" fontId="31" fillId="0" borderId="0" xfId="0" applyFont="1" applyAlignment="1">
      <alignment horizontal="left" vertical="top" wrapText="1"/>
    </xf>
    <xf numFmtId="0" fontId="29" fillId="0" borderId="1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right"/>
    </xf>
    <xf numFmtId="0" fontId="20" fillId="0" borderId="0" xfId="0" applyFont="1"/>
    <xf numFmtId="14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0" fontId="22" fillId="0" borderId="0" xfId="0" applyFont="1"/>
    <xf numFmtId="14" fontId="30" fillId="7" borderId="0" xfId="0" applyNumberFormat="1" applyFont="1" applyFill="1" applyAlignment="1">
      <alignment horizontal="center" vertical="center"/>
    </xf>
    <xf numFmtId="0" fontId="30" fillId="7" borderId="0" xfId="0" applyFont="1" applyFill="1" applyAlignment="1">
      <alignment horizontal="center" vertical="center"/>
    </xf>
    <xf numFmtId="0" fontId="22" fillId="0" borderId="0" xfId="0" applyFont="1" applyAlignment="1">
      <alignment horizontal="left" vertical="center"/>
    </xf>
    <xf numFmtId="166" fontId="22" fillId="0" borderId="0" xfId="1" applyNumberFormat="1" applyFont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166" fontId="30" fillId="7" borderId="0" xfId="0" applyNumberFormat="1" applyFont="1" applyFill="1" applyAlignment="1">
      <alignment horizontal="center" vertical="center"/>
    </xf>
    <xf numFmtId="166" fontId="28" fillId="0" borderId="0" xfId="0" applyNumberFormat="1" applyFont="1" applyAlignment="1">
      <alignment vertical="center" wrapText="1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0" fillId="9" borderId="0" xfId="0" applyFont="1" applyFill="1"/>
    <xf numFmtId="0" fontId="22" fillId="0" borderId="0" xfId="0" applyFont="1" applyBorder="1" applyAlignment="1">
      <alignment horizontal="center" vertical="center" wrapText="1"/>
    </xf>
    <xf numFmtId="0" fontId="22" fillId="9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4" fillId="9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0" fontId="26" fillId="9" borderId="0" xfId="0" applyFont="1" applyFill="1" applyAlignment="1">
      <alignment horizontal="center" vertical="center" wrapText="1"/>
    </xf>
    <xf numFmtId="0" fontId="37" fillId="10" borderId="0" xfId="0" applyFont="1" applyFill="1" applyAlignment="1">
      <alignment horizontal="center" vertical="center"/>
    </xf>
    <xf numFmtId="0" fontId="37" fillId="10" borderId="0" xfId="0" applyFont="1" applyFill="1" applyAlignment="1">
      <alignment horizontal="center" vertical="center" wrapText="1"/>
    </xf>
    <xf numFmtId="0" fontId="28" fillId="0" borderId="0" xfId="0" applyFont="1" applyAlignment="1"/>
    <xf numFmtId="14" fontId="36" fillId="11" borderId="0" xfId="0" applyNumberFormat="1" applyFont="1" applyFill="1" applyBorder="1" applyAlignment="1">
      <alignment horizontal="center" vertical="center"/>
    </xf>
    <xf numFmtId="14" fontId="37" fillId="10" borderId="0" xfId="0" applyNumberFormat="1" applyFont="1" applyFill="1" applyAlignment="1">
      <alignment horizontal="center" vertical="center"/>
    </xf>
    <xf numFmtId="14" fontId="22" fillId="9" borderId="0" xfId="0" applyNumberFormat="1" applyFont="1" applyFill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166" fontId="22" fillId="0" borderId="0" xfId="2" applyNumberFormat="1" applyFont="1" applyBorder="1" applyAlignment="1">
      <alignment horizontal="center" vertical="center" wrapText="1"/>
    </xf>
    <xf numFmtId="166" fontId="22" fillId="0" borderId="0" xfId="2" applyNumberFormat="1" applyFont="1" applyAlignment="1">
      <alignment horizontal="center" vertical="center" wrapText="1"/>
    </xf>
    <xf numFmtId="166" fontId="37" fillId="10" borderId="0" xfId="2" applyNumberFormat="1" applyFont="1" applyFill="1" applyAlignment="1">
      <alignment horizontal="center" vertical="center" wrapText="1"/>
    </xf>
    <xf numFmtId="166" fontId="22" fillId="9" borderId="0" xfId="2" applyNumberFormat="1" applyFont="1" applyFill="1" applyAlignment="1">
      <alignment horizontal="center" vertical="center" wrapText="1"/>
    </xf>
    <xf numFmtId="0" fontId="26" fillId="0" borderId="0" xfId="0" applyNumberFormat="1" applyFont="1" applyAlignment="1">
      <alignment horizontal="center" vertical="center"/>
    </xf>
    <xf numFmtId="0" fontId="35" fillId="8" borderId="6" xfId="0" applyFont="1" applyFill="1" applyBorder="1" applyAlignment="1" applyProtection="1">
      <alignment horizontal="center" vertical="center"/>
    </xf>
    <xf numFmtId="0" fontId="35" fillId="8" borderId="0" xfId="0" applyFont="1" applyFill="1" applyBorder="1" applyAlignment="1" applyProtection="1">
      <alignment horizontal="center" vertical="center"/>
    </xf>
    <xf numFmtId="0" fontId="36" fillId="8" borderId="0" xfId="0" applyFont="1" applyFill="1" applyAlignment="1">
      <alignment horizontal="center"/>
    </xf>
    <xf numFmtId="0" fontId="40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9" borderId="0" xfId="0" applyFont="1" applyFill="1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  <xf numFmtId="0" fontId="26" fillId="9" borderId="0" xfId="0" applyFont="1" applyFill="1" applyAlignment="1">
      <alignment horizontal="left" vertical="center" wrapText="1"/>
    </xf>
    <xf numFmtId="0" fontId="38" fillId="11" borderId="0" xfId="0" applyNumberFormat="1" applyFont="1" applyFill="1" applyBorder="1" applyAlignment="1" applyProtection="1">
      <alignment horizontal="center" vertical="center"/>
      <protection locked="0"/>
    </xf>
    <xf numFmtId="49" fontId="32" fillId="0" borderId="0" xfId="0" applyNumberFormat="1" applyFont="1" applyAlignment="1">
      <alignment horizontal="center"/>
    </xf>
    <xf numFmtId="0" fontId="33" fillId="0" borderId="0" xfId="0" applyFont="1" applyAlignment="1">
      <alignment wrapText="1"/>
    </xf>
    <xf numFmtId="14" fontId="22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left" vertical="center"/>
    </xf>
    <xf numFmtId="166" fontId="22" fillId="0" borderId="0" xfId="1" applyNumberFormat="1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3" fillId="0" borderId="0" xfId="0" applyNumberFormat="1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center" vertical="center" wrapText="1"/>
    </xf>
    <xf numFmtId="167" fontId="23" fillId="0" borderId="11" xfId="0" applyNumberFormat="1" applyFont="1" applyFill="1" applyBorder="1" applyAlignment="1">
      <alignment horizontal="center" vertical="center" wrapText="1"/>
    </xf>
    <xf numFmtId="165" fontId="23" fillId="0" borderId="11" xfId="0" applyNumberFormat="1" applyFont="1" applyFill="1" applyBorder="1" applyAlignment="1">
      <alignment horizontal="center" vertical="center" wrapText="1"/>
    </xf>
    <xf numFmtId="0" fontId="23" fillId="0" borderId="11" xfId="0" applyFont="1" applyFill="1" applyBorder="1" applyAlignment="1">
      <alignment horizontal="left" vertical="center" wrapText="1"/>
    </xf>
    <xf numFmtId="165" fontId="23" fillId="0" borderId="1" xfId="0" applyNumberFormat="1" applyFont="1" applyFill="1" applyBorder="1" applyAlignment="1">
      <alignment horizontal="left" vertical="center" wrapText="1"/>
    </xf>
    <xf numFmtId="14" fontId="23" fillId="0" borderId="1" xfId="0" applyNumberFormat="1" applyFont="1" applyFill="1" applyBorder="1" applyAlignment="1">
      <alignment horizontal="center" vertical="center" wrapText="1"/>
    </xf>
    <xf numFmtId="166" fontId="23" fillId="0" borderId="1" xfId="0" applyNumberFormat="1" applyFont="1" applyFill="1" applyBorder="1" applyAlignment="1">
      <alignment vertical="center" wrapText="1"/>
    </xf>
    <xf numFmtId="0" fontId="23" fillId="0" borderId="1" xfId="0" applyFont="1" applyFill="1" applyBorder="1" applyAlignment="1">
      <alignment vertical="center" wrapText="1"/>
    </xf>
    <xf numFmtId="166" fontId="23" fillId="0" borderId="1" xfId="1" applyNumberFormat="1" applyFont="1" applyFill="1" applyBorder="1" applyAlignment="1">
      <alignment horizontal="center" vertical="center" wrapText="1"/>
    </xf>
    <xf numFmtId="0" fontId="42" fillId="0" borderId="0" xfId="0" quotePrefix="1" applyFont="1" applyAlignment="1">
      <alignment horizontal="right"/>
    </xf>
    <xf numFmtId="0" fontId="30" fillId="6" borderId="7" xfId="0" applyFont="1" applyFill="1" applyBorder="1" applyAlignment="1" applyProtection="1">
      <alignment horizontal="center" vertical="center" wrapText="1"/>
    </xf>
    <xf numFmtId="14" fontId="30" fillId="6" borderId="7" xfId="0" applyNumberFormat="1" applyFont="1" applyFill="1" applyBorder="1" applyAlignment="1" applyProtection="1">
      <alignment horizontal="center" vertical="center" wrapText="1"/>
    </xf>
    <xf numFmtId="166" fontId="30" fillId="6" borderId="7" xfId="0" applyNumberFormat="1" applyFont="1" applyFill="1" applyBorder="1" applyAlignment="1" applyProtection="1">
      <alignment horizontal="center" vertical="center" wrapText="1"/>
    </xf>
    <xf numFmtId="169" fontId="30" fillId="6" borderId="7" xfId="0" applyNumberFormat="1" applyFont="1" applyFill="1" applyBorder="1" applyAlignment="1" applyProtection="1">
      <alignment horizontal="center" vertical="center" wrapText="1"/>
    </xf>
    <xf numFmtId="171" fontId="22" fillId="0" borderId="0" xfId="0" applyNumberFormat="1" applyFont="1" applyFill="1" applyBorder="1" applyAlignment="1">
      <alignment horizontal="center" vertical="center" wrapText="1"/>
    </xf>
    <xf numFmtId="166" fontId="23" fillId="0" borderId="2" xfId="0" applyNumberFormat="1" applyFont="1" applyFill="1" applyBorder="1" applyAlignment="1">
      <alignment vertical="center" wrapText="1"/>
    </xf>
    <xf numFmtId="166" fontId="23" fillId="0" borderId="12" xfId="0" applyNumberFormat="1" applyFont="1" applyFill="1" applyBorder="1" applyAlignment="1">
      <alignment vertical="center" wrapText="1"/>
    </xf>
    <xf numFmtId="167" fontId="23" fillId="0" borderId="4" xfId="0" applyNumberFormat="1" applyFont="1" applyFill="1" applyBorder="1" applyAlignment="1">
      <alignment horizontal="center" vertical="center" wrapText="1"/>
    </xf>
    <xf numFmtId="166" fontId="23" fillId="0" borderId="4" xfId="0" applyNumberFormat="1" applyFont="1" applyFill="1" applyBorder="1" applyAlignment="1">
      <alignment vertical="center" wrapText="1"/>
    </xf>
    <xf numFmtId="0" fontId="23" fillId="0" borderId="4" xfId="0" applyFont="1" applyFill="1" applyBorder="1" applyAlignment="1">
      <alignment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0" fillId="7" borderId="0" xfId="0" applyFont="1" applyFill="1" applyAlignment="1">
      <alignment horizontal="left" vertical="center"/>
    </xf>
    <xf numFmtId="14" fontId="23" fillId="0" borderId="11" xfId="0" applyNumberFormat="1" applyFont="1" applyFill="1" applyBorder="1" applyAlignment="1">
      <alignment horizontal="center" vertical="center" wrapText="1"/>
    </xf>
    <xf numFmtId="166" fontId="23" fillId="0" borderId="11" xfId="0" applyNumberFormat="1" applyFont="1" applyFill="1" applyBorder="1" applyAlignment="1">
      <alignment vertical="center" wrapText="1"/>
    </xf>
    <xf numFmtId="0" fontId="23" fillId="0" borderId="11" xfId="0" applyFont="1" applyFill="1" applyBorder="1" applyAlignment="1">
      <alignment vertical="center" wrapText="1"/>
    </xf>
    <xf numFmtId="13" fontId="30" fillId="6" borderId="7" xfId="3" applyNumberFormat="1" applyFont="1" applyFill="1" applyBorder="1" applyAlignment="1" applyProtection="1">
      <alignment horizontal="center" vertical="center" wrapText="1"/>
      <protection locked="0"/>
    </xf>
    <xf numFmtId="0" fontId="27" fillId="0" borderId="0" xfId="0" applyFont="1"/>
    <xf numFmtId="0" fontId="22" fillId="0" borderId="1" xfId="0" applyFont="1" applyBorder="1" applyAlignment="1">
      <alignment horizontal="center"/>
    </xf>
    <xf numFmtId="0" fontId="2" fillId="0" borderId="1" xfId="0" applyFont="1" applyBorder="1"/>
    <xf numFmtId="49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22" fillId="0" borderId="0" xfId="0" applyFont="1" applyAlignment="1">
      <alignment horizontal="center" vertical="center"/>
    </xf>
    <xf numFmtId="14" fontId="23" fillId="0" borderId="4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5" fillId="0" borderId="0" xfId="0" applyFont="1" applyAlignment="1">
      <alignment horizontal="left" vertical="center"/>
    </xf>
    <xf numFmtId="166" fontId="45" fillId="0" borderId="0" xfId="1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13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23" fillId="0" borderId="1" xfId="0" applyFont="1" applyFill="1" applyBorder="1" applyAlignment="1">
      <alignment horizontal="left" vertical="center"/>
    </xf>
    <xf numFmtId="14" fontId="22" fillId="0" borderId="1" xfId="0" applyNumberFormat="1" applyFont="1" applyBorder="1" applyAlignment="1">
      <alignment horizontal="center"/>
    </xf>
    <xf numFmtId="167" fontId="22" fillId="0" borderId="1" xfId="0" applyNumberFormat="1" applyFont="1" applyBorder="1" applyAlignment="1">
      <alignment horizontal="center"/>
    </xf>
    <xf numFmtId="166" fontId="22" fillId="0" borderId="1" xfId="1" applyNumberFormat="1" applyFont="1" applyBorder="1"/>
    <xf numFmtId="0" fontId="46" fillId="14" borderId="0" xfId="0" applyFont="1" applyFill="1" applyBorder="1" applyAlignment="1">
      <alignment horizontal="center" vertical="center"/>
    </xf>
    <xf numFmtId="0" fontId="46" fillId="14" borderId="0" xfId="0" applyFont="1" applyFill="1" applyBorder="1" applyAlignment="1">
      <alignment horizontal="center" vertical="center" wrapText="1"/>
    </xf>
    <xf numFmtId="0" fontId="46" fillId="15" borderId="0" xfId="0" applyFont="1" applyFill="1" applyBorder="1" applyAlignment="1">
      <alignment horizontal="center" vertical="center" wrapText="1"/>
    </xf>
    <xf numFmtId="0" fontId="46" fillId="15" borderId="0" xfId="0" applyFont="1" applyFill="1" applyAlignment="1">
      <alignment horizontal="center" vertical="center" wrapText="1"/>
    </xf>
    <xf numFmtId="0" fontId="47" fillId="0" borderId="0" xfId="0" applyFont="1"/>
    <xf numFmtId="0" fontId="46" fillId="0" borderId="0" xfId="0" applyFont="1" applyAlignment="1">
      <alignment horizontal="center" vertical="center"/>
    </xf>
    <xf numFmtId="166" fontId="48" fillId="0" borderId="0" xfId="1" applyNumberFormat="1" applyFont="1"/>
    <xf numFmtId="166" fontId="49" fillId="0" borderId="0" xfId="1" applyNumberFormat="1" applyFont="1" applyAlignment="1">
      <alignment vertical="center"/>
    </xf>
    <xf numFmtId="0" fontId="50" fillId="0" borderId="0" xfId="0" applyFont="1" applyAlignment="1">
      <alignment horizontal="center" vertical="center"/>
    </xf>
    <xf numFmtId="0" fontId="50" fillId="0" borderId="0" xfId="0" applyFont="1"/>
    <xf numFmtId="0" fontId="46" fillId="0" borderId="0" xfId="0" applyFont="1" applyAlignment="1">
      <alignment horizontal="center"/>
    </xf>
    <xf numFmtId="2" fontId="50" fillId="0" borderId="0" xfId="0" applyNumberFormat="1" applyFont="1" applyAlignment="1">
      <alignment horizontal="center" vertical="center"/>
    </xf>
    <xf numFmtId="14" fontId="50" fillId="0" borderId="0" xfId="0" applyNumberFormat="1" applyFont="1" applyAlignment="1">
      <alignment horizontal="center" vertical="center"/>
    </xf>
    <xf numFmtId="14" fontId="50" fillId="0" borderId="0" xfId="0" applyNumberFormat="1" applyFont="1" applyAlignment="1">
      <alignment horizontal="center"/>
    </xf>
    <xf numFmtId="172" fontId="50" fillId="0" borderId="0" xfId="0" applyNumberFormat="1" applyFont="1" applyAlignment="1">
      <alignment horizontal="center"/>
    </xf>
    <xf numFmtId="172" fontId="46" fillId="0" borderId="0" xfId="0" applyNumberFormat="1" applyFont="1" applyAlignment="1">
      <alignment horizontal="center"/>
    </xf>
    <xf numFmtId="0" fontId="30" fillId="6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justify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66" fontId="23" fillId="0" borderId="11" xfId="1" applyNumberFormat="1" applyFont="1" applyFill="1" applyBorder="1" applyAlignment="1">
      <alignment horizontal="center" vertical="center" wrapText="1"/>
    </xf>
    <xf numFmtId="0" fontId="23" fillId="0" borderId="3" xfId="0" applyFont="1" applyFill="1" applyBorder="1" applyAlignment="1">
      <alignment horizontal="center" vertical="center"/>
    </xf>
    <xf numFmtId="49" fontId="23" fillId="0" borderId="11" xfId="0" applyNumberFormat="1" applyFont="1" applyFill="1" applyBorder="1" applyAlignment="1">
      <alignment horizontal="center" vertical="center" wrapText="1"/>
    </xf>
    <xf numFmtId="44" fontId="23" fillId="0" borderId="1" xfId="1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167" fontId="22" fillId="0" borderId="1" xfId="0" applyNumberFormat="1" applyFont="1" applyBorder="1" applyAlignment="1">
      <alignment horizontal="center" vertical="center" wrapText="1"/>
    </xf>
    <xf numFmtId="14" fontId="22" fillId="0" borderId="1" xfId="0" applyNumberFormat="1" applyFont="1" applyBorder="1" applyAlignment="1">
      <alignment horizontal="center" vertical="center" wrapText="1"/>
    </xf>
    <xf numFmtId="166" fontId="22" fillId="0" borderId="1" xfId="0" applyNumberFormat="1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44" fontId="11" fillId="0" borderId="0" xfId="0" applyNumberFormat="1" applyFont="1" applyAlignment="1" applyProtection="1">
      <alignment vertical="center"/>
    </xf>
    <xf numFmtId="0" fontId="30" fillId="6" borderId="7" xfId="0" applyFont="1" applyFill="1" applyBorder="1" applyAlignment="1" applyProtection="1">
      <alignment horizontal="justify" vertical="top" wrapText="1"/>
    </xf>
    <xf numFmtId="170" fontId="22" fillId="0" borderId="4" xfId="0" applyNumberFormat="1" applyFont="1" applyFill="1" applyBorder="1" applyAlignment="1" applyProtection="1">
      <alignment horizontal="justify" vertical="top" wrapText="1"/>
      <protection locked="0"/>
    </xf>
    <xf numFmtId="170" fontId="22" fillId="0" borderId="10" xfId="0" applyNumberFormat="1" applyFont="1" applyFill="1" applyBorder="1" applyAlignment="1" applyProtection="1">
      <alignment horizontal="justify" vertical="top" wrapText="1"/>
      <protection locked="0"/>
    </xf>
    <xf numFmtId="170" fontId="22" fillId="0" borderId="1" xfId="0" applyNumberFormat="1" applyFont="1" applyFill="1" applyBorder="1" applyAlignment="1" applyProtection="1">
      <alignment horizontal="justify" vertical="top" wrapText="1"/>
      <protection locked="0"/>
    </xf>
    <xf numFmtId="170" fontId="22" fillId="0" borderId="2" xfId="0" applyNumberFormat="1" applyFont="1" applyFill="1" applyBorder="1" applyAlignment="1" applyProtection="1">
      <alignment horizontal="justify" vertical="top" wrapText="1"/>
      <protection locked="0"/>
    </xf>
    <xf numFmtId="0" fontId="43" fillId="0" borderId="1" xfId="0" applyFont="1" applyFill="1" applyBorder="1" applyAlignment="1" applyProtection="1">
      <alignment horizontal="justify" vertical="top" wrapText="1"/>
      <protection locked="0"/>
    </xf>
    <xf numFmtId="0" fontId="24" fillId="0" borderId="0" xfId="0" applyFont="1" applyFill="1" applyAlignment="1" applyProtection="1">
      <alignment horizontal="justify" vertical="top" wrapText="1"/>
      <protection locked="0"/>
    </xf>
    <xf numFmtId="170" fontId="23" fillId="0" borderId="2" xfId="0" applyNumberFormat="1" applyFont="1" applyFill="1" applyBorder="1" applyAlignment="1" applyProtection="1">
      <alignment horizontal="justify" vertical="top" wrapText="1"/>
      <protection locked="0"/>
    </xf>
    <xf numFmtId="170" fontId="23" fillId="0" borderId="1" xfId="0" applyNumberFormat="1" applyFont="1" applyFill="1" applyBorder="1" applyAlignment="1" applyProtection="1">
      <alignment horizontal="justify" vertical="top" wrapText="1"/>
      <protection locked="0"/>
    </xf>
    <xf numFmtId="0" fontId="23" fillId="0" borderId="1" xfId="0" applyFont="1" applyFill="1" applyBorder="1" applyAlignment="1" applyProtection="1">
      <alignment horizontal="justify" vertical="top" wrapText="1"/>
      <protection locked="0"/>
    </xf>
    <xf numFmtId="0" fontId="23" fillId="0" borderId="2" xfId="0" applyFont="1" applyFill="1" applyBorder="1" applyAlignment="1" applyProtection="1">
      <alignment horizontal="justify" vertical="top" wrapText="1"/>
      <protection locked="0"/>
    </xf>
    <xf numFmtId="0" fontId="23" fillId="0" borderId="0" xfId="0" applyFont="1" applyFill="1" applyBorder="1" applyAlignment="1" applyProtection="1">
      <alignment horizontal="justify" vertical="top" wrapText="1"/>
      <protection locked="0"/>
    </xf>
    <xf numFmtId="170" fontId="23" fillId="0" borderId="0" xfId="0" applyNumberFormat="1" applyFont="1" applyFill="1" applyBorder="1" applyAlignment="1" applyProtection="1">
      <alignment horizontal="justify" vertical="top" wrapText="1"/>
      <protection locked="0"/>
    </xf>
    <xf numFmtId="0" fontId="23" fillId="0" borderId="0" xfId="0" applyFont="1" applyFill="1" applyAlignment="1" applyProtection="1">
      <alignment horizontal="justify" vertical="top" wrapText="1"/>
      <protection locked="0"/>
    </xf>
    <xf numFmtId="0" fontId="22" fillId="0" borderId="1" xfId="0" applyFont="1" applyFill="1" applyBorder="1" applyAlignment="1" applyProtection="1">
      <alignment horizontal="justify" vertical="top" wrapText="1"/>
      <protection locked="0"/>
    </xf>
    <xf numFmtId="0" fontId="22" fillId="0" borderId="0" xfId="0" applyFont="1" applyAlignment="1">
      <alignment horizontal="justify" vertical="top" wrapText="1"/>
    </xf>
    <xf numFmtId="0" fontId="24" fillId="0" borderId="1" xfId="0" applyFont="1" applyFill="1" applyBorder="1" applyAlignment="1" applyProtection="1">
      <alignment horizontal="justify" vertical="top" wrapText="1"/>
      <protection locked="0"/>
    </xf>
    <xf numFmtId="0" fontId="24" fillId="0" borderId="0" xfId="0" applyFont="1" applyAlignment="1">
      <alignment horizontal="justify" vertical="top" wrapText="1"/>
    </xf>
    <xf numFmtId="0" fontId="52" fillId="0" borderId="0" xfId="0" applyFont="1" applyAlignment="1">
      <alignment horizontal="justify" vertical="top"/>
    </xf>
    <xf numFmtId="0" fontId="22" fillId="0" borderId="0" xfId="0" applyFont="1" applyFill="1" applyBorder="1" applyAlignment="1">
      <alignment horizontal="justify" vertical="top" wrapText="1"/>
    </xf>
    <xf numFmtId="49" fontId="22" fillId="0" borderId="1" xfId="0" applyNumberFormat="1" applyFont="1" applyBorder="1" applyAlignment="1">
      <alignment horizontal="center" vertical="center" wrapText="1"/>
    </xf>
    <xf numFmtId="49" fontId="23" fillId="0" borderId="3" xfId="0" applyNumberFormat="1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horizontal="center" vertical="center"/>
    </xf>
    <xf numFmtId="2" fontId="2" fillId="0" borderId="1" xfId="0" applyNumberFormat="1" applyFont="1" applyBorder="1"/>
    <xf numFmtId="0" fontId="23" fillId="0" borderId="11" xfId="0" applyFont="1" applyFill="1" applyBorder="1" applyAlignment="1">
      <alignment horizontal="left" vertical="center"/>
    </xf>
    <xf numFmtId="0" fontId="6" fillId="0" borderId="0" xfId="0" applyFont="1" applyBorder="1" applyAlignment="1">
      <alignment horizontal="center"/>
    </xf>
    <xf numFmtId="14" fontId="2" fillId="0" borderId="0" xfId="0" applyNumberFormat="1" applyFont="1" applyAlignment="1">
      <alignment horizontal="center" vertical="center"/>
    </xf>
    <xf numFmtId="0" fontId="41" fillId="12" borderId="0" xfId="0" applyNumberFormat="1" applyFont="1" applyFill="1" applyAlignment="1">
      <alignment horizontal="center" vertical="center"/>
    </xf>
    <xf numFmtId="0" fontId="30" fillId="6" borderId="7" xfId="3" applyNumberFormat="1" applyFont="1" applyFill="1" applyBorder="1" applyAlignment="1" applyProtection="1">
      <alignment horizontal="center" vertical="center" wrapText="1"/>
      <protection locked="0"/>
    </xf>
    <xf numFmtId="0" fontId="22" fillId="0" borderId="1" xfId="0" applyFont="1" applyFill="1" applyBorder="1" applyAlignment="1" applyProtection="1">
      <alignment horizontal="left" vertical="top" wrapText="1"/>
      <protection locked="0"/>
    </xf>
    <xf numFmtId="16" fontId="23" fillId="0" borderId="1" xfId="0" applyNumberFormat="1" applyFont="1" applyFill="1" applyBorder="1" applyAlignment="1">
      <alignment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67" fontId="22" fillId="0" borderId="11" xfId="0" applyNumberFormat="1" applyFont="1" applyBorder="1" applyAlignment="1">
      <alignment horizontal="center" vertical="center" wrapText="1"/>
    </xf>
    <xf numFmtId="14" fontId="22" fillId="0" borderId="11" xfId="0" applyNumberFormat="1" applyFont="1" applyBorder="1" applyAlignment="1">
      <alignment horizontal="center" vertical="center" wrapText="1"/>
    </xf>
    <xf numFmtId="166" fontId="22" fillId="0" borderId="11" xfId="0" applyNumberFormat="1" applyFont="1" applyBorder="1" applyAlignment="1">
      <alignment vertical="center" wrapText="1"/>
    </xf>
    <xf numFmtId="0" fontId="22" fillId="0" borderId="11" xfId="0" applyFont="1" applyBorder="1" applyAlignment="1">
      <alignment vertical="center" wrapText="1"/>
    </xf>
    <xf numFmtId="49" fontId="22" fillId="0" borderId="11" xfId="0" applyNumberFormat="1" applyFont="1" applyBorder="1" applyAlignment="1">
      <alignment horizontal="center" vertical="center" wrapText="1"/>
    </xf>
    <xf numFmtId="14" fontId="22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0" xfId="0" applyFont="1" applyBorder="1" applyAlignment="1">
      <alignment horizontal="center" wrapText="1"/>
    </xf>
    <xf numFmtId="0" fontId="22" fillId="0" borderId="0" xfId="0" applyFont="1" applyAlignment="1">
      <alignment horizontal="center" vertical="center"/>
    </xf>
    <xf numFmtId="167" fontId="22" fillId="0" borderId="4" xfId="0" applyNumberFormat="1" applyFont="1" applyBorder="1" applyAlignment="1">
      <alignment horizontal="center" vertical="center" wrapText="1"/>
    </xf>
    <xf numFmtId="14" fontId="22" fillId="0" borderId="4" xfId="0" applyNumberFormat="1" applyFont="1" applyBorder="1" applyAlignment="1">
      <alignment horizontal="center" vertical="center" wrapText="1"/>
    </xf>
    <xf numFmtId="166" fontId="22" fillId="0" borderId="4" xfId="0" applyNumberFormat="1" applyFont="1" applyBorder="1" applyAlignment="1">
      <alignment vertical="center" wrapText="1"/>
    </xf>
    <xf numFmtId="0" fontId="22" fillId="0" borderId="4" xfId="0" applyFont="1" applyBorder="1" applyAlignment="1">
      <alignment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2" fillId="0" borderId="11" xfId="0" applyNumberFormat="1" applyFont="1" applyBorder="1" applyAlignment="1">
      <alignment horizontal="center" vertical="center"/>
    </xf>
    <xf numFmtId="14" fontId="22" fillId="0" borderId="4" xfId="0" applyNumberFormat="1" applyFont="1" applyBorder="1" applyAlignment="1">
      <alignment horizontal="center" vertical="center"/>
    </xf>
    <xf numFmtId="14" fontId="21" fillId="0" borderId="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49" fontId="22" fillId="0" borderId="4" xfId="0" applyNumberFormat="1" applyFont="1" applyBorder="1" applyAlignment="1">
      <alignment horizontal="center" vertical="center" wrapText="1"/>
    </xf>
    <xf numFmtId="167" fontId="33" fillId="0" borderId="1" xfId="0" applyNumberFormat="1" applyFont="1" applyBorder="1" applyAlignment="1">
      <alignment horizontal="center" vertical="center" wrapText="1"/>
    </xf>
    <xf numFmtId="14" fontId="33" fillId="0" borderId="1" xfId="0" applyNumberFormat="1" applyFont="1" applyBorder="1" applyAlignment="1">
      <alignment horizontal="center" vertical="center" wrapText="1"/>
    </xf>
    <xf numFmtId="166" fontId="33" fillId="0" borderId="1" xfId="0" applyNumberFormat="1" applyFont="1" applyBorder="1" applyAlignment="1">
      <alignment vertical="center" wrapText="1"/>
    </xf>
    <xf numFmtId="0" fontId="33" fillId="0" borderId="1" xfId="0" applyFont="1" applyBorder="1" applyAlignment="1">
      <alignment vertical="center" wrapText="1"/>
    </xf>
    <xf numFmtId="49" fontId="33" fillId="0" borderId="1" xfId="0" applyNumberFormat="1" applyFont="1" applyBorder="1" applyAlignment="1">
      <alignment horizontal="center" vertical="center" wrapText="1"/>
    </xf>
    <xf numFmtId="14" fontId="33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3" fillId="0" borderId="0" xfId="0" applyFont="1" applyFill="1" applyBorder="1" applyAlignment="1">
      <alignment horizontal="justify" vertical="top" wrapText="1"/>
    </xf>
    <xf numFmtId="49" fontId="23" fillId="0" borderId="4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7" fontId="22" fillId="0" borderId="1" xfId="0" applyNumberFormat="1" applyFont="1" applyFill="1" applyBorder="1" applyAlignment="1">
      <alignment horizontal="center" vertical="center" wrapText="1"/>
    </xf>
    <xf numFmtId="0" fontId="20" fillId="0" borderId="0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left" vertical="center" wrapText="1"/>
    </xf>
    <xf numFmtId="0" fontId="32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9" fillId="3" borderId="5" xfId="0" applyFont="1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7" fillId="2" borderId="0" xfId="0" applyFont="1" applyFill="1" applyBorder="1" applyAlignment="1" applyProtection="1">
      <alignment horizontal="center" vertical="center"/>
    </xf>
    <xf numFmtId="0" fontId="15" fillId="2" borderId="0" xfId="0" applyFont="1" applyFill="1" applyAlignment="1" applyProtection="1">
      <alignment horizontal="center" vertical="center"/>
    </xf>
    <xf numFmtId="166" fontId="11" fillId="2" borderId="0" xfId="0" applyNumberFormat="1" applyFont="1" applyFill="1" applyAlignment="1" applyProtection="1">
      <alignment horizontal="center" vertical="center" wrapText="1"/>
    </xf>
    <xf numFmtId="0" fontId="9" fillId="3" borderId="0" xfId="0" applyFont="1" applyFill="1" applyBorder="1" applyAlignment="1" applyProtection="1">
      <alignment horizontal="center" vertical="center"/>
    </xf>
    <xf numFmtId="0" fontId="22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36" fillId="11" borderId="0" xfId="0" applyFont="1" applyFill="1" applyBorder="1" applyAlignment="1">
      <alignment horizontal="center" vertical="center"/>
    </xf>
    <xf numFmtId="166" fontId="39" fillId="11" borderId="0" xfId="0" applyNumberFormat="1" applyFont="1" applyFill="1" applyBorder="1" applyAlignment="1">
      <alignment horizontal="center" vertical="center" wrapText="1"/>
    </xf>
    <xf numFmtId="0" fontId="38" fillId="11" borderId="0" xfId="0" applyFont="1" applyFill="1" applyBorder="1" applyAlignment="1">
      <alignment horizontal="center" vertical="center" wrapText="1"/>
    </xf>
    <xf numFmtId="0" fontId="51" fillId="6" borderId="0" xfId="0" applyFont="1" applyFill="1" applyAlignment="1">
      <alignment horizontal="center"/>
    </xf>
  </cellXfs>
  <cellStyles count="4">
    <cellStyle name="Moeda" xfId="1" builtinId="4"/>
    <cellStyle name="Normal" xfId="0" builtinId="0"/>
    <cellStyle name="Porcentagem" xfId="2" builtinId="5"/>
    <cellStyle name="Vírgula" xfId="3" builtinId="3"/>
  </cellStyles>
  <dxfs count="81">
    <dxf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 tint="-4.9989318521683403E-2"/>
      </font>
      <fill>
        <patternFill>
          <bgColor theme="5"/>
        </patternFill>
      </fill>
    </dxf>
    <dxf>
      <font>
        <color theme="1"/>
      </font>
      <fill>
        <patternFill>
          <bgColor theme="5" tint="0.59996337778862885"/>
        </patternFill>
      </fill>
    </dxf>
    <dxf>
      <fill>
        <patternFill>
          <bgColor theme="3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26</xdr:row>
      <xdr:rowOff>114300</xdr:rowOff>
    </xdr:from>
    <xdr:to>
      <xdr:col>10</xdr:col>
      <xdr:colOff>809625</xdr:colOff>
      <xdr:row>29</xdr:row>
      <xdr:rowOff>142875</xdr:rowOff>
    </xdr:to>
    <xdr:sp macro="" textlink="">
      <xdr:nvSpPr>
        <xdr:cNvPr id="2" name="CaixaDeTexto 1"/>
        <xdr:cNvSpPr txBox="1"/>
      </xdr:nvSpPr>
      <xdr:spPr>
        <a:xfrm>
          <a:off x="47625" y="5272177"/>
          <a:ext cx="1813344" cy="6755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_________________________</a:t>
          </a:r>
        </a:p>
        <a:p>
          <a:pPr algn="ctr"/>
          <a:r>
            <a:rPr lang="pt-BR" sz="8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Márcia Rodrigues</a:t>
          </a:r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 da Silva</a:t>
          </a: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Coordenadora de Compras</a:t>
          </a:r>
          <a:endParaRPr lang="pt-BR" sz="8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10</xdr:col>
      <xdr:colOff>885825</xdr:colOff>
      <xdr:row>26</xdr:row>
      <xdr:rowOff>114300</xdr:rowOff>
    </xdr:from>
    <xdr:to>
      <xdr:col>11</xdr:col>
      <xdr:colOff>1162050</xdr:colOff>
      <xdr:row>29</xdr:row>
      <xdr:rowOff>142875</xdr:rowOff>
    </xdr:to>
    <xdr:sp macro="" textlink="">
      <xdr:nvSpPr>
        <xdr:cNvPr id="3" name="CaixaDeTexto 2"/>
        <xdr:cNvSpPr txBox="1"/>
      </xdr:nvSpPr>
      <xdr:spPr>
        <a:xfrm>
          <a:off x="1937169" y="5272177"/>
          <a:ext cx="1821791" cy="6755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_________________________</a:t>
          </a:r>
        </a:p>
        <a:p>
          <a:pPr algn="ctr"/>
          <a:r>
            <a:rPr lang="pt-BR" sz="8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Requisitante</a:t>
          </a:r>
          <a:endParaRPr lang="pt-BR" sz="800" baseline="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Processo de Compras</a:t>
          </a:r>
          <a:endParaRPr lang="pt-BR" sz="8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11</xdr:col>
      <xdr:colOff>1238250</xdr:colOff>
      <xdr:row>26</xdr:row>
      <xdr:rowOff>114300</xdr:rowOff>
    </xdr:from>
    <xdr:to>
      <xdr:col>13</xdr:col>
      <xdr:colOff>133350</xdr:colOff>
      <xdr:row>29</xdr:row>
      <xdr:rowOff>142875</xdr:rowOff>
    </xdr:to>
    <xdr:sp macro="" textlink="">
      <xdr:nvSpPr>
        <xdr:cNvPr id="4" name="CaixaDeTexto 3"/>
        <xdr:cNvSpPr txBox="1"/>
      </xdr:nvSpPr>
      <xdr:spPr>
        <a:xfrm>
          <a:off x="3835160" y="5272177"/>
          <a:ext cx="1815501" cy="6755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_________________________</a:t>
          </a: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Dra. Camila Rodrigues Luiz</a:t>
          </a: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Advogada - OAB: 374.049</a:t>
          </a:r>
          <a:endParaRPr lang="pt-BR" sz="8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13</xdr:col>
      <xdr:colOff>209550</xdr:colOff>
      <xdr:row>26</xdr:row>
      <xdr:rowOff>114300</xdr:rowOff>
    </xdr:from>
    <xdr:to>
      <xdr:col>14</xdr:col>
      <xdr:colOff>1085850</xdr:colOff>
      <xdr:row>29</xdr:row>
      <xdr:rowOff>142875</xdr:rowOff>
    </xdr:to>
    <xdr:sp macro="" textlink="">
      <xdr:nvSpPr>
        <xdr:cNvPr id="5" name="CaixaDeTexto 4"/>
        <xdr:cNvSpPr txBox="1"/>
      </xdr:nvSpPr>
      <xdr:spPr>
        <a:xfrm>
          <a:off x="5726861" y="5272177"/>
          <a:ext cx="1819814" cy="6755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_________________________</a:t>
          </a: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Marina K. Pricoli A. Marchesi</a:t>
          </a: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Gerente Financeira</a:t>
          </a:r>
          <a:endParaRPr lang="pt-BR" sz="8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14</xdr:col>
      <xdr:colOff>1152525</xdr:colOff>
      <xdr:row>26</xdr:row>
      <xdr:rowOff>104775</xdr:rowOff>
    </xdr:from>
    <xdr:to>
      <xdr:col>17</xdr:col>
      <xdr:colOff>0</xdr:colOff>
      <xdr:row>29</xdr:row>
      <xdr:rowOff>133350</xdr:rowOff>
    </xdr:to>
    <xdr:sp macro="" textlink="">
      <xdr:nvSpPr>
        <xdr:cNvPr id="6" name="CaixaDeTexto 5"/>
        <xdr:cNvSpPr txBox="1"/>
      </xdr:nvSpPr>
      <xdr:spPr>
        <a:xfrm>
          <a:off x="7613350" y="6089350"/>
          <a:ext cx="1821792" cy="6755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_________________________</a:t>
          </a: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Reginaldo Reple Sobrinho</a:t>
          </a:r>
        </a:p>
        <a:p>
          <a:pPr algn="ctr"/>
          <a:r>
            <a:rPr lang="pt-BR" sz="8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Diretor Geral</a:t>
          </a:r>
          <a:endParaRPr lang="pt-BR" sz="8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pervisor\Google%20Drive\Processo%20de%20Compras\Processos%20Guaruj&#225;\2015\0222-15%20-%20Compra%20de%20Suporte%20de%20Soro\Comparativo%20222-1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iva"/>
      <sheetName val="Cotação"/>
      <sheetName val="F. 1"/>
      <sheetName val="F. 2"/>
      <sheetName val="F. 3"/>
      <sheetName val="F. 4"/>
      <sheetName val="F. 5"/>
      <sheetName val="F. 6"/>
      <sheetName val="F. 7"/>
      <sheetName val="F. 8"/>
      <sheetName val="F. 9"/>
      <sheetName val="F. 10"/>
      <sheetName val="Cadastro de Fornecedo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 t="str">
            <v>NOME FANTASIA</v>
          </cell>
          <cell r="B1" t="str">
            <v>CNPJ</v>
          </cell>
          <cell r="C1" t="str">
            <v>DADOS EMPRESA</v>
          </cell>
          <cell r="D1" t="str">
            <v>ENDEREÇO</v>
          </cell>
          <cell r="E1" t="str">
            <v>TELEFONE</v>
          </cell>
        </row>
        <row r="2">
          <cell r="A2" t="str">
            <v>3 ALBE</v>
          </cell>
          <cell r="C2" t="str">
            <v>COMERCIAL 3 ALBE LTDA</v>
          </cell>
        </row>
        <row r="3">
          <cell r="A3" t="str">
            <v>ALBAN</v>
          </cell>
          <cell r="C3" t="str">
            <v>ALBAN IND E COM DE BEM PLAS. ASS. CONS. TEC E LOCAÇÕES</v>
          </cell>
        </row>
        <row r="4">
          <cell r="A4" t="str">
            <v>ANA CAROLINA</v>
          </cell>
          <cell r="B4" t="str">
            <v>08.580.826/0001-89</v>
          </cell>
          <cell r="C4" t="str">
            <v>ANA CAROLINA MUSSOLINO CAMARGO SOEIRO - ME</v>
          </cell>
          <cell r="D4" t="str">
            <v>RUA DR. JOSE PEREIRA DE ABREU - SANTA RITA DO PASSA QUATRO - SP</v>
          </cell>
          <cell r="E4" t="str">
            <v>(19) 3582-9797</v>
          </cell>
        </row>
        <row r="5">
          <cell r="A5" t="str">
            <v>ASTRA FARMA</v>
          </cell>
          <cell r="C5" t="str">
            <v>ASTRA FARMA COMERCIO DE MATERIAIS MEDICOS</v>
          </cell>
        </row>
        <row r="6">
          <cell r="A6" t="str">
            <v xml:space="preserve">ASTURIAS </v>
          </cell>
          <cell r="B6" t="str">
            <v>11.200437/0001-95</v>
          </cell>
          <cell r="C6" t="str">
            <v xml:space="preserve">ASTURIAS COMERCIO DE MADEIRAS E MATERIAIS </v>
          </cell>
          <cell r="D6" t="str">
            <v>AV DOS CAIÇARAS 1092</v>
          </cell>
          <cell r="E6" t="str">
            <v>(13) 3354-5858</v>
          </cell>
        </row>
        <row r="7">
          <cell r="A7" t="str">
            <v>ATMOSFERA</v>
          </cell>
          <cell r="C7" t="str">
            <v>ATMOSFERA GESTAO E HIGIENE DE TEXTEIS S.A.</v>
          </cell>
        </row>
        <row r="8">
          <cell r="A8" t="str">
            <v>BALASKA EQUIPE</v>
          </cell>
          <cell r="C8" t="str">
            <v>BALASKA EQUIPE INDUSTRIA E COMERCIO LTDA</v>
          </cell>
        </row>
        <row r="9">
          <cell r="A9" t="str">
            <v>BASEMED</v>
          </cell>
          <cell r="B9" t="str">
            <v>07.429.534/0001-87</v>
          </cell>
          <cell r="C9" t="str">
            <v xml:space="preserve">GUSTAVO AUGUSTO YOSHIDA - EPP </v>
          </cell>
          <cell r="D9" t="str">
            <v>AVENIDA PEDRO BUENO, 525 - PARQUE JABAQUARA - SÃO PAULO - SP</v>
          </cell>
          <cell r="E9" t="str">
            <v>(11) 5589-5569</v>
          </cell>
        </row>
        <row r="10">
          <cell r="A10" t="str">
            <v>BELUZ</v>
          </cell>
          <cell r="C10" t="str">
            <v>BELUZ COMERCIO E INSTAÇÕES ELETRICAS</v>
          </cell>
          <cell r="D10" t="str">
            <v>RUA GENERAL CAMARA 261 CENTRO SANTOS SP</v>
          </cell>
          <cell r="E10" t="str">
            <v>(13)-32344110</v>
          </cell>
        </row>
        <row r="11">
          <cell r="A11" t="str">
            <v>BIO-RAD</v>
          </cell>
          <cell r="C11" t="str">
            <v>BIO-RAD</v>
          </cell>
        </row>
        <row r="12">
          <cell r="A12" t="str">
            <v>BIOSERVICE</v>
          </cell>
          <cell r="C12" t="str">
            <v>BIOSERVICE PROD MEDICOS HOSPITALARES LTDA</v>
          </cell>
        </row>
        <row r="13">
          <cell r="A13" t="str">
            <v>CADE</v>
          </cell>
          <cell r="C13" t="str">
            <v>CADÊ CIRURGICA</v>
          </cell>
        </row>
        <row r="14">
          <cell r="A14" t="str">
            <v>CADU</v>
          </cell>
          <cell r="C14" t="str">
            <v>CADU IDÉIAS</v>
          </cell>
        </row>
        <row r="15">
          <cell r="A15" t="str">
            <v>CASA SIMOES</v>
          </cell>
          <cell r="C15" t="str">
            <v>CASA SIMÕES BORRACHAS E FERRAMENTAS LTDA</v>
          </cell>
          <cell r="D15" t="str">
            <v>AV SENADOR FEIJO 333 VILA MATHIAS SANTOS</v>
          </cell>
          <cell r="E15" t="str">
            <v>13-3228-3800</v>
          </cell>
        </row>
        <row r="16">
          <cell r="A16" t="str">
            <v>CASTELÃO</v>
          </cell>
          <cell r="B16" t="str">
            <v>54.046.016/0001-64</v>
          </cell>
          <cell r="C16" t="str">
            <v>REFRIGERAÇÃO CASTELÃO LTDA</v>
          </cell>
        </row>
        <row r="17">
          <cell r="A17" t="str">
            <v>CBS</v>
          </cell>
          <cell r="C17" t="str">
            <v xml:space="preserve">CBS MEDICO CIENTIFICA COM E REP LTDA </v>
          </cell>
        </row>
        <row r="18">
          <cell r="A18" t="str">
            <v>CENTERLAB</v>
          </cell>
          <cell r="B18" t="str">
            <v>56.036.718/0001-92</v>
          </cell>
          <cell r="C18" t="str">
            <v>CENTERLAB CENTRAL DE LABORATÓRIOS LTDA</v>
          </cell>
          <cell r="D18" t="str">
            <v>AVENIDA PEDRO BUENO, 453 - PARQUE JABAQUARA - SÃO PAULO - SP</v>
          </cell>
          <cell r="E18" t="str">
            <v>(11) 5589-5569</v>
          </cell>
        </row>
        <row r="19">
          <cell r="A19" t="str">
            <v>CIRURGICA EXPRESSO</v>
          </cell>
          <cell r="B19" t="str">
            <v>19.030.581/0001-32</v>
          </cell>
          <cell r="C19" t="str">
            <v>CIRURGICA EXPRESSO COM. DE PROD. ORTOP. LTDA ME</v>
          </cell>
          <cell r="D19" t="str">
            <v>AV SÃO JOAO BATISTA 305 RUDGE RAMOS  SÃO BER</v>
          </cell>
          <cell r="E19" t="str">
            <v>11-35935050</v>
          </cell>
        </row>
        <row r="20">
          <cell r="A20" t="str">
            <v>CIRURGICA KD</v>
          </cell>
          <cell r="C20" t="str">
            <v>CIRURGICA KD LTDA</v>
          </cell>
        </row>
        <row r="21">
          <cell r="A21" t="str">
            <v>CM</v>
          </cell>
          <cell r="B21" t="str">
            <v>12.420.164/0003-19</v>
          </cell>
          <cell r="C21" t="str">
            <v>CM HOSPITALAR LTDA</v>
          </cell>
          <cell r="D21" t="str">
            <v>EIXO3 SN QD 9S MODULO 26A DIST MINEIRO  CATALÃO  GO</v>
          </cell>
          <cell r="E21" t="str">
            <v>11-3026-9400</v>
          </cell>
        </row>
        <row r="22">
          <cell r="A22" t="str">
            <v>COTAÇÃO</v>
          </cell>
          <cell r="C22" t="str">
            <v>COTAÇÃO COMERCIO REPRESENTAÇÃO IMP EXP LTDA</v>
          </cell>
        </row>
        <row r="23">
          <cell r="A23" t="str">
            <v>CQC TECNOLOGIA</v>
          </cell>
          <cell r="B23" t="str">
            <v>46.962.122/0003-21</v>
          </cell>
          <cell r="C23" t="str">
            <v>CQC - TECNOLOGIA EM SISTEMAS DIAGNÓSTICOS</v>
          </cell>
          <cell r="D23" t="str">
            <v>RUA FRANCISCO DE ANGELIS, 186 - JD OKITA - CAMPINAS - SP</v>
          </cell>
          <cell r="E23" t="str">
            <v>(19) 3303-3800</v>
          </cell>
        </row>
        <row r="24">
          <cell r="A24" t="str">
            <v>CRISMED</v>
          </cell>
          <cell r="B24" t="str">
            <v>04.192.876/0001-38</v>
          </cell>
          <cell r="C24" t="str">
            <v>CRISMED COMERCIAL HOSPITALAR LTDA.</v>
          </cell>
          <cell r="D24" t="str">
            <v xml:space="preserve">RUA SÃO PAUÇO 13 VILA BELMIRO SANTOS </v>
          </cell>
          <cell r="E24" t="str">
            <v>(13) 3228-2305</v>
          </cell>
        </row>
        <row r="25">
          <cell r="A25" t="str">
            <v>DECIO CAMARGO</v>
          </cell>
          <cell r="B25" t="str">
            <v>00.691.555/0001-27</v>
          </cell>
          <cell r="C25" t="str">
            <v>DECIO CAMARGO PRODUTOS E EQUIPAMENTOS LABOR. LTDA</v>
          </cell>
          <cell r="D25" t="str">
            <v>AVENIDA SEVERINO MEIRELES - SANTA RITA DO PASSA QUATRO - SP</v>
          </cell>
          <cell r="E25" t="str">
            <v>(19) 3582-9797</v>
          </cell>
        </row>
        <row r="26">
          <cell r="A26" t="str">
            <v>DELL</v>
          </cell>
          <cell r="C26" t="str">
            <v>DELL COMPUTADORES DO BRASIL LTDA</v>
          </cell>
        </row>
        <row r="27">
          <cell r="A27" t="str">
            <v>DENETOS</v>
          </cell>
          <cell r="C27" t="str">
            <v>COMERCIAL DENETOS PROD. ALIMENT. E LIMPEZA LTDA</v>
          </cell>
        </row>
        <row r="28">
          <cell r="A28" t="str">
            <v>DIPROMED</v>
          </cell>
          <cell r="B28" t="str">
            <v>47.869.078.0004/53</v>
          </cell>
          <cell r="C28" t="str">
            <v>DIPROMED COM E IMP LTDA</v>
          </cell>
          <cell r="D28" t="str">
            <v>RUA BARTOLOMEU PAES 441 V ANASTACIO SÃO PAULO</v>
          </cell>
          <cell r="E28" t="str">
            <v>0800-7700217</v>
          </cell>
        </row>
        <row r="29">
          <cell r="A29" t="str">
            <v>DISTRIBUIDORA BRASIL</v>
          </cell>
          <cell r="C29" t="str">
            <v>DISTRIBUIDORA BRASIL COML PROD MED HOSP LTDA</v>
          </cell>
        </row>
        <row r="30">
          <cell r="A30" t="str">
            <v>DUPATRI HOSPITALAR</v>
          </cell>
          <cell r="B30" t="str">
            <v>04.027.894/0003-26</v>
          </cell>
          <cell r="C30" t="str">
            <v>DUPATRI HOSPITALAR COM IMP EXT LTDA</v>
          </cell>
          <cell r="D30" t="str">
            <v>AV JOSE SEVERINO N 3530 CATALÃO GO</v>
          </cell>
          <cell r="E30" t="str">
            <v>13- 32288700</v>
          </cell>
        </row>
        <row r="31">
          <cell r="A31" t="str">
            <v>E S COSTA</v>
          </cell>
          <cell r="C31" t="str">
            <v>E S COSTA GUARUJA ME</v>
          </cell>
        </row>
        <row r="32">
          <cell r="A32" t="str">
            <v>ECO SOLUÇÕES</v>
          </cell>
          <cell r="C32" t="str">
            <v>ECO SOLUÇÕES PRODUTOS DE LIMPEZA LTDA ME.</v>
          </cell>
        </row>
        <row r="33">
          <cell r="A33" t="str">
            <v>ELETROLUZ</v>
          </cell>
          <cell r="C33" t="str">
            <v>ELETROLUZ</v>
          </cell>
        </row>
        <row r="34">
          <cell r="A34" t="str">
            <v>ANDRA</v>
          </cell>
          <cell r="C34" t="str">
            <v>ELETRICA COMERCIAL ANDRA LTDA</v>
          </cell>
          <cell r="D34" t="str">
            <v xml:space="preserve">AV CASA VERDE  3031 CASA VERDE SOA PAULO </v>
          </cell>
          <cell r="E34" t="str">
            <v>11-3855-7000</v>
          </cell>
        </row>
        <row r="35">
          <cell r="A35" t="str">
            <v>EQUILIBRIO CLINICA</v>
          </cell>
          <cell r="C35" t="str">
            <v>EQUILIBRIO CLINICA DA SAÚDE LTDA - ME</v>
          </cell>
        </row>
        <row r="36">
          <cell r="A36" t="str">
            <v>FANCOUD</v>
          </cell>
          <cell r="C36" t="str">
            <v>FANCOUD MANUTENCAO LTDA - EPP</v>
          </cell>
        </row>
        <row r="37">
          <cell r="A37" t="str">
            <v>FARMACLUB</v>
          </cell>
          <cell r="C37" t="str">
            <v>FARMACLUB DROGARIAS LTDA</v>
          </cell>
        </row>
        <row r="38">
          <cell r="A38" t="str">
            <v>FERNANDES</v>
          </cell>
          <cell r="B38" t="str">
            <v>61.418.042/0001-31</v>
          </cell>
          <cell r="C38" t="str">
            <v>CIRURGICA FERNANDES C. MAT. CIR. HO. SO. LTDA</v>
          </cell>
          <cell r="D38" t="str">
            <v>ALAMEDA AFRICA 570  GLEBA Y  SANTANA DO PARNAIBA</v>
          </cell>
          <cell r="E38" t="str">
            <v>11-4152-0500</v>
          </cell>
        </row>
        <row r="39">
          <cell r="A39" t="str">
            <v>FISIO QUANTUM</v>
          </cell>
          <cell r="C39" t="str">
            <v>FISIO QUANTUM - ASSISTENCIA FISIOTERAPEUTICA LTDA - ME</v>
          </cell>
        </row>
        <row r="40">
          <cell r="A40" t="str">
            <v>FRESENIUS</v>
          </cell>
          <cell r="B40" t="str">
            <v>49.324.221/0018-40</v>
          </cell>
          <cell r="C40" t="str">
            <v>FRESENIUS KABI BRASIL LTDA</v>
          </cell>
          <cell r="D40" t="str">
            <v>AVENIDA MARGINAL PROJETADA 1652 BARUERI</v>
          </cell>
          <cell r="E40" t="str">
            <v>11-25041400</v>
          </cell>
        </row>
        <row r="41">
          <cell r="A41" t="str">
            <v>GILBERTO</v>
          </cell>
          <cell r="C41" t="str">
            <v>GILBERTO DANIEL JUNIOR GAS</v>
          </cell>
        </row>
        <row r="42">
          <cell r="A42" t="str">
            <v>GIMBA</v>
          </cell>
          <cell r="C42" t="str">
            <v>GIMBA SUPRICORP</v>
          </cell>
        </row>
        <row r="43">
          <cell r="A43" t="str">
            <v>GRAFICOM</v>
          </cell>
          <cell r="C43" t="str">
            <v>GRAFICA COMERCIAL LTDA</v>
          </cell>
        </row>
        <row r="44">
          <cell r="A44" t="str">
            <v>GRATAN</v>
          </cell>
          <cell r="C44" t="str">
            <v>GRATAN LOCADORA E TRANSPORTADORA DE VEICULOS LTDA ME</v>
          </cell>
        </row>
        <row r="45">
          <cell r="A45" t="str">
            <v>GRUPO SIMA</v>
          </cell>
          <cell r="C45" t="str">
            <v>SIMA ASSOCIADOS LTDA.</v>
          </cell>
        </row>
        <row r="46">
          <cell r="A46" t="str">
            <v>HEMOGRAM INDUSTRIA</v>
          </cell>
          <cell r="C46" t="str">
            <v>HEMOGRAM INDUSTRIA E COMERCIO PRODUTOS HOSPITALARES</v>
          </cell>
        </row>
        <row r="47">
          <cell r="A47" t="str">
            <v>HOSPFAR</v>
          </cell>
          <cell r="C47" t="str">
            <v>HOSPFAR INDUSTRIA E COMERCIO DE PRODUTOS HOSPITALARES LTDA</v>
          </cell>
        </row>
        <row r="48">
          <cell r="A48" t="str">
            <v>HOSPFAST</v>
          </cell>
          <cell r="C48" t="str">
            <v xml:space="preserve">ROGERIO KURTISS DE PAULA </v>
          </cell>
        </row>
        <row r="49">
          <cell r="A49" t="str">
            <v>INTERLAB</v>
          </cell>
          <cell r="B49" t="str">
            <v>46.849.303/0001-84</v>
          </cell>
          <cell r="C49" t="str">
            <v>INTERLAB DISTRIBUIDORA DE PRODUTOS CIENTIFICOS LTDA</v>
          </cell>
          <cell r="D49" t="str">
            <v>PRAÇA ISAAC OLIVER, 342 - VILA CAMPESTRE - SÃO PAULO - SP</v>
          </cell>
          <cell r="E49" t="str">
            <v>(11) 5564-9558</v>
          </cell>
        </row>
        <row r="50">
          <cell r="A50" t="str">
            <v>ISOMEDICAL</v>
          </cell>
          <cell r="C50" t="str">
            <v>ISOMEDICAL COMERCIAL LTDA</v>
          </cell>
        </row>
        <row r="51">
          <cell r="A51" t="str">
            <v>JAR HOSPITALAR</v>
          </cell>
          <cell r="C51" t="str">
            <v>JAR HOSPITALAR</v>
          </cell>
        </row>
        <row r="52">
          <cell r="A52" t="str">
            <v>JLTA</v>
          </cell>
          <cell r="C52" t="str">
            <v>JLA ALIMENTAÇÃO</v>
          </cell>
        </row>
        <row r="53">
          <cell r="A53" t="str">
            <v>JOTAN</v>
          </cell>
          <cell r="B53" t="str">
            <v>48.686.141/0001-36</v>
          </cell>
          <cell r="C53" t="str">
            <v>JOTAN COMERCIO DE MATERIAIS PARA  CONSTRUÇÃO</v>
          </cell>
          <cell r="D53" t="str">
            <v>RUA BENJAMIN COSNTANT 514 CENTRO GUARUJA  SP</v>
          </cell>
          <cell r="E53" t="str">
            <v>13-3323-7051</v>
          </cell>
        </row>
        <row r="54">
          <cell r="A54" t="str">
            <v>KALUNGA COM</v>
          </cell>
          <cell r="C54" t="str">
            <v>KALUNGA COM E IND GRAFICA LTDA</v>
          </cell>
        </row>
        <row r="55">
          <cell r="A55" t="str">
            <v>KEROMAX</v>
          </cell>
          <cell r="C55" t="str">
            <v>KEROMAX COMERCIO LTDA.</v>
          </cell>
        </row>
        <row r="56">
          <cell r="A56" t="str">
            <v>LABINBRAZ</v>
          </cell>
          <cell r="C56" t="str">
            <v>LABINBRAZ COMERCIAL LTDA.</v>
          </cell>
        </row>
        <row r="57">
          <cell r="A57" t="str">
            <v>LABOR IMPORT</v>
          </cell>
          <cell r="C57" t="str">
            <v>LABOR IMPORT COMERCIAL IMPORTADORA EXPORTADORA LTDA</v>
          </cell>
        </row>
        <row r="58">
          <cell r="A58" t="str">
            <v>LIFEMED</v>
          </cell>
          <cell r="C58" t="str">
            <v>LIFEMED INDL DE EQP ART MED HOSP S.A</v>
          </cell>
        </row>
        <row r="59">
          <cell r="A59" t="str">
            <v>LORES</v>
          </cell>
          <cell r="C59" t="str">
            <v>LORES COMERCIAL LTDA</v>
          </cell>
        </row>
        <row r="60">
          <cell r="A60" t="str">
            <v>VETOR</v>
          </cell>
          <cell r="C60" t="str">
            <v>VETOR EDITORA PSICO-PEDAGOGIA LTDA</v>
          </cell>
        </row>
        <row r="61">
          <cell r="A61" t="str">
            <v>LUMAR</v>
          </cell>
          <cell r="C61" t="str">
            <v>YARA R. M. G. SILVA DROGARIA LTDA - EPP</v>
          </cell>
        </row>
        <row r="62">
          <cell r="A62" t="str">
            <v>MMT</v>
          </cell>
          <cell r="C62" t="str">
            <v>MMT COMERCIO E INSTALACOES ELETRICAS EM ALTA E BAIXA TENSAO</v>
          </cell>
        </row>
        <row r="63">
          <cell r="A63" t="str">
            <v>MOGAMI</v>
          </cell>
          <cell r="C63" t="str">
            <v>MOGAMI BRASIL</v>
          </cell>
        </row>
        <row r="64">
          <cell r="A64" t="str">
            <v>MULTIFARMA</v>
          </cell>
          <cell r="C64" t="str">
            <v>MULTIFARMA COMERCIAL LTDA</v>
          </cell>
        </row>
        <row r="65">
          <cell r="A65" t="str">
            <v>PLASMAQ</v>
          </cell>
          <cell r="C65" t="str">
            <v>CLAUDIO ALBERTO PLASMAQ</v>
          </cell>
        </row>
        <row r="66">
          <cell r="A66" t="str">
            <v>PLATI</v>
          </cell>
          <cell r="C66" t="str">
            <v>PLATI COMERCIO DE PRODUTOS DE LIMPEZA LTDA.</v>
          </cell>
        </row>
        <row r="67">
          <cell r="A67" t="str">
            <v xml:space="preserve">POLAR </v>
          </cell>
          <cell r="B67" t="str">
            <v>02.881.877/0001-64</v>
          </cell>
          <cell r="C67" t="str">
            <v>POLAR FIX IND E COM DE PROD HOSP LTDA</v>
          </cell>
          <cell r="D67" t="str">
            <v>RUA RUZZI 607 SERTÃOZINHO  MAUA SP</v>
          </cell>
          <cell r="E67" t="str">
            <v>(11) 4512-8600</v>
          </cell>
        </row>
        <row r="68">
          <cell r="A68" t="str">
            <v>PROBAC DO BRASIL</v>
          </cell>
          <cell r="B68" t="str">
            <v>45.597.176/0002-91</v>
          </cell>
          <cell r="C68" t="str">
            <v>PROBAC DO BRASIL PRODUTOS BACTERIOLÓGICOS LTDA</v>
          </cell>
          <cell r="D68" t="str">
            <v>RUA JAGUARIBE, 35 - SANTA CECILIA - SÃO PAULO - SP</v>
          </cell>
          <cell r="E68" t="str">
            <v>(11) 3367-4777</v>
          </cell>
        </row>
        <row r="69">
          <cell r="A69" t="str">
            <v>PROTEVAN</v>
          </cell>
          <cell r="C69" t="str">
            <v>SIMOSEG EQUIPAMENTOS DE PPROTEÇÃO INDIVIDUAL LTDA ME</v>
          </cell>
        </row>
        <row r="70">
          <cell r="A70" t="str">
            <v>R MOREIRA</v>
          </cell>
          <cell r="C70" t="str">
            <v>R MOREIRA CARNES EPP</v>
          </cell>
        </row>
        <row r="71">
          <cell r="A71" t="str">
            <v>RAPIDEX</v>
          </cell>
          <cell r="C71" t="str">
            <v>ADEILTON RAMOS - RAPIDEX</v>
          </cell>
        </row>
        <row r="72">
          <cell r="A72" t="str">
            <v>RB QUALITY</v>
          </cell>
          <cell r="C72" t="str">
            <v>SISTEMA DE SERVIÇOS R. B. QUALITY COMERCIO DE EMBALAGENS LTDA</v>
          </cell>
        </row>
        <row r="73">
          <cell r="A73" t="str">
            <v>REBAL</v>
          </cell>
          <cell r="C73" t="str">
            <v>REBAL COMERCIAL LTDA</v>
          </cell>
        </row>
        <row r="74">
          <cell r="A74" t="str">
            <v>RIOCLARENSE</v>
          </cell>
          <cell r="B74" t="str">
            <v>67.729.178/0004-91</v>
          </cell>
          <cell r="C74" t="str">
            <v>COMERCIAL CIRURGICA RIOCLARENSE LTDA</v>
          </cell>
          <cell r="D74" t="str">
            <v>RUA DA SAUDADE  45 A  CAMPO MOGIANA  POÇOS DE CALDA</v>
          </cell>
          <cell r="E74" t="str">
            <v>(11)3646-5858</v>
          </cell>
        </row>
        <row r="75">
          <cell r="A75" t="str">
            <v>RODRIGO LOBÃO</v>
          </cell>
          <cell r="C75" t="str">
            <v>RODRIGO LOBAO DOS SANTOS</v>
          </cell>
        </row>
        <row r="76">
          <cell r="A76" t="str">
            <v>SAKAY</v>
          </cell>
          <cell r="C76" t="str">
            <v>SAKAY SYSTEMA</v>
          </cell>
        </row>
        <row r="77">
          <cell r="A77" t="str">
            <v>SANTOS MOTORES</v>
          </cell>
          <cell r="C77" t="str">
            <v>SANTOS MOTORES E ENROLAMENTOS LTDA - ME</v>
          </cell>
        </row>
        <row r="78">
          <cell r="A78" t="str">
            <v>SCAN  MEDICA</v>
          </cell>
          <cell r="C78" t="str">
            <v>SCAN MÉDICA INSTRUMENTOS CIENTIFICOS EIRELI</v>
          </cell>
        </row>
        <row r="79">
          <cell r="A79" t="str">
            <v>SMITH</v>
          </cell>
          <cell r="C79" t="str">
            <v>SMITH E NEPHEW COMERCIO DE PROD. MÉDICOS LTDA</v>
          </cell>
        </row>
        <row r="80">
          <cell r="A80" t="str">
            <v>STR</v>
          </cell>
          <cell r="B80" t="str">
            <v>66.110.404/0001-46</v>
          </cell>
          <cell r="C80" t="str">
            <v>GLOBAL AR COM. REF LTDA</v>
          </cell>
          <cell r="D80" t="str">
            <v>RUA JAIR AFONSO INACIO 550 JD STO ELIAS PIRITUBA SP</v>
          </cell>
          <cell r="E80" t="str">
            <v>11-36363535</v>
          </cell>
        </row>
        <row r="81">
          <cell r="A81" t="str">
            <v>SUPERMED</v>
          </cell>
          <cell r="B81" t="str">
            <v>11.206.099/0002-80</v>
          </cell>
          <cell r="C81" t="str">
            <v>SUPERMED COM E IMP DE PROD MED E HOSP LTDA</v>
          </cell>
          <cell r="D81" t="str">
            <v xml:space="preserve">AV RHODES  CACHOEIRINHA   CAMBUI MG  </v>
          </cell>
          <cell r="E81" t="str">
            <v>11-3441-1703</v>
          </cell>
        </row>
        <row r="82">
          <cell r="A82" t="str">
            <v xml:space="preserve">VITA HORTI </v>
          </cell>
          <cell r="C82" t="str">
            <v>RENATA  BERARDINELLI VILLARES - ME</v>
          </cell>
        </row>
        <row r="83">
          <cell r="A83" t="str">
            <v>WORK AND</v>
          </cell>
          <cell r="C83" t="str">
            <v>WORK AND LIFE COMERCIAL LTDA EPP</v>
          </cell>
        </row>
        <row r="84">
          <cell r="C84" t="str">
            <v>BRASMED</v>
          </cell>
        </row>
        <row r="85">
          <cell r="A85" t="str">
            <v>INST SÃO PAULO</v>
          </cell>
          <cell r="B85" t="str">
            <v>01.447.737/0013-53</v>
          </cell>
          <cell r="C85" t="str">
            <v xml:space="preserve">BRW SUPORTE E LOGISTICA PARA SAUDE LTDA </v>
          </cell>
          <cell r="D85" t="str">
            <v>AV LUIS VIANA 13223 EDF HANGAR  SL 13 SÃO CRISTOVAO BA</v>
          </cell>
          <cell r="E85" t="str">
            <v>0800-7070010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 filterMode="1">
    <pageSetUpPr fitToPage="1"/>
  </sheetPr>
  <dimension ref="A1:I1993"/>
  <sheetViews>
    <sheetView showGridLines="0" tabSelected="1" view="pageBreakPreview" zoomScaleNormal="100" zoomScaleSheetLayoutView="100" workbookViewId="0">
      <selection activeCell="C2" sqref="C2"/>
    </sheetView>
  </sheetViews>
  <sheetFormatPr defaultColWidth="8.85546875" defaultRowHeight="11.25" x14ac:dyDescent="0.2"/>
  <cols>
    <col min="1" max="1" width="18.140625" style="118" customWidth="1"/>
    <col min="2" max="2" width="12" style="33" customWidth="1"/>
    <col min="3" max="3" width="11.5703125" style="33" customWidth="1"/>
    <col min="4" max="4" width="15.7109375" style="1" bestFit="1" customWidth="1"/>
    <col min="5" max="5" width="43.5703125" style="1" customWidth="1"/>
    <col min="6" max="6" width="14.85546875" style="27" bestFit="1" customWidth="1"/>
    <col min="7" max="7" width="32.42578125" style="277" customWidth="1"/>
    <col min="8" max="8" width="8.85546875" style="1"/>
    <col min="9" max="10" width="9.28515625" style="1" bestFit="1" customWidth="1"/>
    <col min="11" max="16384" width="8.85546875" style="1"/>
  </cols>
  <sheetData>
    <row r="1" spans="1:9" ht="62.45" customHeight="1" x14ac:dyDescent="0.2">
      <c r="A1" s="118" t="s">
        <v>20</v>
      </c>
      <c r="B1" s="33" t="s">
        <v>20</v>
      </c>
      <c r="C1" s="33" t="s">
        <v>20</v>
      </c>
      <c r="D1" s="1" t="s">
        <v>20</v>
      </c>
      <c r="E1" s="183" t="s">
        <v>1783</v>
      </c>
      <c r="F1" s="26"/>
      <c r="H1" s="37"/>
      <c r="I1" s="37"/>
    </row>
    <row r="2" spans="1:9" ht="62.45" customHeight="1" x14ac:dyDescent="0.2">
      <c r="A2" s="118" t="s">
        <v>20</v>
      </c>
      <c r="B2" s="38"/>
      <c r="C2" s="38" t="s">
        <v>20</v>
      </c>
      <c r="D2" s="1" t="s">
        <v>20</v>
      </c>
      <c r="E2" s="121" t="s">
        <v>20</v>
      </c>
      <c r="F2" s="26"/>
      <c r="G2" s="278">
        <v>2020</v>
      </c>
      <c r="H2" s="37"/>
      <c r="I2" s="37"/>
    </row>
    <row r="3" spans="1:9" x14ac:dyDescent="0.2">
      <c r="A3" s="320"/>
      <c r="B3" s="320"/>
      <c r="C3" s="320"/>
      <c r="D3" s="320"/>
      <c r="E3" s="320"/>
      <c r="F3" s="34"/>
      <c r="G3" s="277" t="s">
        <v>22</v>
      </c>
    </row>
    <row r="4" spans="1:9" ht="15" customHeight="1" x14ac:dyDescent="0.25">
      <c r="A4" s="322" t="s">
        <v>20</v>
      </c>
      <c r="B4" s="322"/>
      <c r="C4" s="322"/>
      <c r="D4" s="322"/>
      <c r="E4" s="322"/>
      <c r="F4" s="166"/>
      <c r="H4" s="321" t="s">
        <v>20</v>
      </c>
      <c r="I4" s="321"/>
    </row>
    <row r="5" spans="1:9" ht="44.25" customHeight="1" x14ac:dyDescent="0.2">
      <c r="A5" s="318" t="s">
        <v>1782</v>
      </c>
      <c r="B5" s="319"/>
      <c r="C5" s="319"/>
      <c r="D5" s="319"/>
      <c r="E5" s="319"/>
      <c r="F5" s="28"/>
    </row>
    <row r="6" spans="1:9" ht="14.25" x14ac:dyDescent="0.2">
      <c r="A6" s="119"/>
      <c r="B6" s="35"/>
      <c r="C6" s="35"/>
      <c r="D6" s="2"/>
      <c r="E6" s="2"/>
      <c r="F6" s="29"/>
    </row>
    <row r="7" spans="1:9" x14ac:dyDescent="0.2">
      <c r="D7" s="1" t="s">
        <v>20</v>
      </c>
    </row>
    <row r="8" spans="1:9" s="4" customFormat="1" ht="11.25" customHeight="1" x14ac:dyDescent="0.2">
      <c r="A8" s="39" t="s">
        <v>1</v>
      </c>
      <c r="B8" s="39" t="s">
        <v>1705</v>
      </c>
      <c r="C8" s="39" t="s">
        <v>3</v>
      </c>
      <c r="D8" s="39" t="s">
        <v>0</v>
      </c>
      <c r="E8" s="39" t="s">
        <v>1704</v>
      </c>
      <c r="F8" s="174" t="s">
        <v>2</v>
      </c>
      <c r="G8" s="302" t="s">
        <v>14</v>
      </c>
      <c r="H8" s="4" t="s">
        <v>18</v>
      </c>
    </row>
    <row r="9" spans="1:9" s="5" customFormat="1" ht="12" hidden="1" x14ac:dyDescent="0.2">
      <c r="A9" s="109">
        <v>7952</v>
      </c>
      <c r="B9" s="179">
        <v>43944</v>
      </c>
      <c r="C9" s="179">
        <v>43971</v>
      </c>
      <c r="D9" s="180">
        <v>404.2</v>
      </c>
      <c r="E9" s="181" t="s">
        <v>414</v>
      </c>
      <c r="F9" s="113" t="s">
        <v>293</v>
      </c>
      <c r="G9" s="173">
        <v>43945</v>
      </c>
      <c r="H9" s="1"/>
    </row>
    <row r="10" spans="1:9" s="5" customFormat="1" ht="21" hidden="1" x14ac:dyDescent="0.2">
      <c r="A10" s="109">
        <v>5764</v>
      </c>
      <c r="B10" s="179">
        <v>43943</v>
      </c>
      <c r="C10" s="179">
        <v>43971</v>
      </c>
      <c r="D10" s="180">
        <v>9679.75</v>
      </c>
      <c r="E10" s="181" t="s">
        <v>713</v>
      </c>
      <c r="F10" s="113" t="s">
        <v>429</v>
      </c>
      <c r="G10" s="173">
        <v>43945</v>
      </c>
      <c r="H10" s="1"/>
    </row>
    <row r="11" spans="1:9" s="5" customFormat="1" ht="12" hidden="1" x14ac:dyDescent="0.2">
      <c r="A11" s="175">
        <v>16843</v>
      </c>
      <c r="B11" s="197">
        <v>43945</v>
      </c>
      <c r="C11" s="197">
        <v>43976</v>
      </c>
      <c r="D11" s="198">
        <v>16380</v>
      </c>
      <c r="E11" s="177" t="s">
        <v>741</v>
      </c>
      <c r="F11" s="113" t="s">
        <v>465</v>
      </c>
      <c r="G11" s="173">
        <v>43949</v>
      </c>
      <c r="H11" s="1"/>
    </row>
    <row r="12" spans="1:9" s="5" customFormat="1" ht="12" hidden="1" x14ac:dyDescent="0.2">
      <c r="A12" s="109">
        <v>480012</v>
      </c>
      <c r="B12" s="179">
        <v>43943</v>
      </c>
      <c r="C12" s="179">
        <v>43958</v>
      </c>
      <c r="D12" s="180">
        <v>1022.23</v>
      </c>
      <c r="E12" s="181" t="s">
        <v>144</v>
      </c>
      <c r="F12" s="113" t="s">
        <v>294</v>
      </c>
      <c r="G12" s="173">
        <v>43949</v>
      </c>
      <c r="H12" s="1"/>
    </row>
    <row r="13" spans="1:9" s="5" customFormat="1" ht="12" hidden="1" x14ac:dyDescent="0.2">
      <c r="A13" s="109">
        <v>480339</v>
      </c>
      <c r="B13" s="179">
        <v>43945</v>
      </c>
      <c r="C13" s="179">
        <v>43960</v>
      </c>
      <c r="D13" s="180">
        <v>607.91</v>
      </c>
      <c r="E13" s="181" t="s">
        <v>144</v>
      </c>
      <c r="F13" s="113" t="s">
        <v>295</v>
      </c>
      <c r="G13" s="173">
        <v>43949</v>
      </c>
      <c r="H13" s="1"/>
    </row>
    <row r="14" spans="1:9" s="5" customFormat="1" ht="12" hidden="1" x14ac:dyDescent="0.2">
      <c r="A14" s="109">
        <v>186914</v>
      </c>
      <c r="B14" s="179">
        <v>43945</v>
      </c>
      <c r="C14" s="179">
        <v>43975</v>
      </c>
      <c r="D14" s="180">
        <v>476.64</v>
      </c>
      <c r="E14" s="181" t="s">
        <v>145</v>
      </c>
      <c r="F14" s="113" t="s">
        <v>295</v>
      </c>
      <c r="G14" s="173">
        <v>43949</v>
      </c>
      <c r="H14" s="1"/>
    </row>
    <row r="15" spans="1:9" s="5" customFormat="1" ht="21" hidden="1" x14ac:dyDescent="0.2">
      <c r="A15" s="109">
        <v>45767</v>
      </c>
      <c r="B15" s="179">
        <v>43938</v>
      </c>
      <c r="C15" s="179">
        <v>43966</v>
      </c>
      <c r="D15" s="180">
        <v>2628</v>
      </c>
      <c r="E15" s="181" t="s">
        <v>59</v>
      </c>
      <c r="F15" s="113" t="s">
        <v>464</v>
      </c>
      <c r="G15" s="173">
        <v>43949</v>
      </c>
      <c r="H15" s="1"/>
    </row>
    <row r="16" spans="1:9" s="5" customFormat="1" ht="21" hidden="1" x14ac:dyDescent="0.2">
      <c r="A16" s="109">
        <v>10183</v>
      </c>
      <c r="B16" s="179">
        <v>43943</v>
      </c>
      <c r="C16" s="179">
        <f>SUM(B16+30)</f>
        <v>43973</v>
      </c>
      <c r="D16" s="180">
        <v>24500</v>
      </c>
      <c r="E16" s="181" t="s">
        <v>71</v>
      </c>
      <c r="F16" s="113" t="s">
        <v>465</v>
      </c>
      <c r="G16" s="173">
        <v>43949</v>
      </c>
      <c r="H16" s="1"/>
    </row>
    <row r="17" spans="1:8" s="5" customFormat="1" ht="12" hidden="1" x14ac:dyDescent="0.2">
      <c r="A17" s="109">
        <v>298587</v>
      </c>
      <c r="B17" s="179">
        <v>43945</v>
      </c>
      <c r="C17" s="179">
        <v>43971</v>
      </c>
      <c r="D17" s="180">
        <v>969.31</v>
      </c>
      <c r="E17" s="181" t="s">
        <v>845</v>
      </c>
      <c r="F17" s="113" t="s">
        <v>295</v>
      </c>
      <c r="G17" s="173">
        <v>43949</v>
      </c>
      <c r="H17" s="1"/>
    </row>
    <row r="18" spans="1:8" s="5" customFormat="1" ht="21" hidden="1" x14ac:dyDescent="0.2">
      <c r="A18" s="109">
        <v>76146</v>
      </c>
      <c r="B18" s="179">
        <v>43944</v>
      </c>
      <c r="C18" s="179">
        <v>43976</v>
      </c>
      <c r="D18" s="180">
        <v>1771.41</v>
      </c>
      <c r="E18" s="181" t="s">
        <v>68</v>
      </c>
      <c r="F18" s="113" t="s">
        <v>444</v>
      </c>
      <c r="G18" s="173">
        <v>43949</v>
      </c>
      <c r="H18" s="1"/>
    </row>
    <row r="19" spans="1:8" s="5" customFormat="1" ht="21" hidden="1" x14ac:dyDescent="0.2">
      <c r="A19" s="109">
        <v>1406614</v>
      </c>
      <c r="B19" s="179">
        <v>43945</v>
      </c>
      <c r="C19" s="179">
        <v>43965</v>
      </c>
      <c r="D19" s="180">
        <v>269.3</v>
      </c>
      <c r="E19" s="181" t="s">
        <v>343</v>
      </c>
      <c r="F19" s="113" t="s">
        <v>293</v>
      </c>
      <c r="G19" s="173">
        <v>43949</v>
      </c>
      <c r="H19" s="1"/>
    </row>
    <row r="20" spans="1:8" s="5" customFormat="1" ht="21" hidden="1" x14ac:dyDescent="0.2">
      <c r="A20" s="109">
        <v>1406356</v>
      </c>
      <c r="B20" s="179">
        <v>43944</v>
      </c>
      <c r="C20" s="179">
        <v>43964</v>
      </c>
      <c r="D20" s="180">
        <v>274.75</v>
      </c>
      <c r="E20" s="181" t="s">
        <v>343</v>
      </c>
      <c r="F20" s="113" t="s">
        <v>293</v>
      </c>
      <c r="G20" s="173">
        <v>43949</v>
      </c>
      <c r="H20" s="1"/>
    </row>
    <row r="21" spans="1:8" s="5" customFormat="1" ht="12" hidden="1" x14ac:dyDescent="0.2">
      <c r="A21" s="109">
        <v>1582</v>
      </c>
      <c r="B21" s="179">
        <v>43936</v>
      </c>
      <c r="C21" s="179">
        <v>43966</v>
      </c>
      <c r="D21" s="180">
        <v>2257.5</v>
      </c>
      <c r="E21" s="112" t="s">
        <v>1474</v>
      </c>
      <c r="F21" s="113" t="s">
        <v>422</v>
      </c>
      <c r="G21" s="173">
        <v>43949</v>
      </c>
      <c r="H21" s="1"/>
    </row>
    <row r="22" spans="1:8" s="5" customFormat="1" ht="12" hidden="1" x14ac:dyDescent="0.2">
      <c r="A22" s="109">
        <v>8</v>
      </c>
      <c r="B22" s="179">
        <v>43945</v>
      </c>
      <c r="C22" s="179">
        <f>SUM(B22+30)</f>
        <v>43975</v>
      </c>
      <c r="D22" s="180">
        <v>135</v>
      </c>
      <c r="E22" s="181" t="s">
        <v>786</v>
      </c>
      <c r="F22" s="113" t="s">
        <v>107</v>
      </c>
      <c r="G22" s="173">
        <v>43949</v>
      </c>
      <c r="H22" s="1"/>
    </row>
    <row r="23" spans="1:8" s="5" customFormat="1" ht="12" hidden="1" x14ac:dyDescent="0.2">
      <c r="A23" s="109">
        <v>7970</v>
      </c>
      <c r="B23" s="179">
        <v>43949</v>
      </c>
      <c r="C23" s="179">
        <v>43967</v>
      </c>
      <c r="D23" s="180">
        <v>319.39999999999998</v>
      </c>
      <c r="E23" s="181" t="s">
        <v>414</v>
      </c>
      <c r="F23" s="113" t="s">
        <v>293</v>
      </c>
      <c r="G23" s="173">
        <v>43950</v>
      </c>
      <c r="H23" s="1"/>
    </row>
    <row r="24" spans="1:8" s="5" customFormat="1" ht="12" hidden="1" x14ac:dyDescent="0.2">
      <c r="A24" s="109">
        <v>480449</v>
      </c>
      <c r="B24" s="179">
        <v>43948</v>
      </c>
      <c r="C24" s="179">
        <v>43963</v>
      </c>
      <c r="D24" s="180">
        <v>1462.8</v>
      </c>
      <c r="E24" s="181" t="s">
        <v>144</v>
      </c>
      <c r="F24" s="113" t="s">
        <v>368</v>
      </c>
      <c r="G24" s="173">
        <v>43950</v>
      </c>
      <c r="H24" s="1"/>
    </row>
    <row r="25" spans="1:8" s="5" customFormat="1" ht="21" hidden="1" x14ac:dyDescent="0.2">
      <c r="A25" s="109">
        <v>58172</v>
      </c>
      <c r="B25" s="179">
        <v>43943</v>
      </c>
      <c r="C25" s="110">
        <v>43973</v>
      </c>
      <c r="D25" s="180">
        <v>564.72</v>
      </c>
      <c r="E25" s="181" t="s">
        <v>686</v>
      </c>
      <c r="F25" s="113" t="s">
        <v>465</v>
      </c>
      <c r="G25" s="173">
        <v>43950</v>
      </c>
      <c r="H25" s="1"/>
    </row>
    <row r="26" spans="1:8" s="5" customFormat="1" ht="21" hidden="1" x14ac:dyDescent="0.2">
      <c r="A26" s="109">
        <v>634</v>
      </c>
      <c r="B26" s="179">
        <v>43948</v>
      </c>
      <c r="C26" s="179">
        <f>B26+30</f>
        <v>43978</v>
      </c>
      <c r="D26" s="180">
        <v>12968.39</v>
      </c>
      <c r="E26" s="181" t="s">
        <v>740</v>
      </c>
      <c r="F26" s="113" t="s">
        <v>87</v>
      </c>
      <c r="G26" s="173">
        <v>43950</v>
      </c>
      <c r="H26" s="1"/>
    </row>
    <row r="27" spans="1:8" s="5" customFormat="1" ht="21" hidden="1" x14ac:dyDescent="0.2">
      <c r="A27" s="109">
        <v>1406956</v>
      </c>
      <c r="B27" s="179">
        <v>43949</v>
      </c>
      <c r="C27" s="179">
        <v>43969</v>
      </c>
      <c r="D27" s="180">
        <v>720.95</v>
      </c>
      <c r="E27" s="181" t="s">
        <v>343</v>
      </c>
      <c r="F27" s="113" t="s">
        <v>293</v>
      </c>
      <c r="G27" s="173">
        <v>43950</v>
      </c>
      <c r="H27" s="1"/>
    </row>
    <row r="28" spans="1:8" s="5" customFormat="1" ht="21" hidden="1" x14ac:dyDescent="0.2">
      <c r="A28" s="109">
        <v>39197</v>
      </c>
      <c r="B28" s="179">
        <v>43943</v>
      </c>
      <c r="C28" s="179">
        <v>43943</v>
      </c>
      <c r="D28" s="180">
        <v>900.01</v>
      </c>
      <c r="E28" s="181" t="s">
        <v>713</v>
      </c>
      <c r="F28" s="113" t="s">
        <v>174</v>
      </c>
      <c r="G28" s="173">
        <v>43950</v>
      </c>
      <c r="H28" s="1"/>
    </row>
    <row r="29" spans="1:8" s="5" customFormat="1" ht="12" hidden="1" x14ac:dyDescent="0.2">
      <c r="A29" s="109">
        <v>1288012</v>
      </c>
      <c r="B29" s="179">
        <v>43943</v>
      </c>
      <c r="C29" s="179">
        <v>43973</v>
      </c>
      <c r="D29" s="180">
        <v>71400</v>
      </c>
      <c r="E29" s="181" t="s">
        <v>58</v>
      </c>
      <c r="F29" s="113" t="s">
        <v>431</v>
      </c>
      <c r="G29" s="173">
        <v>43950</v>
      </c>
      <c r="H29" s="1"/>
    </row>
    <row r="30" spans="1:8" s="5" customFormat="1" ht="21" hidden="1" x14ac:dyDescent="0.2">
      <c r="A30" s="109">
        <v>344</v>
      </c>
      <c r="B30" s="179">
        <v>43941</v>
      </c>
      <c r="C30" s="179">
        <v>43966</v>
      </c>
      <c r="D30" s="180">
        <v>793</v>
      </c>
      <c r="E30" s="181" t="s">
        <v>713</v>
      </c>
      <c r="F30" s="113" t="s">
        <v>471</v>
      </c>
      <c r="G30" s="173">
        <v>43950</v>
      </c>
      <c r="H30" s="1"/>
    </row>
    <row r="31" spans="1:8" s="5" customFormat="1" ht="21" hidden="1" x14ac:dyDescent="0.2">
      <c r="A31" s="109">
        <v>133002</v>
      </c>
      <c r="B31" s="179">
        <v>43944</v>
      </c>
      <c r="C31" s="179" t="s">
        <v>321</v>
      </c>
      <c r="D31" s="180">
        <v>407.46</v>
      </c>
      <c r="E31" s="181" t="s">
        <v>713</v>
      </c>
      <c r="F31" s="113" t="s">
        <v>359</v>
      </c>
      <c r="G31" s="173">
        <v>43951</v>
      </c>
      <c r="H31" s="1"/>
    </row>
    <row r="32" spans="1:8" s="5" customFormat="1" ht="21" hidden="1" x14ac:dyDescent="0.2">
      <c r="A32" s="109">
        <v>6707</v>
      </c>
      <c r="B32" s="179">
        <v>43945</v>
      </c>
      <c r="C32" s="179">
        <v>43955</v>
      </c>
      <c r="D32" s="180">
        <v>20700</v>
      </c>
      <c r="E32" s="181" t="s">
        <v>713</v>
      </c>
      <c r="F32" s="113" t="s">
        <v>474</v>
      </c>
      <c r="G32" s="173">
        <v>43951</v>
      </c>
      <c r="H32" s="1"/>
    </row>
    <row r="33" spans="1:8" s="5" customFormat="1" ht="21" hidden="1" x14ac:dyDescent="0.2">
      <c r="A33" s="109">
        <v>134354</v>
      </c>
      <c r="B33" s="179">
        <v>43944</v>
      </c>
      <c r="C33" s="179">
        <v>43952</v>
      </c>
      <c r="D33" s="180">
        <v>3850</v>
      </c>
      <c r="E33" s="181" t="s">
        <v>713</v>
      </c>
      <c r="F33" s="113" t="s">
        <v>473</v>
      </c>
      <c r="G33" s="173">
        <v>43951</v>
      </c>
      <c r="H33" s="1"/>
    </row>
    <row r="34" spans="1:8" s="5" customFormat="1" ht="12" hidden="1" x14ac:dyDescent="0.2">
      <c r="A34" s="109">
        <v>7977</v>
      </c>
      <c r="B34" s="179">
        <v>43952</v>
      </c>
      <c r="C34" s="179">
        <v>43969</v>
      </c>
      <c r="D34" s="180">
        <v>341.3</v>
      </c>
      <c r="E34" s="181" t="s">
        <v>414</v>
      </c>
      <c r="F34" s="113" t="s">
        <v>293</v>
      </c>
      <c r="G34" s="173">
        <v>43955</v>
      </c>
      <c r="H34" s="1"/>
    </row>
    <row r="35" spans="1:8" s="5" customFormat="1" ht="12" hidden="1" x14ac:dyDescent="0.2">
      <c r="A35" s="109">
        <v>222640</v>
      </c>
      <c r="B35" s="110">
        <v>43949</v>
      </c>
      <c r="C35" s="110">
        <v>43979</v>
      </c>
      <c r="D35" s="180">
        <v>411.5</v>
      </c>
      <c r="E35" s="181" t="s">
        <v>717</v>
      </c>
      <c r="F35" s="113" t="s">
        <v>476</v>
      </c>
      <c r="G35" s="173">
        <v>43955</v>
      </c>
      <c r="H35" s="1"/>
    </row>
    <row r="36" spans="1:8" s="5" customFormat="1" ht="21" hidden="1" x14ac:dyDescent="0.2">
      <c r="A36" s="109">
        <v>3692</v>
      </c>
      <c r="B36" s="110">
        <v>43936</v>
      </c>
      <c r="C36" s="110">
        <v>43966</v>
      </c>
      <c r="D36" s="180">
        <v>7600</v>
      </c>
      <c r="E36" s="181" t="s">
        <v>885</v>
      </c>
      <c r="F36" s="113" t="s">
        <v>444</v>
      </c>
      <c r="G36" s="173">
        <v>43955</v>
      </c>
      <c r="H36" s="1"/>
    </row>
    <row r="37" spans="1:8" s="5" customFormat="1" ht="21" hidden="1" x14ac:dyDescent="0.2">
      <c r="A37" s="109">
        <v>1407315</v>
      </c>
      <c r="B37" s="110">
        <v>43951</v>
      </c>
      <c r="C37" s="110">
        <v>43971</v>
      </c>
      <c r="D37" s="180">
        <v>220.2</v>
      </c>
      <c r="E37" s="181" t="s">
        <v>343</v>
      </c>
      <c r="F37" s="113" t="s">
        <v>367</v>
      </c>
      <c r="G37" s="173">
        <v>43955</v>
      </c>
      <c r="H37" s="1"/>
    </row>
    <row r="38" spans="1:8" s="5" customFormat="1" ht="21" hidden="1" x14ac:dyDescent="0.2">
      <c r="A38" s="109">
        <v>42899</v>
      </c>
      <c r="B38" s="110">
        <v>43950</v>
      </c>
      <c r="C38" s="110">
        <v>43978</v>
      </c>
      <c r="D38" s="180">
        <v>350</v>
      </c>
      <c r="E38" s="181" t="s">
        <v>713</v>
      </c>
      <c r="F38" s="113" t="s">
        <v>366</v>
      </c>
      <c r="G38" s="173">
        <v>43955</v>
      </c>
      <c r="H38" s="1"/>
    </row>
    <row r="39" spans="1:8" s="5" customFormat="1" ht="21" hidden="1" x14ac:dyDescent="0.2">
      <c r="A39" s="109">
        <v>2600791</v>
      </c>
      <c r="B39" s="110">
        <v>43948</v>
      </c>
      <c r="C39" s="110">
        <v>43978</v>
      </c>
      <c r="D39" s="180">
        <v>1110</v>
      </c>
      <c r="E39" s="181" t="s">
        <v>320</v>
      </c>
      <c r="F39" s="113" t="s">
        <v>477</v>
      </c>
      <c r="G39" s="173">
        <v>43955</v>
      </c>
      <c r="H39" s="1"/>
    </row>
    <row r="40" spans="1:8" s="5" customFormat="1" ht="21" hidden="1" x14ac:dyDescent="0.2">
      <c r="A40" s="109">
        <v>6202</v>
      </c>
      <c r="B40" s="179">
        <v>43943</v>
      </c>
      <c r="C40" s="179">
        <v>43973</v>
      </c>
      <c r="D40" s="180">
        <v>900</v>
      </c>
      <c r="E40" s="181" t="s">
        <v>479</v>
      </c>
      <c r="F40" s="113" t="s">
        <v>428</v>
      </c>
      <c r="G40" s="173">
        <v>43957</v>
      </c>
      <c r="H40" s="1"/>
    </row>
    <row r="41" spans="1:8" s="5" customFormat="1" ht="12" hidden="1" x14ac:dyDescent="0.2">
      <c r="A41" s="109">
        <v>1291780</v>
      </c>
      <c r="B41" s="179">
        <v>43950</v>
      </c>
      <c r="C41" s="179">
        <v>43980</v>
      </c>
      <c r="D41" s="180">
        <v>1388.16</v>
      </c>
      <c r="E41" s="181" t="s">
        <v>58</v>
      </c>
      <c r="F41" s="113" t="s">
        <v>480</v>
      </c>
      <c r="G41" s="173">
        <v>43957</v>
      </c>
      <c r="H41" s="1"/>
    </row>
    <row r="42" spans="1:8" s="5" customFormat="1" ht="21" hidden="1" x14ac:dyDescent="0.2">
      <c r="A42" s="109">
        <v>66974</v>
      </c>
      <c r="B42" s="179">
        <v>43951</v>
      </c>
      <c r="C42" s="179">
        <v>43980</v>
      </c>
      <c r="D42" s="180">
        <v>395</v>
      </c>
      <c r="E42" s="181" t="s">
        <v>484</v>
      </c>
      <c r="F42" s="113" t="s">
        <v>480</v>
      </c>
      <c r="G42" s="173">
        <v>43957</v>
      </c>
      <c r="H42" s="1"/>
    </row>
    <row r="43" spans="1:8" s="5" customFormat="1" ht="12" hidden="1" x14ac:dyDescent="0.2">
      <c r="A43" s="109">
        <v>26569</v>
      </c>
      <c r="B43" s="179">
        <v>43945</v>
      </c>
      <c r="C43" s="179">
        <v>43975</v>
      </c>
      <c r="D43" s="180">
        <v>1440</v>
      </c>
      <c r="E43" s="181" t="s">
        <v>218</v>
      </c>
      <c r="F43" s="113" t="s">
        <v>465</v>
      </c>
      <c r="G43" s="173">
        <v>43957</v>
      </c>
      <c r="H43" s="1"/>
    </row>
    <row r="44" spans="1:8" s="5" customFormat="1" ht="12" hidden="1" x14ac:dyDescent="0.2">
      <c r="A44" s="109">
        <v>31</v>
      </c>
      <c r="B44" s="179">
        <v>43955</v>
      </c>
      <c r="C44" s="179">
        <f>B44+30</f>
        <v>43985</v>
      </c>
      <c r="D44" s="180">
        <v>240</v>
      </c>
      <c r="E44" s="181" t="s">
        <v>1243</v>
      </c>
      <c r="F44" s="113" t="s">
        <v>291</v>
      </c>
      <c r="G44" s="173">
        <v>43957</v>
      </c>
      <c r="H44" s="1"/>
    </row>
    <row r="45" spans="1:8" s="5" customFormat="1" ht="12" hidden="1" x14ac:dyDescent="0.2">
      <c r="A45" s="109">
        <v>30</v>
      </c>
      <c r="B45" s="179">
        <v>43955</v>
      </c>
      <c r="C45" s="179">
        <f>B45+30</f>
        <v>43985</v>
      </c>
      <c r="D45" s="180">
        <v>984.87</v>
      </c>
      <c r="E45" s="181" t="s">
        <v>1243</v>
      </c>
      <c r="F45" s="113" t="s">
        <v>292</v>
      </c>
      <c r="G45" s="173">
        <v>43957</v>
      </c>
      <c r="H45" s="1"/>
    </row>
    <row r="46" spans="1:8" s="5" customFormat="1" ht="12" hidden="1" x14ac:dyDescent="0.2">
      <c r="A46" s="109">
        <v>29</v>
      </c>
      <c r="B46" s="179">
        <v>43955</v>
      </c>
      <c r="C46" s="179">
        <v>43985</v>
      </c>
      <c r="D46" s="180">
        <v>182</v>
      </c>
      <c r="E46" s="181" t="s">
        <v>1243</v>
      </c>
      <c r="F46" s="113" t="s">
        <v>292</v>
      </c>
      <c r="G46" s="173">
        <v>43957</v>
      </c>
      <c r="H46" s="1"/>
    </row>
    <row r="47" spans="1:8" s="5" customFormat="1" ht="12" hidden="1" x14ac:dyDescent="0.2">
      <c r="A47" s="109">
        <v>13170</v>
      </c>
      <c r="B47" s="179">
        <v>43950</v>
      </c>
      <c r="C47" s="179">
        <v>43980</v>
      </c>
      <c r="D47" s="180">
        <v>2760</v>
      </c>
      <c r="E47" s="112" t="s">
        <v>79</v>
      </c>
      <c r="F47" s="113" t="s">
        <v>483</v>
      </c>
      <c r="G47" s="173">
        <v>43957</v>
      </c>
      <c r="H47" s="1"/>
    </row>
    <row r="48" spans="1:8" s="5" customFormat="1" ht="21" hidden="1" x14ac:dyDescent="0.2">
      <c r="A48" s="109">
        <v>8687</v>
      </c>
      <c r="B48" s="179">
        <v>43950</v>
      </c>
      <c r="C48" s="179">
        <v>43978</v>
      </c>
      <c r="D48" s="180">
        <v>4851</v>
      </c>
      <c r="E48" s="181" t="s">
        <v>342</v>
      </c>
      <c r="F48" s="113" t="s">
        <v>364</v>
      </c>
      <c r="G48" s="173">
        <v>43957</v>
      </c>
      <c r="H48" s="1"/>
    </row>
    <row r="49" spans="1:8" s="5" customFormat="1" ht="21" hidden="1" x14ac:dyDescent="0.2">
      <c r="A49" s="109">
        <v>45994</v>
      </c>
      <c r="B49" s="179">
        <v>43951</v>
      </c>
      <c r="C49" s="179">
        <v>43979</v>
      </c>
      <c r="D49" s="180">
        <v>7110</v>
      </c>
      <c r="E49" s="181" t="s">
        <v>59</v>
      </c>
      <c r="F49" s="113" t="s">
        <v>480</v>
      </c>
      <c r="G49" s="173">
        <v>43957</v>
      </c>
      <c r="H49" s="1"/>
    </row>
    <row r="50" spans="1:8" s="5" customFormat="1" ht="21" hidden="1" x14ac:dyDescent="0.2">
      <c r="A50" s="109">
        <v>45971</v>
      </c>
      <c r="B50" s="179">
        <v>43951</v>
      </c>
      <c r="C50" s="179">
        <v>43979</v>
      </c>
      <c r="D50" s="180">
        <v>2567</v>
      </c>
      <c r="E50" s="181" t="s">
        <v>59</v>
      </c>
      <c r="F50" s="113" t="s">
        <v>480</v>
      </c>
      <c r="G50" s="173">
        <v>43957</v>
      </c>
      <c r="H50" s="1"/>
    </row>
    <row r="51" spans="1:8" s="5" customFormat="1" ht="21" hidden="1" x14ac:dyDescent="0.2">
      <c r="A51" s="109">
        <v>45988</v>
      </c>
      <c r="B51" s="179">
        <v>43951</v>
      </c>
      <c r="C51" s="179">
        <v>43979</v>
      </c>
      <c r="D51" s="180">
        <v>2628</v>
      </c>
      <c r="E51" s="181" t="s">
        <v>59</v>
      </c>
      <c r="F51" s="113" t="s">
        <v>464</v>
      </c>
      <c r="G51" s="173">
        <v>43957</v>
      </c>
      <c r="H51" s="1"/>
    </row>
    <row r="52" spans="1:8" s="5" customFormat="1" ht="12" hidden="1" x14ac:dyDescent="0.2">
      <c r="A52" s="109">
        <v>1635</v>
      </c>
      <c r="B52" s="179">
        <v>43941</v>
      </c>
      <c r="C52" s="179">
        <v>43970</v>
      </c>
      <c r="D52" s="180">
        <v>2778.67</v>
      </c>
      <c r="E52" s="181" t="s">
        <v>201</v>
      </c>
      <c r="F52" s="113" t="s">
        <v>355</v>
      </c>
      <c r="G52" s="173">
        <v>43957</v>
      </c>
      <c r="H52" s="1"/>
    </row>
    <row r="53" spans="1:8" s="5" customFormat="1" ht="12" hidden="1" x14ac:dyDescent="0.2">
      <c r="A53" s="109">
        <v>1650</v>
      </c>
      <c r="B53" s="179">
        <v>43945</v>
      </c>
      <c r="C53" s="179">
        <v>43975</v>
      </c>
      <c r="D53" s="180">
        <v>3500</v>
      </c>
      <c r="E53" s="181" t="s">
        <v>201</v>
      </c>
      <c r="F53" s="113" t="s">
        <v>432</v>
      </c>
      <c r="G53" s="173">
        <v>43957</v>
      </c>
      <c r="H53" s="1"/>
    </row>
    <row r="54" spans="1:8" s="5" customFormat="1" ht="12" hidden="1" x14ac:dyDescent="0.2">
      <c r="A54" s="109">
        <v>314136</v>
      </c>
      <c r="B54" s="179">
        <v>43949</v>
      </c>
      <c r="C54" s="179">
        <v>43979</v>
      </c>
      <c r="D54" s="180">
        <v>327.93</v>
      </c>
      <c r="E54" s="178" t="s">
        <v>60</v>
      </c>
      <c r="F54" s="113" t="s">
        <v>482</v>
      </c>
      <c r="G54" s="173">
        <v>43957</v>
      </c>
      <c r="H54" s="1"/>
    </row>
    <row r="55" spans="1:8" s="5" customFormat="1" ht="12" hidden="1" x14ac:dyDescent="0.2">
      <c r="A55" s="109">
        <v>11932</v>
      </c>
      <c r="B55" s="179">
        <v>43948</v>
      </c>
      <c r="C55" s="179">
        <v>43978</v>
      </c>
      <c r="D55" s="180">
        <v>1512</v>
      </c>
      <c r="E55" s="181" t="s">
        <v>481</v>
      </c>
      <c r="F55" s="113" t="s">
        <v>464</v>
      </c>
      <c r="G55" s="173">
        <v>43957</v>
      </c>
      <c r="H55" s="1"/>
    </row>
    <row r="56" spans="1:8" s="5" customFormat="1" ht="12" hidden="1" x14ac:dyDescent="0.2">
      <c r="A56" s="109">
        <v>235990</v>
      </c>
      <c r="B56" s="179">
        <v>43951</v>
      </c>
      <c r="C56" s="179">
        <v>43983</v>
      </c>
      <c r="D56" s="180">
        <v>281</v>
      </c>
      <c r="E56" s="181" t="s">
        <v>216</v>
      </c>
      <c r="F56" s="113" t="s">
        <v>464</v>
      </c>
      <c r="G56" s="173">
        <v>43957</v>
      </c>
      <c r="H56" s="1"/>
    </row>
    <row r="57" spans="1:8" s="5" customFormat="1" ht="12" hidden="1" x14ac:dyDescent="0.2">
      <c r="A57" s="109">
        <v>354052</v>
      </c>
      <c r="B57" s="179">
        <v>43950</v>
      </c>
      <c r="C57" s="179">
        <v>43980</v>
      </c>
      <c r="D57" s="180">
        <v>481.26</v>
      </c>
      <c r="E57" s="181" t="s">
        <v>232</v>
      </c>
      <c r="F57" s="113" t="s">
        <v>480</v>
      </c>
      <c r="G57" s="173">
        <v>43957</v>
      </c>
      <c r="H57" s="1"/>
    </row>
    <row r="58" spans="1:8" s="5" customFormat="1" ht="21" hidden="1" x14ac:dyDescent="0.2">
      <c r="A58" s="109">
        <v>82657</v>
      </c>
      <c r="B58" s="179">
        <v>43950</v>
      </c>
      <c r="C58" s="179">
        <v>43978</v>
      </c>
      <c r="D58" s="180">
        <v>134.9</v>
      </c>
      <c r="E58" s="181" t="s">
        <v>379</v>
      </c>
      <c r="F58" s="113" t="s">
        <v>482</v>
      </c>
      <c r="G58" s="173">
        <v>43957</v>
      </c>
      <c r="H58" s="1"/>
    </row>
    <row r="59" spans="1:8" s="5" customFormat="1" ht="21" hidden="1" x14ac:dyDescent="0.2">
      <c r="A59" s="109">
        <v>317</v>
      </c>
      <c r="B59" s="179">
        <v>43956</v>
      </c>
      <c r="C59" s="179">
        <f>B59+20</f>
        <v>43976</v>
      </c>
      <c r="D59" s="180">
        <v>19380</v>
      </c>
      <c r="E59" s="181" t="s">
        <v>229</v>
      </c>
      <c r="F59" s="113" t="s">
        <v>55</v>
      </c>
      <c r="G59" s="173">
        <v>43957</v>
      </c>
      <c r="H59" s="1"/>
    </row>
    <row r="60" spans="1:8" s="5" customFormat="1" ht="21" hidden="1" x14ac:dyDescent="0.2">
      <c r="A60" s="109">
        <v>3409866</v>
      </c>
      <c r="B60" s="179">
        <v>43951</v>
      </c>
      <c r="C60" s="179">
        <v>43972</v>
      </c>
      <c r="D60" s="180">
        <v>420</v>
      </c>
      <c r="E60" s="181" t="s">
        <v>217</v>
      </c>
      <c r="F60" s="113" t="s">
        <v>486</v>
      </c>
      <c r="G60" s="173">
        <v>43957</v>
      </c>
      <c r="H60" s="1"/>
    </row>
    <row r="61" spans="1:8" s="5" customFormat="1" ht="21" hidden="1" x14ac:dyDescent="0.2">
      <c r="A61" s="109">
        <v>3405746</v>
      </c>
      <c r="B61" s="179">
        <v>43948</v>
      </c>
      <c r="C61" s="179">
        <v>43969</v>
      </c>
      <c r="D61" s="180">
        <v>1583.18</v>
      </c>
      <c r="E61" s="181" t="s">
        <v>217</v>
      </c>
      <c r="F61" s="113" t="s">
        <v>464</v>
      </c>
      <c r="G61" s="173">
        <v>43957</v>
      </c>
      <c r="H61" s="1"/>
    </row>
    <row r="62" spans="1:8" s="5" customFormat="1" ht="12" hidden="1" x14ac:dyDescent="0.2">
      <c r="A62" s="109">
        <v>7981</v>
      </c>
      <c r="B62" s="179">
        <v>43956</v>
      </c>
      <c r="C62" s="179">
        <v>43971</v>
      </c>
      <c r="D62" s="180">
        <v>257.2</v>
      </c>
      <c r="E62" s="181" t="s">
        <v>414</v>
      </c>
      <c r="F62" s="113" t="s">
        <v>367</v>
      </c>
      <c r="G62" s="173">
        <v>43959</v>
      </c>
      <c r="H62" s="1"/>
    </row>
    <row r="63" spans="1:8" s="5" customFormat="1" ht="12" hidden="1" x14ac:dyDescent="0.2">
      <c r="A63" s="109">
        <v>57730</v>
      </c>
      <c r="B63" s="179">
        <v>43956</v>
      </c>
      <c r="C63" s="110">
        <v>43971</v>
      </c>
      <c r="D63" s="180">
        <v>3575.21</v>
      </c>
      <c r="E63" s="181" t="s">
        <v>445</v>
      </c>
      <c r="F63" s="113" t="s">
        <v>366</v>
      </c>
      <c r="G63" s="173">
        <v>43959</v>
      </c>
      <c r="H63" s="1"/>
    </row>
    <row r="64" spans="1:8" s="5" customFormat="1" ht="12" hidden="1" x14ac:dyDescent="0.2">
      <c r="A64" s="109">
        <v>187330</v>
      </c>
      <c r="B64" s="179">
        <v>43957</v>
      </c>
      <c r="C64" s="179">
        <v>43985</v>
      </c>
      <c r="D64" s="180">
        <v>528.9</v>
      </c>
      <c r="E64" s="181" t="s">
        <v>145</v>
      </c>
      <c r="F64" s="113" t="s">
        <v>368</v>
      </c>
      <c r="G64" s="173">
        <v>43959</v>
      </c>
      <c r="H64" s="1"/>
    </row>
    <row r="65" spans="1:8" s="5" customFormat="1" ht="12" hidden="1" x14ac:dyDescent="0.2">
      <c r="A65" s="109">
        <v>222915</v>
      </c>
      <c r="B65" s="179">
        <v>43955</v>
      </c>
      <c r="C65" s="179">
        <v>43985</v>
      </c>
      <c r="D65" s="180">
        <v>390.56</v>
      </c>
      <c r="E65" s="181" t="s">
        <v>202</v>
      </c>
      <c r="F65" s="113" t="s">
        <v>488</v>
      </c>
      <c r="G65" s="173">
        <v>43959</v>
      </c>
      <c r="H65" s="1"/>
    </row>
    <row r="66" spans="1:8" s="5" customFormat="1" ht="21" hidden="1" x14ac:dyDescent="0.2">
      <c r="A66" s="109">
        <v>2607625</v>
      </c>
      <c r="B66" s="179">
        <v>43957</v>
      </c>
      <c r="C66" s="179">
        <v>43987</v>
      </c>
      <c r="D66" s="180">
        <v>4330</v>
      </c>
      <c r="E66" s="181" t="s">
        <v>320</v>
      </c>
      <c r="F66" s="113" t="s">
        <v>487</v>
      </c>
      <c r="G66" s="173">
        <v>43959</v>
      </c>
      <c r="H66" s="1"/>
    </row>
    <row r="67" spans="1:8" s="5" customFormat="1" ht="21" hidden="1" x14ac:dyDescent="0.2">
      <c r="A67" s="109">
        <v>7633</v>
      </c>
      <c r="B67" s="179">
        <v>43949</v>
      </c>
      <c r="C67" s="179">
        <v>43979</v>
      </c>
      <c r="D67" s="180">
        <v>2828.75</v>
      </c>
      <c r="E67" s="181" t="s">
        <v>143</v>
      </c>
      <c r="F67" s="113" t="s">
        <v>476</v>
      </c>
      <c r="G67" s="173">
        <v>43959</v>
      </c>
      <c r="H67" s="1"/>
    </row>
    <row r="68" spans="1:8" s="5" customFormat="1" ht="12" hidden="1" x14ac:dyDescent="0.2">
      <c r="A68" s="109">
        <v>64663</v>
      </c>
      <c r="B68" s="179">
        <v>43951</v>
      </c>
      <c r="C68" s="179">
        <v>43981</v>
      </c>
      <c r="D68" s="180">
        <v>1400.08</v>
      </c>
      <c r="E68" s="181" t="s">
        <v>338</v>
      </c>
      <c r="F68" s="113" t="s">
        <v>480</v>
      </c>
      <c r="G68" s="173">
        <v>43959</v>
      </c>
      <c r="H68" s="1"/>
    </row>
    <row r="69" spans="1:8" s="5" customFormat="1" ht="12" hidden="1" x14ac:dyDescent="0.2">
      <c r="A69" s="109">
        <v>13860</v>
      </c>
      <c r="B69" s="179">
        <v>43951</v>
      </c>
      <c r="C69" s="179">
        <v>43981</v>
      </c>
      <c r="D69" s="180">
        <v>1525.92</v>
      </c>
      <c r="E69" s="181" t="s">
        <v>688</v>
      </c>
      <c r="F69" s="113" t="s">
        <v>476</v>
      </c>
      <c r="G69" s="173">
        <v>43959</v>
      </c>
      <c r="H69" s="1"/>
    </row>
    <row r="70" spans="1:8" s="5" customFormat="1" ht="12" hidden="1" x14ac:dyDescent="0.2">
      <c r="A70" s="109">
        <v>1158</v>
      </c>
      <c r="B70" s="179">
        <v>43955</v>
      </c>
      <c r="C70" s="179">
        <v>43985</v>
      </c>
      <c r="D70" s="180">
        <v>3363</v>
      </c>
      <c r="E70" s="181" t="s">
        <v>62</v>
      </c>
      <c r="F70" s="113" t="s">
        <v>480</v>
      </c>
      <c r="G70" s="173">
        <v>43959</v>
      </c>
      <c r="H70" s="1"/>
    </row>
    <row r="71" spans="1:8" s="5" customFormat="1" ht="12" hidden="1" x14ac:dyDescent="0.2">
      <c r="A71" s="109">
        <v>1157</v>
      </c>
      <c r="B71" s="179">
        <v>43955</v>
      </c>
      <c r="C71" s="179">
        <v>43985</v>
      </c>
      <c r="D71" s="180">
        <v>226</v>
      </c>
      <c r="E71" s="181" t="s">
        <v>62</v>
      </c>
      <c r="F71" s="113" t="s">
        <v>464</v>
      </c>
      <c r="G71" s="173">
        <v>43959</v>
      </c>
      <c r="H71" s="1"/>
    </row>
    <row r="72" spans="1:8" s="5" customFormat="1" ht="12" hidden="1" x14ac:dyDescent="0.2">
      <c r="A72" s="109">
        <v>3081668</v>
      </c>
      <c r="B72" s="179">
        <v>43956</v>
      </c>
      <c r="C72" s="179">
        <v>43970</v>
      </c>
      <c r="D72" s="180">
        <v>872.24</v>
      </c>
      <c r="E72" s="181" t="s">
        <v>417</v>
      </c>
      <c r="F72" s="113" t="s">
        <v>368</v>
      </c>
      <c r="G72" s="173">
        <v>43959</v>
      </c>
      <c r="H72" s="1"/>
    </row>
    <row r="73" spans="1:8" s="5" customFormat="1" ht="21" hidden="1" x14ac:dyDescent="0.2">
      <c r="A73" s="109">
        <v>259297</v>
      </c>
      <c r="B73" s="179">
        <v>43955</v>
      </c>
      <c r="C73" s="179">
        <v>43985</v>
      </c>
      <c r="D73" s="180">
        <v>339.48</v>
      </c>
      <c r="E73" s="181" t="s">
        <v>225</v>
      </c>
      <c r="F73" s="113" t="s">
        <v>464</v>
      </c>
      <c r="G73" s="173">
        <v>43959</v>
      </c>
      <c r="H73" s="1"/>
    </row>
    <row r="74" spans="1:8" s="5" customFormat="1" ht="21" hidden="1" x14ac:dyDescent="0.2">
      <c r="A74" s="109">
        <v>1407777</v>
      </c>
      <c r="B74" s="179">
        <v>43956</v>
      </c>
      <c r="C74" s="179">
        <v>43976</v>
      </c>
      <c r="D74" s="180">
        <v>256</v>
      </c>
      <c r="E74" s="181" t="s">
        <v>343</v>
      </c>
      <c r="F74" s="113" t="s">
        <v>367</v>
      </c>
      <c r="G74" s="173">
        <v>43959</v>
      </c>
      <c r="H74" s="1"/>
    </row>
    <row r="75" spans="1:8" s="5" customFormat="1" ht="12" hidden="1" x14ac:dyDescent="0.2">
      <c r="A75" s="109">
        <v>48959</v>
      </c>
      <c r="B75" s="179">
        <v>43957</v>
      </c>
      <c r="C75" s="179">
        <v>43972</v>
      </c>
      <c r="D75" s="180">
        <v>3955</v>
      </c>
      <c r="E75" s="181" t="s">
        <v>81</v>
      </c>
      <c r="F75" s="113" t="s">
        <v>487</v>
      </c>
      <c r="G75" s="173">
        <v>43959</v>
      </c>
      <c r="H75" s="1"/>
    </row>
    <row r="76" spans="1:8" s="5" customFormat="1" ht="12" hidden="1" x14ac:dyDescent="0.2">
      <c r="A76" s="109">
        <v>7996</v>
      </c>
      <c r="B76" s="179">
        <v>43960</v>
      </c>
      <c r="C76" s="179">
        <v>43976</v>
      </c>
      <c r="D76" s="180">
        <v>386.91</v>
      </c>
      <c r="E76" s="181" t="s">
        <v>414</v>
      </c>
      <c r="F76" s="113" t="s">
        <v>367</v>
      </c>
      <c r="G76" s="173">
        <v>43963</v>
      </c>
      <c r="H76" s="1"/>
    </row>
    <row r="77" spans="1:8" s="5" customFormat="1" ht="12" hidden="1" x14ac:dyDescent="0.2">
      <c r="A77" s="109">
        <v>2405</v>
      </c>
      <c r="B77" s="179">
        <v>43958</v>
      </c>
      <c r="C77" s="179">
        <v>43989</v>
      </c>
      <c r="D77" s="180">
        <v>4189</v>
      </c>
      <c r="E77" s="181" t="s">
        <v>415</v>
      </c>
      <c r="F77" s="113" t="s">
        <v>54</v>
      </c>
      <c r="G77" s="173">
        <v>43963</v>
      </c>
      <c r="H77" s="1"/>
    </row>
    <row r="78" spans="1:8" s="5" customFormat="1" ht="12" hidden="1" x14ac:dyDescent="0.2">
      <c r="A78" s="109">
        <v>481015</v>
      </c>
      <c r="B78" s="179">
        <v>43956</v>
      </c>
      <c r="C78" s="179">
        <v>43971</v>
      </c>
      <c r="D78" s="180">
        <v>1354.56</v>
      </c>
      <c r="E78" s="181" t="s">
        <v>144</v>
      </c>
      <c r="F78" s="113" t="s">
        <v>366</v>
      </c>
      <c r="G78" s="173">
        <v>43963</v>
      </c>
      <c r="H78" s="1"/>
    </row>
    <row r="79" spans="1:8" s="5" customFormat="1" ht="12" hidden="1" x14ac:dyDescent="0.2">
      <c r="A79" s="109">
        <v>481012</v>
      </c>
      <c r="B79" s="179">
        <v>43956</v>
      </c>
      <c r="C79" s="179">
        <v>43971</v>
      </c>
      <c r="D79" s="180">
        <v>157.96</v>
      </c>
      <c r="E79" s="181" t="s">
        <v>144</v>
      </c>
      <c r="F79" s="113" t="s">
        <v>368</v>
      </c>
      <c r="G79" s="173">
        <v>43963</v>
      </c>
      <c r="H79" s="1"/>
    </row>
    <row r="80" spans="1:8" s="5" customFormat="1" ht="21" hidden="1" x14ac:dyDescent="0.2">
      <c r="A80" s="109">
        <v>1391</v>
      </c>
      <c r="B80" s="179">
        <v>43951</v>
      </c>
      <c r="C80" s="179">
        <v>43981</v>
      </c>
      <c r="D80" s="180">
        <v>4396</v>
      </c>
      <c r="E80" s="181" t="s">
        <v>340</v>
      </c>
      <c r="F80" s="113" t="s">
        <v>480</v>
      </c>
      <c r="G80" s="173">
        <v>43963</v>
      </c>
      <c r="H80" s="1"/>
    </row>
    <row r="81" spans="1:8" s="5" customFormat="1" ht="21" hidden="1" x14ac:dyDescent="0.2">
      <c r="A81" s="109">
        <v>120621</v>
      </c>
      <c r="B81" s="179">
        <v>43951</v>
      </c>
      <c r="C81" s="179">
        <v>43983</v>
      </c>
      <c r="D81" s="180">
        <v>1660</v>
      </c>
      <c r="E81" s="181" t="s">
        <v>74</v>
      </c>
      <c r="F81" s="113" t="s">
        <v>480</v>
      </c>
      <c r="G81" s="173">
        <v>43963</v>
      </c>
      <c r="H81" s="1"/>
    </row>
    <row r="82" spans="1:8" s="5" customFormat="1" ht="12" hidden="1" x14ac:dyDescent="0.2">
      <c r="A82" s="109">
        <v>138204</v>
      </c>
      <c r="B82" s="179">
        <v>43955</v>
      </c>
      <c r="C82" s="179" t="s">
        <v>321</v>
      </c>
      <c r="D82" s="180">
        <v>428.26</v>
      </c>
      <c r="E82" s="181" t="s">
        <v>490</v>
      </c>
      <c r="F82" s="113" t="s">
        <v>491</v>
      </c>
      <c r="G82" s="173">
        <v>43963</v>
      </c>
      <c r="H82" s="1"/>
    </row>
    <row r="83" spans="1:8" s="5" customFormat="1" ht="21" hidden="1" x14ac:dyDescent="0.2">
      <c r="A83" s="109">
        <v>135020</v>
      </c>
      <c r="B83" s="179">
        <v>43955</v>
      </c>
      <c r="C83" s="179">
        <v>43965</v>
      </c>
      <c r="D83" s="180">
        <v>18150</v>
      </c>
      <c r="E83" s="181" t="s">
        <v>472</v>
      </c>
      <c r="F83" s="113" t="s">
        <v>473</v>
      </c>
      <c r="G83" s="173">
        <v>43963</v>
      </c>
      <c r="H83" s="1"/>
    </row>
    <row r="84" spans="1:8" s="5" customFormat="1" ht="12" hidden="1" x14ac:dyDescent="0.2">
      <c r="A84" s="109">
        <v>72931</v>
      </c>
      <c r="B84" s="179">
        <v>43950</v>
      </c>
      <c r="C84" s="179">
        <v>43980</v>
      </c>
      <c r="D84" s="180">
        <v>1344</v>
      </c>
      <c r="E84" s="181" t="s">
        <v>196</v>
      </c>
      <c r="F84" s="113" t="s">
        <v>480</v>
      </c>
      <c r="G84" s="173">
        <v>43963</v>
      </c>
      <c r="H84" s="1"/>
    </row>
    <row r="85" spans="1:8" s="5" customFormat="1" ht="12" hidden="1" x14ac:dyDescent="0.2">
      <c r="A85" s="109">
        <v>3091</v>
      </c>
      <c r="B85" s="179">
        <v>43929</v>
      </c>
      <c r="C85" s="179">
        <v>43964</v>
      </c>
      <c r="D85" s="180">
        <v>1057.93</v>
      </c>
      <c r="E85" s="181" t="s">
        <v>489</v>
      </c>
      <c r="F85" s="113" t="s">
        <v>424</v>
      </c>
      <c r="G85" s="173">
        <v>43963</v>
      </c>
      <c r="H85" s="1"/>
    </row>
    <row r="86" spans="1:8" s="5" customFormat="1" ht="12" hidden="1" x14ac:dyDescent="0.2">
      <c r="A86" s="109">
        <v>1662</v>
      </c>
      <c r="B86" s="179">
        <v>43951</v>
      </c>
      <c r="C86" s="179">
        <v>43981</v>
      </c>
      <c r="D86" s="180">
        <v>1267.2</v>
      </c>
      <c r="E86" s="181" t="s">
        <v>201</v>
      </c>
      <c r="F86" s="113" t="s">
        <v>480</v>
      </c>
      <c r="G86" s="173">
        <v>43963</v>
      </c>
      <c r="H86" s="1"/>
    </row>
    <row r="87" spans="1:8" s="5" customFormat="1" ht="12" hidden="1" x14ac:dyDescent="0.2">
      <c r="A87" s="109">
        <v>46503</v>
      </c>
      <c r="B87" s="179">
        <v>43958</v>
      </c>
      <c r="C87" s="179">
        <v>43988</v>
      </c>
      <c r="D87" s="180">
        <v>994.14</v>
      </c>
      <c r="E87" s="181" t="s">
        <v>378</v>
      </c>
      <c r="F87" s="113" t="s">
        <v>480</v>
      </c>
      <c r="G87" s="173">
        <v>43963</v>
      </c>
      <c r="H87" s="1"/>
    </row>
    <row r="88" spans="1:8" s="5" customFormat="1" ht="12" hidden="1" x14ac:dyDescent="0.2">
      <c r="A88" s="109">
        <v>46407</v>
      </c>
      <c r="B88" s="179">
        <v>43956</v>
      </c>
      <c r="C88" s="179">
        <v>43986</v>
      </c>
      <c r="D88" s="180">
        <v>322.81</v>
      </c>
      <c r="E88" s="181" t="s">
        <v>378</v>
      </c>
      <c r="F88" s="113" t="s">
        <v>480</v>
      </c>
      <c r="G88" s="173">
        <v>43963</v>
      </c>
      <c r="H88" s="1"/>
    </row>
    <row r="89" spans="1:8" s="5" customFormat="1" ht="12" hidden="1" x14ac:dyDescent="0.2">
      <c r="A89" s="109">
        <v>328438</v>
      </c>
      <c r="B89" s="179">
        <v>43958</v>
      </c>
      <c r="C89" s="179">
        <v>43988</v>
      </c>
      <c r="D89" s="180">
        <v>1570.81</v>
      </c>
      <c r="E89" s="181" t="s">
        <v>407</v>
      </c>
      <c r="F89" s="113" t="s">
        <v>365</v>
      </c>
      <c r="G89" s="173">
        <v>43963</v>
      </c>
      <c r="H89" s="1"/>
    </row>
    <row r="90" spans="1:8" s="5" customFormat="1" ht="21" hidden="1" x14ac:dyDescent="0.2">
      <c r="A90" s="109">
        <v>177498</v>
      </c>
      <c r="B90" s="179">
        <v>43958</v>
      </c>
      <c r="C90" s="179">
        <v>43988</v>
      </c>
      <c r="D90" s="180">
        <v>1032</v>
      </c>
      <c r="E90" s="181" t="s">
        <v>195</v>
      </c>
      <c r="F90" s="113" t="s">
        <v>488</v>
      </c>
      <c r="G90" s="173">
        <v>43963</v>
      </c>
      <c r="H90" s="1"/>
    </row>
    <row r="91" spans="1:8" s="5" customFormat="1" ht="21" hidden="1" x14ac:dyDescent="0.2">
      <c r="A91" s="109">
        <v>1408285</v>
      </c>
      <c r="B91" s="179">
        <v>43959</v>
      </c>
      <c r="C91" s="179">
        <v>43979</v>
      </c>
      <c r="D91" s="180">
        <v>196.7</v>
      </c>
      <c r="E91" s="181" t="s">
        <v>343</v>
      </c>
      <c r="F91" s="113" t="s">
        <v>367</v>
      </c>
      <c r="G91" s="173">
        <v>43963</v>
      </c>
      <c r="H91" s="1"/>
    </row>
    <row r="92" spans="1:8" s="5" customFormat="1" ht="21" hidden="1" x14ac:dyDescent="0.2">
      <c r="A92" s="109">
        <v>1408047</v>
      </c>
      <c r="B92" s="179">
        <v>43958</v>
      </c>
      <c r="C92" s="179">
        <v>43978</v>
      </c>
      <c r="D92" s="180">
        <v>107</v>
      </c>
      <c r="E92" s="181" t="s">
        <v>343</v>
      </c>
      <c r="F92" s="113" t="s">
        <v>367</v>
      </c>
      <c r="G92" s="173">
        <v>43963</v>
      </c>
      <c r="H92" s="1"/>
    </row>
    <row r="93" spans="1:8" s="5" customFormat="1" ht="12" hidden="1" x14ac:dyDescent="0.2">
      <c r="A93" s="109">
        <v>48952</v>
      </c>
      <c r="B93" s="179">
        <v>43957</v>
      </c>
      <c r="C93" s="179">
        <v>43987</v>
      </c>
      <c r="D93" s="180">
        <v>909.74</v>
      </c>
      <c r="E93" s="181" t="s">
        <v>81</v>
      </c>
      <c r="F93" s="113" t="s">
        <v>480</v>
      </c>
      <c r="G93" s="173">
        <v>43963</v>
      </c>
      <c r="H93" s="1"/>
    </row>
    <row r="94" spans="1:8" s="5" customFormat="1" ht="12" hidden="1" x14ac:dyDescent="0.2">
      <c r="A94" s="109">
        <v>8015</v>
      </c>
      <c r="B94" s="179">
        <v>43965</v>
      </c>
      <c r="C94" s="179">
        <v>43980</v>
      </c>
      <c r="D94" s="180">
        <v>145</v>
      </c>
      <c r="E94" s="181" t="s">
        <v>414</v>
      </c>
      <c r="F94" s="113" t="s">
        <v>367</v>
      </c>
      <c r="G94" s="173">
        <v>43966</v>
      </c>
      <c r="H94" s="1"/>
    </row>
    <row r="95" spans="1:8" s="5" customFormat="1" ht="12" hidden="1" x14ac:dyDescent="0.2">
      <c r="A95" s="109">
        <v>8012</v>
      </c>
      <c r="B95" s="179">
        <v>43963</v>
      </c>
      <c r="C95" s="179">
        <v>43978</v>
      </c>
      <c r="D95" s="180">
        <v>34.5</v>
      </c>
      <c r="E95" s="181" t="s">
        <v>414</v>
      </c>
      <c r="F95" s="113" t="s">
        <v>367</v>
      </c>
      <c r="G95" s="173">
        <v>43966</v>
      </c>
      <c r="H95" s="1"/>
    </row>
    <row r="96" spans="1:8" s="5" customFormat="1" ht="21" hidden="1" x14ac:dyDescent="0.2">
      <c r="A96" s="109">
        <v>1348</v>
      </c>
      <c r="B96" s="179">
        <v>43958</v>
      </c>
      <c r="C96" s="179">
        <v>43988</v>
      </c>
      <c r="D96" s="180">
        <v>1100</v>
      </c>
      <c r="E96" s="181" t="s">
        <v>344</v>
      </c>
      <c r="F96" s="113" t="s">
        <v>487</v>
      </c>
      <c r="G96" s="173">
        <v>43966</v>
      </c>
      <c r="H96" s="1"/>
    </row>
    <row r="97" spans="1:8" s="5" customFormat="1" ht="12" hidden="1" x14ac:dyDescent="0.2">
      <c r="A97" s="109">
        <v>481953</v>
      </c>
      <c r="B97" s="179">
        <v>43964</v>
      </c>
      <c r="C97" s="179">
        <v>43979</v>
      </c>
      <c r="D97" s="180">
        <v>1546.92</v>
      </c>
      <c r="E97" s="181" t="s">
        <v>144</v>
      </c>
      <c r="F97" s="113" t="s">
        <v>366</v>
      </c>
      <c r="G97" s="173">
        <v>43966</v>
      </c>
      <c r="H97" s="1"/>
    </row>
    <row r="98" spans="1:8" s="5" customFormat="1" ht="12" hidden="1" x14ac:dyDescent="0.2">
      <c r="A98" s="109">
        <v>482024</v>
      </c>
      <c r="B98" s="179">
        <v>43964</v>
      </c>
      <c r="C98" s="179">
        <v>43979</v>
      </c>
      <c r="D98" s="180">
        <v>403.2</v>
      </c>
      <c r="E98" s="181" t="s">
        <v>144</v>
      </c>
      <c r="F98" s="113" t="s">
        <v>366</v>
      </c>
      <c r="G98" s="173">
        <v>43966</v>
      </c>
      <c r="H98" s="1"/>
    </row>
    <row r="99" spans="1:8" s="5" customFormat="1" ht="12" hidden="1" x14ac:dyDescent="0.2">
      <c r="A99" s="109">
        <v>481740</v>
      </c>
      <c r="B99" s="179">
        <v>43963</v>
      </c>
      <c r="C99" s="179">
        <v>43978</v>
      </c>
      <c r="D99" s="180">
        <v>1766.92</v>
      </c>
      <c r="E99" s="181" t="s">
        <v>144</v>
      </c>
      <c r="F99" s="113" t="s">
        <v>368</v>
      </c>
      <c r="G99" s="173">
        <v>43966</v>
      </c>
      <c r="H99" s="1"/>
    </row>
    <row r="100" spans="1:8" s="5" customFormat="1" ht="12" hidden="1" x14ac:dyDescent="0.2">
      <c r="A100" s="109">
        <v>84103</v>
      </c>
      <c r="B100" s="179">
        <v>43958</v>
      </c>
      <c r="C100" s="179">
        <v>43988</v>
      </c>
      <c r="D100" s="180">
        <v>304</v>
      </c>
      <c r="E100" s="181" t="s">
        <v>496</v>
      </c>
      <c r="F100" s="113" t="s">
        <v>480</v>
      </c>
      <c r="G100" s="173">
        <v>43966</v>
      </c>
      <c r="H100" s="1"/>
    </row>
    <row r="101" spans="1:8" s="5" customFormat="1" ht="12" hidden="1" x14ac:dyDescent="0.2">
      <c r="A101" s="109">
        <v>537903</v>
      </c>
      <c r="B101" s="179">
        <v>43958</v>
      </c>
      <c r="C101" s="179">
        <v>43990</v>
      </c>
      <c r="D101" s="180">
        <v>13225</v>
      </c>
      <c r="E101" s="181" t="s">
        <v>58</v>
      </c>
      <c r="F101" s="113" t="s">
        <v>487</v>
      </c>
      <c r="G101" s="173">
        <v>43966</v>
      </c>
      <c r="H101" s="1"/>
    </row>
    <row r="102" spans="1:8" s="5" customFormat="1" ht="12" hidden="1" x14ac:dyDescent="0.2">
      <c r="A102" s="109">
        <v>1296300</v>
      </c>
      <c r="B102" s="179">
        <v>43963</v>
      </c>
      <c r="C102" s="179">
        <v>43994</v>
      </c>
      <c r="D102" s="180">
        <v>4326</v>
      </c>
      <c r="E102" s="181" t="s">
        <v>58</v>
      </c>
      <c r="F102" s="113" t="s">
        <v>495</v>
      </c>
      <c r="G102" s="173">
        <v>43966</v>
      </c>
      <c r="H102" s="1"/>
    </row>
    <row r="103" spans="1:8" s="5" customFormat="1" ht="21" hidden="1" x14ac:dyDescent="0.2">
      <c r="A103" s="109">
        <v>7550</v>
      </c>
      <c r="B103" s="179">
        <v>43959</v>
      </c>
      <c r="C103" s="179">
        <v>43989</v>
      </c>
      <c r="D103" s="180">
        <v>1347.25</v>
      </c>
      <c r="E103" s="181" t="s">
        <v>492</v>
      </c>
      <c r="F103" s="113" t="s">
        <v>514</v>
      </c>
      <c r="G103" s="173">
        <v>43966</v>
      </c>
      <c r="H103" s="1"/>
    </row>
    <row r="104" spans="1:8" s="5" customFormat="1" ht="12" hidden="1" x14ac:dyDescent="0.2">
      <c r="A104" s="109">
        <v>21087</v>
      </c>
      <c r="B104" s="179">
        <v>43963</v>
      </c>
      <c r="C104" s="179">
        <v>43993</v>
      </c>
      <c r="D104" s="180">
        <v>1018.28</v>
      </c>
      <c r="E104" s="181" t="s">
        <v>203</v>
      </c>
      <c r="F104" s="113" t="s">
        <v>494</v>
      </c>
      <c r="G104" s="173">
        <v>43966</v>
      </c>
      <c r="H104" s="1"/>
    </row>
    <row r="105" spans="1:8" s="5" customFormat="1" ht="21" hidden="1" x14ac:dyDescent="0.2">
      <c r="A105" s="109">
        <v>1749</v>
      </c>
      <c r="B105" s="179">
        <v>43958</v>
      </c>
      <c r="C105" s="179" t="s">
        <v>321</v>
      </c>
      <c r="D105" s="180">
        <v>4200</v>
      </c>
      <c r="E105" s="181" t="s">
        <v>493</v>
      </c>
      <c r="F105" s="113" t="s">
        <v>444</v>
      </c>
      <c r="G105" s="173">
        <v>43966</v>
      </c>
      <c r="H105" s="1"/>
    </row>
    <row r="106" spans="1:8" s="5" customFormat="1" ht="21" hidden="1" x14ac:dyDescent="0.2">
      <c r="A106" s="109">
        <v>31513</v>
      </c>
      <c r="B106" s="179">
        <v>43964</v>
      </c>
      <c r="C106" s="179">
        <v>44064</v>
      </c>
      <c r="D106" s="180">
        <v>1088</v>
      </c>
      <c r="E106" s="181" t="s">
        <v>57</v>
      </c>
      <c r="F106" s="113" t="s">
        <v>494</v>
      </c>
      <c r="G106" s="173">
        <v>43966</v>
      </c>
      <c r="H106" s="1"/>
    </row>
    <row r="107" spans="1:8" s="5" customFormat="1" ht="21" hidden="1" x14ac:dyDescent="0.2">
      <c r="A107" s="109">
        <v>177736</v>
      </c>
      <c r="B107" s="179">
        <v>43963</v>
      </c>
      <c r="C107" s="179">
        <v>43993</v>
      </c>
      <c r="D107" s="180">
        <v>7912</v>
      </c>
      <c r="E107" s="181" t="s">
        <v>195</v>
      </c>
      <c r="F107" s="113" t="s">
        <v>488</v>
      </c>
      <c r="G107" s="173">
        <v>43966</v>
      </c>
      <c r="H107" s="1"/>
    </row>
    <row r="108" spans="1:8" s="5" customFormat="1" ht="21" hidden="1" x14ac:dyDescent="0.2">
      <c r="A108" s="109">
        <v>177845</v>
      </c>
      <c r="B108" s="179">
        <v>43964</v>
      </c>
      <c r="C108" s="179">
        <v>43994</v>
      </c>
      <c r="D108" s="180">
        <v>715.9</v>
      </c>
      <c r="E108" s="181" t="s">
        <v>195</v>
      </c>
      <c r="F108" s="113" t="s">
        <v>495</v>
      </c>
      <c r="G108" s="173">
        <v>43966</v>
      </c>
      <c r="H108" s="1"/>
    </row>
    <row r="109" spans="1:8" s="5" customFormat="1" ht="21" hidden="1" x14ac:dyDescent="0.2">
      <c r="A109" s="109">
        <v>436819</v>
      </c>
      <c r="B109" s="179">
        <v>43963</v>
      </c>
      <c r="C109" s="179">
        <v>43994</v>
      </c>
      <c r="D109" s="180">
        <v>1586.13</v>
      </c>
      <c r="E109" s="181" t="s">
        <v>68</v>
      </c>
      <c r="F109" s="113" t="s">
        <v>494</v>
      </c>
      <c r="G109" s="173">
        <v>43966</v>
      </c>
      <c r="H109" s="1"/>
    </row>
    <row r="110" spans="1:8" s="5" customFormat="1" ht="21" hidden="1" x14ac:dyDescent="0.2">
      <c r="A110" s="109">
        <v>80653</v>
      </c>
      <c r="B110" s="179">
        <v>43963</v>
      </c>
      <c r="C110" s="179">
        <v>43994</v>
      </c>
      <c r="D110" s="180">
        <v>723</v>
      </c>
      <c r="E110" s="181" t="s">
        <v>68</v>
      </c>
      <c r="F110" s="113" t="s">
        <v>494</v>
      </c>
      <c r="G110" s="173">
        <v>43966</v>
      </c>
      <c r="H110" s="1"/>
    </row>
    <row r="111" spans="1:8" s="5" customFormat="1" ht="21" hidden="1" x14ac:dyDescent="0.2">
      <c r="A111" s="109">
        <v>1408882</v>
      </c>
      <c r="B111" s="179">
        <v>43965</v>
      </c>
      <c r="C111" s="179">
        <v>43985</v>
      </c>
      <c r="D111" s="180">
        <v>151.4</v>
      </c>
      <c r="E111" s="181" t="s">
        <v>343</v>
      </c>
      <c r="F111" s="113" t="s">
        <v>367</v>
      </c>
      <c r="G111" s="173">
        <v>43966</v>
      </c>
      <c r="H111" s="1"/>
    </row>
    <row r="112" spans="1:8" s="5" customFormat="1" ht="12" hidden="1" x14ac:dyDescent="0.2">
      <c r="A112" s="109">
        <v>8020</v>
      </c>
      <c r="B112" s="179">
        <v>43967</v>
      </c>
      <c r="C112" s="179">
        <v>43983</v>
      </c>
      <c r="D112" s="180">
        <v>196.99</v>
      </c>
      <c r="E112" s="181" t="s">
        <v>414</v>
      </c>
      <c r="F112" s="113" t="s">
        <v>367</v>
      </c>
      <c r="G112" s="173">
        <v>43969</v>
      </c>
      <c r="H112" s="1"/>
    </row>
    <row r="113" spans="1:8" s="5" customFormat="1" ht="21" hidden="1" x14ac:dyDescent="0.2">
      <c r="A113" s="109">
        <v>40737</v>
      </c>
      <c r="B113" s="179">
        <v>43963</v>
      </c>
      <c r="C113" s="179">
        <v>43992</v>
      </c>
      <c r="D113" s="180">
        <v>2590.39</v>
      </c>
      <c r="E113" s="181" t="s">
        <v>661</v>
      </c>
      <c r="F113" s="113" t="s">
        <v>368</v>
      </c>
      <c r="G113" s="173">
        <v>43969</v>
      </c>
      <c r="H113" s="1"/>
    </row>
    <row r="114" spans="1:8" s="5" customFormat="1" ht="12" hidden="1" x14ac:dyDescent="0.2">
      <c r="A114" s="109">
        <v>187628</v>
      </c>
      <c r="B114" s="179">
        <v>43964</v>
      </c>
      <c r="C114" s="179">
        <v>43992</v>
      </c>
      <c r="D114" s="180">
        <v>450.14</v>
      </c>
      <c r="E114" s="178" t="s">
        <v>145</v>
      </c>
      <c r="F114" s="113" t="s">
        <v>368</v>
      </c>
      <c r="G114" s="173">
        <v>43969</v>
      </c>
      <c r="H114" s="1"/>
    </row>
    <row r="115" spans="1:8" s="5" customFormat="1" ht="21" hidden="1" x14ac:dyDescent="0.2">
      <c r="A115" s="109">
        <v>1409163</v>
      </c>
      <c r="B115" s="179">
        <v>43966</v>
      </c>
      <c r="C115" s="179">
        <v>43986</v>
      </c>
      <c r="D115" s="180">
        <v>230.5</v>
      </c>
      <c r="E115" s="181" t="s">
        <v>343</v>
      </c>
      <c r="F115" s="113" t="s">
        <v>367</v>
      </c>
      <c r="G115" s="173">
        <v>43969</v>
      </c>
      <c r="H115" s="1"/>
    </row>
    <row r="116" spans="1:8" s="5" customFormat="1" ht="21" hidden="1" x14ac:dyDescent="0.2">
      <c r="A116" s="109">
        <v>1408635</v>
      </c>
      <c r="B116" s="179">
        <v>43963</v>
      </c>
      <c r="C116" s="179">
        <v>43983</v>
      </c>
      <c r="D116" s="180">
        <v>173.6</v>
      </c>
      <c r="E116" s="181" t="s">
        <v>343</v>
      </c>
      <c r="F116" s="113" t="s">
        <v>367</v>
      </c>
      <c r="G116" s="173">
        <v>43969</v>
      </c>
      <c r="H116" s="1"/>
    </row>
    <row r="117" spans="1:8" s="5" customFormat="1" ht="12" hidden="1" x14ac:dyDescent="0.2">
      <c r="A117" s="109">
        <v>8040</v>
      </c>
      <c r="B117" s="179">
        <v>43970</v>
      </c>
      <c r="C117" s="179">
        <v>43985</v>
      </c>
      <c r="D117" s="180">
        <v>276.7</v>
      </c>
      <c r="E117" s="181" t="s">
        <v>414</v>
      </c>
      <c r="F117" s="113" t="s">
        <v>367</v>
      </c>
      <c r="G117" s="173">
        <v>43971</v>
      </c>
      <c r="H117" s="1"/>
    </row>
    <row r="118" spans="1:8" s="5" customFormat="1" ht="12" hidden="1" x14ac:dyDescent="0.2">
      <c r="A118" s="109">
        <v>482357</v>
      </c>
      <c r="B118" s="179">
        <v>43969</v>
      </c>
      <c r="C118" s="179">
        <v>43984</v>
      </c>
      <c r="D118" s="180">
        <v>879.23</v>
      </c>
      <c r="E118" s="181" t="s">
        <v>144</v>
      </c>
      <c r="F118" s="113" t="s">
        <v>366</v>
      </c>
      <c r="G118" s="173">
        <v>43971</v>
      </c>
      <c r="H118" s="1"/>
    </row>
    <row r="119" spans="1:8" s="5" customFormat="1" ht="12" hidden="1" x14ac:dyDescent="0.2">
      <c r="A119" s="109">
        <v>482358</v>
      </c>
      <c r="B119" s="179">
        <v>43969</v>
      </c>
      <c r="C119" s="179">
        <v>43984</v>
      </c>
      <c r="D119" s="180">
        <v>559.36</v>
      </c>
      <c r="E119" s="181" t="s">
        <v>144</v>
      </c>
      <c r="F119" s="113" t="s">
        <v>368</v>
      </c>
      <c r="G119" s="173">
        <v>43971</v>
      </c>
      <c r="H119" s="1"/>
    </row>
    <row r="120" spans="1:8" s="5" customFormat="1" ht="21" hidden="1" x14ac:dyDescent="0.2">
      <c r="A120" s="109">
        <v>86868</v>
      </c>
      <c r="B120" s="179">
        <v>43964</v>
      </c>
      <c r="C120" s="179">
        <v>43994</v>
      </c>
      <c r="D120" s="180">
        <v>614.79999999999995</v>
      </c>
      <c r="E120" s="181" t="s">
        <v>416</v>
      </c>
      <c r="F120" s="113" t="s">
        <v>516</v>
      </c>
      <c r="G120" s="173">
        <v>43971</v>
      </c>
      <c r="H120" s="30"/>
    </row>
    <row r="121" spans="1:8" s="5" customFormat="1" ht="21" hidden="1" x14ac:dyDescent="0.2">
      <c r="A121" s="109">
        <v>86870</v>
      </c>
      <c r="B121" s="179">
        <v>43964</v>
      </c>
      <c r="C121" s="179">
        <v>43994</v>
      </c>
      <c r="D121" s="180">
        <v>2431</v>
      </c>
      <c r="E121" s="181" t="s">
        <v>416</v>
      </c>
      <c r="F121" s="113" t="s">
        <v>494</v>
      </c>
      <c r="G121" s="173">
        <v>43971</v>
      </c>
      <c r="H121" s="30"/>
    </row>
    <row r="122" spans="1:8" s="5" customFormat="1" ht="21" hidden="1" x14ac:dyDescent="0.2">
      <c r="A122" s="109">
        <v>86871</v>
      </c>
      <c r="B122" s="179">
        <v>43964</v>
      </c>
      <c r="C122" s="179">
        <v>43994</v>
      </c>
      <c r="D122" s="180">
        <v>3690</v>
      </c>
      <c r="E122" s="181" t="s">
        <v>416</v>
      </c>
      <c r="F122" s="113" t="s">
        <v>495</v>
      </c>
      <c r="G122" s="173">
        <v>43971</v>
      </c>
      <c r="H122" s="30"/>
    </row>
    <row r="123" spans="1:8" s="4" customFormat="1" ht="21" hidden="1" x14ac:dyDescent="0.2">
      <c r="A123" s="109">
        <v>87032</v>
      </c>
      <c r="B123" s="179">
        <v>43966</v>
      </c>
      <c r="C123" s="179">
        <v>43996</v>
      </c>
      <c r="D123" s="180">
        <v>416</v>
      </c>
      <c r="E123" s="181" t="s">
        <v>416</v>
      </c>
      <c r="F123" s="113" t="s">
        <v>521</v>
      </c>
      <c r="G123" s="173">
        <v>43971</v>
      </c>
      <c r="H123" s="1"/>
    </row>
    <row r="124" spans="1:8" s="5" customFormat="1" ht="12" hidden="1" x14ac:dyDescent="0.2">
      <c r="A124" s="109">
        <v>67848</v>
      </c>
      <c r="B124" s="179">
        <v>43964</v>
      </c>
      <c r="C124" s="179">
        <v>43994</v>
      </c>
      <c r="D124" s="180">
        <v>4644.78</v>
      </c>
      <c r="E124" s="181" t="s">
        <v>685</v>
      </c>
      <c r="F124" s="113" t="s">
        <v>516</v>
      </c>
      <c r="G124" s="173">
        <v>43971</v>
      </c>
      <c r="H124" s="1"/>
    </row>
    <row r="125" spans="1:8" s="4" customFormat="1" ht="12" hidden="1" x14ac:dyDescent="0.2">
      <c r="A125" s="109">
        <v>704</v>
      </c>
      <c r="B125" s="179">
        <v>43964</v>
      </c>
      <c r="C125" s="179">
        <v>43994</v>
      </c>
      <c r="D125" s="180">
        <v>4187.5</v>
      </c>
      <c r="E125" s="178" t="s">
        <v>884</v>
      </c>
      <c r="F125" s="113" t="s">
        <v>495</v>
      </c>
      <c r="G125" s="173">
        <v>43971</v>
      </c>
      <c r="H125" s="1"/>
    </row>
    <row r="126" spans="1:8" s="4" customFormat="1" ht="12" hidden="1" x14ac:dyDescent="0.2">
      <c r="A126" s="109">
        <v>1217114</v>
      </c>
      <c r="B126" s="179">
        <v>43969</v>
      </c>
      <c r="C126" s="179">
        <v>43999</v>
      </c>
      <c r="D126" s="180">
        <v>413.16</v>
      </c>
      <c r="E126" s="181" t="s">
        <v>496</v>
      </c>
      <c r="F126" s="113" t="s">
        <v>522</v>
      </c>
      <c r="G126" s="173">
        <v>43971</v>
      </c>
      <c r="H126" s="30"/>
    </row>
    <row r="127" spans="1:8" s="4" customFormat="1" ht="12" hidden="1" x14ac:dyDescent="0.2">
      <c r="A127" s="109">
        <v>187626</v>
      </c>
      <c r="B127" s="179">
        <v>43964</v>
      </c>
      <c r="C127" s="179">
        <v>43992</v>
      </c>
      <c r="D127" s="180">
        <v>1951.1</v>
      </c>
      <c r="E127" s="181" t="s">
        <v>145</v>
      </c>
      <c r="F127" s="113" t="s">
        <v>368</v>
      </c>
      <c r="G127" s="173">
        <v>43971</v>
      </c>
      <c r="H127" s="1"/>
    </row>
    <row r="128" spans="1:8" s="6" customFormat="1" ht="21" hidden="1" x14ac:dyDescent="0.2">
      <c r="A128" s="109">
        <v>2613522</v>
      </c>
      <c r="B128" s="179">
        <v>43964</v>
      </c>
      <c r="C128" s="179">
        <v>43994</v>
      </c>
      <c r="D128" s="180">
        <v>1451.6</v>
      </c>
      <c r="E128" s="181" t="s">
        <v>320</v>
      </c>
      <c r="F128" s="113" t="s">
        <v>494</v>
      </c>
      <c r="G128" s="173">
        <v>43971</v>
      </c>
      <c r="H128" s="1"/>
    </row>
    <row r="129" spans="1:8" s="6" customFormat="1" ht="21" hidden="1" x14ac:dyDescent="0.2">
      <c r="A129" s="109">
        <v>2614351</v>
      </c>
      <c r="B129" s="179">
        <v>43965</v>
      </c>
      <c r="C129" s="179">
        <v>43997</v>
      </c>
      <c r="D129" s="180">
        <v>4995</v>
      </c>
      <c r="E129" s="181" t="s">
        <v>320</v>
      </c>
      <c r="F129" s="113" t="s">
        <v>521</v>
      </c>
      <c r="G129" s="173">
        <v>43971</v>
      </c>
      <c r="H129" s="30"/>
    </row>
    <row r="130" spans="1:8" s="6" customFormat="1" ht="21" hidden="1" x14ac:dyDescent="0.2">
      <c r="A130" s="109">
        <v>8597</v>
      </c>
      <c r="B130" s="179">
        <v>43962</v>
      </c>
      <c r="C130" s="179">
        <f>B130+30</f>
        <v>43992</v>
      </c>
      <c r="D130" s="180">
        <v>6351.53</v>
      </c>
      <c r="E130" s="112" t="s">
        <v>691</v>
      </c>
      <c r="F130" s="113" t="s">
        <v>360</v>
      </c>
      <c r="G130" s="173">
        <v>43971</v>
      </c>
      <c r="H130" s="30"/>
    </row>
    <row r="131" spans="1:8" s="6" customFormat="1" ht="12" hidden="1" x14ac:dyDescent="0.2">
      <c r="A131" s="109">
        <v>26596</v>
      </c>
      <c r="B131" s="179">
        <v>43949</v>
      </c>
      <c r="C131" s="179">
        <v>43979</v>
      </c>
      <c r="D131" s="180">
        <v>222.6</v>
      </c>
      <c r="E131" s="181" t="s">
        <v>218</v>
      </c>
      <c r="F131" s="113" t="s">
        <v>464</v>
      </c>
      <c r="G131" s="173">
        <v>43971</v>
      </c>
      <c r="H131" s="30"/>
    </row>
    <row r="132" spans="1:8" s="6" customFormat="1" ht="12" hidden="1" x14ac:dyDescent="0.2">
      <c r="A132" s="109">
        <v>13907</v>
      </c>
      <c r="B132" s="179">
        <v>43958</v>
      </c>
      <c r="C132" s="179">
        <v>43988</v>
      </c>
      <c r="D132" s="180">
        <v>673.2</v>
      </c>
      <c r="E132" s="181" t="s">
        <v>688</v>
      </c>
      <c r="F132" s="113" t="s">
        <v>487</v>
      </c>
      <c r="G132" s="173">
        <v>43971</v>
      </c>
      <c r="H132" s="30"/>
    </row>
    <row r="133" spans="1:8" s="6" customFormat="1" ht="12" hidden="1" x14ac:dyDescent="0.2">
      <c r="A133" s="109">
        <v>890</v>
      </c>
      <c r="B133" s="179">
        <v>43969</v>
      </c>
      <c r="C133" s="179">
        <f>B133+30</f>
        <v>43999</v>
      </c>
      <c r="D133" s="180">
        <v>371.69</v>
      </c>
      <c r="E133" s="181" t="s">
        <v>863</v>
      </c>
      <c r="F133" s="113" t="s">
        <v>313</v>
      </c>
      <c r="G133" s="173">
        <v>43971</v>
      </c>
      <c r="H133" s="1"/>
    </row>
    <row r="134" spans="1:8" s="6" customFormat="1" ht="12" hidden="1" x14ac:dyDescent="0.2">
      <c r="A134" s="109">
        <v>257790</v>
      </c>
      <c r="B134" s="179">
        <v>43959</v>
      </c>
      <c r="C134" s="179">
        <v>43959</v>
      </c>
      <c r="D134" s="180">
        <v>2105.64</v>
      </c>
      <c r="E134" s="181" t="s">
        <v>436</v>
      </c>
      <c r="F134" s="113" t="s">
        <v>506</v>
      </c>
      <c r="G134" s="173">
        <v>43971</v>
      </c>
      <c r="H134" s="1"/>
    </row>
    <row r="135" spans="1:8" s="6" customFormat="1" ht="21" hidden="1" x14ac:dyDescent="0.2">
      <c r="A135" s="109">
        <v>59130</v>
      </c>
      <c r="B135" s="179">
        <v>43965</v>
      </c>
      <c r="C135" s="179">
        <v>43995</v>
      </c>
      <c r="D135" s="180">
        <v>9252.7000000000007</v>
      </c>
      <c r="E135" s="181" t="s">
        <v>686</v>
      </c>
      <c r="F135" s="113" t="s">
        <v>521</v>
      </c>
      <c r="G135" s="173">
        <v>43971</v>
      </c>
      <c r="H135" s="1"/>
    </row>
    <row r="136" spans="1:8" s="6" customFormat="1" ht="12" hidden="1" x14ac:dyDescent="0.2">
      <c r="A136" s="109">
        <v>11927</v>
      </c>
      <c r="B136" s="179">
        <v>43965</v>
      </c>
      <c r="C136" s="179">
        <v>43965</v>
      </c>
      <c r="D136" s="180">
        <v>21750</v>
      </c>
      <c r="E136" s="181" t="s">
        <v>683</v>
      </c>
      <c r="F136" s="113" t="s">
        <v>521</v>
      </c>
      <c r="G136" s="173">
        <v>43971</v>
      </c>
      <c r="H136" s="1"/>
    </row>
    <row r="137" spans="1:8" s="6" customFormat="1" ht="12" hidden="1" x14ac:dyDescent="0.2">
      <c r="A137" s="109">
        <v>121245</v>
      </c>
      <c r="B137" s="179">
        <v>43966</v>
      </c>
      <c r="C137" s="179">
        <f>B137+30</f>
        <v>43996</v>
      </c>
      <c r="D137" s="180">
        <v>1200</v>
      </c>
      <c r="E137" s="181" t="s">
        <v>690</v>
      </c>
      <c r="F137" s="113" t="s">
        <v>516</v>
      </c>
      <c r="G137" s="173">
        <v>43971</v>
      </c>
      <c r="H137" s="30"/>
    </row>
    <row r="138" spans="1:8" s="6" customFormat="1" ht="21" hidden="1" x14ac:dyDescent="0.2">
      <c r="A138" s="109">
        <v>3510</v>
      </c>
      <c r="B138" s="179">
        <v>43966</v>
      </c>
      <c r="C138" s="179">
        <v>43996</v>
      </c>
      <c r="D138" s="180">
        <v>2646</v>
      </c>
      <c r="E138" s="181" t="s">
        <v>684</v>
      </c>
      <c r="F138" s="113" t="s">
        <v>521</v>
      </c>
      <c r="G138" s="173">
        <v>43971</v>
      </c>
      <c r="H138" s="1"/>
    </row>
    <row r="139" spans="1:8" s="6" customFormat="1" ht="12" hidden="1" x14ac:dyDescent="0.2">
      <c r="A139" s="109">
        <v>1685</v>
      </c>
      <c r="B139" s="179">
        <v>43962</v>
      </c>
      <c r="C139" s="179">
        <v>43992</v>
      </c>
      <c r="D139" s="180">
        <v>325</v>
      </c>
      <c r="E139" s="181" t="s">
        <v>201</v>
      </c>
      <c r="F139" s="113" t="s">
        <v>480</v>
      </c>
      <c r="G139" s="173">
        <v>43971</v>
      </c>
      <c r="H139" s="1"/>
    </row>
    <row r="140" spans="1:8" s="6" customFormat="1" ht="12" hidden="1" x14ac:dyDescent="0.2">
      <c r="A140" s="109">
        <v>149592</v>
      </c>
      <c r="B140" s="179">
        <v>43964</v>
      </c>
      <c r="C140" s="179">
        <v>43994</v>
      </c>
      <c r="D140" s="180">
        <v>3002.5</v>
      </c>
      <c r="E140" s="181" t="s">
        <v>339</v>
      </c>
      <c r="F140" s="113" t="s">
        <v>516</v>
      </c>
      <c r="G140" s="173">
        <v>43971</v>
      </c>
      <c r="H140" s="1"/>
    </row>
    <row r="141" spans="1:8" s="6" customFormat="1" ht="21" hidden="1" x14ac:dyDescent="0.2">
      <c r="A141" s="109">
        <v>72640</v>
      </c>
      <c r="B141" s="179">
        <v>43965</v>
      </c>
      <c r="C141" s="179">
        <v>43995</v>
      </c>
      <c r="D141" s="180">
        <v>1160.8</v>
      </c>
      <c r="E141" s="181" t="s">
        <v>80</v>
      </c>
      <c r="F141" s="113" t="s">
        <v>480</v>
      </c>
      <c r="G141" s="173">
        <v>43971</v>
      </c>
      <c r="H141" s="1"/>
    </row>
    <row r="142" spans="1:8" s="6" customFormat="1" ht="21" hidden="1" x14ac:dyDescent="0.2">
      <c r="A142" s="109">
        <v>125597</v>
      </c>
      <c r="B142" s="179">
        <v>43964</v>
      </c>
      <c r="C142" s="179">
        <v>43994</v>
      </c>
      <c r="D142" s="180">
        <v>7493.5</v>
      </c>
      <c r="E142" s="181" t="s">
        <v>687</v>
      </c>
      <c r="F142" s="113" t="s">
        <v>495</v>
      </c>
      <c r="G142" s="173">
        <v>43971</v>
      </c>
      <c r="H142" s="30"/>
    </row>
    <row r="143" spans="1:8" s="6" customFormat="1" ht="12" hidden="1" x14ac:dyDescent="0.2">
      <c r="A143" s="109">
        <v>60416</v>
      </c>
      <c r="B143" s="179">
        <v>43964</v>
      </c>
      <c r="C143" s="179">
        <v>43994</v>
      </c>
      <c r="D143" s="180">
        <v>4400</v>
      </c>
      <c r="E143" s="181" t="s">
        <v>689</v>
      </c>
      <c r="F143" s="113" t="s">
        <v>495</v>
      </c>
      <c r="G143" s="173">
        <v>43971</v>
      </c>
      <c r="H143" s="30"/>
    </row>
    <row r="144" spans="1:8" s="4" customFormat="1" ht="21" hidden="1" x14ac:dyDescent="0.2">
      <c r="A144" s="109">
        <v>1409471</v>
      </c>
      <c r="B144" s="179">
        <v>43970</v>
      </c>
      <c r="C144" s="179">
        <v>43990</v>
      </c>
      <c r="D144" s="180">
        <v>442.1</v>
      </c>
      <c r="E144" s="181" t="s">
        <v>343</v>
      </c>
      <c r="F144" s="113" t="s">
        <v>367</v>
      </c>
      <c r="G144" s="173">
        <v>43971</v>
      </c>
      <c r="H144" s="1"/>
    </row>
    <row r="145" spans="1:8" s="4" customFormat="1" ht="12" hidden="1" x14ac:dyDescent="0.2">
      <c r="A145" s="217">
        <v>8066</v>
      </c>
      <c r="B145" s="216">
        <v>43972</v>
      </c>
      <c r="C145" s="216">
        <v>43987</v>
      </c>
      <c r="D145" s="218">
        <v>242.35</v>
      </c>
      <c r="E145" s="181" t="s">
        <v>414</v>
      </c>
      <c r="F145" s="204" t="s">
        <v>367</v>
      </c>
      <c r="G145" s="173">
        <v>43973</v>
      </c>
      <c r="H145" s="1"/>
    </row>
    <row r="146" spans="1:8" s="4" customFormat="1" ht="12" hidden="1" x14ac:dyDescent="0.2">
      <c r="A146" s="109">
        <v>482514</v>
      </c>
      <c r="B146" s="179">
        <v>43971</v>
      </c>
      <c r="C146" s="179">
        <v>43986</v>
      </c>
      <c r="D146" s="180">
        <v>558</v>
      </c>
      <c r="E146" s="181" t="s">
        <v>144</v>
      </c>
      <c r="F146" s="113" t="s">
        <v>366</v>
      </c>
      <c r="G146" s="173">
        <v>43973</v>
      </c>
      <c r="H146" s="1"/>
    </row>
    <row r="147" spans="1:8" s="4" customFormat="1" ht="12" hidden="1" x14ac:dyDescent="0.2">
      <c r="A147" s="109">
        <v>1359585</v>
      </c>
      <c r="B147" s="179">
        <v>43969</v>
      </c>
      <c r="C147" s="179">
        <v>43976</v>
      </c>
      <c r="D147" s="180">
        <v>1120</v>
      </c>
      <c r="E147" s="181" t="s">
        <v>714</v>
      </c>
      <c r="F147" s="113" t="s">
        <v>88</v>
      </c>
      <c r="G147" s="173">
        <v>43973</v>
      </c>
      <c r="H147" s="1"/>
    </row>
    <row r="148" spans="1:8" s="4" customFormat="1" ht="12" hidden="1" x14ac:dyDescent="0.2">
      <c r="A148" s="109">
        <v>117835</v>
      </c>
      <c r="B148" s="179">
        <v>43969</v>
      </c>
      <c r="C148" s="179">
        <v>43976</v>
      </c>
      <c r="D148" s="180">
        <v>480</v>
      </c>
      <c r="E148" s="181" t="s">
        <v>714</v>
      </c>
      <c r="F148" s="113" t="s">
        <v>88</v>
      </c>
      <c r="G148" s="173">
        <v>43973</v>
      </c>
      <c r="H148" s="1"/>
    </row>
    <row r="149" spans="1:8" s="4" customFormat="1" ht="21" hidden="1" x14ac:dyDescent="0.2">
      <c r="A149" s="109">
        <v>43247</v>
      </c>
      <c r="B149" s="179">
        <v>43971</v>
      </c>
      <c r="C149" s="179">
        <v>43999</v>
      </c>
      <c r="D149" s="180">
        <v>700</v>
      </c>
      <c r="E149" s="181" t="s">
        <v>713</v>
      </c>
      <c r="F149" s="113" t="s">
        <v>366</v>
      </c>
      <c r="G149" s="173">
        <v>43973</v>
      </c>
      <c r="H149" s="1"/>
    </row>
    <row r="150" spans="1:8" s="4" customFormat="1" ht="12" hidden="1" x14ac:dyDescent="0.2">
      <c r="A150" s="109">
        <v>113879</v>
      </c>
      <c r="B150" s="179">
        <v>43972</v>
      </c>
      <c r="C150" s="179">
        <v>44002</v>
      </c>
      <c r="D150" s="180">
        <v>20068.5</v>
      </c>
      <c r="E150" s="181" t="s">
        <v>715</v>
      </c>
      <c r="F150" s="113" t="s">
        <v>535</v>
      </c>
      <c r="G150" s="173">
        <v>43976</v>
      </c>
      <c r="H150" s="1"/>
    </row>
    <row r="151" spans="1:8" s="4" customFormat="1" ht="21" hidden="1" x14ac:dyDescent="0.2">
      <c r="A151" s="109">
        <v>87274</v>
      </c>
      <c r="B151" s="179">
        <v>43972</v>
      </c>
      <c r="C151" s="179">
        <v>44002</v>
      </c>
      <c r="D151" s="180">
        <v>603.84</v>
      </c>
      <c r="E151" s="181" t="s">
        <v>416</v>
      </c>
      <c r="F151" s="113" t="s">
        <v>529</v>
      </c>
      <c r="G151" s="173">
        <v>43976</v>
      </c>
      <c r="H151" s="1"/>
    </row>
    <row r="152" spans="1:8" s="4" customFormat="1" ht="12" hidden="1" x14ac:dyDescent="0.2">
      <c r="A152" s="109">
        <v>58336</v>
      </c>
      <c r="B152" s="179">
        <v>43972</v>
      </c>
      <c r="C152" s="179" t="s">
        <v>719</v>
      </c>
      <c r="D152" s="180">
        <v>1527.92</v>
      </c>
      <c r="E152" s="181" t="s">
        <v>445</v>
      </c>
      <c r="F152" s="113" t="s">
        <v>366</v>
      </c>
      <c r="G152" s="173">
        <v>43976</v>
      </c>
      <c r="H152" s="1"/>
    </row>
    <row r="153" spans="1:8" s="4" customFormat="1" ht="12" hidden="1" x14ac:dyDescent="0.2">
      <c r="A153" s="109">
        <v>131483</v>
      </c>
      <c r="B153" s="179">
        <v>43965</v>
      </c>
      <c r="C153" s="179">
        <v>43995</v>
      </c>
      <c r="D153" s="180">
        <v>5407.5</v>
      </c>
      <c r="E153" s="181" t="s">
        <v>884</v>
      </c>
      <c r="F153" s="113" t="s">
        <v>494</v>
      </c>
      <c r="G153" s="173">
        <v>43976</v>
      </c>
      <c r="H153" s="1"/>
    </row>
    <row r="154" spans="1:8" s="4" customFormat="1" ht="12" hidden="1" x14ac:dyDescent="0.2">
      <c r="A154" s="109">
        <v>25275</v>
      </c>
      <c r="B154" s="179">
        <v>43965</v>
      </c>
      <c r="C154" s="179">
        <v>43997</v>
      </c>
      <c r="D154" s="180">
        <v>2900</v>
      </c>
      <c r="E154" s="181" t="s">
        <v>58</v>
      </c>
      <c r="F154" s="113" t="s">
        <v>495</v>
      </c>
      <c r="G154" s="173">
        <v>43976</v>
      </c>
      <c r="H154" s="1"/>
    </row>
    <row r="155" spans="1:8" s="4" customFormat="1" ht="12" hidden="1" x14ac:dyDescent="0.2">
      <c r="A155" s="109">
        <v>1299875</v>
      </c>
      <c r="B155" s="179">
        <v>43972</v>
      </c>
      <c r="C155" s="179">
        <v>44004</v>
      </c>
      <c r="D155" s="180">
        <v>1176.56</v>
      </c>
      <c r="E155" s="181" t="s">
        <v>58</v>
      </c>
      <c r="F155" s="113" t="s">
        <v>529</v>
      </c>
      <c r="G155" s="173">
        <v>43976</v>
      </c>
      <c r="H155" s="1"/>
    </row>
    <row r="156" spans="1:8" s="3" customFormat="1" ht="12.75" hidden="1" x14ac:dyDescent="0.2">
      <c r="A156" s="109">
        <v>1299798</v>
      </c>
      <c r="B156" s="179">
        <v>43972</v>
      </c>
      <c r="C156" s="179">
        <v>44004</v>
      </c>
      <c r="D156" s="180">
        <v>5761</v>
      </c>
      <c r="E156" s="181" t="s">
        <v>58</v>
      </c>
      <c r="F156" s="113" t="s">
        <v>535</v>
      </c>
      <c r="G156" s="173">
        <v>43976</v>
      </c>
      <c r="H156" s="1"/>
    </row>
    <row r="157" spans="1:8" s="3" customFormat="1" ht="21" hidden="1" x14ac:dyDescent="0.2">
      <c r="A157" s="109">
        <v>1097919</v>
      </c>
      <c r="B157" s="179">
        <v>43972</v>
      </c>
      <c r="C157" s="179">
        <v>44002</v>
      </c>
      <c r="D157" s="189">
        <v>360</v>
      </c>
      <c r="E157" s="181" t="s">
        <v>56</v>
      </c>
      <c r="F157" s="113" t="s">
        <v>535</v>
      </c>
      <c r="G157" s="173">
        <v>43976</v>
      </c>
      <c r="H157" s="1"/>
    </row>
    <row r="158" spans="1:8" s="3" customFormat="1" ht="21" hidden="1" x14ac:dyDescent="0.2">
      <c r="A158" s="109">
        <v>10462</v>
      </c>
      <c r="B158" s="179">
        <v>43971</v>
      </c>
      <c r="C158" s="179">
        <v>44001</v>
      </c>
      <c r="D158" s="189">
        <v>583.79999999999995</v>
      </c>
      <c r="E158" s="181" t="s">
        <v>71</v>
      </c>
      <c r="F158" s="113" t="s">
        <v>521</v>
      </c>
      <c r="G158" s="173">
        <v>43976</v>
      </c>
      <c r="H158" s="1"/>
    </row>
    <row r="159" spans="1:8" s="3" customFormat="1" ht="12.75" hidden="1" x14ac:dyDescent="0.2">
      <c r="A159" s="109">
        <v>12262</v>
      </c>
      <c r="B159" s="179">
        <v>43972</v>
      </c>
      <c r="C159" s="179">
        <v>44002</v>
      </c>
      <c r="D159" s="189">
        <v>745</v>
      </c>
      <c r="E159" s="181" t="s">
        <v>716</v>
      </c>
      <c r="F159" s="113" t="s">
        <v>529</v>
      </c>
      <c r="G159" s="173">
        <v>43976</v>
      </c>
      <c r="H159" s="1"/>
    </row>
    <row r="160" spans="1:8" s="3" customFormat="1" ht="12.75" hidden="1" x14ac:dyDescent="0.2">
      <c r="A160" s="109">
        <v>46773</v>
      </c>
      <c r="B160" s="179">
        <v>43972</v>
      </c>
      <c r="C160" s="179">
        <v>44002</v>
      </c>
      <c r="D160" s="189">
        <v>2340.98</v>
      </c>
      <c r="E160" s="181" t="s">
        <v>378</v>
      </c>
      <c r="F160" s="113" t="s">
        <v>529</v>
      </c>
      <c r="G160" s="173">
        <v>43976</v>
      </c>
      <c r="H160" s="1"/>
    </row>
    <row r="161" spans="1:8" s="3" customFormat="1" ht="21" hidden="1" x14ac:dyDescent="0.2">
      <c r="A161" s="109">
        <v>80628</v>
      </c>
      <c r="B161" s="179">
        <v>43963</v>
      </c>
      <c r="C161" s="179">
        <v>43993</v>
      </c>
      <c r="D161" s="189">
        <v>1326.5</v>
      </c>
      <c r="E161" s="181" t="s">
        <v>69</v>
      </c>
      <c r="F161" s="113" t="s">
        <v>495</v>
      </c>
      <c r="G161" s="173">
        <v>43976</v>
      </c>
      <c r="H161" s="1"/>
    </row>
    <row r="162" spans="1:8" s="3" customFormat="1" ht="21" hidden="1" x14ac:dyDescent="0.2">
      <c r="A162" s="109">
        <v>83717</v>
      </c>
      <c r="B162" s="179">
        <v>43973</v>
      </c>
      <c r="C162" s="179">
        <v>44004</v>
      </c>
      <c r="D162" s="189">
        <v>720</v>
      </c>
      <c r="E162" s="181" t="s">
        <v>68</v>
      </c>
      <c r="F162" s="113" t="s">
        <v>529</v>
      </c>
      <c r="G162" s="173">
        <v>43976</v>
      </c>
      <c r="H162" s="1"/>
    </row>
    <row r="163" spans="1:8" s="3" customFormat="1" ht="21" hidden="1" x14ac:dyDescent="0.2">
      <c r="A163" s="109">
        <v>83255</v>
      </c>
      <c r="B163" s="179">
        <v>43972</v>
      </c>
      <c r="C163" s="179">
        <v>44004</v>
      </c>
      <c r="D163" s="189">
        <v>959.22</v>
      </c>
      <c r="E163" s="181" t="s">
        <v>68</v>
      </c>
      <c r="F163" s="113" t="s">
        <v>529</v>
      </c>
      <c r="G163" s="173">
        <v>43976</v>
      </c>
      <c r="H163" s="1"/>
    </row>
    <row r="164" spans="1:8" s="3" customFormat="1" ht="21" hidden="1" x14ac:dyDescent="0.2">
      <c r="A164" s="109">
        <v>1409987</v>
      </c>
      <c r="B164" s="179">
        <v>43973</v>
      </c>
      <c r="C164" s="179">
        <v>43993</v>
      </c>
      <c r="D164" s="189">
        <v>243.3</v>
      </c>
      <c r="E164" s="181" t="s">
        <v>343</v>
      </c>
      <c r="F164" s="113" t="s">
        <v>367</v>
      </c>
      <c r="G164" s="173">
        <v>43976</v>
      </c>
      <c r="H164" s="1"/>
    </row>
    <row r="165" spans="1:8" s="3" customFormat="1" ht="21" hidden="1" x14ac:dyDescent="0.2">
      <c r="A165" s="109">
        <v>1409726</v>
      </c>
      <c r="B165" s="179">
        <v>43972</v>
      </c>
      <c r="C165" s="179">
        <v>43992</v>
      </c>
      <c r="D165" s="189">
        <v>262.10000000000002</v>
      </c>
      <c r="E165" s="181" t="s">
        <v>343</v>
      </c>
      <c r="F165" s="113" t="s">
        <v>367</v>
      </c>
      <c r="G165" s="173">
        <v>43976</v>
      </c>
      <c r="H165" s="1"/>
    </row>
    <row r="166" spans="1:8" s="3" customFormat="1" ht="12.75" hidden="1" x14ac:dyDescent="0.2">
      <c r="A166" s="109">
        <v>223649</v>
      </c>
      <c r="B166" s="179">
        <v>43972</v>
      </c>
      <c r="C166" s="179">
        <v>44002</v>
      </c>
      <c r="D166" s="189">
        <v>309.66000000000003</v>
      </c>
      <c r="E166" s="181" t="s">
        <v>717</v>
      </c>
      <c r="F166" s="113" t="s">
        <v>529</v>
      </c>
      <c r="G166" s="173">
        <v>43977</v>
      </c>
      <c r="H166" s="1"/>
    </row>
    <row r="167" spans="1:8" s="3" customFormat="1" ht="12.75" hidden="1" x14ac:dyDescent="0.2">
      <c r="A167" s="109">
        <v>73107</v>
      </c>
      <c r="B167" s="179">
        <v>43972</v>
      </c>
      <c r="C167" s="179">
        <v>44002</v>
      </c>
      <c r="D167" s="189">
        <v>2520</v>
      </c>
      <c r="E167" s="181" t="s">
        <v>196</v>
      </c>
      <c r="F167" s="113" t="s">
        <v>529</v>
      </c>
      <c r="G167" s="173">
        <v>43977</v>
      </c>
      <c r="H167" s="1"/>
    </row>
    <row r="168" spans="1:8" s="3" customFormat="1" ht="12.75" hidden="1" x14ac:dyDescent="0.2">
      <c r="A168" s="109">
        <v>1696</v>
      </c>
      <c r="B168" s="179">
        <v>43969</v>
      </c>
      <c r="C168" s="179">
        <v>43999</v>
      </c>
      <c r="D168" s="189">
        <v>4095</v>
      </c>
      <c r="E168" s="181" t="s">
        <v>201</v>
      </c>
      <c r="F168" s="113" t="s">
        <v>522</v>
      </c>
      <c r="G168" s="173">
        <v>43977</v>
      </c>
      <c r="H168" s="1"/>
    </row>
    <row r="169" spans="1:8" s="3" customFormat="1" ht="21" hidden="1" x14ac:dyDescent="0.2">
      <c r="A169" s="202">
        <v>439107</v>
      </c>
      <c r="B169" s="179">
        <v>43972</v>
      </c>
      <c r="C169" s="179">
        <v>44004</v>
      </c>
      <c r="D169" s="189">
        <v>761.87</v>
      </c>
      <c r="E169" s="181" t="s">
        <v>68</v>
      </c>
      <c r="F169" s="113" t="s">
        <v>529</v>
      </c>
      <c r="G169" s="173">
        <v>43977</v>
      </c>
      <c r="H169" s="1"/>
    </row>
    <row r="170" spans="1:8" s="3" customFormat="1" ht="12.75" hidden="1" x14ac:dyDescent="0.2">
      <c r="A170" s="109">
        <v>8093</v>
      </c>
      <c r="B170" s="179">
        <v>43977</v>
      </c>
      <c r="C170" s="179">
        <v>43992</v>
      </c>
      <c r="D170" s="189">
        <v>171.64</v>
      </c>
      <c r="E170" s="181" t="s">
        <v>414</v>
      </c>
      <c r="F170" s="113" t="s">
        <v>367</v>
      </c>
      <c r="G170" s="173">
        <v>43978</v>
      </c>
      <c r="H170" s="1"/>
    </row>
    <row r="171" spans="1:8" s="3" customFormat="1" ht="12.75" hidden="1" x14ac:dyDescent="0.2">
      <c r="A171" s="109">
        <v>16970</v>
      </c>
      <c r="B171" s="179">
        <v>43973</v>
      </c>
      <c r="C171" s="179">
        <v>44004</v>
      </c>
      <c r="D171" s="189">
        <v>1050</v>
      </c>
      <c r="E171" s="181" t="s">
        <v>741</v>
      </c>
      <c r="F171" s="113" t="s">
        <v>529</v>
      </c>
      <c r="G171" s="173">
        <v>43978</v>
      </c>
      <c r="H171" s="1"/>
    </row>
    <row r="172" spans="1:8" s="3" customFormat="1" ht="12.75" hidden="1" x14ac:dyDescent="0.2">
      <c r="A172" s="109">
        <v>16969</v>
      </c>
      <c r="B172" s="179">
        <v>43973</v>
      </c>
      <c r="C172" s="179">
        <v>44004</v>
      </c>
      <c r="D172" s="189">
        <v>2546.5</v>
      </c>
      <c r="E172" s="181" t="s">
        <v>741</v>
      </c>
      <c r="F172" s="113" t="s">
        <v>529</v>
      </c>
      <c r="G172" s="173">
        <v>43978</v>
      </c>
      <c r="H172" s="1"/>
    </row>
    <row r="173" spans="1:8" s="3" customFormat="1" ht="12.75" hidden="1" x14ac:dyDescent="0.2">
      <c r="A173" s="109">
        <v>483163</v>
      </c>
      <c r="B173" s="179">
        <v>43978</v>
      </c>
      <c r="C173" s="179">
        <v>43993</v>
      </c>
      <c r="D173" s="189">
        <v>418.5</v>
      </c>
      <c r="E173" s="181" t="s">
        <v>144</v>
      </c>
      <c r="F173" s="113" t="s">
        <v>366</v>
      </c>
      <c r="G173" s="173">
        <v>43978</v>
      </c>
      <c r="H173" s="1"/>
    </row>
    <row r="174" spans="1:8" s="3" customFormat="1" ht="12.75" hidden="1" x14ac:dyDescent="0.2">
      <c r="A174" s="109">
        <v>482911</v>
      </c>
      <c r="B174" s="179">
        <v>43977</v>
      </c>
      <c r="C174" s="179">
        <v>43992</v>
      </c>
      <c r="D174" s="189">
        <v>409.58</v>
      </c>
      <c r="E174" s="181" t="s">
        <v>144</v>
      </c>
      <c r="F174" s="113" t="s">
        <v>368</v>
      </c>
      <c r="G174" s="173">
        <v>43978</v>
      </c>
      <c r="H174" s="1"/>
    </row>
    <row r="175" spans="1:8" s="3" customFormat="1" ht="12.75" hidden="1" x14ac:dyDescent="0.2">
      <c r="A175" s="109">
        <v>1002192</v>
      </c>
      <c r="B175" s="179">
        <v>43973</v>
      </c>
      <c r="C175" s="179">
        <v>44003</v>
      </c>
      <c r="D175" s="189">
        <v>840</v>
      </c>
      <c r="E175" s="181" t="s">
        <v>939</v>
      </c>
      <c r="F175" s="113" t="s">
        <v>529</v>
      </c>
      <c r="G175" s="173">
        <v>43978</v>
      </c>
      <c r="H175" s="1"/>
    </row>
    <row r="176" spans="1:8" s="3" customFormat="1" ht="12.75" hidden="1" x14ac:dyDescent="0.2">
      <c r="A176" s="109">
        <v>1002165</v>
      </c>
      <c r="B176" s="179">
        <v>43973</v>
      </c>
      <c r="C176" s="179">
        <v>44003</v>
      </c>
      <c r="D176" s="189">
        <v>20568.8</v>
      </c>
      <c r="E176" s="181" t="s">
        <v>939</v>
      </c>
      <c r="F176" s="113" t="s">
        <v>529</v>
      </c>
      <c r="G176" s="173">
        <v>43978</v>
      </c>
      <c r="H176" s="1"/>
    </row>
    <row r="177" spans="1:8" s="3" customFormat="1" ht="21" hidden="1" x14ac:dyDescent="0.2">
      <c r="A177" s="109">
        <v>4385</v>
      </c>
      <c r="B177" s="179">
        <v>43977</v>
      </c>
      <c r="C177" s="179">
        <v>44005</v>
      </c>
      <c r="D177" s="189">
        <v>2628</v>
      </c>
      <c r="E177" s="181" t="s">
        <v>59</v>
      </c>
      <c r="F177" s="113" t="s">
        <v>530</v>
      </c>
      <c r="G177" s="173">
        <v>43978</v>
      </c>
      <c r="H177" s="1"/>
    </row>
    <row r="178" spans="1:8" s="3" customFormat="1" ht="21" hidden="1" x14ac:dyDescent="0.2">
      <c r="A178" s="109">
        <v>10497</v>
      </c>
      <c r="B178" s="179">
        <v>43977</v>
      </c>
      <c r="C178" s="179">
        <v>44007</v>
      </c>
      <c r="D178" s="189">
        <v>522</v>
      </c>
      <c r="E178" s="181" t="s">
        <v>71</v>
      </c>
      <c r="F178" s="113" t="s">
        <v>535</v>
      </c>
      <c r="G178" s="173">
        <v>43978</v>
      </c>
      <c r="H178" s="1"/>
    </row>
    <row r="179" spans="1:8" s="3" customFormat="1" ht="21" hidden="1" x14ac:dyDescent="0.2">
      <c r="A179" s="109">
        <v>3520</v>
      </c>
      <c r="B179" s="179">
        <v>43972</v>
      </c>
      <c r="C179" s="179">
        <v>44002</v>
      </c>
      <c r="D179" s="189">
        <v>2028</v>
      </c>
      <c r="E179" s="181" t="s">
        <v>684</v>
      </c>
      <c r="F179" s="113" t="s">
        <v>535</v>
      </c>
      <c r="G179" s="173">
        <v>43978</v>
      </c>
      <c r="H179" s="1"/>
    </row>
    <row r="180" spans="1:8" s="3" customFormat="1" ht="21" hidden="1" x14ac:dyDescent="0.2">
      <c r="A180" s="109">
        <v>644</v>
      </c>
      <c r="B180" s="179">
        <v>43977</v>
      </c>
      <c r="C180" s="110">
        <v>44007</v>
      </c>
      <c r="D180" s="189">
        <v>12968.39</v>
      </c>
      <c r="E180" s="181" t="s">
        <v>740</v>
      </c>
      <c r="F180" s="113" t="s">
        <v>87</v>
      </c>
      <c r="G180" s="173">
        <v>43978</v>
      </c>
      <c r="H180" s="1"/>
    </row>
    <row r="181" spans="1:8" s="3" customFormat="1" ht="12.75" hidden="1" x14ac:dyDescent="0.2">
      <c r="A181" s="109">
        <v>119821</v>
      </c>
      <c r="B181" s="179">
        <v>43976</v>
      </c>
      <c r="C181" s="179">
        <v>44006</v>
      </c>
      <c r="D181" s="189">
        <v>419.99</v>
      </c>
      <c r="E181" s="181" t="s">
        <v>407</v>
      </c>
      <c r="F181" s="113" t="s">
        <v>192</v>
      </c>
      <c r="G181" s="173">
        <v>43978</v>
      </c>
      <c r="H181" s="1"/>
    </row>
    <row r="182" spans="1:8" s="3" customFormat="1" ht="12.75" hidden="1" x14ac:dyDescent="0.2">
      <c r="A182" s="109">
        <v>120021</v>
      </c>
      <c r="B182" s="179">
        <v>43978</v>
      </c>
      <c r="C182" s="179">
        <v>44008</v>
      </c>
      <c r="D182" s="189">
        <v>400</v>
      </c>
      <c r="E182" s="181" t="s">
        <v>407</v>
      </c>
      <c r="F182" s="113" t="s">
        <v>519</v>
      </c>
      <c r="G182" s="173">
        <v>43978</v>
      </c>
      <c r="H182" s="1"/>
    </row>
    <row r="183" spans="1:8" s="3" customFormat="1" ht="12.75" hidden="1" x14ac:dyDescent="0.2">
      <c r="A183" s="109">
        <v>120022</v>
      </c>
      <c r="B183" s="179">
        <v>43978</v>
      </c>
      <c r="C183" s="179">
        <v>44008</v>
      </c>
      <c r="D183" s="189">
        <v>400</v>
      </c>
      <c r="E183" s="181" t="s">
        <v>407</v>
      </c>
      <c r="F183" s="113" t="s">
        <v>519</v>
      </c>
      <c r="G183" s="173">
        <v>43978</v>
      </c>
      <c r="H183" s="1"/>
    </row>
    <row r="184" spans="1:8" s="3" customFormat="1" ht="12.75" hidden="1" x14ac:dyDescent="0.2">
      <c r="A184" s="109">
        <v>120023</v>
      </c>
      <c r="B184" s="179">
        <v>43978</v>
      </c>
      <c r="C184" s="179">
        <v>44008</v>
      </c>
      <c r="D184" s="189">
        <v>400</v>
      </c>
      <c r="E184" s="181" t="s">
        <v>407</v>
      </c>
      <c r="F184" s="113" t="s">
        <v>519</v>
      </c>
      <c r="G184" s="173">
        <v>43978</v>
      </c>
      <c r="H184" s="1"/>
    </row>
    <row r="185" spans="1:8" s="3" customFormat="1" ht="12.75" hidden="1" x14ac:dyDescent="0.2">
      <c r="A185" s="109">
        <v>120024</v>
      </c>
      <c r="B185" s="179">
        <v>43978</v>
      </c>
      <c r="C185" s="179">
        <v>44008</v>
      </c>
      <c r="D185" s="189">
        <v>400</v>
      </c>
      <c r="E185" s="181" t="s">
        <v>407</v>
      </c>
      <c r="F185" s="113" t="s">
        <v>519</v>
      </c>
      <c r="G185" s="173">
        <v>43978</v>
      </c>
      <c r="H185" s="1"/>
    </row>
    <row r="186" spans="1:8" s="3" customFormat="1" ht="12.75" hidden="1" x14ac:dyDescent="0.2">
      <c r="A186" s="109">
        <v>329023</v>
      </c>
      <c r="B186" s="179">
        <v>43965</v>
      </c>
      <c r="C186" s="179">
        <v>43995</v>
      </c>
      <c r="D186" s="189">
        <v>2434.92</v>
      </c>
      <c r="E186" s="181" t="s">
        <v>407</v>
      </c>
      <c r="F186" s="113" t="s">
        <v>519</v>
      </c>
      <c r="G186" s="173">
        <v>43978</v>
      </c>
      <c r="H186" s="1"/>
    </row>
    <row r="187" spans="1:8" s="3" customFormat="1" ht="12.75" hidden="1" x14ac:dyDescent="0.2">
      <c r="A187" s="109">
        <v>329027</v>
      </c>
      <c r="B187" s="179">
        <v>43965</v>
      </c>
      <c r="C187" s="179">
        <v>43995</v>
      </c>
      <c r="D187" s="189">
        <v>2434.92</v>
      </c>
      <c r="E187" s="181" t="s">
        <v>407</v>
      </c>
      <c r="F187" s="113" t="s">
        <v>519</v>
      </c>
      <c r="G187" s="173">
        <v>43978</v>
      </c>
      <c r="H187" s="1"/>
    </row>
    <row r="188" spans="1:8" s="3" customFormat="1" ht="12.75" hidden="1" x14ac:dyDescent="0.2">
      <c r="A188" s="109">
        <v>329028</v>
      </c>
      <c r="B188" s="179">
        <v>43965</v>
      </c>
      <c r="C188" s="179">
        <v>43995</v>
      </c>
      <c r="D188" s="189">
        <v>2434.92</v>
      </c>
      <c r="E188" s="181" t="s">
        <v>407</v>
      </c>
      <c r="F188" s="113" t="s">
        <v>519</v>
      </c>
      <c r="G188" s="173">
        <v>43978</v>
      </c>
      <c r="H188" s="1"/>
    </row>
    <row r="189" spans="1:8" s="3" customFormat="1" ht="12.75" hidden="1" x14ac:dyDescent="0.2">
      <c r="A189" s="109">
        <v>329029</v>
      </c>
      <c r="B189" s="179">
        <v>43965</v>
      </c>
      <c r="C189" s="179">
        <v>43995</v>
      </c>
      <c r="D189" s="189">
        <v>3299.06</v>
      </c>
      <c r="E189" s="181" t="s">
        <v>407</v>
      </c>
      <c r="F189" s="113" t="s">
        <v>519</v>
      </c>
      <c r="G189" s="173">
        <v>43978</v>
      </c>
      <c r="H189" s="1"/>
    </row>
    <row r="190" spans="1:8" s="3" customFormat="1" ht="21" hidden="1" x14ac:dyDescent="0.2">
      <c r="A190" s="109">
        <v>312</v>
      </c>
      <c r="B190" s="179">
        <v>43973</v>
      </c>
      <c r="C190" s="179">
        <v>44003</v>
      </c>
      <c r="D190" s="189">
        <v>904</v>
      </c>
      <c r="E190" s="181" t="s">
        <v>742</v>
      </c>
      <c r="F190" s="113" t="s">
        <v>529</v>
      </c>
      <c r="G190" s="173">
        <v>43978</v>
      </c>
      <c r="H190" s="1"/>
    </row>
    <row r="191" spans="1:8" s="3" customFormat="1" ht="12.75" hidden="1" x14ac:dyDescent="0.2">
      <c r="A191" s="109">
        <v>1281862</v>
      </c>
      <c r="B191" s="179">
        <v>43978</v>
      </c>
      <c r="C191" s="179">
        <v>44008</v>
      </c>
      <c r="D191" s="189">
        <v>1402.93</v>
      </c>
      <c r="E191" s="112" t="s">
        <v>63</v>
      </c>
      <c r="F191" s="113" t="s">
        <v>530</v>
      </c>
      <c r="G191" s="173">
        <v>43978</v>
      </c>
      <c r="H191" s="1"/>
    </row>
    <row r="192" spans="1:8" s="3" customFormat="1" ht="21" hidden="1" x14ac:dyDescent="0.2">
      <c r="A192" s="109">
        <v>1410269</v>
      </c>
      <c r="B192" s="179">
        <v>43977</v>
      </c>
      <c r="C192" s="179">
        <v>43997</v>
      </c>
      <c r="D192" s="189">
        <v>197.1</v>
      </c>
      <c r="E192" s="181" t="s">
        <v>343</v>
      </c>
      <c r="F192" s="113" t="s">
        <v>367</v>
      </c>
      <c r="G192" s="173">
        <v>43978</v>
      </c>
      <c r="H192" s="1"/>
    </row>
    <row r="193" spans="1:8" s="3" customFormat="1" ht="21" hidden="1" x14ac:dyDescent="0.2">
      <c r="A193" s="109">
        <v>4</v>
      </c>
      <c r="B193" s="179">
        <v>43977</v>
      </c>
      <c r="C193" s="179">
        <v>43993</v>
      </c>
      <c r="D193" s="189">
        <v>1300</v>
      </c>
      <c r="E193" s="181" t="s">
        <v>743</v>
      </c>
      <c r="F193" s="113" t="s">
        <v>423</v>
      </c>
      <c r="G193" s="173">
        <v>43978</v>
      </c>
      <c r="H193" s="1"/>
    </row>
    <row r="194" spans="1:8" s="3" customFormat="1" ht="12.75" hidden="1" x14ac:dyDescent="0.2">
      <c r="A194" s="109">
        <v>8101</v>
      </c>
      <c r="B194" s="179">
        <v>43979</v>
      </c>
      <c r="C194" s="179">
        <v>43994</v>
      </c>
      <c r="D194" s="189">
        <v>306.79000000000002</v>
      </c>
      <c r="E194" s="181" t="s">
        <v>414</v>
      </c>
      <c r="F194" s="113" t="s">
        <v>367</v>
      </c>
      <c r="G194" s="173">
        <v>43980</v>
      </c>
      <c r="H194" s="1"/>
    </row>
    <row r="195" spans="1:8" s="3" customFormat="1" ht="12.75" hidden="1" x14ac:dyDescent="0.2">
      <c r="A195" s="109">
        <v>483286</v>
      </c>
      <c r="B195" s="179">
        <v>43979</v>
      </c>
      <c r="C195" s="179">
        <v>43994</v>
      </c>
      <c r="D195" s="189">
        <v>1674</v>
      </c>
      <c r="E195" s="181" t="s">
        <v>144</v>
      </c>
      <c r="F195" s="113" t="s">
        <v>366</v>
      </c>
      <c r="G195" s="173">
        <v>43980</v>
      </c>
      <c r="H195" s="1"/>
    </row>
    <row r="196" spans="1:8" s="3" customFormat="1" ht="12.75" hidden="1" x14ac:dyDescent="0.2">
      <c r="A196" s="109">
        <v>25649</v>
      </c>
      <c r="B196" s="179">
        <v>43972</v>
      </c>
      <c r="C196" s="179">
        <v>44004</v>
      </c>
      <c r="D196" s="189">
        <v>11235.1</v>
      </c>
      <c r="E196" s="181" t="s">
        <v>58</v>
      </c>
      <c r="F196" s="113" t="s">
        <v>529</v>
      </c>
      <c r="G196" s="173">
        <v>43980</v>
      </c>
      <c r="H196" s="1"/>
    </row>
    <row r="197" spans="1:8" s="3" customFormat="1" ht="12.75" hidden="1" x14ac:dyDescent="0.2">
      <c r="A197" s="109">
        <v>1206</v>
      </c>
      <c r="B197" s="179">
        <v>43977</v>
      </c>
      <c r="C197" s="179">
        <v>44007</v>
      </c>
      <c r="D197" s="189">
        <v>329.72</v>
      </c>
      <c r="E197" s="181" t="s">
        <v>62</v>
      </c>
      <c r="F197" s="113" t="s">
        <v>529</v>
      </c>
      <c r="G197" s="173">
        <v>43980</v>
      </c>
      <c r="H197" s="1"/>
    </row>
    <row r="198" spans="1:8" s="3" customFormat="1" ht="12.75" hidden="1" x14ac:dyDescent="0.2">
      <c r="A198" s="109">
        <v>1205</v>
      </c>
      <c r="B198" s="179">
        <v>43977</v>
      </c>
      <c r="C198" s="179">
        <v>44007</v>
      </c>
      <c r="D198" s="189">
        <v>1720.55</v>
      </c>
      <c r="E198" s="181" t="s">
        <v>62</v>
      </c>
      <c r="F198" s="113" t="s">
        <v>530</v>
      </c>
      <c r="G198" s="173">
        <v>43980</v>
      </c>
      <c r="H198" s="1"/>
    </row>
    <row r="199" spans="1:8" s="3" customFormat="1" ht="21" hidden="1" x14ac:dyDescent="0.2">
      <c r="A199" s="109">
        <v>261363</v>
      </c>
      <c r="B199" s="179">
        <v>43976</v>
      </c>
      <c r="C199" s="179">
        <v>44006</v>
      </c>
      <c r="D199" s="189">
        <v>305.45</v>
      </c>
      <c r="E199" s="181" t="s">
        <v>225</v>
      </c>
      <c r="F199" s="113" t="s">
        <v>528</v>
      </c>
      <c r="G199" s="173">
        <v>43980</v>
      </c>
      <c r="H199" s="1"/>
    </row>
    <row r="200" spans="1:8" s="3" customFormat="1" ht="12.75" hidden="1" x14ac:dyDescent="0.2">
      <c r="A200" s="109">
        <v>3372</v>
      </c>
      <c r="B200" s="179">
        <v>43978</v>
      </c>
      <c r="C200" s="179">
        <v>44008</v>
      </c>
      <c r="D200" s="189">
        <v>200</v>
      </c>
      <c r="E200" s="181" t="s">
        <v>778</v>
      </c>
      <c r="F200" s="113" t="s">
        <v>528</v>
      </c>
      <c r="G200" s="173">
        <v>43980</v>
      </c>
      <c r="H200" s="1"/>
    </row>
    <row r="201" spans="1:8" s="3" customFormat="1" ht="21" hidden="1" x14ac:dyDescent="0.2">
      <c r="A201" s="175">
        <v>21660</v>
      </c>
      <c r="B201" s="197">
        <v>43972</v>
      </c>
      <c r="C201" s="197">
        <v>44001</v>
      </c>
      <c r="D201" s="190">
        <v>1152.02</v>
      </c>
      <c r="E201" s="181" t="s">
        <v>779</v>
      </c>
      <c r="F201" s="113" t="s">
        <v>529</v>
      </c>
      <c r="G201" s="173">
        <v>43980</v>
      </c>
      <c r="H201" s="1"/>
    </row>
    <row r="202" spans="1:8" s="3" customFormat="1" ht="12.75" hidden="1" x14ac:dyDescent="0.2">
      <c r="A202" s="109">
        <v>267700</v>
      </c>
      <c r="B202" s="179">
        <v>43978</v>
      </c>
      <c r="C202" s="179">
        <v>44007</v>
      </c>
      <c r="D202" s="189">
        <v>2827.2</v>
      </c>
      <c r="E202" s="181" t="s">
        <v>1020</v>
      </c>
      <c r="F202" s="113" t="s">
        <v>530</v>
      </c>
      <c r="G202" s="173">
        <v>43980</v>
      </c>
      <c r="H202" s="1"/>
    </row>
    <row r="203" spans="1:8" s="3" customFormat="1" ht="12.75" hidden="1" x14ac:dyDescent="0.2">
      <c r="A203" s="109">
        <v>330045</v>
      </c>
      <c r="B203" s="179">
        <v>43978</v>
      </c>
      <c r="C203" s="179">
        <v>44008</v>
      </c>
      <c r="D203" s="189">
        <v>3424.8</v>
      </c>
      <c r="E203" s="181" t="s">
        <v>407</v>
      </c>
      <c r="F203" s="113" t="s">
        <v>515</v>
      </c>
      <c r="G203" s="173">
        <v>43980</v>
      </c>
      <c r="H203" s="1"/>
    </row>
    <row r="204" spans="1:8" s="3" customFormat="1" ht="21" hidden="1" x14ac:dyDescent="0.2">
      <c r="A204" s="109">
        <v>1410540</v>
      </c>
      <c r="B204" s="179">
        <v>43979</v>
      </c>
      <c r="C204" s="179">
        <v>43999</v>
      </c>
      <c r="D204" s="189">
        <v>488.6</v>
      </c>
      <c r="E204" s="181" t="s">
        <v>343</v>
      </c>
      <c r="F204" s="113" t="s">
        <v>367</v>
      </c>
      <c r="G204" s="173">
        <v>43980</v>
      </c>
      <c r="H204" s="1"/>
    </row>
    <row r="205" spans="1:8" s="3" customFormat="1" ht="12.75" hidden="1" x14ac:dyDescent="0.2">
      <c r="A205" s="109">
        <v>68605</v>
      </c>
      <c r="B205" s="179">
        <v>43972</v>
      </c>
      <c r="C205" s="179">
        <v>44002</v>
      </c>
      <c r="D205" s="189">
        <v>1319.96</v>
      </c>
      <c r="E205" s="181" t="s">
        <v>685</v>
      </c>
      <c r="F205" s="113" t="s">
        <v>529</v>
      </c>
      <c r="G205" s="173">
        <v>43983</v>
      </c>
      <c r="H205" s="1"/>
    </row>
    <row r="206" spans="1:8" s="3" customFormat="1" ht="12.75" hidden="1" x14ac:dyDescent="0.2">
      <c r="A206" s="109">
        <v>65178</v>
      </c>
      <c r="B206" s="179">
        <v>43978</v>
      </c>
      <c r="C206" s="179">
        <v>44008</v>
      </c>
      <c r="D206" s="189">
        <v>1624.08</v>
      </c>
      <c r="E206" s="181" t="s">
        <v>338</v>
      </c>
      <c r="F206" s="113" t="s">
        <v>529</v>
      </c>
      <c r="G206" s="173">
        <v>43983</v>
      </c>
      <c r="H206" s="30"/>
    </row>
    <row r="207" spans="1:8" s="3" customFormat="1" ht="21" hidden="1" x14ac:dyDescent="0.2">
      <c r="A207" s="109">
        <v>261361</v>
      </c>
      <c r="B207" s="179">
        <v>43976</v>
      </c>
      <c r="C207" s="179">
        <v>44006</v>
      </c>
      <c r="D207" s="189">
        <v>470.7</v>
      </c>
      <c r="E207" s="181" t="s">
        <v>225</v>
      </c>
      <c r="F207" s="113" t="s">
        <v>530</v>
      </c>
      <c r="G207" s="173">
        <v>43983</v>
      </c>
      <c r="H207" s="1"/>
    </row>
    <row r="208" spans="1:8" s="3" customFormat="1" ht="12.75" hidden="1" x14ac:dyDescent="0.2">
      <c r="A208" s="109">
        <v>147001</v>
      </c>
      <c r="B208" s="179">
        <v>43979</v>
      </c>
      <c r="C208" s="179">
        <v>44009</v>
      </c>
      <c r="D208" s="189">
        <v>2200</v>
      </c>
      <c r="E208" s="181" t="s">
        <v>784</v>
      </c>
      <c r="F208" s="113" t="s">
        <v>529</v>
      </c>
      <c r="G208" s="173">
        <v>43983</v>
      </c>
      <c r="H208" s="1"/>
    </row>
    <row r="209" spans="1:8" s="3" customFormat="1" ht="12.75" hidden="1" x14ac:dyDescent="0.2">
      <c r="A209" s="109">
        <v>1502</v>
      </c>
      <c r="B209" s="179">
        <v>43979</v>
      </c>
      <c r="C209" s="179">
        <v>44009</v>
      </c>
      <c r="D209" s="189">
        <v>730.6</v>
      </c>
      <c r="E209" s="181" t="s">
        <v>785</v>
      </c>
      <c r="F209" s="113" t="s">
        <v>530</v>
      </c>
      <c r="G209" s="173">
        <v>43983</v>
      </c>
      <c r="H209" s="1"/>
    </row>
    <row r="210" spans="1:8" s="3" customFormat="1" ht="21" hidden="1" x14ac:dyDescent="0.2">
      <c r="A210" s="109">
        <v>1410806</v>
      </c>
      <c r="B210" s="179">
        <v>43980</v>
      </c>
      <c r="C210" s="179">
        <v>44000</v>
      </c>
      <c r="D210" s="189">
        <v>150</v>
      </c>
      <c r="E210" s="181" t="s">
        <v>343</v>
      </c>
      <c r="F210" s="113" t="s">
        <v>367</v>
      </c>
      <c r="G210" s="173">
        <v>43983</v>
      </c>
      <c r="H210" s="1"/>
    </row>
    <row r="211" spans="1:8" s="3" customFormat="1" ht="12.75" hidden="1" x14ac:dyDescent="0.2">
      <c r="A211" s="109">
        <v>330383</v>
      </c>
      <c r="B211" s="179">
        <v>43980</v>
      </c>
      <c r="C211" s="179">
        <v>44010</v>
      </c>
      <c r="D211" s="189">
        <v>449.68</v>
      </c>
      <c r="E211" s="181" t="s">
        <v>407</v>
      </c>
      <c r="F211" s="113" t="s">
        <v>518</v>
      </c>
      <c r="G211" s="173">
        <v>43984</v>
      </c>
      <c r="H211" s="1"/>
    </row>
    <row r="212" spans="1:8" ht="21" hidden="1" x14ac:dyDescent="0.2">
      <c r="A212" s="109">
        <v>121394</v>
      </c>
      <c r="B212" s="179">
        <v>43973</v>
      </c>
      <c r="C212" s="179">
        <v>44004</v>
      </c>
      <c r="D212" s="189">
        <v>1080</v>
      </c>
      <c r="E212" s="181" t="s">
        <v>74</v>
      </c>
      <c r="F212" s="113" t="s">
        <v>529</v>
      </c>
      <c r="G212" s="173">
        <v>43985</v>
      </c>
    </row>
    <row r="213" spans="1:8" hidden="1" x14ac:dyDescent="0.2">
      <c r="A213" s="109">
        <v>35</v>
      </c>
      <c r="B213" s="179">
        <v>43984</v>
      </c>
      <c r="C213" s="179">
        <f>B213+30</f>
        <v>44014</v>
      </c>
      <c r="D213" s="189">
        <v>208</v>
      </c>
      <c r="E213" s="181" t="s">
        <v>1243</v>
      </c>
      <c r="F213" s="113" t="s">
        <v>368</v>
      </c>
      <c r="G213" s="173">
        <v>43985</v>
      </c>
    </row>
    <row r="214" spans="1:8" hidden="1" x14ac:dyDescent="0.2">
      <c r="A214" s="109">
        <v>32</v>
      </c>
      <c r="B214" s="179">
        <v>43984</v>
      </c>
      <c r="C214" s="179">
        <f>B214+30</f>
        <v>44014</v>
      </c>
      <c r="D214" s="189">
        <v>221</v>
      </c>
      <c r="E214" s="181" t="s">
        <v>1243</v>
      </c>
      <c r="F214" s="113" t="s">
        <v>369</v>
      </c>
      <c r="G214" s="173">
        <v>43985</v>
      </c>
    </row>
    <row r="215" spans="1:8" hidden="1" x14ac:dyDescent="0.2">
      <c r="A215" s="109">
        <v>34</v>
      </c>
      <c r="B215" s="179">
        <v>43984</v>
      </c>
      <c r="C215" s="179">
        <f>B215+30</f>
        <v>44014</v>
      </c>
      <c r="D215" s="189">
        <v>1155.93</v>
      </c>
      <c r="E215" s="181" t="s">
        <v>1243</v>
      </c>
      <c r="F215" s="113" t="s">
        <v>369</v>
      </c>
      <c r="G215" s="173">
        <v>43985</v>
      </c>
    </row>
    <row r="216" spans="1:8" hidden="1" x14ac:dyDescent="0.2">
      <c r="A216" s="109">
        <v>1733</v>
      </c>
      <c r="B216" s="179">
        <v>43977</v>
      </c>
      <c r="C216" s="179">
        <v>44007</v>
      </c>
      <c r="D216" s="189">
        <v>1320</v>
      </c>
      <c r="E216" s="181" t="s">
        <v>201</v>
      </c>
      <c r="F216" s="113" t="s">
        <v>529</v>
      </c>
      <c r="G216" s="173">
        <v>43985</v>
      </c>
    </row>
    <row r="217" spans="1:8" hidden="1" x14ac:dyDescent="0.2">
      <c r="A217" s="109">
        <v>316849</v>
      </c>
      <c r="B217" s="179">
        <v>43976</v>
      </c>
      <c r="C217" s="179">
        <v>44006</v>
      </c>
      <c r="D217" s="189">
        <v>310.77999999999997</v>
      </c>
      <c r="E217" s="181" t="s">
        <v>60</v>
      </c>
      <c r="F217" s="113" t="s">
        <v>528</v>
      </c>
      <c r="G217" s="173">
        <v>43985</v>
      </c>
    </row>
    <row r="218" spans="1:8" hidden="1" x14ac:dyDescent="0.2">
      <c r="A218" s="109">
        <v>438</v>
      </c>
      <c r="B218" s="179">
        <v>43979</v>
      </c>
      <c r="C218" s="179">
        <f>B218+30</f>
        <v>44009</v>
      </c>
      <c r="D218" s="189">
        <v>557</v>
      </c>
      <c r="E218" s="178" t="s">
        <v>77</v>
      </c>
      <c r="F218" s="113" t="s">
        <v>531</v>
      </c>
      <c r="G218" s="173">
        <v>43985</v>
      </c>
    </row>
    <row r="219" spans="1:8" hidden="1" x14ac:dyDescent="0.2">
      <c r="A219" s="109">
        <v>160</v>
      </c>
      <c r="B219" s="179">
        <v>43973</v>
      </c>
      <c r="C219" s="179">
        <v>44003</v>
      </c>
      <c r="D219" s="189">
        <v>6717.6</v>
      </c>
      <c r="E219" s="181" t="s">
        <v>501</v>
      </c>
      <c r="F219" s="113" t="s">
        <v>427</v>
      </c>
      <c r="G219" s="173">
        <v>43985</v>
      </c>
    </row>
    <row r="220" spans="1:8" ht="21" hidden="1" x14ac:dyDescent="0.2">
      <c r="A220" s="109">
        <v>1299</v>
      </c>
      <c r="B220" s="179">
        <v>43977</v>
      </c>
      <c r="C220" s="179">
        <v>44007</v>
      </c>
      <c r="D220" s="189">
        <v>600</v>
      </c>
      <c r="E220" s="181" t="s">
        <v>787</v>
      </c>
      <c r="F220" s="113" t="s">
        <v>529</v>
      </c>
      <c r="G220" s="173">
        <v>43985</v>
      </c>
    </row>
    <row r="221" spans="1:8" hidden="1" x14ac:dyDescent="0.2">
      <c r="A221" s="109">
        <v>9</v>
      </c>
      <c r="B221" s="179">
        <v>43983</v>
      </c>
      <c r="C221" s="179">
        <v>44012</v>
      </c>
      <c r="D221" s="189">
        <v>135</v>
      </c>
      <c r="E221" s="181" t="s">
        <v>786</v>
      </c>
      <c r="F221" s="113" t="s">
        <v>368</v>
      </c>
      <c r="G221" s="173">
        <v>43985</v>
      </c>
    </row>
    <row r="222" spans="1:8" hidden="1" x14ac:dyDescent="0.2">
      <c r="A222" s="109">
        <v>6189</v>
      </c>
      <c r="B222" s="179">
        <v>43972</v>
      </c>
      <c r="C222" s="179">
        <v>44003</v>
      </c>
      <c r="D222" s="189">
        <v>4369</v>
      </c>
      <c r="E222" s="181" t="s">
        <v>788</v>
      </c>
      <c r="F222" s="113" t="s">
        <v>374</v>
      </c>
      <c r="G222" s="173">
        <v>43985</v>
      </c>
    </row>
    <row r="223" spans="1:8" hidden="1" x14ac:dyDescent="0.2">
      <c r="A223" s="109">
        <v>8117</v>
      </c>
      <c r="B223" s="179">
        <v>43986</v>
      </c>
      <c r="C223" s="179">
        <v>44000</v>
      </c>
      <c r="D223" s="180">
        <v>290.85000000000002</v>
      </c>
      <c r="E223" s="181" t="s">
        <v>414</v>
      </c>
      <c r="F223" s="113" t="s">
        <v>524</v>
      </c>
      <c r="G223" s="173">
        <v>43987</v>
      </c>
    </row>
    <row r="224" spans="1:8" hidden="1" x14ac:dyDescent="0.2">
      <c r="A224" s="109">
        <v>8114</v>
      </c>
      <c r="B224" s="179">
        <v>43984</v>
      </c>
      <c r="C224" s="179">
        <v>43998</v>
      </c>
      <c r="D224" s="180">
        <v>340.2</v>
      </c>
      <c r="E224" s="181" t="s">
        <v>414</v>
      </c>
      <c r="F224" s="113" t="s">
        <v>524</v>
      </c>
      <c r="G224" s="173">
        <v>43987</v>
      </c>
    </row>
    <row r="225" spans="1:7" hidden="1" x14ac:dyDescent="0.2">
      <c r="A225" s="109">
        <v>484016</v>
      </c>
      <c r="B225" s="179">
        <v>43986</v>
      </c>
      <c r="C225" s="179">
        <v>43998</v>
      </c>
      <c r="D225" s="180">
        <v>362.9</v>
      </c>
      <c r="E225" s="181" t="s">
        <v>144</v>
      </c>
      <c r="F225" s="113" t="s">
        <v>525</v>
      </c>
      <c r="G225" s="173">
        <v>43987</v>
      </c>
    </row>
    <row r="226" spans="1:7" hidden="1" x14ac:dyDescent="0.2">
      <c r="A226" s="109">
        <v>483652</v>
      </c>
      <c r="B226" s="179">
        <v>43984</v>
      </c>
      <c r="C226" s="179">
        <v>43999</v>
      </c>
      <c r="D226" s="180">
        <v>522.20000000000005</v>
      </c>
      <c r="E226" s="181" t="s">
        <v>144</v>
      </c>
      <c r="F226" s="113" t="s">
        <v>525</v>
      </c>
      <c r="G226" s="173">
        <v>43987</v>
      </c>
    </row>
    <row r="227" spans="1:7" hidden="1" x14ac:dyDescent="0.2">
      <c r="A227" s="109">
        <v>484015</v>
      </c>
      <c r="B227" s="179">
        <v>43986</v>
      </c>
      <c r="C227" s="179">
        <v>44001</v>
      </c>
      <c r="D227" s="180">
        <v>258.12</v>
      </c>
      <c r="E227" s="181" t="s">
        <v>144</v>
      </c>
      <c r="F227" s="113" t="s">
        <v>527</v>
      </c>
      <c r="G227" s="173">
        <v>43987</v>
      </c>
    </row>
    <row r="228" spans="1:7" hidden="1" x14ac:dyDescent="0.2">
      <c r="A228" s="109">
        <v>483658</v>
      </c>
      <c r="B228" s="179">
        <v>43984</v>
      </c>
      <c r="C228" s="179">
        <v>43999</v>
      </c>
      <c r="D228" s="180">
        <v>991.78</v>
      </c>
      <c r="E228" s="181" t="s">
        <v>144</v>
      </c>
      <c r="F228" s="113" t="s">
        <v>527</v>
      </c>
      <c r="G228" s="173">
        <v>43987</v>
      </c>
    </row>
    <row r="229" spans="1:7" ht="21" hidden="1" x14ac:dyDescent="0.2">
      <c r="A229" s="109">
        <v>87755</v>
      </c>
      <c r="B229" s="179">
        <v>43983</v>
      </c>
      <c r="C229" s="179">
        <v>44013</v>
      </c>
      <c r="D229" s="180">
        <v>1370</v>
      </c>
      <c r="E229" s="181" t="s">
        <v>416</v>
      </c>
      <c r="F229" s="113" t="s">
        <v>494</v>
      </c>
      <c r="G229" s="173">
        <v>43987</v>
      </c>
    </row>
    <row r="230" spans="1:7" ht="21" hidden="1" x14ac:dyDescent="0.2">
      <c r="A230" s="109">
        <v>87783</v>
      </c>
      <c r="B230" s="179">
        <v>43984</v>
      </c>
      <c r="C230" s="179">
        <v>44014</v>
      </c>
      <c r="D230" s="180">
        <v>946.2</v>
      </c>
      <c r="E230" s="181" t="s">
        <v>416</v>
      </c>
      <c r="F230" s="113" t="s">
        <v>521</v>
      </c>
      <c r="G230" s="173">
        <v>43987</v>
      </c>
    </row>
    <row r="231" spans="1:7" hidden="1" x14ac:dyDescent="0.2">
      <c r="A231" s="109">
        <v>58856</v>
      </c>
      <c r="B231" s="179">
        <v>43986</v>
      </c>
      <c r="C231" s="179">
        <v>44001</v>
      </c>
      <c r="D231" s="180">
        <v>2744.58</v>
      </c>
      <c r="E231" s="181" t="s">
        <v>445</v>
      </c>
      <c r="F231" s="113" t="s">
        <v>527</v>
      </c>
      <c r="G231" s="173">
        <v>43987</v>
      </c>
    </row>
    <row r="232" spans="1:7" ht="21" hidden="1" x14ac:dyDescent="0.2">
      <c r="A232" s="109">
        <v>40951</v>
      </c>
      <c r="B232" s="179">
        <v>43984</v>
      </c>
      <c r="C232" s="179">
        <v>44013</v>
      </c>
      <c r="D232" s="180">
        <v>2897.47</v>
      </c>
      <c r="E232" s="181" t="s">
        <v>661</v>
      </c>
      <c r="F232" s="113" t="s">
        <v>525</v>
      </c>
      <c r="G232" s="173">
        <v>43987</v>
      </c>
    </row>
    <row r="233" spans="1:7" hidden="1" x14ac:dyDescent="0.2">
      <c r="A233" s="109">
        <v>188333</v>
      </c>
      <c r="B233" s="179">
        <v>43985</v>
      </c>
      <c r="C233" s="179">
        <v>44013</v>
      </c>
      <c r="D233" s="180">
        <v>1614.9</v>
      </c>
      <c r="E233" s="181" t="s">
        <v>145</v>
      </c>
      <c r="F233" s="113" t="s">
        <v>525</v>
      </c>
      <c r="G233" s="173">
        <v>43987</v>
      </c>
    </row>
    <row r="234" spans="1:7" hidden="1" x14ac:dyDescent="0.2">
      <c r="A234" s="109">
        <v>8292</v>
      </c>
      <c r="B234" s="179">
        <v>43980</v>
      </c>
      <c r="C234" s="179">
        <v>44008</v>
      </c>
      <c r="D234" s="180">
        <v>2620.06</v>
      </c>
      <c r="E234" s="181" t="s">
        <v>796</v>
      </c>
      <c r="F234" s="113" t="s">
        <v>502</v>
      </c>
      <c r="G234" s="173">
        <v>43987</v>
      </c>
    </row>
    <row r="235" spans="1:7" hidden="1" x14ac:dyDescent="0.2">
      <c r="A235" s="109">
        <v>65279</v>
      </c>
      <c r="B235" s="179">
        <v>43983</v>
      </c>
      <c r="C235" s="179">
        <v>44013</v>
      </c>
      <c r="D235" s="180">
        <v>596</v>
      </c>
      <c r="E235" s="181" t="s">
        <v>338</v>
      </c>
      <c r="F235" s="113" t="s">
        <v>529</v>
      </c>
      <c r="G235" s="173">
        <v>43987</v>
      </c>
    </row>
    <row r="236" spans="1:7" hidden="1" x14ac:dyDescent="0.2">
      <c r="A236" s="109">
        <v>33</v>
      </c>
      <c r="B236" s="179">
        <v>43984</v>
      </c>
      <c r="C236" s="179">
        <v>44014</v>
      </c>
      <c r="D236" s="180">
        <v>480</v>
      </c>
      <c r="E236" s="181" t="s">
        <v>1243</v>
      </c>
      <c r="F236" s="113" t="s">
        <v>370</v>
      </c>
      <c r="G236" s="173">
        <v>43987</v>
      </c>
    </row>
    <row r="237" spans="1:7" ht="21" hidden="1" x14ac:dyDescent="0.2">
      <c r="A237" s="109">
        <v>82769</v>
      </c>
      <c r="B237" s="179">
        <v>43983</v>
      </c>
      <c r="C237" s="179">
        <v>44008</v>
      </c>
      <c r="D237" s="180">
        <v>134.80000000000001</v>
      </c>
      <c r="E237" s="181" t="s">
        <v>379</v>
      </c>
      <c r="F237" s="113" t="s">
        <v>528</v>
      </c>
      <c r="G237" s="173">
        <v>43987</v>
      </c>
    </row>
    <row r="238" spans="1:7" ht="21" hidden="1" x14ac:dyDescent="0.2">
      <c r="A238" s="109">
        <v>321</v>
      </c>
      <c r="B238" s="179">
        <v>43984</v>
      </c>
      <c r="C238" s="179">
        <v>44013</v>
      </c>
      <c r="D238" s="180">
        <v>20700</v>
      </c>
      <c r="E238" s="181" t="s">
        <v>229</v>
      </c>
      <c r="F238" s="113" t="s">
        <v>55</v>
      </c>
      <c r="G238" s="173">
        <v>43987</v>
      </c>
    </row>
    <row r="239" spans="1:7" hidden="1" x14ac:dyDescent="0.2">
      <c r="A239" s="109">
        <v>3531</v>
      </c>
      <c r="B239" s="179">
        <v>43972</v>
      </c>
      <c r="C239" s="179">
        <v>44002</v>
      </c>
      <c r="D239" s="180">
        <v>4698</v>
      </c>
      <c r="E239" s="181" t="s">
        <v>797</v>
      </c>
      <c r="F239" s="113" t="s">
        <v>534</v>
      </c>
      <c r="G239" s="173">
        <v>43987</v>
      </c>
    </row>
    <row r="240" spans="1:7" hidden="1" x14ac:dyDescent="0.2">
      <c r="A240" s="109">
        <v>169</v>
      </c>
      <c r="B240" s="179">
        <v>43987</v>
      </c>
      <c r="C240" s="179">
        <v>43996</v>
      </c>
      <c r="D240" s="180">
        <v>1950</v>
      </c>
      <c r="E240" s="181" t="s">
        <v>794</v>
      </c>
      <c r="F240" s="113" t="s">
        <v>520</v>
      </c>
      <c r="G240" s="173">
        <v>43987</v>
      </c>
    </row>
    <row r="241" spans="1:7" ht="21" hidden="1" x14ac:dyDescent="0.2">
      <c r="A241" s="109">
        <v>1411670</v>
      </c>
      <c r="B241" s="179">
        <v>43986</v>
      </c>
      <c r="C241" s="179">
        <v>44006</v>
      </c>
      <c r="D241" s="180">
        <v>199.4</v>
      </c>
      <c r="E241" s="181" t="s">
        <v>343</v>
      </c>
      <c r="F241" s="113" t="s">
        <v>524</v>
      </c>
      <c r="G241" s="173">
        <v>43987</v>
      </c>
    </row>
    <row r="242" spans="1:7" ht="21" hidden="1" x14ac:dyDescent="0.2">
      <c r="A242" s="109">
        <v>1411466</v>
      </c>
      <c r="B242" s="179">
        <v>43984</v>
      </c>
      <c r="C242" s="179">
        <v>44004</v>
      </c>
      <c r="D242" s="180">
        <v>333.3</v>
      </c>
      <c r="E242" s="181" t="s">
        <v>343</v>
      </c>
      <c r="F242" s="113" t="s">
        <v>524</v>
      </c>
      <c r="G242" s="173">
        <v>43987</v>
      </c>
    </row>
    <row r="243" spans="1:7" ht="21" hidden="1" x14ac:dyDescent="0.2">
      <c r="A243" s="109">
        <v>43506</v>
      </c>
      <c r="B243" s="179">
        <v>43985</v>
      </c>
      <c r="C243" s="179">
        <v>44013</v>
      </c>
      <c r="D243" s="180">
        <v>350</v>
      </c>
      <c r="E243" s="181" t="s">
        <v>713</v>
      </c>
      <c r="F243" s="113" t="s">
        <v>527</v>
      </c>
      <c r="G243" s="173">
        <v>43987</v>
      </c>
    </row>
    <row r="244" spans="1:7" hidden="1" x14ac:dyDescent="0.2">
      <c r="A244" s="202">
        <v>33199</v>
      </c>
      <c r="B244" s="205">
        <v>43987</v>
      </c>
      <c r="C244" s="205">
        <v>44017</v>
      </c>
      <c r="D244" s="274">
        <v>520.79999999999995</v>
      </c>
      <c r="E244" s="203" t="s">
        <v>799</v>
      </c>
      <c r="F244" s="113" t="s">
        <v>495</v>
      </c>
      <c r="G244" s="173">
        <v>43990</v>
      </c>
    </row>
    <row r="245" spans="1:7" hidden="1" x14ac:dyDescent="0.2">
      <c r="A245" s="109">
        <v>330900</v>
      </c>
      <c r="B245" s="179">
        <v>43987</v>
      </c>
      <c r="C245" s="179">
        <v>44017</v>
      </c>
      <c r="D245" s="180">
        <v>2604.62</v>
      </c>
      <c r="E245" s="181" t="s">
        <v>407</v>
      </c>
      <c r="F245" s="113" t="s">
        <v>515</v>
      </c>
      <c r="G245" s="173">
        <v>43990</v>
      </c>
    </row>
    <row r="246" spans="1:7" ht="21" hidden="1" x14ac:dyDescent="0.2">
      <c r="A246" s="109">
        <v>1411951</v>
      </c>
      <c r="B246" s="179">
        <v>43987</v>
      </c>
      <c r="C246" s="179">
        <v>44007</v>
      </c>
      <c r="D246" s="180">
        <v>534.70000000000005</v>
      </c>
      <c r="E246" s="181" t="s">
        <v>343</v>
      </c>
      <c r="F246" s="113" t="s">
        <v>524</v>
      </c>
      <c r="G246" s="173">
        <v>43990</v>
      </c>
    </row>
    <row r="247" spans="1:7" hidden="1" x14ac:dyDescent="0.2">
      <c r="A247" s="109">
        <v>8128</v>
      </c>
      <c r="B247" s="179">
        <v>43991</v>
      </c>
      <c r="C247" s="179">
        <v>44005</v>
      </c>
      <c r="D247" s="180">
        <v>256.33999999999997</v>
      </c>
      <c r="E247" s="181" t="s">
        <v>414</v>
      </c>
      <c r="F247" s="113" t="s">
        <v>524</v>
      </c>
      <c r="G247" s="173">
        <v>43992</v>
      </c>
    </row>
    <row r="248" spans="1:7" hidden="1" x14ac:dyDescent="0.2">
      <c r="A248" s="109">
        <v>2449</v>
      </c>
      <c r="B248" s="179">
        <v>43991</v>
      </c>
      <c r="C248" s="179">
        <f>B248+30</f>
        <v>44021</v>
      </c>
      <c r="D248" s="180">
        <v>3405</v>
      </c>
      <c r="E248" s="181" t="s">
        <v>415</v>
      </c>
      <c r="F248" s="113" t="s">
        <v>54</v>
      </c>
      <c r="G248" s="173">
        <v>43992</v>
      </c>
    </row>
    <row r="249" spans="1:7" hidden="1" x14ac:dyDescent="0.2">
      <c r="A249" s="109">
        <v>484383</v>
      </c>
      <c r="B249" s="179">
        <v>43991</v>
      </c>
      <c r="C249" s="179">
        <v>44006</v>
      </c>
      <c r="D249" s="180">
        <v>496.35</v>
      </c>
      <c r="E249" s="181" t="s">
        <v>144</v>
      </c>
      <c r="F249" s="113" t="s">
        <v>525</v>
      </c>
      <c r="G249" s="173">
        <v>43992</v>
      </c>
    </row>
    <row r="250" spans="1:7" hidden="1" x14ac:dyDescent="0.2">
      <c r="A250" s="109">
        <v>484385</v>
      </c>
      <c r="B250" s="179">
        <v>43991</v>
      </c>
      <c r="C250" s="179">
        <v>44006</v>
      </c>
      <c r="D250" s="180">
        <v>327.48</v>
      </c>
      <c r="E250" s="112" t="s">
        <v>144</v>
      </c>
      <c r="F250" s="113" t="s">
        <v>527</v>
      </c>
      <c r="G250" s="173">
        <v>43992</v>
      </c>
    </row>
    <row r="251" spans="1:7" ht="21" hidden="1" x14ac:dyDescent="0.2">
      <c r="A251" s="109">
        <v>88119</v>
      </c>
      <c r="B251" s="179">
        <v>43990</v>
      </c>
      <c r="C251" s="179">
        <v>44020</v>
      </c>
      <c r="D251" s="180">
        <v>4392</v>
      </c>
      <c r="E251" s="181" t="s">
        <v>416</v>
      </c>
      <c r="F251" s="113" t="s">
        <v>541</v>
      </c>
      <c r="G251" s="173">
        <v>43992</v>
      </c>
    </row>
    <row r="252" spans="1:7" hidden="1" x14ac:dyDescent="0.2">
      <c r="A252" s="109">
        <v>224539</v>
      </c>
      <c r="B252" s="179">
        <v>43991</v>
      </c>
      <c r="C252" s="179">
        <v>44021</v>
      </c>
      <c r="D252" s="180">
        <v>419</v>
      </c>
      <c r="E252" s="181" t="s">
        <v>717</v>
      </c>
      <c r="F252" s="113" t="s">
        <v>540</v>
      </c>
      <c r="G252" s="173">
        <v>43992</v>
      </c>
    </row>
    <row r="253" spans="1:7" hidden="1" x14ac:dyDescent="0.2">
      <c r="A253" s="109">
        <v>24512</v>
      </c>
      <c r="B253" s="179">
        <v>43991</v>
      </c>
      <c r="C253" s="179">
        <v>44021</v>
      </c>
      <c r="D253" s="180">
        <v>3628.46</v>
      </c>
      <c r="E253" s="181" t="s">
        <v>203</v>
      </c>
      <c r="F253" s="113" t="s">
        <v>540</v>
      </c>
      <c r="G253" s="173">
        <v>43992</v>
      </c>
    </row>
    <row r="254" spans="1:7" hidden="1" x14ac:dyDescent="0.2">
      <c r="A254" s="109">
        <v>12455</v>
      </c>
      <c r="B254" s="179">
        <v>43991</v>
      </c>
      <c r="C254" s="179">
        <v>44021</v>
      </c>
      <c r="D254" s="180">
        <v>596</v>
      </c>
      <c r="E254" s="181" t="s">
        <v>716</v>
      </c>
      <c r="F254" s="113" t="s">
        <v>529</v>
      </c>
      <c r="G254" s="173">
        <v>43992</v>
      </c>
    </row>
    <row r="255" spans="1:7" ht="21" hidden="1" x14ac:dyDescent="0.2">
      <c r="A255" s="109">
        <v>992</v>
      </c>
      <c r="B255" s="179">
        <v>43991</v>
      </c>
      <c r="C255" s="179">
        <v>44021</v>
      </c>
      <c r="D255" s="180">
        <v>2300</v>
      </c>
      <c r="E255" s="178" t="s">
        <v>842</v>
      </c>
      <c r="F255" s="113" t="s">
        <v>541</v>
      </c>
      <c r="G255" s="173">
        <v>43992</v>
      </c>
    </row>
    <row r="256" spans="1:7" ht="21" hidden="1" x14ac:dyDescent="0.2">
      <c r="A256" s="109">
        <v>146158</v>
      </c>
      <c r="B256" s="179">
        <v>43990</v>
      </c>
      <c r="C256" s="179">
        <v>44020</v>
      </c>
      <c r="D256" s="180">
        <v>1776.75</v>
      </c>
      <c r="E256" s="112" t="s">
        <v>843</v>
      </c>
      <c r="F256" s="113" t="s">
        <v>541</v>
      </c>
      <c r="G256" s="173">
        <v>43992</v>
      </c>
    </row>
    <row r="257" spans="1:7" ht="21" hidden="1" x14ac:dyDescent="0.2">
      <c r="A257" s="109">
        <v>87861</v>
      </c>
      <c r="B257" s="179">
        <v>43990</v>
      </c>
      <c r="C257" s="179">
        <v>44005</v>
      </c>
      <c r="D257" s="180">
        <v>17986.400000000001</v>
      </c>
      <c r="E257" s="181" t="s">
        <v>68</v>
      </c>
      <c r="F257" s="113" t="s">
        <v>541</v>
      </c>
      <c r="G257" s="173">
        <v>43992</v>
      </c>
    </row>
    <row r="258" spans="1:7" ht="21" hidden="1" x14ac:dyDescent="0.2">
      <c r="A258" s="109">
        <v>1412319</v>
      </c>
      <c r="B258" s="179">
        <v>43991</v>
      </c>
      <c r="C258" s="179">
        <v>44011</v>
      </c>
      <c r="D258" s="180">
        <v>630.6</v>
      </c>
      <c r="E258" s="181" t="s">
        <v>343</v>
      </c>
      <c r="F258" s="113" t="s">
        <v>524</v>
      </c>
      <c r="G258" s="173">
        <v>43992</v>
      </c>
    </row>
    <row r="259" spans="1:7" ht="21" hidden="1" x14ac:dyDescent="0.2">
      <c r="A259" s="109">
        <v>6761</v>
      </c>
      <c r="B259" s="179">
        <v>43987</v>
      </c>
      <c r="C259" s="179">
        <v>44017</v>
      </c>
      <c r="D259" s="180">
        <v>44327.5</v>
      </c>
      <c r="E259" s="181" t="s">
        <v>844</v>
      </c>
      <c r="F259" s="113" t="s">
        <v>537</v>
      </c>
      <c r="G259" s="173">
        <v>43992</v>
      </c>
    </row>
    <row r="260" spans="1:7" hidden="1" x14ac:dyDescent="0.2">
      <c r="A260" s="109">
        <v>133094</v>
      </c>
      <c r="B260" s="179">
        <v>43991</v>
      </c>
      <c r="C260" s="179">
        <v>44021</v>
      </c>
      <c r="D260" s="180">
        <v>1701.44</v>
      </c>
      <c r="E260" s="112" t="s">
        <v>884</v>
      </c>
      <c r="F260" s="113" t="s">
        <v>540</v>
      </c>
      <c r="G260" s="173">
        <v>43997</v>
      </c>
    </row>
    <row r="261" spans="1:7" hidden="1" x14ac:dyDescent="0.2">
      <c r="A261" s="109">
        <v>1998</v>
      </c>
      <c r="B261" s="179">
        <v>43991</v>
      </c>
      <c r="C261" s="179">
        <v>44018</v>
      </c>
      <c r="D261" s="180">
        <v>850</v>
      </c>
      <c r="E261" s="181" t="s">
        <v>846</v>
      </c>
      <c r="F261" s="113" t="s">
        <v>533</v>
      </c>
      <c r="G261" s="173">
        <v>43997</v>
      </c>
    </row>
    <row r="262" spans="1:7" hidden="1" x14ac:dyDescent="0.2">
      <c r="A262" s="109">
        <v>300980</v>
      </c>
      <c r="B262" s="179">
        <v>43994</v>
      </c>
      <c r="C262" s="179">
        <v>44024</v>
      </c>
      <c r="D262" s="180">
        <v>452.54</v>
      </c>
      <c r="E262" s="181" t="s">
        <v>845</v>
      </c>
      <c r="F262" s="113" t="s">
        <v>525</v>
      </c>
      <c r="G262" s="173">
        <v>43997</v>
      </c>
    </row>
    <row r="263" spans="1:7" ht="21" hidden="1" x14ac:dyDescent="0.2">
      <c r="A263" s="109">
        <v>88632</v>
      </c>
      <c r="B263" s="179">
        <v>43991</v>
      </c>
      <c r="C263" s="179">
        <v>44021</v>
      </c>
      <c r="D263" s="180">
        <v>872.17</v>
      </c>
      <c r="E263" s="181" t="s">
        <v>68</v>
      </c>
      <c r="F263" s="113" t="s">
        <v>540</v>
      </c>
      <c r="G263" s="173">
        <v>43997</v>
      </c>
    </row>
    <row r="264" spans="1:7" ht="21" hidden="1" x14ac:dyDescent="0.2">
      <c r="A264" s="109">
        <v>1412852</v>
      </c>
      <c r="B264" s="179">
        <v>43994</v>
      </c>
      <c r="C264" s="179">
        <v>44014</v>
      </c>
      <c r="D264" s="180">
        <v>342.95</v>
      </c>
      <c r="E264" s="181" t="s">
        <v>343</v>
      </c>
      <c r="F264" s="113" t="s">
        <v>524</v>
      </c>
      <c r="G264" s="173">
        <v>43997</v>
      </c>
    </row>
    <row r="265" spans="1:7" hidden="1" x14ac:dyDescent="0.2">
      <c r="A265" s="109">
        <v>8159</v>
      </c>
      <c r="B265" s="179">
        <v>43998</v>
      </c>
      <c r="C265" s="179">
        <v>44012</v>
      </c>
      <c r="D265" s="180">
        <v>224.75</v>
      </c>
      <c r="E265" s="181" t="s">
        <v>414</v>
      </c>
      <c r="F265" s="113" t="s">
        <v>524</v>
      </c>
      <c r="G265" s="173">
        <v>43999</v>
      </c>
    </row>
    <row r="266" spans="1:7" hidden="1" x14ac:dyDescent="0.2">
      <c r="A266" s="109">
        <v>485105</v>
      </c>
      <c r="B266" s="179">
        <v>43998</v>
      </c>
      <c r="C266" s="179">
        <v>44013</v>
      </c>
      <c r="D266" s="180">
        <v>834.46</v>
      </c>
      <c r="E266" s="181" t="s">
        <v>144</v>
      </c>
      <c r="F266" s="113" t="s">
        <v>525</v>
      </c>
      <c r="G266" s="173">
        <v>43999</v>
      </c>
    </row>
    <row r="267" spans="1:7" hidden="1" x14ac:dyDescent="0.2">
      <c r="A267" s="109">
        <v>485101</v>
      </c>
      <c r="B267" s="179">
        <v>43998</v>
      </c>
      <c r="C267" s="179">
        <v>44013</v>
      </c>
      <c r="D267" s="180">
        <v>1526.62</v>
      </c>
      <c r="E267" s="181" t="s">
        <v>144</v>
      </c>
      <c r="F267" s="113" t="s">
        <v>527</v>
      </c>
      <c r="G267" s="173">
        <v>43999</v>
      </c>
    </row>
    <row r="268" spans="1:7" hidden="1" x14ac:dyDescent="0.2">
      <c r="A268" s="109">
        <v>1430595</v>
      </c>
      <c r="B268" s="179">
        <v>43994</v>
      </c>
      <c r="C268" s="179">
        <v>44007</v>
      </c>
      <c r="D268" s="180">
        <v>1120</v>
      </c>
      <c r="E268" s="181" t="s">
        <v>714</v>
      </c>
      <c r="F268" s="113" t="s">
        <v>88</v>
      </c>
      <c r="G268" s="173">
        <v>43999</v>
      </c>
    </row>
    <row r="269" spans="1:7" hidden="1" x14ac:dyDescent="0.2">
      <c r="A269" s="109">
        <v>175329</v>
      </c>
      <c r="B269" s="179">
        <v>43993</v>
      </c>
      <c r="C269" s="179">
        <v>44007</v>
      </c>
      <c r="D269" s="180">
        <v>480</v>
      </c>
      <c r="E269" s="181" t="s">
        <v>714</v>
      </c>
      <c r="F269" s="113" t="s">
        <v>88</v>
      </c>
      <c r="G269" s="173">
        <v>43999</v>
      </c>
    </row>
    <row r="270" spans="1:7" ht="21" hidden="1" x14ac:dyDescent="0.2">
      <c r="A270" s="109">
        <v>88242</v>
      </c>
      <c r="B270" s="179">
        <v>43992</v>
      </c>
      <c r="C270" s="179">
        <v>44022</v>
      </c>
      <c r="D270" s="180">
        <v>7557</v>
      </c>
      <c r="E270" s="181" t="s">
        <v>416</v>
      </c>
      <c r="F270" s="113" t="s">
        <v>540</v>
      </c>
      <c r="G270" s="173">
        <v>43999</v>
      </c>
    </row>
    <row r="271" spans="1:7" hidden="1" x14ac:dyDescent="0.2">
      <c r="A271" s="109">
        <v>1006752</v>
      </c>
      <c r="B271" s="179">
        <v>43994</v>
      </c>
      <c r="C271" s="179">
        <v>44024</v>
      </c>
      <c r="D271" s="180">
        <v>557.9</v>
      </c>
      <c r="E271" s="181" t="s">
        <v>939</v>
      </c>
      <c r="F271" s="113" t="s">
        <v>543</v>
      </c>
      <c r="G271" s="173">
        <v>43999</v>
      </c>
    </row>
    <row r="272" spans="1:7" hidden="1" x14ac:dyDescent="0.2">
      <c r="A272" s="109">
        <v>65559</v>
      </c>
      <c r="B272" s="179">
        <v>43997</v>
      </c>
      <c r="C272" s="179">
        <v>44027</v>
      </c>
      <c r="D272" s="180">
        <v>963.54</v>
      </c>
      <c r="E272" s="181" t="s">
        <v>338</v>
      </c>
      <c r="F272" s="113" t="s">
        <v>543</v>
      </c>
      <c r="G272" s="173">
        <v>43999</v>
      </c>
    </row>
    <row r="273" spans="1:7" hidden="1" x14ac:dyDescent="0.2">
      <c r="A273" s="109">
        <v>147612</v>
      </c>
      <c r="B273" s="179">
        <v>43997</v>
      </c>
      <c r="C273" s="179">
        <v>44027</v>
      </c>
      <c r="D273" s="180">
        <v>2640</v>
      </c>
      <c r="E273" s="181" t="s">
        <v>784</v>
      </c>
      <c r="F273" s="113" t="s">
        <v>543</v>
      </c>
      <c r="G273" s="173">
        <v>43999</v>
      </c>
    </row>
    <row r="274" spans="1:7" ht="21" hidden="1" x14ac:dyDescent="0.2">
      <c r="A274" s="109">
        <v>31914</v>
      </c>
      <c r="B274" s="179">
        <v>43991</v>
      </c>
      <c r="C274" s="179">
        <v>44021</v>
      </c>
      <c r="D274" s="180">
        <v>10315</v>
      </c>
      <c r="E274" s="181" t="s">
        <v>57</v>
      </c>
      <c r="F274" s="113" t="s">
        <v>540</v>
      </c>
      <c r="G274" s="173">
        <v>43999</v>
      </c>
    </row>
    <row r="275" spans="1:7" hidden="1" x14ac:dyDescent="0.2">
      <c r="A275" s="109">
        <v>3540</v>
      </c>
      <c r="B275" s="179">
        <v>43987</v>
      </c>
      <c r="C275" s="179">
        <v>44015</v>
      </c>
      <c r="D275" s="180">
        <v>116</v>
      </c>
      <c r="E275" s="181" t="s">
        <v>797</v>
      </c>
      <c r="F275" s="113" t="s">
        <v>534</v>
      </c>
      <c r="G275" s="173">
        <v>43999</v>
      </c>
    </row>
    <row r="276" spans="1:7" ht="21" hidden="1" x14ac:dyDescent="0.2">
      <c r="A276" s="109">
        <v>359</v>
      </c>
      <c r="B276" s="179">
        <v>43997</v>
      </c>
      <c r="C276" s="179">
        <v>44027</v>
      </c>
      <c r="D276" s="180">
        <v>460</v>
      </c>
      <c r="E276" s="181" t="s">
        <v>742</v>
      </c>
      <c r="F276" s="113" t="s">
        <v>543</v>
      </c>
      <c r="G276" s="173">
        <v>43999</v>
      </c>
    </row>
    <row r="277" spans="1:7" hidden="1" x14ac:dyDescent="0.2">
      <c r="A277" s="109">
        <v>1286994</v>
      </c>
      <c r="B277" s="179">
        <v>43997</v>
      </c>
      <c r="C277" s="179">
        <v>44027</v>
      </c>
      <c r="D277" s="180">
        <v>532.45000000000005</v>
      </c>
      <c r="E277" s="112" t="s">
        <v>63</v>
      </c>
      <c r="F277" s="113" t="s">
        <v>544</v>
      </c>
      <c r="G277" s="173">
        <v>43999</v>
      </c>
    </row>
    <row r="278" spans="1:7" ht="21" hidden="1" x14ac:dyDescent="0.2">
      <c r="A278" s="109">
        <v>444199</v>
      </c>
      <c r="B278" s="179">
        <v>43992</v>
      </c>
      <c r="C278" s="179">
        <v>44022</v>
      </c>
      <c r="D278" s="180">
        <v>1502.32</v>
      </c>
      <c r="E278" s="181" t="s">
        <v>68</v>
      </c>
      <c r="F278" s="113" t="s">
        <v>540</v>
      </c>
      <c r="G278" s="173">
        <v>43999</v>
      </c>
    </row>
    <row r="279" spans="1:7" ht="21" hidden="1" x14ac:dyDescent="0.2">
      <c r="A279" s="109">
        <v>1413204</v>
      </c>
      <c r="B279" s="179">
        <v>43998</v>
      </c>
      <c r="C279" s="179">
        <v>44018</v>
      </c>
      <c r="D279" s="180">
        <v>205.6</v>
      </c>
      <c r="E279" s="181" t="s">
        <v>343</v>
      </c>
      <c r="F279" s="113" t="s">
        <v>524</v>
      </c>
      <c r="G279" s="173">
        <v>43999</v>
      </c>
    </row>
    <row r="280" spans="1:7" hidden="1" x14ac:dyDescent="0.2">
      <c r="A280" s="109">
        <v>885</v>
      </c>
      <c r="B280" s="179">
        <v>43997</v>
      </c>
      <c r="C280" s="179">
        <v>44018</v>
      </c>
      <c r="D280" s="180">
        <v>2319.71</v>
      </c>
      <c r="E280" s="181" t="s">
        <v>869</v>
      </c>
      <c r="F280" s="113" t="s">
        <v>544</v>
      </c>
      <c r="G280" s="173">
        <v>44000</v>
      </c>
    </row>
    <row r="281" spans="1:7" ht="21" hidden="1" x14ac:dyDescent="0.2">
      <c r="A281" s="109">
        <v>12037</v>
      </c>
      <c r="B281" s="179">
        <v>43979</v>
      </c>
      <c r="C281" s="179" t="s">
        <v>321</v>
      </c>
      <c r="D281" s="180">
        <v>139.99</v>
      </c>
      <c r="E281" s="181" t="s">
        <v>868</v>
      </c>
      <c r="F281" s="113" t="s">
        <v>518</v>
      </c>
      <c r="G281" s="173">
        <v>44000</v>
      </c>
    </row>
    <row r="282" spans="1:7" hidden="1" x14ac:dyDescent="0.2">
      <c r="A282" s="175">
        <v>1249</v>
      </c>
      <c r="B282" s="197">
        <v>43998</v>
      </c>
      <c r="C282" s="197">
        <v>44028</v>
      </c>
      <c r="D282" s="198">
        <v>169.5</v>
      </c>
      <c r="E282" s="181" t="s">
        <v>62</v>
      </c>
      <c r="F282" s="113" t="s">
        <v>544</v>
      </c>
      <c r="G282" s="173">
        <v>44000</v>
      </c>
    </row>
    <row r="283" spans="1:7" ht="21" hidden="1" x14ac:dyDescent="0.2">
      <c r="A283" s="191">
        <v>185072</v>
      </c>
      <c r="B283" s="207">
        <v>43994</v>
      </c>
      <c r="C283" s="207">
        <v>44008</v>
      </c>
      <c r="D283" s="192">
        <v>1667.68</v>
      </c>
      <c r="E283" s="193" t="s">
        <v>870</v>
      </c>
      <c r="F283" s="113" t="s">
        <v>544</v>
      </c>
      <c r="G283" s="173">
        <v>44000</v>
      </c>
    </row>
    <row r="284" spans="1:7" ht="21" hidden="1" x14ac:dyDescent="0.2">
      <c r="A284" s="109">
        <v>10446</v>
      </c>
      <c r="B284" s="179">
        <v>43994</v>
      </c>
      <c r="C284" s="179">
        <f>B284+15</f>
        <v>44009</v>
      </c>
      <c r="D284" s="180">
        <v>10140</v>
      </c>
      <c r="E284" s="181" t="s">
        <v>866</v>
      </c>
      <c r="F284" s="113" t="s">
        <v>511</v>
      </c>
      <c r="G284" s="173">
        <v>44000</v>
      </c>
    </row>
    <row r="285" spans="1:7" hidden="1" x14ac:dyDescent="0.2">
      <c r="A285" s="109">
        <v>319360</v>
      </c>
      <c r="B285" s="179">
        <v>43994</v>
      </c>
      <c r="C285" s="179">
        <v>44024</v>
      </c>
      <c r="D285" s="180">
        <v>323.75</v>
      </c>
      <c r="E285" s="181" t="s">
        <v>60</v>
      </c>
      <c r="F285" s="113" t="s">
        <v>545</v>
      </c>
      <c r="G285" s="173">
        <v>44000</v>
      </c>
    </row>
    <row r="286" spans="1:7" hidden="1" x14ac:dyDescent="0.2">
      <c r="A286" s="109">
        <v>240217</v>
      </c>
      <c r="B286" s="179">
        <v>43994</v>
      </c>
      <c r="C286" s="179">
        <v>44025</v>
      </c>
      <c r="D286" s="180">
        <v>4769.6000000000004</v>
      </c>
      <c r="E286" s="181" t="s">
        <v>216</v>
      </c>
      <c r="F286" s="113" t="s">
        <v>544</v>
      </c>
      <c r="G286" s="173">
        <v>44000</v>
      </c>
    </row>
    <row r="287" spans="1:7" ht="21" hidden="1" x14ac:dyDescent="0.2">
      <c r="A287" s="109">
        <v>82814</v>
      </c>
      <c r="B287" s="179">
        <v>43997</v>
      </c>
      <c r="C287" s="179">
        <v>44025</v>
      </c>
      <c r="D287" s="180">
        <v>599.6</v>
      </c>
      <c r="E287" s="181" t="s">
        <v>379</v>
      </c>
      <c r="F287" s="113" t="s">
        <v>545</v>
      </c>
      <c r="G287" s="173">
        <v>44000</v>
      </c>
    </row>
    <row r="288" spans="1:7" ht="21" hidden="1" x14ac:dyDescent="0.2">
      <c r="A288" s="109">
        <v>3454051</v>
      </c>
      <c r="B288" s="179">
        <v>43994</v>
      </c>
      <c r="C288" s="179">
        <v>44022</v>
      </c>
      <c r="D288" s="180">
        <v>301.64999999999998</v>
      </c>
      <c r="E288" s="181" t="s">
        <v>217</v>
      </c>
      <c r="F288" s="113" t="s">
        <v>544</v>
      </c>
      <c r="G288" s="173">
        <v>44000</v>
      </c>
    </row>
    <row r="289" spans="1:7" hidden="1" x14ac:dyDescent="0.2">
      <c r="A289" s="109">
        <v>22588</v>
      </c>
      <c r="B289" s="179">
        <v>43998</v>
      </c>
      <c r="C289" s="179">
        <v>44028</v>
      </c>
      <c r="D289" s="180">
        <v>1260</v>
      </c>
      <c r="E289" s="181" t="s">
        <v>867</v>
      </c>
      <c r="F289" s="113" t="s">
        <v>543</v>
      </c>
      <c r="G289" s="173">
        <v>44000</v>
      </c>
    </row>
    <row r="290" spans="1:7" hidden="1" x14ac:dyDescent="0.2">
      <c r="A290" s="109">
        <v>485437</v>
      </c>
      <c r="B290" s="179">
        <v>44000</v>
      </c>
      <c r="C290" s="110">
        <v>44015</v>
      </c>
      <c r="D290" s="180">
        <v>1274.45</v>
      </c>
      <c r="E290" s="181" t="s">
        <v>144</v>
      </c>
      <c r="F290" s="113" t="s">
        <v>525</v>
      </c>
      <c r="G290" s="63" t="s">
        <v>876</v>
      </c>
    </row>
    <row r="291" spans="1:7" hidden="1" x14ac:dyDescent="0.2">
      <c r="A291" s="109">
        <v>485433</v>
      </c>
      <c r="B291" s="179">
        <v>44000</v>
      </c>
      <c r="C291" s="179">
        <v>44015</v>
      </c>
      <c r="D291" s="180">
        <v>209.5</v>
      </c>
      <c r="E291" s="181" t="s">
        <v>144</v>
      </c>
      <c r="F291" s="113" t="s">
        <v>527</v>
      </c>
      <c r="G291" s="63" t="s">
        <v>876</v>
      </c>
    </row>
    <row r="292" spans="1:7" ht="21" hidden="1" x14ac:dyDescent="0.2">
      <c r="A292" s="109">
        <v>166928</v>
      </c>
      <c r="B292" s="179">
        <v>43990</v>
      </c>
      <c r="C292" s="179">
        <v>44018</v>
      </c>
      <c r="D292" s="180">
        <v>1173.6199999999999</v>
      </c>
      <c r="E292" s="181" t="s">
        <v>878</v>
      </c>
      <c r="F292" s="113" t="s">
        <v>162</v>
      </c>
      <c r="G292" s="63" t="s">
        <v>876</v>
      </c>
    </row>
    <row r="293" spans="1:7" hidden="1" x14ac:dyDescent="0.2">
      <c r="A293" s="109">
        <v>188846</v>
      </c>
      <c r="B293" s="179">
        <v>43999</v>
      </c>
      <c r="C293" s="179">
        <v>44027</v>
      </c>
      <c r="D293" s="180">
        <v>581</v>
      </c>
      <c r="E293" s="181" t="s">
        <v>145</v>
      </c>
      <c r="F293" s="113" t="s">
        <v>525</v>
      </c>
      <c r="G293" s="63" t="s">
        <v>876</v>
      </c>
    </row>
    <row r="294" spans="1:7" hidden="1" x14ac:dyDescent="0.2">
      <c r="A294" s="109">
        <v>196</v>
      </c>
      <c r="B294" s="179">
        <v>43991</v>
      </c>
      <c r="C294" s="179">
        <v>44006</v>
      </c>
      <c r="D294" s="180">
        <v>2694</v>
      </c>
      <c r="E294" s="181" t="s">
        <v>879</v>
      </c>
      <c r="F294" s="113" t="s">
        <v>542</v>
      </c>
      <c r="G294" s="63" t="s">
        <v>880</v>
      </c>
    </row>
    <row r="295" spans="1:7" hidden="1" x14ac:dyDescent="0.2">
      <c r="A295" s="109">
        <v>13492</v>
      </c>
      <c r="B295" s="179">
        <v>44000</v>
      </c>
      <c r="C295" s="179">
        <v>44030</v>
      </c>
      <c r="D295" s="180">
        <v>1814.4</v>
      </c>
      <c r="E295" s="112" t="s">
        <v>79</v>
      </c>
      <c r="F295" s="113" t="s">
        <v>544</v>
      </c>
      <c r="G295" s="63" t="s">
        <v>876</v>
      </c>
    </row>
    <row r="296" spans="1:7" hidden="1" x14ac:dyDescent="0.2">
      <c r="A296" s="109">
        <v>69</v>
      </c>
      <c r="B296" s="179">
        <v>43999</v>
      </c>
      <c r="C296" s="179">
        <v>44029</v>
      </c>
      <c r="D296" s="180">
        <v>865.57</v>
      </c>
      <c r="E296" s="181" t="s">
        <v>877</v>
      </c>
      <c r="F296" s="113" t="s">
        <v>532</v>
      </c>
      <c r="G296" s="63" t="s">
        <v>876</v>
      </c>
    </row>
    <row r="297" spans="1:7" hidden="1" x14ac:dyDescent="0.2">
      <c r="A297" s="109">
        <v>12523</v>
      </c>
      <c r="B297" s="179">
        <v>43999</v>
      </c>
      <c r="C297" s="179">
        <v>44029</v>
      </c>
      <c r="D297" s="180">
        <v>3427</v>
      </c>
      <c r="E297" s="181" t="s">
        <v>716</v>
      </c>
      <c r="F297" s="113" t="s">
        <v>543</v>
      </c>
      <c r="G297" s="63" t="s">
        <v>876</v>
      </c>
    </row>
    <row r="298" spans="1:7" ht="21" hidden="1" x14ac:dyDescent="0.2">
      <c r="A298" s="109">
        <v>1413530</v>
      </c>
      <c r="B298" s="179">
        <v>44000</v>
      </c>
      <c r="C298" s="179">
        <v>44020</v>
      </c>
      <c r="D298" s="180">
        <v>454.6</v>
      </c>
      <c r="E298" s="181" t="s">
        <v>343</v>
      </c>
      <c r="F298" s="113" t="s">
        <v>524</v>
      </c>
      <c r="G298" s="63" t="s">
        <v>876</v>
      </c>
    </row>
    <row r="299" spans="1:7" ht="21" hidden="1" x14ac:dyDescent="0.2">
      <c r="A299" s="109">
        <v>43790</v>
      </c>
      <c r="B299" s="179">
        <v>44000</v>
      </c>
      <c r="C299" s="179">
        <v>44028</v>
      </c>
      <c r="D299" s="180">
        <v>409.5</v>
      </c>
      <c r="E299" s="181" t="s">
        <v>713</v>
      </c>
      <c r="F299" s="113" t="s">
        <v>527</v>
      </c>
      <c r="G299" s="63" t="s">
        <v>876</v>
      </c>
    </row>
    <row r="300" spans="1:7" hidden="1" x14ac:dyDescent="0.2">
      <c r="A300" s="109">
        <v>115783</v>
      </c>
      <c r="B300" s="179">
        <v>44000</v>
      </c>
      <c r="C300" s="179">
        <v>44030</v>
      </c>
      <c r="D300" s="180">
        <v>10325</v>
      </c>
      <c r="E300" s="181" t="s">
        <v>715</v>
      </c>
      <c r="F300" s="113" t="s">
        <v>540</v>
      </c>
      <c r="G300" s="63" t="s">
        <v>881</v>
      </c>
    </row>
    <row r="301" spans="1:7" hidden="1" x14ac:dyDescent="0.2">
      <c r="A301" s="109">
        <v>252882</v>
      </c>
      <c r="B301" s="179">
        <v>44000</v>
      </c>
      <c r="C301" s="179" t="s">
        <v>321</v>
      </c>
      <c r="D301" s="180">
        <v>2163.2800000000002</v>
      </c>
      <c r="E301" s="181" t="s">
        <v>882</v>
      </c>
      <c r="F301" s="113" t="s">
        <v>540</v>
      </c>
      <c r="G301" s="63" t="s">
        <v>881</v>
      </c>
    </row>
    <row r="302" spans="1:7" hidden="1" x14ac:dyDescent="0.2">
      <c r="A302" s="109">
        <v>133599</v>
      </c>
      <c r="B302" s="179">
        <v>44000</v>
      </c>
      <c r="C302" s="179">
        <v>44030</v>
      </c>
      <c r="D302" s="180">
        <v>3830</v>
      </c>
      <c r="E302" s="178" t="s">
        <v>884</v>
      </c>
      <c r="F302" s="113" t="s">
        <v>553</v>
      </c>
      <c r="G302" s="63" t="s">
        <v>881</v>
      </c>
    </row>
    <row r="303" spans="1:7" hidden="1" x14ac:dyDescent="0.2">
      <c r="A303" s="109">
        <v>1311729</v>
      </c>
      <c r="B303" s="179">
        <v>44001</v>
      </c>
      <c r="C303" s="179">
        <v>44032</v>
      </c>
      <c r="D303" s="180">
        <v>21700</v>
      </c>
      <c r="E303" s="181" t="s">
        <v>58</v>
      </c>
      <c r="F303" s="113" t="s">
        <v>559</v>
      </c>
      <c r="G303" s="63" t="s">
        <v>881</v>
      </c>
    </row>
    <row r="304" spans="1:7" hidden="1" x14ac:dyDescent="0.2">
      <c r="A304" s="109">
        <v>1311678</v>
      </c>
      <c r="B304" s="179">
        <v>44001</v>
      </c>
      <c r="C304" s="179">
        <v>44032</v>
      </c>
      <c r="D304" s="180">
        <v>5100</v>
      </c>
      <c r="E304" s="181" t="s">
        <v>58</v>
      </c>
      <c r="F304" s="113" t="s">
        <v>559</v>
      </c>
      <c r="G304" s="63" t="s">
        <v>881</v>
      </c>
    </row>
    <row r="305" spans="1:7" ht="21" hidden="1" x14ac:dyDescent="0.2">
      <c r="A305" s="109">
        <v>41150</v>
      </c>
      <c r="B305" s="179">
        <v>44001</v>
      </c>
      <c r="C305" s="179">
        <v>44030</v>
      </c>
      <c r="D305" s="180">
        <v>1042.42</v>
      </c>
      <c r="E305" s="181" t="s">
        <v>661</v>
      </c>
      <c r="F305" s="113" t="s">
        <v>525</v>
      </c>
      <c r="G305" s="63" t="s">
        <v>881</v>
      </c>
    </row>
    <row r="306" spans="1:7" ht="21" hidden="1" x14ac:dyDescent="0.2">
      <c r="A306" s="109">
        <v>41151</v>
      </c>
      <c r="B306" s="179">
        <v>44001</v>
      </c>
      <c r="C306" s="179">
        <v>44030</v>
      </c>
      <c r="D306" s="180">
        <v>593.54</v>
      </c>
      <c r="E306" s="181" t="s">
        <v>661</v>
      </c>
      <c r="F306" s="113" t="s">
        <v>552</v>
      </c>
      <c r="G306" s="63" t="s">
        <v>881</v>
      </c>
    </row>
    <row r="307" spans="1:7" hidden="1" x14ac:dyDescent="0.2">
      <c r="A307" s="109">
        <v>225027</v>
      </c>
      <c r="B307" s="179">
        <v>44001</v>
      </c>
      <c r="C307" s="179">
        <v>44031</v>
      </c>
      <c r="D307" s="180">
        <v>3840</v>
      </c>
      <c r="E307" s="181" t="s">
        <v>717</v>
      </c>
      <c r="F307" s="113" t="s">
        <v>553</v>
      </c>
      <c r="G307" s="63" t="s">
        <v>881</v>
      </c>
    </row>
    <row r="308" spans="1:7" hidden="1" x14ac:dyDescent="0.2">
      <c r="A308" s="109">
        <v>224995</v>
      </c>
      <c r="B308" s="179">
        <v>44000</v>
      </c>
      <c r="C308" s="179">
        <v>44030</v>
      </c>
      <c r="D308" s="180">
        <v>20560</v>
      </c>
      <c r="E308" s="112" t="s">
        <v>717</v>
      </c>
      <c r="F308" s="113" t="s">
        <v>553</v>
      </c>
      <c r="G308" s="63" t="s">
        <v>881</v>
      </c>
    </row>
    <row r="309" spans="1:7" hidden="1" x14ac:dyDescent="0.2">
      <c r="A309" s="109">
        <v>274126</v>
      </c>
      <c r="B309" s="179">
        <v>44000</v>
      </c>
      <c r="C309" s="179">
        <v>44029</v>
      </c>
      <c r="D309" s="180">
        <v>1500.93</v>
      </c>
      <c r="E309" s="181" t="s">
        <v>1020</v>
      </c>
      <c r="F309" s="113" t="s">
        <v>552</v>
      </c>
      <c r="G309" s="63" t="s">
        <v>881</v>
      </c>
    </row>
    <row r="310" spans="1:7" ht="21" hidden="1" x14ac:dyDescent="0.2">
      <c r="A310" s="109">
        <v>1413837</v>
      </c>
      <c r="B310" s="179">
        <v>44001</v>
      </c>
      <c r="C310" s="179">
        <v>44021</v>
      </c>
      <c r="D310" s="180">
        <v>499.85</v>
      </c>
      <c r="E310" s="181" t="s">
        <v>343</v>
      </c>
      <c r="F310" s="113" t="s">
        <v>524</v>
      </c>
      <c r="G310" s="63" t="s">
        <v>881</v>
      </c>
    </row>
    <row r="311" spans="1:7" hidden="1" x14ac:dyDescent="0.2">
      <c r="A311" s="109">
        <v>8195</v>
      </c>
      <c r="B311" s="179">
        <v>44005</v>
      </c>
      <c r="C311" s="179">
        <v>44020</v>
      </c>
      <c r="D311" s="180">
        <v>561.91999999999996</v>
      </c>
      <c r="E311" s="181" t="s">
        <v>414</v>
      </c>
      <c r="F311" s="113" t="s">
        <v>524</v>
      </c>
      <c r="G311" s="63" t="s">
        <v>894</v>
      </c>
    </row>
    <row r="312" spans="1:7" hidden="1" x14ac:dyDescent="0.2">
      <c r="A312" s="109">
        <v>485608</v>
      </c>
      <c r="B312" s="179">
        <v>44001</v>
      </c>
      <c r="C312" s="179">
        <v>44016</v>
      </c>
      <c r="D312" s="180">
        <v>1255.26</v>
      </c>
      <c r="E312" s="181" t="s">
        <v>144</v>
      </c>
      <c r="F312" s="113" t="s">
        <v>525</v>
      </c>
      <c r="G312" s="63" t="s">
        <v>894</v>
      </c>
    </row>
    <row r="313" spans="1:7" hidden="1" x14ac:dyDescent="0.2">
      <c r="A313" s="109">
        <v>59469</v>
      </c>
      <c r="B313" s="179">
        <v>44001</v>
      </c>
      <c r="C313" s="179">
        <v>44018</v>
      </c>
      <c r="D313" s="180">
        <v>4181.75</v>
      </c>
      <c r="E313" s="181" t="s">
        <v>445</v>
      </c>
      <c r="F313" s="113" t="s">
        <v>527</v>
      </c>
      <c r="G313" s="63" t="s">
        <v>894</v>
      </c>
    </row>
    <row r="314" spans="1:7" hidden="1" x14ac:dyDescent="0.2">
      <c r="A314" s="109">
        <v>301535</v>
      </c>
      <c r="B314" s="179">
        <v>44001</v>
      </c>
      <c r="C314" s="179">
        <v>44030</v>
      </c>
      <c r="D314" s="180">
        <v>3133.43</v>
      </c>
      <c r="E314" s="181" t="s">
        <v>845</v>
      </c>
      <c r="F314" s="113" t="s">
        <v>552</v>
      </c>
      <c r="G314" s="63" t="s">
        <v>894</v>
      </c>
    </row>
    <row r="315" spans="1:7" ht="21" hidden="1" x14ac:dyDescent="0.2">
      <c r="A315" s="109">
        <v>1414196</v>
      </c>
      <c r="B315" s="179">
        <v>44005</v>
      </c>
      <c r="C315" s="179">
        <v>44025</v>
      </c>
      <c r="D315" s="180">
        <v>465.8</v>
      </c>
      <c r="E315" s="181" t="s">
        <v>343</v>
      </c>
      <c r="F315" s="113" t="s">
        <v>524</v>
      </c>
      <c r="G315" s="173">
        <v>44006</v>
      </c>
    </row>
    <row r="316" spans="1:7" hidden="1" x14ac:dyDescent="0.2">
      <c r="A316" s="109">
        <v>485879</v>
      </c>
      <c r="B316" s="179">
        <v>44005</v>
      </c>
      <c r="C316" s="179">
        <v>44020</v>
      </c>
      <c r="D316" s="180">
        <v>2511.5</v>
      </c>
      <c r="E316" s="181" t="s">
        <v>144</v>
      </c>
      <c r="F316" s="113" t="s">
        <v>552</v>
      </c>
      <c r="G316" s="63" t="s">
        <v>917</v>
      </c>
    </row>
    <row r="317" spans="1:7" hidden="1" x14ac:dyDescent="0.2">
      <c r="A317" s="109">
        <v>254600</v>
      </c>
      <c r="B317" s="179">
        <v>44006</v>
      </c>
      <c r="C317" s="110">
        <v>44016</v>
      </c>
      <c r="D317" s="180">
        <v>1069</v>
      </c>
      <c r="E317" s="181" t="s">
        <v>882</v>
      </c>
      <c r="F317" s="113" t="s">
        <v>557</v>
      </c>
      <c r="G317" s="63" t="s">
        <v>917</v>
      </c>
    </row>
    <row r="318" spans="1:7" ht="21" hidden="1" x14ac:dyDescent="0.2">
      <c r="A318" s="109">
        <v>122425</v>
      </c>
      <c r="B318" s="179">
        <v>44000</v>
      </c>
      <c r="C318" s="179">
        <v>44032</v>
      </c>
      <c r="D318" s="180">
        <v>616</v>
      </c>
      <c r="E318" s="178" t="s">
        <v>74</v>
      </c>
      <c r="F318" s="113" t="s">
        <v>543</v>
      </c>
      <c r="G318" s="63" t="s">
        <v>917</v>
      </c>
    </row>
    <row r="319" spans="1:7" ht="21" hidden="1" x14ac:dyDescent="0.2">
      <c r="A319" s="109">
        <v>2644192</v>
      </c>
      <c r="B319" s="179">
        <v>44001</v>
      </c>
      <c r="C319" s="179">
        <v>44032</v>
      </c>
      <c r="D319" s="180">
        <v>2980</v>
      </c>
      <c r="E319" s="181" t="s">
        <v>320</v>
      </c>
      <c r="F319" s="113" t="s">
        <v>553</v>
      </c>
      <c r="G319" s="63" t="s">
        <v>917</v>
      </c>
    </row>
    <row r="320" spans="1:7" hidden="1" x14ac:dyDescent="0.2">
      <c r="A320" s="109">
        <v>26986</v>
      </c>
      <c r="B320" s="179">
        <v>43978</v>
      </c>
      <c r="C320" s="179">
        <v>44007</v>
      </c>
      <c r="D320" s="180">
        <v>214.8</v>
      </c>
      <c r="E320" s="181" t="s">
        <v>218</v>
      </c>
      <c r="F320" s="113" t="s">
        <v>530</v>
      </c>
      <c r="G320" s="63" t="s">
        <v>917</v>
      </c>
    </row>
    <row r="321" spans="1:7" ht="21" hidden="1" x14ac:dyDescent="0.2">
      <c r="A321" s="109">
        <v>46955</v>
      </c>
      <c r="B321" s="179">
        <v>44005</v>
      </c>
      <c r="C321" s="179">
        <v>44033</v>
      </c>
      <c r="D321" s="180">
        <v>7008</v>
      </c>
      <c r="E321" s="181" t="s">
        <v>59</v>
      </c>
      <c r="F321" s="113" t="s">
        <v>558</v>
      </c>
      <c r="G321" s="63" t="s">
        <v>917</v>
      </c>
    </row>
    <row r="322" spans="1:7" hidden="1" x14ac:dyDescent="0.2">
      <c r="A322" s="109">
        <v>73323</v>
      </c>
      <c r="B322" s="179">
        <v>43994</v>
      </c>
      <c r="C322" s="179">
        <v>44024</v>
      </c>
      <c r="D322" s="180">
        <v>1680</v>
      </c>
      <c r="E322" s="181" t="s">
        <v>196</v>
      </c>
      <c r="F322" s="113" t="s">
        <v>543</v>
      </c>
      <c r="G322" s="63" t="s">
        <v>917</v>
      </c>
    </row>
    <row r="323" spans="1:7" hidden="1" x14ac:dyDescent="0.2">
      <c r="A323" s="109">
        <v>1785</v>
      </c>
      <c r="B323" s="179">
        <v>43999</v>
      </c>
      <c r="C323" s="179">
        <v>44029</v>
      </c>
      <c r="D323" s="180">
        <v>584.54999999999995</v>
      </c>
      <c r="E323" s="112" t="s">
        <v>201</v>
      </c>
      <c r="F323" s="113" t="s">
        <v>543</v>
      </c>
      <c r="G323" s="63" t="s">
        <v>917</v>
      </c>
    </row>
    <row r="324" spans="1:7" hidden="1" x14ac:dyDescent="0.2">
      <c r="A324" s="109">
        <v>301767</v>
      </c>
      <c r="B324" s="179">
        <v>44006</v>
      </c>
      <c r="C324" s="179">
        <v>44036</v>
      </c>
      <c r="D324" s="180">
        <v>227.46</v>
      </c>
      <c r="E324" s="181" t="s">
        <v>845</v>
      </c>
      <c r="F324" s="113" t="s">
        <v>552</v>
      </c>
      <c r="G324" s="63" t="s">
        <v>917</v>
      </c>
    </row>
    <row r="325" spans="1:7" ht="21" hidden="1" x14ac:dyDescent="0.2">
      <c r="A325" s="109">
        <v>1414477</v>
      </c>
      <c r="B325" s="179">
        <v>44007</v>
      </c>
      <c r="C325" s="179">
        <v>44027</v>
      </c>
      <c r="D325" s="180">
        <v>503.95</v>
      </c>
      <c r="E325" s="181" t="s">
        <v>343</v>
      </c>
      <c r="F325" s="113" t="s">
        <v>524</v>
      </c>
      <c r="G325" s="63" t="s">
        <v>917</v>
      </c>
    </row>
    <row r="326" spans="1:7" hidden="1" x14ac:dyDescent="0.2">
      <c r="A326" s="109">
        <v>71684</v>
      </c>
      <c r="B326" s="179">
        <v>44006</v>
      </c>
      <c r="C326" s="110">
        <v>44036</v>
      </c>
      <c r="D326" s="180">
        <v>820</v>
      </c>
      <c r="E326" s="181" t="s">
        <v>685</v>
      </c>
      <c r="F326" s="113" t="s">
        <v>557</v>
      </c>
      <c r="G326" s="63" t="s">
        <v>918</v>
      </c>
    </row>
    <row r="327" spans="1:7" ht="21" hidden="1" x14ac:dyDescent="0.2">
      <c r="A327" s="109">
        <v>23568</v>
      </c>
      <c r="B327" s="179">
        <v>43991</v>
      </c>
      <c r="C327" s="179">
        <v>44021</v>
      </c>
      <c r="D327" s="180">
        <v>108</v>
      </c>
      <c r="E327" s="181" t="s">
        <v>919</v>
      </c>
      <c r="F327" s="113" t="s">
        <v>426</v>
      </c>
      <c r="G327" s="63" t="s">
        <v>918</v>
      </c>
    </row>
    <row r="328" spans="1:7" hidden="1" x14ac:dyDescent="0.2">
      <c r="A328" s="109">
        <v>1314553</v>
      </c>
      <c r="B328" s="179">
        <v>44008</v>
      </c>
      <c r="C328" s="179">
        <v>44039</v>
      </c>
      <c r="D328" s="180">
        <v>10850</v>
      </c>
      <c r="E328" s="181" t="s">
        <v>58</v>
      </c>
      <c r="F328" s="113" t="s">
        <v>559</v>
      </c>
      <c r="G328" s="63" t="s">
        <v>918</v>
      </c>
    </row>
    <row r="329" spans="1:7" ht="21" hidden="1" x14ac:dyDescent="0.2">
      <c r="A329" s="109">
        <v>399201</v>
      </c>
      <c r="B329" s="179">
        <v>44000</v>
      </c>
      <c r="C329" s="179" t="s">
        <v>321</v>
      </c>
      <c r="D329" s="180">
        <v>3798</v>
      </c>
      <c r="E329" s="181" t="s">
        <v>492</v>
      </c>
      <c r="F329" s="113" t="s">
        <v>536</v>
      </c>
      <c r="G329" s="63" t="s">
        <v>918</v>
      </c>
    </row>
    <row r="330" spans="1:7" ht="21" hidden="1" x14ac:dyDescent="0.2">
      <c r="A330" s="109">
        <v>652</v>
      </c>
      <c r="B330" s="179">
        <v>44008</v>
      </c>
      <c r="C330" s="179">
        <v>44038</v>
      </c>
      <c r="D330" s="180">
        <v>12968.39</v>
      </c>
      <c r="E330" s="181" t="s">
        <v>740</v>
      </c>
      <c r="F330" s="113" t="s">
        <v>87</v>
      </c>
      <c r="G330" s="63" t="s">
        <v>918</v>
      </c>
    </row>
    <row r="331" spans="1:7" hidden="1" x14ac:dyDescent="0.2">
      <c r="A331" s="109">
        <v>47222</v>
      </c>
      <c r="B331" s="179">
        <v>43999</v>
      </c>
      <c r="C331" s="179">
        <v>44029</v>
      </c>
      <c r="D331" s="180">
        <v>335.55</v>
      </c>
      <c r="E331" s="181" t="s">
        <v>378</v>
      </c>
      <c r="F331" s="113" t="s">
        <v>543</v>
      </c>
      <c r="G331" s="63" t="s">
        <v>918</v>
      </c>
    </row>
    <row r="332" spans="1:7" ht="21" hidden="1" x14ac:dyDescent="0.2">
      <c r="A332" s="109">
        <v>16740</v>
      </c>
      <c r="B332" s="179">
        <v>43964</v>
      </c>
      <c r="C332" s="179" t="s">
        <v>321</v>
      </c>
      <c r="D332" s="180">
        <v>325</v>
      </c>
      <c r="E332" s="181" t="s">
        <v>924</v>
      </c>
      <c r="F332" s="113" t="s">
        <v>504</v>
      </c>
      <c r="G332" s="63" t="s">
        <v>918</v>
      </c>
    </row>
    <row r="333" spans="1:7" hidden="1" x14ac:dyDescent="0.2">
      <c r="A333" s="109">
        <v>8102</v>
      </c>
      <c r="B333" s="179">
        <v>44006</v>
      </c>
      <c r="C333" s="179" t="s">
        <v>930</v>
      </c>
      <c r="D333" s="180">
        <v>305</v>
      </c>
      <c r="E333" s="181" t="s">
        <v>932</v>
      </c>
      <c r="F333" s="113" t="s">
        <v>507</v>
      </c>
      <c r="G333" s="63" t="s">
        <v>931</v>
      </c>
    </row>
    <row r="334" spans="1:7" hidden="1" x14ac:dyDescent="0.2">
      <c r="A334" s="109">
        <v>13900</v>
      </c>
      <c r="B334" s="179">
        <v>44006</v>
      </c>
      <c r="C334" s="179">
        <v>44036</v>
      </c>
      <c r="D334" s="180">
        <v>1397.1</v>
      </c>
      <c r="E334" s="181" t="s">
        <v>896</v>
      </c>
      <c r="F334" s="113" t="s">
        <v>557</v>
      </c>
      <c r="G334" s="63" t="s">
        <v>931</v>
      </c>
    </row>
    <row r="335" spans="1:7" ht="21" hidden="1" x14ac:dyDescent="0.2">
      <c r="A335" s="109">
        <v>10448</v>
      </c>
      <c r="B335" s="179">
        <v>44008</v>
      </c>
      <c r="C335" s="179" t="s">
        <v>930</v>
      </c>
      <c r="D335" s="180">
        <v>9750</v>
      </c>
      <c r="E335" s="181" t="s">
        <v>866</v>
      </c>
      <c r="F335" s="113" t="s">
        <v>511</v>
      </c>
      <c r="G335" s="63" t="s">
        <v>931</v>
      </c>
    </row>
    <row r="336" spans="1:7" hidden="1" x14ac:dyDescent="0.2">
      <c r="A336" s="109">
        <v>150995</v>
      </c>
      <c r="B336" s="179">
        <v>44006</v>
      </c>
      <c r="C336" s="179">
        <v>44036</v>
      </c>
      <c r="D336" s="180">
        <v>3910.3</v>
      </c>
      <c r="E336" s="181" t="s">
        <v>339</v>
      </c>
      <c r="F336" s="113" t="s">
        <v>557</v>
      </c>
      <c r="G336" s="63" t="s">
        <v>931</v>
      </c>
    </row>
    <row r="337" spans="1:7" ht="21" hidden="1" x14ac:dyDescent="0.2">
      <c r="A337" s="109">
        <v>1414737</v>
      </c>
      <c r="B337" s="179">
        <v>44008</v>
      </c>
      <c r="C337" s="179">
        <v>44028</v>
      </c>
      <c r="D337" s="180">
        <v>612</v>
      </c>
      <c r="E337" s="181" t="s">
        <v>343</v>
      </c>
      <c r="F337" s="113" t="s">
        <v>524</v>
      </c>
      <c r="G337" s="63" t="s">
        <v>931</v>
      </c>
    </row>
    <row r="338" spans="1:7" hidden="1" x14ac:dyDescent="0.2">
      <c r="A338" s="109">
        <v>10</v>
      </c>
      <c r="B338" s="179">
        <v>44011</v>
      </c>
      <c r="C338" s="179">
        <v>44041</v>
      </c>
      <c r="D338" s="180">
        <v>270</v>
      </c>
      <c r="E338" s="181" t="s">
        <v>786</v>
      </c>
      <c r="F338" s="113" t="s">
        <v>525</v>
      </c>
      <c r="G338" s="63" t="s">
        <v>931</v>
      </c>
    </row>
    <row r="339" spans="1:7" hidden="1" x14ac:dyDescent="0.2">
      <c r="A339" s="109">
        <v>8827</v>
      </c>
      <c r="B339" s="179">
        <v>44012</v>
      </c>
      <c r="C339" s="179" t="s">
        <v>321</v>
      </c>
      <c r="D339" s="180">
        <v>1256.72</v>
      </c>
      <c r="E339" s="181" t="s">
        <v>936</v>
      </c>
      <c r="F339" s="113" t="s">
        <v>508</v>
      </c>
      <c r="G339" s="63" t="s">
        <v>937</v>
      </c>
    </row>
    <row r="340" spans="1:7" ht="21" hidden="1" x14ac:dyDescent="0.2">
      <c r="A340" s="109">
        <v>1388</v>
      </c>
      <c r="B340" s="179">
        <v>44011</v>
      </c>
      <c r="C340" s="179" t="s">
        <v>321</v>
      </c>
      <c r="D340" s="180">
        <v>157.5</v>
      </c>
      <c r="E340" s="181" t="s">
        <v>938</v>
      </c>
      <c r="F340" s="113" t="s">
        <v>508</v>
      </c>
      <c r="G340" s="63" t="s">
        <v>937</v>
      </c>
    </row>
    <row r="341" spans="1:7" hidden="1" x14ac:dyDescent="0.2">
      <c r="A341" s="109">
        <v>70</v>
      </c>
      <c r="B341" s="179">
        <v>44012</v>
      </c>
      <c r="C341" s="179">
        <v>44041</v>
      </c>
      <c r="D341" s="180">
        <v>102.6</v>
      </c>
      <c r="E341" s="181" t="s">
        <v>877</v>
      </c>
      <c r="F341" s="113" t="s">
        <v>532</v>
      </c>
      <c r="G341" s="63" t="s">
        <v>937</v>
      </c>
    </row>
    <row r="342" spans="1:7" hidden="1" x14ac:dyDescent="0.2">
      <c r="A342" s="109">
        <v>3027</v>
      </c>
      <c r="B342" s="179">
        <v>43992</v>
      </c>
      <c r="C342" s="179">
        <v>44022</v>
      </c>
      <c r="D342" s="180">
        <v>58.7</v>
      </c>
      <c r="E342" s="181" t="s">
        <v>895</v>
      </c>
      <c r="F342" s="113" t="s">
        <v>540</v>
      </c>
      <c r="G342" s="63" t="s">
        <v>937</v>
      </c>
    </row>
    <row r="343" spans="1:7" hidden="1" x14ac:dyDescent="0.2">
      <c r="A343" s="109">
        <v>486598</v>
      </c>
      <c r="B343" s="179">
        <v>44012</v>
      </c>
      <c r="C343" s="179">
        <v>44027</v>
      </c>
      <c r="D343" s="180">
        <v>871.57</v>
      </c>
      <c r="E343" s="181" t="s">
        <v>144</v>
      </c>
      <c r="F343" s="113" t="s">
        <v>525</v>
      </c>
      <c r="G343" s="63" t="s">
        <v>948</v>
      </c>
    </row>
    <row r="344" spans="1:7" hidden="1" x14ac:dyDescent="0.2">
      <c r="A344" s="109">
        <v>486609</v>
      </c>
      <c r="B344" s="179">
        <v>44012</v>
      </c>
      <c r="C344" s="179">
        <v>44027</v>
      </c>
      <c r="D344" s="180">
        <v>660.34</v>
      </c>
      <c r="E344" s="112" t="s">
        <v>144</v>
      </c>
      <c r="F344" s="113" t="s">
        <v>527</v>
      </c>
      <c r="G344" s="63" t="s">
        <v>948</v>
      </c>
    </row>
    <row r="345" spans="1:7" hidden="1" x14ac:dyDescent="0.2">
      <c r="A345" s="109">
        <v>13591</v>
      </c>
      <c r="B345" s="179">
        <v>44013</v>
      </c>
      <c r="C345" s="179">
        <v>44026</v>
      </c>
      <c r="D345" s="180">
        <v>240</v>
      </c>
      <c r="E345" s="112" t="s">
        <v>79</v>
      </c>
      <c r="F345" s="113" t="s">
        <v>544</v>
      </c>
      <c r="G345" s="63" t="s">
        <v>948</v>
      </c>
    </row>
    <row r="346" spans="1:7" ht="21" hidden="1" x14ac:dyDescent="0.2">
      <c r="A346" s="109">
        <v>5686</v>
      </c>
      <c r="B346" s="179">
        <v>44012</v>
      </c>
      <c r="C346" s="179">
        <v>44022</v>
      </c>
      <c r="D346" s="180">
        <v>115.6</v>
      </c>
      <c r="E346" s="181" t="s">
        <v>949</v>
      </c>
      <c r="F346" s="113" t="s">
        <v>555</v>
      </c>
      <c r="G346" s="63" t="s">
        <v>948</v>
      </c>
    </row>
    <row r="347" spans="1:7" hidden="1" x14ac:dyDescent="0.2">
      <c r="A347" s="109">
        <v>896</v>
      </c>
      <c r="B347" s="179">
        <v>44011</v>
      </c>
      <c r="C347" s="179" t="s">
        <v>930</v>
      </c>
      <c r="D347" s="180">
        <v>221.91</v>
      </c>
      <c r="E347" s="181" t="s">
        <v>950</v>
      </c>
      <c r="F347" s="113" t="s">
        <v>518</v>
      </c>
      <c r="G347" s="63" t="s">
        <v>948</v>
      </c>
    </row>
    <row r="348" spans="1:7" ht="21" hidden="1" x14ac:dyDescent="0.2">
      <c r="A348" s="109">
        <v>1415279</v>
      </c>
      <c r="B348" s="179">
        <v>44012</v>
      </c>
      <c r="C348" s="179">
        <v>44032</v>
      </c>
      <c r="D348" s="180">
        <v>231.35</v>
      </c>
      <c r="E348" s="181" t="s">
        <v>343</v>
      </c>
      <c r="F348" s="113" t="s">
        <v>524</v>
      </c>
      <c r="G348" s="63" t="s">
        <v>948</v>
      </c>
    </row>
    <row r="349" spans="1:7" hidden="1" x14ac:dyDescent="0.2">
      <c r="A349" s="109">
        <v>8247</v>
      </c>
      <c r="B349" s="179">
        <v>44014</v>
      </c>
      <c r="C349" s="179">
        <v>44028</v>
      </c>
      <c r="D349" s="180">
        <v>338.55</v>
      </c>
      <c r="E349" s="181" t="s">
        <v>414</v>
      </c>
      <c r="F349" s="113" t="s">
        <v>547</v>
      </c>
      <c r="G349" s="63" t="s">
        <v>957</v>
      </c>
    </row>
    <row r="350" spans="1:7" hidden="1" x14ac:dyDescent="0.2">
      <c r="A350" s="109">
        <v>332808</v>
      </c>
      <c r="B350" s="179">
        <v>44013</v>
      </c>
      <c r="C350" s="179">
        <v>44043</v>
      </c>
      <c r="D350" s="180">
        <v>753.45</v>
      </c>
      <c r="E350" s="181" t="s">
        <v>407</v>
      </c>
      <c r="F350" s="113" t="s">
        <v>561</v>
      </c>
      <c r="G350" s="63" t="s">
        <v>957</v>
      </c>
    </row>
    <row r="351" spans="1:7" ht="21" hidden="1" x14ac:dyDescent="0.2">
      <c r="A351" s="109">
        <v>1415696</v>
      </c>
      <c r="B351" s="179">
        <v>44014</v>
      </c>
      <c r="C351" s="179">
        <v>44034</v>
      </c>
      <c r="D351" s="189">
        <v>320.8</v>
      </c>
      <c r="E351" s="181" t="s">
        <v>343</v>
      </c>
      <c r="F351" s="113" t="s">
        <v>547</v>
      </c>
      <c r="G351" s="63" t="s">
        <v>957</v>
      </c>
    </row>
    <row r="352" spans="1:7" ht="21" hidden="1" x14ac:dyDescent="0.2">
      <c r="A352" s="109">
        <v>44019</v>
      </c>
      <c r="B352" s="179">
        <v>44014</v>
      </c>
      <c r="C352" s="179">
        <v>44042</v>
      </c>
      <c r="D352" s="189">
        <v>350</v>
      </c>
      <c r="E352" s="181" t="s">
        <v>713</v>
      </c>
      <c r="F352" s="113" t="s">
        <v>549</v>
      </c>
      <c r="G352" s="63" t="s">
        <v>957</v>
      </c>
    </row>
    <row r="353" spans="1:7" hidden="1" x14ac:dyDescent="0.2">
      <c r="A353" s="109">
        <v>487182</v>
      </c>
      <c r="B353" s="179">
        <v>44015</v>
      </c>
      <c r="C353" s="179">
        <v>44030</v>
      </c>
      <c r="D353" s="189">
        <v>517.5</v>
      </c>
      <c r="E353" s="181" t="s">
        <v>144</v>
      </c>
      <c r="F353" s="113" t="s">
        <v>546</v>
      </c>
      <c r="G353" s="63" t="s">
        <v>966</v>
      </c>
    </row>
    <row r="354" spans="1:7" hidden="1" x14ac:dyDescent="0.2">
      <c r="A354" s="109">
        <v>37</v>
      </c>
      <c r="B354" s="179">
        <v>44015</v>
      </c>
      <c r="C354" s="179">
        <f>B354+30</f>
        <v>44045</v>
      </c>
      <c r="D354" s="189">
        <v>600</v>
      </c>
      <c r="E354" s="181" t="s">
        <v>1243</v>
      </c>
      <c r="F354" s="113" t="s">
        <v>523</v>
      </c>
      <c r="G354" s="63" t="s">
        <v>966</v>
      </c>
    </row>
    <row r="355" spans="1:7" hidden="1" x14ac:dyDescent="0.2">
      <c r="A355" s="109">
        <v>38</v>
      </c>
      <c r="B355" s="179">
        <v>44015</v>
      </c>
      <c r="C355" s="179">
        <f>B354+30</f>
        <v>44045</v>
      </c>
      <c r="D355" s="189">
        <v>292.5</v>
      </c>
      <c r="E355" s="181" t="s">
        <v>1243</v>
      </c>
      <c r="F355" s="113" t="s">
        <v>526</v>
      </c>
      <c r="G355" s="63" t="s">
        <v>966</v>
      </c>
    </row>
    <row r="356" spans="1:7" hidden="1" x14ac:dyDescent="0.2">
      <c r="A356" s="109">
        <v>36</v>
      </c>
      <c r="B356" s="179">
        <v>44015</v>
      </c>
      <c r="C356" s="179">
        <f>B354+30</f>
        <v>44045</v>
      </c>
      <c r="D356" s="189">
        <v>1447.99</v>
      </c>
      <c r="E356" s="181" t="s">
        <v>1243</v>
      </c>
      <c r="F356" s="113" t="s">
        <v>526</v>
      </c>
      <c r="G356" s="63" t="s">
        <v>966</v>
      </c>
    </row>
    <row r="357" spans="1:7" hidden="1" x14ac:dyDescent="0.2">
      <c r="A357" s="109">
        <v>278363</v>
      </c>
      <c r="B357" s="179">
        <v>44014</v>
      </c>
      <c r="C357" s="179">
        <v>44043</v>
      </c>
      <c r="D357" s="189">
        <v>590.28</v>
      </c>
      <c r="E357" s="181" t="s">
        <v>1020</v>
      </c>
      <c r="F357" s="113" t="s">
        <v>546</v>
      </c>
      <c r="G357" s="63" t="s">
        <v>966</v>
      </c>
    </row>
    <row r="358" spans="1:7" hidden="1" x14ac:dyDescent="0.2">
      <c r="A358" s="109">
        <v>278265</v>
      </c>
      <c r="B358" s="179">
        <v>44014</v>
      </c>
      <c r="C358" s="179">
        <v>44043</v>
      </c>
      <c r="D358" s="189">
        <v>316.77</v>
      </c>
      <c r="E358" s="181" t="s">
        <v>1020</v>
      </c>
      <c r="F358" s="113" t="s">
        <v>549</v>
      </c>
      <c r="G358" s="63" t="s">
        <v>966</v>
      </c>
    </row>
    <row r="359" spans="1:7" hidden="1" x14ac:dyDescent="0.2">
      <c r="A359" s="109">
        <v>96624</v>
      </c>
      <c r="B359" s="179">
        <v>44015</v>
      </c>
      <c r="C359" s="179">
        <v>44045</v>
      </c>
      <c r="D359" s="189">
        <v>1558.31</v>
      </c>
      <c r="E359" s="181" t="s">
        <v>967</v>
      </c>
      <c r="F359" s="113" t="s">
        <v>546</v>
      </c>
      <c r="G359" s="63" t="s">
        <v>966</v>
      </c>
    </row>
    <row r="360" spans="1:7" ht="21" hidden="1" x14ac:dyDescent="0.2">
      <c r="A360" s="109">
        <v>1415928</v>
      </c>
      <c r="B360" s="179">
        <v>44015</v>
      </c>
      <c r="C360" s="179">
        <v>44035</v>
      </c>
      <c r="D360" s="189">
        <v>321.10000000000002</v>
      </c>
      <c r="E360" s="181" t="s">
        <v>343</v>
      </c>
      <c r="F360" s="113" t="s">
        <v>547</v>
      </c>
      <c r="G360" s="63" t="s">
        <v>966</v>
      </c>
    </row>
    <row r="361" spans="1:7" hidden="1" x14ac:dyDescent="0.2">
      <c r="A361" s="109">
        <v>583380</v>
      </c>
      <c r="B361" s="179">
        <v>44012</v>
      </c>
      <c r="C361" s="179">
        <v>44042</v>
      </c>
      <c r="D361" s="189">
        <v>4919.6499999999996</v>
      </c>
      <c r="E361" s="181" t="s">
        <v>968</v>
      </c>
      <c r="F361" s="113" t="s">
        <v>426</v>
      </c>
      <c r="G361" s="63" t="s">
        <v>969</v>
      </c>
    </row>
    <row r="362" spans="1:7" hidden="1" x14ac:dyDescent="0.2">
      <c r="A362" s="109">
        <v>2119</v>
      </c>
      <c r="B362" s="179">
        <v>44007</v>
      </c>
      <c r="C362" s="179">
        <v>44011</v>
      </c>
      <c r="D362" s="189">
        <v>1278</v>
      </c>
      <c r="E362" s="181" t="s">
        <v>970</v>
      </c>
      <c r="F362" s="113" t="s">
        <v>508</v>
      </c>
      <c r="G362" s="63" t="s">
        <v>969</v>
      </c>
    </row>
    <row r="363" spans="1:7" hidden="1" x14ac:dyDescent="0.2">
      <c r="A363" s="109">
        <v>8255</v>
      </c>
      <c r="B363" s="179">
        <v>44019</v>
      </c>
      <c r="C363" s="179">
        <v>44034</v>
      </c>
      <c r="D363" s="189">
        <v>439.45</v>
      </c>
      <c r="E363" s="181" t="s">
        <v>414</v>
      </c>
      <c r="F363" s="113" t="s">
        <v>547</v>
      </c>
      <c r="G363" s="63" t="s">
        <v>975</v>
      </c>
    </row>
    <row r="364" spans="1:7" hidden="1" x14ac:dyDescent="0.2">
      <c r="A364" s="109">
        <v>487369</v>
      </c>
      <c r="B364" s="179">
        <v>44019</v>
      </c>
      <c r="C364" s="179">
        <v>44034</v>
      </c>
      <c r="D364" s="189">
        <v>931.5</v>
      </c>
      <c r="E364" s="181" t="s">
        <v>144</v>
      </c>
      <c r="F364" s="113" t="s">
        <v>546</v>
      </c>
      <c r="G364" s="63" t="s">
        <v>975</v>
      </c>
    </row>
    <row r="365" spans="1:7" hidden="1" x14ac:dyDescent="0.2">
      <c r="A365" s="109">
        <v>487358</v>
      </c>
      <c r="B365" s="179">
        <v>44019</v>
      </c>
      <c r="C365" s="179">
        <v>44034</v>
      </c>
      <c r="D365" s="189">
        <v>265.35000000000002</v>
      </c>
      <c r="E365" s="181" t="s">
        <v>144</v>
      </c>
      <c r="F365" s="113" t="s">
        <v>546</v>
      </c>
      <c r="G365" s="63" t="s">
        <v>975</v>
      </c>
    </row>
    <row r="366" spans="1:7" hidden="1" x14ac:dyDescent="0.2">
      <c r="A366" s="109">
        <v>487359</v>
      </c>
      <c r="B366" s="179">
        <v>44019</v>
      </c>
      <c r="C366" s="179">
        <v>44034</v>
      </c>
      <c r="D366" s="189">
        <v>139.6</v>
      </c>
      <c r="E366" s="181" t="s">
        <v>144</v>
      </c>
      <c r="F366" s="113" t="s">
        <v>549</v>
      </c>
      <c r="G366" s="63" t="s">
        <v>975</v>
      </c>
    </row>
    <row r="367" spans="1:7" hidden="1" x14ac:dyDescent="0.2">
      <c r="A367" s="109">
        <v>134536</v>
      </c>
      <c r="B367" s="179">
        <v>44015</v>
      </c>
      <c r="C367" s="179">
        <v>44045</v>
      </c>
      <c r="D367" s="189">
        <v>16480.3</v>
      </c>
      <c r="E367" s="181" t="s">
        <v>884</v>
      </c>
      <c r="F367" s="113" t="s">
        <v>560</v>
      </c>
      <c r="G367" s="63" t="s">
        <v>975</v>
      </c>
    </row>
    <row r="368" spans="1:7" ht="21" hidden="1" x14ac:dyDescent="0.2">
      <c r="A368" s="109">
        <v>41312</v>
      </c>
      <c r="B368" s="179">
        <v>44019</v>
      </c>
      <c r="C368" s="179">
        <v>44048</v>
      </c>
      <c r="D368" s="189">
        <v>21.84</v>
      </c>
      <c r="E368" s="181" t="s">
        <v>661</v>
      </c>
      <c r="F368" s="113" t="s">
        <v>546</v>
      </c>
      <c r="G368" s="63" t="s">
        <v>975</v>
      </c>
    </row>
    <row r="369" spans="1:7" ht="21" hidden="1" x14ac:dyDescent="0.2">
      <c r="A369" s="109">
        <v>41268</v>
      </c>
      <c r="B369" s="179">
        <v>44013</v>
      </c>
      <c r="C369" s="179">
        <v>44042</v>
      </c>
      <c r="D369" s="189">
        <v>1674.76</v>
      </c>
      <c r="E369" s="181" t="s">
        <v>661</v>
      </c>
      <c r="F369" s="113" t="s">
        <v>546</v>
      </c>
      <c r="G369" s="63" t="s">
        <v>975</v>
      </c>
    </row>
    <row r="370" spans="1:7" ht="21" hidden="1" x14ac:dyDescent="0.2">
      <c r="A370" s="109">
        <v>146031</v>
      </c>
      <c r="B370" s="179">
        <v>44019</v>
      </c>
      <c r="C370" s="179">
        <v>44049</v>
      </c>
      <c r="D370" s="189">
        <v>9217.7999999999993</v>
      </c>
      <c r="E370" s="181" t="s">
        <v>57</v>
      </c>
      <c r="F370" s="113" t="s">
        <v>567</v>
      </c>
      <c r="G370" s="63" t="s">
        <v>975</v>
      </c>
    </row>
    <row r="371" spans="1:7" ht="21" hidden="1" x14ac:dyDescent="0.2">
      <c r="A371" s="109">
        <v>326</v>
      </c>
      <c r="B371" s="179">
        <v>44019</v>
      </c>
      <c r="C371" s="179">
        <f>B371+20</f>
        <v>44039</v>
      </c>
      <c r="D371" s="189">
        <v>19440</v>
      </c>
      <c r="E371" s="181" t="s">
        <v>229</v>
      </c>
      <c r="F371" s="113" t="s">
        <v>55</v>
      </c>
      <c r="G371" s="63" t="s">
        <v>975</v>
      </c>
    </row>
    <row r="372" spans="1:7" hidden="1" x14ac:dyDescent="0.2">
      <c r="A372" s="109">
        <v>357563</v>
      </c>
      <c r="B372" s="179">
        <v>44005</v>
      </c>
      <c r="C372" s="179">
        <v>44035</v>
      </c>
      <c r="D372" s="189">
        <v>1092.5</v>
      </c>
      <c r="E372" s="181" t="s">
        <v>976</v>
      </c>
      <c r="F372" s="113" t="s">
        <v>538</v>
      </c>
      <c r="G372" s="63" t="s">
        <v>975</v>
      </c>
    </row>
    <row r="373" spans="1:7" ht="21" hidden="1" x14ac:dyDescent="0.2">
      <c r="A373" s="109">
        <v>1416247</v>
      </c>
      <c r="B373" s="179">
        <v>44019</v>
      </c>
      <c r="C373" s="179">
        <v>44039</v>
      </c>
      <c r="D373" s="189">
        <v>258</v>
      </c>
      <c r="E373" s="181" t="s">
        <v>343</v>
      </c>
      <c r="F373" s="113" t="s">
        <v>547</v>
      </c>
      <c r="G373" s="63" t="s">
        <v>975</v>
      </c>
    </row>
    <row r="374" spans="1:7" hidden="1" x14ac:dyDescent="0.2">
      <c r="A374" s="109">
        <v>48168539</v>
      </c>
      <c r="B374" s="179">
        <v>44020</v>
      </c>
      <c r="C374" s="179">
        <v>44027</v>
      </c>
      <c r="D374" s="189">
        <v>600</v>
      </c>
      <c r="E374" s="181" t="s">
        <v>714</v>
      </c>
      <c r="F374" s="113" t="s">
        <v>88</v>
      </c>
      <c r="G374" s="63" t="s">
        <v>978</v>
      </c>
    </row>
    <row r="375" spans="1:7" hidden="1" x14ac:dyDescent="0.2">
      <c r="A375" s="109">
        <v>60080</v>
      </c>
      <c r="B375" s="179">
        <v>44019</v>
      </c>
      <c r="C375" s="179">
        <v>44034</v>
      </c>
      <c r="D375" s="189">
        <v>5023.51</v>
      </c>
      <c r="E375" s="181" t="s">
        <v>445</v>
      </c>
      <c r="F375" s="113" t="s">
        <v>549</v>
      </c>
      <c r="G375" s="63" t="s">
        <v>978</v>
      </c>
    </row>
    <row r="376" spans="1:7" hidden="1" x14ac:dyDescent="0.2">
      <c r="A376" s="109">
        <v>189694</v>
      </c>
      <c r="B376" s="179">
        <v>44020</v>
      </c>
      <c r="C376" s="179">
        <v>44048</v>
      </c>
      <c r="D376" s="189">
        <v>445.23</v>
      </c>
      <c r="E376" s="181" t="s">
        <v>145</v>
      </c>
      <c r="F376" s="113" t="s">
        <v>546</v>
      </c>
      <c r="G376" s="63" t="s">
        <v>978</v>
      </c>
    </row>
    <row r="377" spans="1:7" hidden="1" x14ac:dyDescent="0.2">
      <c r="A377" s="109">
        <v>302951</v>
      </c>
      <c r="B377" s="179">
        <v>44020</v>
      </c>
      <c r="C377" s="179">
        <v>44050</v>
      </c>
      <c r="D377" s="189">
        <v>430.95</v>
      </c>
      <c r="E377" s="181" t="s">
        <v>845</v>
      </c>
      <c r="F377" s="113" t="s">
        <v>546</v>
      </c>
      <c r="G377" s="63" t="s">
        <v>978</v>
      </c>
    </row>
    <row r="378" spans="1:7" hidden="1" x14ac:dyDescent="0.2">
      <c r="A378" s="109">
        <v>122971</v>
      </c>
      <c r="B378" s="179">
        <v>44020</v>
      </c>
      <c r="C378" s="179">
        <f>B378+15</f>
        <v>44035</v>
      </c>
      <c r="D378" s="189">
        <v>400</v>
      </c>
      <c r="E378" s="181" t="s">
        <v>407</v>
      </c>
      <c r="F378" s="113" t="s">
        <v>561</v>
      </c>
      <c r="G378" s="63" t="s">
        <v>978</v>
      </c>
    </row>
    <row r="379" spans="1:7" hidden="1" x14ac:dyDescent="0.2">
      <c r="A379" s="109">
        <v>459</v>
      </c>
      <c r="B379" s="179">
        <v>44000</v>
      </c>
      <c r="C379" s="179">
        <v>44029</v>
      </c>
      <c r="D379" s="189">
        <v>479</v>
      </c>
      <c r="E379" s="181" t="s">
        <v>77</v>
      </c>
      <c r="F379" s="113" t="s">
        <v>551</v>
      </c>
      <c r="G379" s="63" t="s">
        <v>979</v>
      </c>
    </row>
    <row r="380" spans="1:7" hidden="1" x14ac:dyDescent="0.2">
      <c r="A380" s="109">
        <v>4439</v>
      </c>
      <c r="B380" s="179">
        <v>44019</v>
      </c>
      <c r="C380" s="179">
        <v>44047</v>
      </c>
      <c r="D380" s="189">
        <v>3599</v>
      </c>
      <c r="E380" s="181" t="s">
        <v>980</v>
      </c>
      <c r="F380" s="113" t="s">
        <v>556</v>
      </c>
      <c r="G380" s="63" t="s">
        <v>979</v>
      </c>
    </row>
    <row r="381" spans="1:7" hidden="1" x14ac:dyDescent="0.2">
      <c r="A381" s="109">
        <v>333310</v>
      </c>
      <c r="B381" s="179">
        <v>44020</v>
      </c>
      <c r="C381" s="179">
        <v>44050</v>
      </c>
      <c r="D381" s="189">
        <v>1868.01</v>
      </c>
      <c r="E381" s="181" t="s">
        <v>407</v>
      </c>
      <c r="F381" s="113" t="s">
        <v>563</v>
      </c>
      <c r="G381" s="63" t="s">
        <v>979</v>
      </c>
    </row>
    <row r="382" spans="1:7" hidden="1" x14ac:dyDescent="0.2">
      <c r="A382" s="109">
        <v>8301</v>
      </c>
      <c r="B382" s="179">
        <v>44026</v>
      </c>
      <c r="C382" s="179">
        <v>44041</v>
      </c>
      <c r="D382" s="189">
        <v>478.1</v>
      </c>
      <c r="E382" s="181" t="s">
        <v>414</v>
      </c>
      <c r="F382" s="113" t="s">
        <v>547</v>
      </c>
      <c r="G382" s="63" t="s">
        <v>1006</v>
      </c>
    </row>
    <row r="383" spans="1:7" hidden="1" x14ac:dyDescent="0.2">
      <c r="A383" s="109">
        <v>117237</v>
      </c>
      <c r="B383" s="179">
        <v>44022</v>
      </c>
      <c r="C383" s="179">
        <v>44052</v>
      </c>
      <c r="D383" s="189">
        <v>8119.44</v>
      </c>
      <c r="E383" s="181" t="s">
        <v>715</v>
      </c>
      <c r="F383" s="113" t="s">
        <v>568</v>
      </c>
      <c r="G383" s="63" t="s">
        <v>1006</v>
      </c>
    </row>
    <row r="384" spans="1:7" ht="21" hidden="1" x14ac:dyDescent="0.2">
      <c r="A384" s="109">
        <v>89901</v>
      </c>
      <c r="B384" s="179">
        <v>44020</v>
      </c>
      <c r="C384" s="179">
        <v>44050</v>
      </c>
      <c r="D384" s="189">
        <v>795.48</v>
      </c>
      <c r="E384" s="181" t="s">
        <v>416</v>
      </c>
      <c r="F384" s="113" t="s">
        <v>564</v>
      </c>
      <c r="G384" s="63" t="s">
        <v>1006</v>
      </c>
    </row>
    <row r="385" spans="1:7" hidden="1" x14ac:dyDescent="0.2">
      <c r="A385" s="109">
        <v>259538</v>
      </c>
      <c r="B385" s="179">
        <v>44020</v>
      </c>
      <c r="C385" s="179">
        <v>44048</v>
      </c>
      <c r="D385" s="189">
        <v>1011.35</v>
      </c>
      <c r="E385" s="181" t="s">
        <v>882</v>
      </c>
      <c r="F385" s="113" t="s">
        <v>564</v>
      </c>
      <c r="G385" s="63" t="s">
        <v>1006</v>
      </c>
    </row>
    <row r="386" spans="1:7" hidden="1" x14ac:dyDescent="0.2">
      <c r="A386" s="109">
        <v>260071</v>
      </c>
      <c r="B386" s="179">
        <v>44022</v>
      </c>
      <c r="C386" s="179">
        <v>44050</v>
      </c>
      <c r="D386" s="189">
        <v>1021.9</v>
      </c>
      <c r="E386" s="181" t="s">
        <v>882</v>
      </c>
      <c r="F386" s="113" t="s">
        <v>568</v>
      </c>
      <c r="G386" s="63" t="s">
        <v>1006</v>
      </c>
    </row>
    <row r="387" spans="1:7" hidden="1" x14ac:dyDescent="0.2">
      <c r="A387" s="109">
        <v>73316</v>
      </c>
      <c r="B387" s="179">
        <v>44021</v>
      </c>
      <c r="C387" s="179">
        <v>44051</v>
      </c>
      <c r="D387" s="189">
        <v>2339</v>
      </c>
      <c r="E387" s="181" t="s">
        <v>685</v>
      </c>
      <c r="F387" s="113" t="s">
        <v>564</v>
      </c>
      <c r="G387" s="63" t="s">
        <v>1006</v>
      </c>
    </row>
    <row r="388" spans="1:7" hidden="1" x14ac:dyDescent="0.2">
      <c r="A388" s="109">
        <v>1012410</v>
      </c>
      <c r="B388" s="179">
        <v>44020</v>
      </c>
      <c r="C388" s="179">
        <v>44050</v>
      </c>
      <c r="D388" s="189">
        <v>20760.68</v>
      </c>
      <c r="E388" s="181" t="s">
        <v>939</v>
      </c>
      <c r="F388" s="113" t="s">
        <v>564</v>
      </c>
      <c r="G388" s="63" t="s">
        <v>1006</v>
      </c>
    </row>
    <row r="389" spans="1:7" ht="21" hidden="1" x14ac:dyDescent="0.2">
      <c r="A389" s="109">
        <v>1233940</v>
      </c>
      <c r="B389" s="179">
        <v>44020</v>
      </c>
      <c r="C389" s="179">
        <v>44050</v>
      </c>
      <c r="D389" s="189">
        <v>677.4</v>
      </c>
      <c r="E389" s="181" t="s">
        <v>65</v>
      </c>
      <c r="F389" s="113" t="s">
        <v>564</v>
      </c>
      <c r="G389" s="63" t="s">
        <v>1006</v>
      </c>
    </row>
    <row r="390" spans="1:7" hidden="1" x14ac:dyDescent="0.2">
      <c r="A390" s="109">
        <v>1287</v>
      </c>
      <c r="B390" s="179">
        <v>44021</v>
      </c>
      <c r="C390" s="179">
        <v>44051</v>
      </c>
      <c r="D390" s="180">
        <v>2098.25</v>
      </c>
      <c r="E390" s="181" t="s">
        <v>62</v>
      </c>
      <c r="F390" s="113" t="s">
        <v>564</v>
      </c>
      <c r="G390" s="63" t="s">
        <v>1006</v>
      </c>
    </row>
    <row r="391" spans="1:7" hidden="1" x14ac:dyDescent="0.2">
      <c r="A391" s="109">
        <v>28839</v>
      </c>
      <c r="B391" s="179">
        <v>44021</v>
      </c>
      <c r="C391" s="179">
        <v>44051</v>
      </c>
      <c r="D391" s="180">
        <v>654.28</v>
      </c>
      <c r="E391" s="181" t="s">
        <v>203</v>
      </c>
      <c r="F391" s="113" t="s">
        <v>568</v>
      </c>
      <c r="G391" s="63" t="s">
        <v>1006</v>
      </c>
    </row>
    <row r="392" spans="1:7" hidden="1" x14ac:dyDescent="0.2">
      <c r="A392" s="109">
        <v>183184</v>
      </c>
      <c r="B392" s="179">
        <v>44018</v>
      </c>
      <c r="C392" s="179">
        <v>44046</v>
      </c>
      <c r="D392" s="180">
        <v>269.08999999999997</v>
      </c>
      <c r="E392" s="181" t="s">
        <v>1007</v>
      </c>
      <c r="F392" s="113" t="s">
        <v>555</v>
      </c>
      <c r="G392" s="63" t="s">
        <v>1006</v>
      </c>
    </row>
    <row r="393" spans="1:7" ht="21" hidden="1" x14ac:dyDescent="0.2">
      <c r="A393" s="109">
        <v>181176</v>
      </c>
      <c r="B393" s="179">
        <v>44022</v>
      </c>
      <c r="C393" s="179">
        <v>44052</v>
      </c>
      <c r="D393" s="180">
        <v>752.08</v>
      </c>
      <c r="E393" s="181" t="s">
        <v>195</v>
      </c>
      <c r="F393" s="113" t="s">
        <v>568</v>
      </c>
      <c r="G393" s="63" t="s">
        <v>1006</v>
      </c>
    </row>
    <row r="394" spans="1:7" ht="21" hidden="1" x14ac:dyDescent="0.2">
      <c r="A394" s="109">
        <v>454</v>
      </c>
      <c r="B394" s="179">
        <v>44025</v>
      </c>
      <c r="C394" s="179">
        <v>44055</v>
      </c>
      <c r="D394" s="180">
        <v>1455</v>
      </c>
      <c r="E394" s="181" t="s">
        <v>742</v>
      </c>
      <c r="F394" s="113" t="s">
        <v>564</v>
      </c>
      <c r="G394" s="63" t="s">
        <v>1006</v>
      </c>
    </row>
    <row r="395" spans="1:7" hidden="1" x14ac:dyDescent="0.2">
      <c r="A395" s="109">
        <v>10617</v>
      </c>
      <c r="B395" s="179">
        <v>44021</v>
      </c>
      <c r="C395" s="179">
        <v>44051</v>
      </c>
      <c r="D395" s="180">
        <v>733.5</v>
      </c>
      <c r="E395" s="181" t="s">
        <v>1008</v>
      </c>
      <c r="F395" s="113" t="s">
        <v>564</v>
      </c>
      <c r="G395" s="63" t="s">
        <v>1006</v>
      </c>
    </row>
    <row r="396" spans="1:7" ht="21" hidden="1" x14ac:dyDescent="0.2">
      <c r="A396" s="109">
        <v>97498</v>
      </c>
      <c r="B396" s="179">
        <v>44021</v>
      </c>
      <c r="C396" s="179">
        <v>44053</v>
      </c>
      <c r="D396" s="180">
        <v>567.23</v>
      </c>
      <c r="E396" s="181" t="s">
        <v>68</v>
      </c>
      <c r="F396" s="113" t="s">
        <v>564</v>
      </c>
      <c r="G396" s="63" t="s">
        <v>1006</v>
      </c>
    </row>
    <row r="397" spans="1:7" ht="21" hidden="1" x14ac:dyDescent="0.2">
      <c r="A397" s="109">
        <v>452036</v>
      </c>
      <c r="B397" s="179">
        <v>44021</v>
      </c>
      <c r="C397" s="179">
        <v>44053</v>
      </c>
      <c r="D397" s="180">
        <v>1481.66</v>
      </c>
      <c r="E397" s="181" t="s">
        <v>68</v>
      </c>
      <c r="F397" s="113" t="s">
        <v>564</v>
      </c>
      <c r="G397" s="63" t="s">
        <v>1006</v>
      </c>
    </row>
    <row r="398" spans="1:7" ht="21" hidden="1" x14ac:dyDescent="0.2">
      <c r="A398" s="109">
        <v>1416810</v>
      </c>
      <c r="B398" s="179">
        <v>44022</v>
      </c>
      <c r="C398" s="179">
        <v>44042</v>
      </c>
      <c r="D398" s="180">
        <v>303.10000000000002</v>
      </c>
      <c r="E398" s="181" t="s">
        <v>343</v>
      </c>
      <c r="F398" s="113" t="s">
        <v>547</v>
      </c>
      <c r="G398" s="63" t="s">
        <v>1006</v>
      </c>
    </row>
    <row r="399" spans="1:7" ht="21" hidden="1" x14ac:dyDescent="0.2">
      <c r="A399" s="109">
        <v>1416519</v>
      </c>
      <c r="B399" s="179">
        <v>44021</v>
      </c>
      <c r="C399" s="179">
        <v>44041</v>
      </c>
      <c r="D399" s="180">
        <v>346.9</v>
      </c>
      <c r="E399" s="181" t="s">
        <v>343</v>
      </c>
      <c r="F399" s="113" t="s">
        <v>547</v>
      </c>
      <c r="G399" s="63" t="s">
        <v>1006</v>
      </c>
    </row>
    <row r="400" spans="1:7" hidden="1" x14ac:dyDescent="0.2">
      <c r="A400" s="109">
        <v>2486</v>
      </c>
      <c r="B400" s="179">
        <v>44026</v>
      </c>
      <c r="C400" s="179">
        <v>44057</v>
      </c>
      <c r="D400" s="180">
        <v>4540</v>
      </c>
      <c r="E400" s="181" t="s">
        <v>415</v>
      </c>
      <c r="F400" s="113" t="s">
        <v>54</v>
      </c>
      <c r="G400" s="63" t="s">
        <v>1014</v>
      </c>
    </row>
    <row r="401" spans="1:7" hidden="1" x14ac:dyDescent="0.2">
      <c r="A401" s="109">
        <v>488241</v>
      </c>
      <c r="B401" s="179">
        <v>44026</v>
      </c>
      <c r="C401" s="179">
        <v>44041</v>
      </c>
      <c r="D401" s="180">
        <v>405</v>
      </c>
      <c r="E401" s="181" t="s">
        <v>144</v>
      </c>
      <c r="F401" s="113" t="s">
        <v>549</v>
      </c>
      <c r="G401" s="63" t="s">
        <v>1014</v>
      </c>
    </row>
    <row r="402" spans="1:7" hidden="1" x14ac:dyDescent="0.2">
      <c r="A402" s="109">
        <v>488790</v>
      </c>
      <c r="B402" s="179">
        <v>44028</v>
      </c>
      <c r="C402" s="179">
        <v>44043</v>
      </c>
      <c r="D402" s="180">
        <v>1698.38</v>
      </c>
      <c r="E402" s="181" t="s">
        <v>144</v>
      </c>
      <c r="F402" s="113" t="s">
        <v>546</v>
      </c>
      <c r="G402" s="63" t="s">
        <v>1017</v>
      </c>
    </row>
    <row r="403" spans="1:7" hidden="1" x14ac:dyDescent="0.2">
      <c r="A403" s="109">
        <v>231338</v>
      </c>
      <c r="B403" s="179">
        <v>44025</v>
      </c>
      <c r="C403" s="179">
        <v>44037</v>
      </c>
      <c r="D403" s="180">
        <v>480</v>
      </c>
      <c r="E403" s="181" t="s">
        <v>714</v>
      </c>
      <c r="F403" s="113" t="s">
        <v>88</v>
      </c>
      <c r="G403" s="63" t="s">
        <v>1014</v>
      </c>
    </row>
    <row r="404" spans="1:7" hidden="1" x14ac:dyDescent="0.2">
      <c r="A404" s="109">
        <v>1497730</v>
      </c>
      <c r="B404" s="179">
        <v>44024</v>
      </c>
      <c r="C404" s="179">
        <v>44037</v>
      </c>
      <c r="D404" s="180">
        <v>1120</v>
      </c>
      <c r="E404" s="181" t="s">
        <v>714</v>
      </c>
      <c r="F404" s="113" t="s">
        <v>88</v>
      </c>
      <c r="G404" s="63" t="s">
        <v>1014</v>
      </c>
    </row>
    <row r="405" spans="1:7" hidden="1" x14ac:dyDescent="0.2">
      <c r="A405" s="109">
        <v>1321850</v>
      </c>
      <c r="B405" s="179">
        <v>44026</v>
      </c>
      <c r="C405" s="179">
        <v>44056</v>
      </c>
      <c r="D405" s="180">
        <v>10850</v>
      </c>
      <c r="E405" s="181" t="s">
        <v>58</v>
      </c>
      <c r="F405" s="113" t="s">
        <v>559</v>
      </c>
      <c r="G405" s="63" t="s">
        <v>1014</v>
      </c>
    </row>
    <row r="406" spans="1:7" ht="21" hidden="1" x14ac:dyDescent="0.2">
      <c r="A406" s="109">
        <v>47290</v>
      </c>
      <c r="B406" s="179">
        <v>44021</v>
      </c>
      <c r="C406" s="179">
        <v>44049</v>
      </c>
      <c r="D406" s="180">
        <v>2409.8000000000002</v>
      </c>
      <c r="E406" s="181" t="s">
        <v>59</v>
      </c>
      <c r="F406" s="113" t="s">
        <v>564</v>
      </c>
      <c r="G406" s="63" t="s">
        <v>1014</v>
      </c>
    </row>
    <row r="407" spans="1:7" ht="21" hidden="1" x14ac:dyDescent="0.2">
      <c r="A407" s="109">
        <v>10962</v>
      </c>
      <c r="B407" s="179">
        <v>44025</v>
      </c>
      <c r="C407" s="179">
        <v>44055</v>
      </c>
      <c r="D407" s="180">
        <v>503.1</v>
      </c>
      <c r="E407" s="181" t="s">
        <v>71</v>
      </c>
      <c r="F407" s="113" t="s">
        <v>568</v>
      </c>
      <c r="G407" s="63" t="s">
        <v>1014</v>
      </c>
    </row>
    <row r="408" spans="1:7" hidden="1" x14ac:dyDescent="0.2">
      <c r="A408" s="109">
        <v>322777</v>
      </c>
      <c r="B408" s="179">
        <v>44021</v>
      </c>
      <c r="C408" s="179">
        <v>44051</v>
      </c>
      <c r="D408" s="180">
        <v>1725.9</v>
      </c>
      <c r="E408" s="112" t="s">
        <v>60</v>
      </c>
      <c r="F408" s="113" t="s">
        <v>566</v>
      </c>
      <c r="G408" s="63" t="s">
        <v>1014</v>
      </c>
    </row>
    <row r="409" spans="1:7" hidden="1" x14ac:dyDescent="0.2">
      <c r="A409" s="109">
        <v>322807</v>
      </c>
      <c r="B409" s="179">
        <v>44021</v>
      </c>
      <c r="C409" s="179">
        <v>44051</v>
      </c>
      <c r="D409" s="180">
        <v>807.56</v>
      </c>
      <c r="E409" s="215" t="s">
        <v>60</v>
      </c>
      <c r="F409" s="113" t="s">
        <v>566</v>
      </c>
      <c r="G409" s="63" t="s">
        <v>1014</v>
      </c>
    </row>
    <row r="410" spans="1:7" ht="21" hidden="1" x14ac:dyDescent="0.2">
      <c r="A410" s="109">
        <v>40209</v>
      </c>
      <c r="B410" s="179">
        <v>44026</v>
      </c>
      <c r="C410" s="110">
        <v>44056</v>
      </c>
      <c r="D410" s="180">
        <v>2299.77</v>
      </c>
      <c r="E410" s="181" t="s">
        <v>1015</v>
      </c>
      <c r="F410" s="113" t="s">
        <v>564</v>
      </c>
      <c r="G410" s="63" t="s">
        <v>1014</v>
      </c>
    </row>
    <row r="411" spans="1:7" hidden="1" x14ac:dyDescent="0.2">
      <c r="A411" s="175">
        <v>71</v>
      </c>
      <c r="B411" s="197">
        <v>44028</v>
      </c>
      <c r="C411" s="197">
        <v>44057</v>
      </c>
      <c r="D411" s="198">
        <v>209.7</v>
      </c>
      <c r="E411" s="275" t="s">
        <v>877</v>
      </c>
      <c r="F411" s="113" t="s">
        <v>565</v>
      </c>
      <c r="G411" s="63" t="s">
        <v>1014</v>
      </c>
    </row>
    <row r="412" spans="1:7" hidden="1" x14ac:dyDescent="0.2">
      <c r="A412" s="109">
        <v>3951</v>
      </c>
      <c r="B412" s="179">
        <v>44022</v>
      </c>
      <c r="C412" s="179">
        <v>44037</v>
      </c>
      <c r="D412" s="180">
        <v>525</v>
      </c>
      <c r="E412" s="181" t="s">
        <v>983</v>
      </c>
      <c r="F412" s="113" t="s">
        <v>571</v>
      </c>
      <c r="G412" s="63" t="s">
        <v>1014</v>
      </c>
    </row>
    <row r="413" spans="1:7" hidden="1" x14ac:dyDescent="0.2">
      <c r="A413" s="109">
        <v>12705</v>
      </c>
      <c r="B413" s="179">
        <v>44021</v>
      </c>
      <c r="C413" s="179">
        <v>44051</v>
      </c>
      <c r="D413" s="180">
        <v>447</v>
      </c>
      <c r="E413" s="181" t="s">
        <v>716</v>
      </c>
      <c r="F413" s="113" t="s">
        <v>564</v>
      </c>
      <c r="G413" s="63" t="s">
        <v>1014</v>
      </c>
    </row>
    <row r="414" spans="1:7" hidden="1" x14ac:dyDescent="0.2">
      <c r="A414" s="109">
        <v>5936</v>
      </c>
      <c r="B414" s="179">
        <v>44028</v>
      </c>
      <c r="C414" s="179">
        <v>44058</v>
      </c>
      <c r="D414" s="180">
        <v>5704.72</v>
      </c>
      <c r="E414" s="181" t="s">
        <v>1016</v>
      </c>
      <c r="F414" s="113" t="s">
        <v>574</v>
      </c>
      <c r="G414" s="63" t="s">
        <v>1014</v>
      </c>
    </row>
    <row r="415" spans="1:7" ht="21" hidden="1" x14ac:dyDescent="0.2">
      <c r="A415" s="109">
        <v>82929</v>
      </c>
      <c r="B415" s="179">
        <v>44025</v>
      </c>
      <c r="C415" s="179">
        <v>44049</v>
      </c>
      <c r="D415" s="180">
        <v>131.19999999999999</v>
      </c>
      <c r="E415" s="181" t="s">
        <v>379</v>
      </c>
      <c r="F415" s="113" t="s">
        <v>566</v>
      </c>
      <c r="G415" s="63" t="s">
        <v>1014</v>
      </c>
    </row>
    <row r="416" spans="1:7" hidden="1" x14ac:dyDescent="0.2">
      <c r="A416" s="191">
        <v>10704</v>
      </c>
      <c r="B416" s="207">
        <v>44027</v>
      </c>
      <c r="C416" s="207">
        <v>44057</v>
      </c>
      <c r="D416" s="192">
        <v>820</v>
      </c>
      <c r="E416" s="181" t="s">
        <v>1008</v>
      </c>
      <c r="F416" s="113" t="s">
        <v>564</v>
      </c>
      <c r="G416" s="63" t="s">
        <v>1014</v>
      </c>
    </row>
    <row r="417" spans="1:7" ht="21" hidden="1" x14ac:dyDescent="0.2">
      <c r="A417" s="109">
        <v>452430</v>
      </c>
      <c r="B417" s="179">
        <v>44025</v>
      </c>
      <c r="C417" s="179">
        <v>44053</v>
      </c>
      <c r="D417" s="180">
        <v>550.30999999999995</v>
      </c>
      <c r="E417" s="181" t="s">
        <v>68</v>
      </c>
      <c r="F417" s="113" t="s">
        <v>568</v>
      </c>
      <c r="G417" s="63" t="s">
        <v>1014</v>
      </c>
    </row>
    <row r="418" spans="1:7" ht="21" hidden="1" x14ac:dyDescent="0.2">
      <c r="A418" s="109">
        <v>1417132</v>
      </c>
      <c r="B418" s="179">
        <v>44026</v>
      </c>
      <c r="C418" s="179">
        <v>44046</v>
      </c>
      <c r="D418" s="180">
        <v>315.60000000000002</v>
      </c>
      <c r="E418" s="181" t="s">
        <v>343</v>
      </c>
      <c r="F418" s="113" t="s">
        <v>547</v>
      </c>
      <c r="G418" s="63" t="s">
        <v>1014</v>
      </c>
    </row>
    <row r="419" spans="1:7" ht="21" hidden="1" x14ac:dyDescent="0.2">
      <c r="A419" s="109">
        <v>1417378</v>
      </c>
      <c r="B419" s="179">
        <v>44028</v>
      </c>
      <c r="C419" s="179">
        <v>44048</v>
      </c>
      <c r="D419" s="180">
        <v>269.8</v>
      </c>
      <c r="E419" s="181" t="s">
        <v>343</v>
      </c>
      <c r="F419" s="113" t="s">
        <v>547</v>
      </c>
      <c r="G419" s="63" t="s">
        <v>1017</v>
      </c>
    </row>
    <row r="420" spans="1:7" ht="21" hidden="1" x14ac:dyDescent="0.2">
      <c r="A420" s="109">
        <v>6793</v>
      </c>
      <c r="B420" s="179">
        <v>44022</v>
      </c>
      <c r="C420" s="179">
        <v>44052</v>
      </c>
      <c r="D420" s="180">
        <v>44922.5</v>
      </c>
      <c r="E420" s="181" t="s">
        <v>844</v>
      </c>
      <c r="F420" s="113" t="s">
        <v>537</v>
      </c>
      <c r="G420" s="63" t="s">
        <v>1014</v>
      </c>
    </row>
    <row r="421" spans="1:7" ht="21" hidden="1" x14ac:dyDescent="0.2">
      <c r="A421" s="109">
        <v>44292</v>
      </c>
      <c r="B421" s="179">
        <v>44027</v>
      </c>
      <c r="C421" s="179">
        <v>44055</v>
      </c>
      <c r="D421" s="180">
        <v>409.5</v>
      </c>
      <c r="E421" s="181" t="s">
        <v>713</v>
      </c>
      <c r="F421" s="113" t="s">
        <v>549</v>
      </c>
      <c r="G421" s="63" t="s">
        <v>1014</v>
      </c>
    </row>
    <row r="422" spans="1:7" hidden="1" x14ac:dyDescent="0.2">
      <c r="A422" s="109">
        <v>8324</v>
      </c>
      <c r="B422" s="179">
        <v>44030</v>
      </c>
      <c r="C422" s="179">
        <v>44046</v>
      </c>
      <c r="D422" s="180">
        <v>195.98</v>
      </c>
      <c r="E422" s="181" t="s">
        <v>414</v>
      </c>
      <c r="F422" s="113" t="s">
        <v>547</v>
      </c>
      <c r="G422" s="63" t="s">
        <v>1019</v>
      </c>
    </row>
    <row r="423" spans="1:7" ht="21" hidden="1" x14ac:dyDescent="0.2">
      <c r="A423" s="109">
        <v>123308</v>
      </c>
      <c r="B423" s="179">
        <v>44022</v>
      </c>
      <c r="C423" s="179">
        <v>44053</v>
      </c>
      <c r="D423" s="180">
        <v>1600</v>
      </c>
      <c r="E423" s="181" t="s">
        <v>74</v>
      </c>
      <c r="F423" s="113" t="s">
        <v>564</v>
      </c>
      <c r="G423" s="63" t="s">
        <v>1019</v>
      </c>
    </row>
    <row r="424" spans="1:7" hidden="1" x14ac:dyDescent="0.2">
      <c r="A424" s="109">
        <v>25159</v>
      </c>
      <c r="B424" s="179">
        <v>44026</v>
      </c>
      <c r="C424" s="179">
        <v>44056</v>
      </c>
      <c r="D424" s="180">
        <v>420</v>
      </c>
      <c r="E424" s="181" t="s">
        <v>1021</v>
      </c>
      <c r="F424" s="113" t="s">
        <v>480</v>
      </c>
      <c r="G424" s="63" t="s">
        <v>1019</v>
      </c>
    </row>
    <row r="425" spans="1:7" hidden="1" x14ac:dyDescent="0.2">
      <c r="A425" s="109">
        <v>134964</v>
      </c>
      <c r="B425" s="179">
        <v>44022</v>
      </c>
      <c r="C425" s="179">
        <v>44052</v>
      </c>
      <c r="D425" s="180">
        <v>5650</v>
      </c>
      <c r="E425" s="181" t="s">
        <v>884</v>
      </c>
      <c r="F425" s="113" t="s">
        <v>568</v>
      </c>
      <c r="G425" s="63" t="s">
        <v>1019</v>
      </c>
    </row>
    <row r="426" spans="1:7" hidden="1" x14ac:dyDescent="0.2">
      <c r="A426" s="109">
        <v>1857</v>
      </c>
      <c r="B426" s="179">
        <v>44025</v>
      </c>
      <c r="C426" s="179">
        <v>44055</v>
      </c>
      <c r="D426" s="180">
        <v>1369.5</v>
      </c>
      <c r="E426" s="181" t="s">
        <v>201</v>
      </c>
      <c r="F426" s="113" t="s">
        <v>564</v>
      </c>
      <c r="G426" s="63" t="s">
        <v>1019</v>
      </c>
    </row>
    <row r="427" spans="1:7" hidden="1" x14ac:dyDescent="0.2">
      <c r="A427" s="109">
        <v>282177</v>
      </c>
      <c r="B427" s="179">
        <v>44029</v>
      </c>
      <c r="C427" s="179">
        <v>44060</v>
      </c>
      <c r="D427" s="180">
        <v>1561.75</v>
      </c>
      <c r="E427" s="181" t="s">
        <v>1020</v>
      </c>
      <c r="F427" s="113" t="s">
        <v>546</v>
      </c>
      <c r="G427" s="63" t="s">
        <v>1019</v>
      </c>
    </row>
    <row r="428" spans="1:7" hidden="1" x14ac:dyDescent="0.2">
      <c r="A428" s="109">
        <v>281988</v>
      </c>
      <c r="B428" s="179">
        <v>44028</v>
      </c>
      <c r="C428" s="179">
        <v>44057</v>
      </c>
      <c r="D428" s="180">
        <v>635.04</v>
      </c>
      <c r="E428" s="181" t="s">
        <v>1020</v>
      </c>
      <c r="F428" s="113" t="s">
        <v>549</v>
      </c>
      <c r="G428" s="63" t="s">
        <v>1019</v>
      </c>
    </row>
    <row r="429" spans="1:7" ht="21" hidden="1" x14ac:dyDescent="0.2">
      <c r="A429" s="109">
        <v>1515</v>
      </c>
      <c r="B429" s="179">
        <v>44022</v>
      </c>
      <c r="C429" s="179">
        <v>44051</v>
      </c>
      <c r="D429" s="180">
        <v>780</v>
      </c>
      <c r="E429" s="181" t="s">
        <v>787</v>
      </c>
      <c r="F429" s="113" t="s">
        <v>564</v>
      </c>
      <c r="G429" s="63" t="s">
        <v>1019</v>
      </c>
    </row>
    <row r="430" spans="1:7" ht="21" hidden="1" x14ac:dyDescent="0.2">
      <c r="A430" s="109">
        <v>1417668</v>
      </c>
      <c r="B430" s="179">
        <v>44029</v>
      </c>
      <c r="C430" s="179">
        <v>44049</v>
      </c>
      <c r="D430" s="180">
        <v>319.60000000000002</v>
      </c>
      <c r="E430" s="181" t="s">
        <v>343</v>
      </c>
      <c r="F430" s="113" t="s">
        <v>547</v>
      </c>
      <c r="G430" s="63" t="s">
        <v>1018</v>
      </c>
    </row>
    <row r="431" spans="1:7" hidden="1" x14ac:dyDescent="0.2">
      <c r="A431" s="109">
        <v>8327</v>
      </c>
      <c r="B431" s="179">
        <v>44033</v>
      </c>
      <c r="C431" s="179">
        <f>B431+30</f>
        <v>44063</v>
      </c>
      <c r="D431" s="180">
        <v>301.2</v>
      </c>
      <c r="E431" s="181" t="s">
        <v>414</v>
      </c>
      <c r="F431" s="113" t="s">
        <v>547</v>
      </c>
      <c r="G431" s="63" t="s">
        <v>1024</v>
      </c>
    </row>
    <row r="432" spans="1:7" hidden="1" x14ac:dyDescent="0.2">
      <c r="A432" s="109">
        <v>489078</v>
      </c>
      <c r="B432" s="179">
        <v>44033</v>
      </c>
      <c r="C432" s="179">
        <v>44048</v>
      </c>
      <c r="D432" s="180">
        <v>601.96</v>
      </c>
      <c r="E432" s="181" t="s">
        <v>144</v>
      </c>
      <c r="F432" s="113" t="s">
        <v>546</v>
      </c>
      <c r="G432" s="63" t="s">
        <v>1024</v>
      </c>
    </row>
    <row r="433" spans="1:7" hidden="1" x14ac:dyDescent="0.2">
      <c r="A433" s="109">
        <v>489081</v>
      </c>
      <c r="B433" s="179">
        <v>44033</v>
      </c>
      <c r="C433" s="110">
        <v>44048</v>
      </c>
      <c r="D433" s="180">
        <v>674.13</v>
      </c>
      <c r="E433" s="181" t="s">
        <v>144</v>
      </c>
      <c r="F433" s="113" t="s">
        <v>549</v>
      </c>
      <c r="G433" s="63" t="s">
        <v>1024</v>
      </c>
    </row>
    <row r="434" spans="1:7" hidden="1" x14ac:dyDescent="0.2">
      <c r="A434" s="109">
        <v>3119</v>
      </c>
      <c r="B434" s="179">
        <v>44022</v>
      </c>
      <c r="C434" s="179">
        <f>B434+21</f>
        <v>44043</v>
      </c>
      <c r="D434" s="180">
        <v>2820</v>
      </c>
      <c r="E434" s="181" t="s">
        <v>1025</v>
      </c>
      <c r="F434" s="113" t="s">
        <v>562</v>
      </c>
      <c r="G434" s="63" t="s">
        <v>1024</v>
      </c>
    </row>
    <row r="435" spans="1:7" hidden="1" x14ac:dyDescent="0.2">
      <c r="A435" s="109">
        <v>898</v>
      </c>
      <c r="B435" s="179">
        <v>44029</v>
      </c>
      <c r="C435" s="179">
        <v>44058</v>
      </c>
      <c r="D435" s="180">
        <v>261.76</v>
      </c>
      <c r="E435" s="181" t="s">
        <v>863</v>
      </c>
      <c r="F435" s="113" t="s">
        <v>565</v>
      </c>
      <c r="G435" s="63" t="s">
        <v>1024</v>
      </c>
    </row>
    <row r="436" spans="1:7" hidden="1" x14ac:dyDescent="0.2">
      <c r="A436" s="109">
        <v>73612</v>
      </c>
      <c r="B436" s="179">
        <v>44022</v>
      </c>
      <c r="C436" s="179">
        <v>44052</v>
      </c>
      <c r="D436" s="180">
        <v>2520</v>
      </c>
      <c r="E436" s="181" t="s">
        <v>196</v>
      </c>
      <c r="F436" s="113" t="s">
        <v>564</v>
      </c>
      <c r="G436" s="63" t="s">
        <v>1024</v>
      </c>
    </row>
    <row r="437" spans="1:7" hidden="1" x14ac:dyDescent="0.2">
      <c r="A437" s="175">
        <v>244097</v>
      </c>
      <c r="B437" s="197">
        <v>44032</v>
      </c>
      <c r="C437" s="197">
        <v>44062</v>
      </c>
      <c r="D437" s="198">
        <v>520.38</v>
      </c>
      <c r="E437" s="199" t="s">
        <v>216</v>
      </c>
      <c r="F437" s="113" t="s">
        <v>564</v>
      </c>
      <c r="G437" s="63" t="s">
        <v>1024</v>
      </c>
    </row>
    <row r="438" spans="1:7" hidden="1" x14ac:dyDescent="0.2">
      <c r="A438" s="109">
        <v>244083</v>
      </c>
      <c r="B438" s="179">
        <v>44032</v>
      </c>
      <c r="C438" s="179">
        <v>44062</v>
      </c>
      <c r="D438" s="180">
        <v>9159.83</v>
      </c>
      <c r="E438" s="181" t="s">
        <v>216</v>
      </c>
      <c r="F438" s="113" t="s">
        <v>573</v>
      </c>
      <c r="G438" s="63" t="s">
        <v>1024</v>
      </c>
    </row>
    <row r="439" spans="1:7" hidden="1" x14ac:dyDescent="0.2">
      <c r="A439" s="191">
        <v>47659</v>
      </c>
      <c r="B439" s="207">
        <v>44022</v>
      </c>
      <c r="C439" s="207">
        <v>44050</v>
      </c>
      <c r="D439" s="192">
        <v>544.22</v>
      </c>
      <c r="E439" s="181" t="s">
        <v>378</v>
      </c>
      <c r="F439" s="113" t="s">
        <v>564</v>
      </c>
      <c r="G439" s="63" t="s">
        <v>1024</v>
      </c>
    </row>
    <row r="440" spans="1:7" ht="21" hidden="1" x14ac:dyDescent="0.2">
      <c r="A440" s="109">
        <v>1417996</v>
      </c>
      <c r="B440" s="179">
        <v>44033</v>
      </c>
      <c r="C440" s="179">
        <v>44053</v>
      </c>
      <c r="D440" s="180">
        <v>234.1</v>
      </c>
      <c r="E440" s="181" t="s">
        <v>343</v>
      </c>
      <c r="F440" s="113" t="s">
        <v>547</v>
      </c>
      <c r="G440" s="63" t="s">
        <v>1024</v>
      </c>
    </row>
    <row r="441" spans="1:7" ht="21" hidden="1" x14ac:dyDescent="0.2">
      <c r="A441" s="109">
        <v>152</v>
      </c>
      <c r="B441" s="179">
        <v>44028</v>
      </c>
      <c r="C441" s="179">
        <v>44039</v>
      </c>
      <c r="D441" s="180">
        <v>978</v>
      </c>
      <c r="E441" s="181" t="s">
        <v>1029</v>
      </c>
      <c r="F441" s="113" t="s">
        <v>569</v>
      </c>
      <c r="G441" s="63" t="s">
        <v>1030</v>
      </c>
    </row>
    <row r="442" spans="1:7" hidden="1" x14ac:dyDescent="0.2">
      <c r="A442" s="109">
        <v>60664</v>
      </c>
      <c r="B442" s="179">
        <v>44034</v>
      </c>
      <c r="C442" s="179">
        <v>44049</v>
      </c>
      <c r="D442" s="180">
        <v>3327.62</v>
      </c>
      <c r="E442" s="181" t="s">
        <v>445</v>
      </c>
      <c r="F442" s="113" t="s">
        <v>549</v>
      </c>
      <c r="G442" s="63" t="s">
        <v>1032</v>
      </c>
    </row>
    <row r="443" spans="1:7" hidden="1" x14ac:dyDescent="0.2">
      <c r="A443" s="109">
        <v>190223</v>
      </c>
      <c r="B443" s="179">
        <v>44034</v>
      </c>
      <c r="C443" s="179">
        <v>44062</v>
      </c>
      <c r="D443" s="180">
        <v>475.08</v>
      </c>
      <c r="E443" s="181" t="s">
        <v>145</v>
      </c>
      <c r="F443" s="113" t="s">
        <v>546</v>
      </c>
      <c r="G443" s="63" t="s">
        <v>1032</v>
      </c>
    </row>
    <row r="444" spans="1:7" hidden="1" x14ac:dyDescent="0.2">
      <c r="A444" s="109">
        <v>1343</v>
      </c>
      <c r="B444" s="179">
        <v>44035</v>
      </c>
      <c r="C444" s="179">
        <v>44039</v>
      </c>
      <c r="D444" s="180">
        <v>237.5</v>
      </c>
      <c r="E444" s="181" t="s">
        <v>1031</v>
      </c>
      <c r="F444" s="113" t="s">
        <v>582</v>
      </c>
      <c r="G444" s="63" t="s">
        <v>1032</v>
      </c>
    </row>
    <row r="445" spans="1:7" ht="21" hidden="1" x14ac:dyDescent="0.2">
      <c r="A445" s="109">
        <v>1418336</v>
      </c>
      <c r="B445" s="179">
        <v>44035</v>
      </c>
      <c r="C445" s="179">
        <v>44055</v>
      </c>
      <c r="D445" s="180">
        <v>314.89999999999998</v>
      </c>
      <c r="E445" s="181" t="s">
        <v>343</v>
      </c>
      <c r="F445" s="113" t="s">
        <v>547</v>
      </c>
      <c r="G445" s="63" t="s">
        <v>1032</v>
      </c>
    </row>
    <row r="446" spans="1:7" ht="21" hidden="1" x14ac:dyDescent="0.2">
      <c r="A446" s="175">
        <v>44450</v>
      </c>
      <c r="B446" s="197">
        <v>44034</v>
      </c>
      <c r="C446" s="197">
        <v>44062</v>
      </c>
      <c r="D446" s="198">
        <v>350</v>
      </c>
      <c r="E446" s="181" t="s">
        <v>713</v>
      </c>
      <c r="F446" s="113" t="s">
        <v>549</v>
      </c>
      <c r="G446" s="63" t="s">
        <v>1032</v>
      </c>
    </row>
    <row r="447" spans="1:7" ht="21" hidden="1" x14ac:dyDescent="0.2">
      <c r="A447" s="109">
        <v>391</v>
      </c>
      <c r="B447" s="179">
        <v>44034</v>
      </c>
      <c r="C447" s="179">
        <v>44049</v>
      </c>
      <c r="D447" s="180">
        <v>17536</v>
      </c>
      <c r="E447" s="112" t="s">
        <v>1038</v>
      </c>
      <c r="F447" s="113" t="s">
        <v>576</v>
      </c>
      <c r="G447" s="63" t="s">
        <v>1037</v>
      </c>
    </row>
    <row r="448" spans="1:7" hidden="1" x14ac:dyDescent="0.2">
      <c r="A448" s="175">
        <v>1315</v>
      </c>
      <c r="B448" s="197">
        <v>44035</v>
      </c>
      <c r="C448" s="197">
        <v>44065</v>
      </c>
      <c r="D448" s="198">
        <v>3204.48</v>
      </c>
      <c r="E448" s="181" t="s">
        <v>62</v>
      </c>
      <c r="F448" s="113" t="s">
        <v>573</v>
      </c>
      <c r="G448" s="63" t="s">
        <v>1037</v>
      </c>
    </row>
    <row r="449" spans="1:7" hidden="1" x14ac:dyDescent="0.2">
      <c r="A449" s="109">
        <v>10922</v>
      </c>
      <c r="B449" s="179">
        <v>44027</v>
      </c>
      <c r="C449" s="179">
        <v>44027</v>
      </c>
      <c r="D449" s="180">
        <v>578.54999999999995</v>
      </c>
      <c r="E449" s="178" t="s">
        <v>1039</v>
      </c>
      <c r="F449" s="113" t="s">
        <v>426</v>
      </c>
      <c r="G449" s="63" t="s">
        <v>1037</v>
      </c>
    </row>
    <row r="450" spans="1:7" ht="21" hidden="1" x14ac:dyDescent="0.2">
      <c r="A450" s="191">
        <v>399173</v>
      </c>
      <c r="B450" s="207">
        <v>44029</v>
      </c>
      <c r="C450" s="207">
        <v>44060</v>
      </c>
      <c r="D450" s="192">
        <v>225</v>
      </c>
      <c r="E450" s="193" t="s">
        <v>793</v>
      </c>
      <c r="F450" s="113" t="s">
        <v>564</v>
      </c>
      <c r="G450" s="63" t="s">
        <v>1037</v>
      </c>
    </row>
    <row r="451" spans="1:7" ht="21" hidden="1" x14ac:dyDescent="0.2">
      <c r="A451" s="109">
        <v>1418631</v>
      </c>
      <c r="B451" s="179">
        <v>44036</v>
      </c>
      <c r="C451" s="179">
        <v>44056</v>
      </c>
      <c r="D451" s="180">
        <v>235.5</v>
      </c>
      <c r="E451" s="181" t="s">
        <v>343</v>
      </c>
      <c r="F451" s="113" t="s">
        <v>547</v>
      </c>
      <c r="G451" s="63" t="s">
        <v>1037</v>
      </c>
    </row>
    <row r="452" spans="1:7" hidden="1" x14ac:dyDescent="0.2">
      <c r="A452" s="109">
        <v>8358</v>
      </c>
      <c r="B452" s="179">
        <v>44040</v>
      </c>
      <c r="C452" s="179">
        <v>44056</v>
      </c>
      <c r="D452" s="180">
        <v>366.05</v>
      </c>
      <c r="E452" s="181" t="s">
        <v>414</v>
      </c>
      <c r="F452" s="113" t="s">
        <v>547</v>
      </c>
      <c r="G452" s="63" t="s">
        <v>1049</v>
      </c>
    </row>
    <row r="453" spans="1:7" hidden="1" x14ac:dyDescent="0.2">
      <c r="A453" s="109">
        <v>489999</v>
      </c>
      <c r="B453" s="179">
        <v>44040</v>
      </c>
      <c r="C453" s="179">
        <v>44055</v>
      </c>
      <c r="D453" s="180">
        <v>1321.09</v>
      </c>
      <c r="E453" s="181" t="s">
        <v>144</v>
      </c>
      <c r="F453" s="113" t="s">
        <v>546</v>
      </c>
      <c r="G453" s="63" t="s">
        <v>1049</v>
      </c>
    </row>
    <row r="454" spans="1:7" hidden="1" x14ac:dyDescent="0.2">
      <c r="A454" s="109">
        <v>489998</v>
      </c>
      <c r="B454" s="179">
        <v>44040</v>
      </c>
      <c r="C454" s="179">
        <v>44055</v>
      </c>
      <c r="D454" s="180">
        <v>1781.16</v>
      </c>
      <c r="E454" s="181" t="s">
        <v>144</v>
      </c>
      <c r="F454" s="113" t="s">
        <v>549</v>
      </c>
      <c r="G454" s="63" t="s">
        <v>1049</v>
      </c>
    </row>
    <row r="455" spans="1:7" ht="21" hidden="1" x14ac:dyDescent="0.2">
      <c r="A455" s="109">
        <v>17005</v>
      </c>
      <c r="B455" s="179">
        <v>44029</v>
      </c>
      <c r="C455" s="179" t="s">
        <v>930</v>
      </c>
      <c r="D455" s="180">
        <v>324.8</v>
      </c>
      <c r="E455" s="181" t="s">
        <v>1050</v>
      </c>
      <c r="F455" s="113" t="s">
        <v>568</v>
      </c>
      <c r="G455" s="63" t="s">
        <v>1049</v>
      </c>
    </row>
    <row r="456" spans="1:7" hidden="1" x14ac:dyDescent="0.2">
      <c r="A456" s="109">
        <v>1326581</v>
      </c>
      <c r="B456" s="179">
        <v>44039</v>
      </c>
      <c r="C456" s="179">
        <v>44069</v>
      </c>
      <c r="D456" s="180">
        <v>2515</v>
      </c>
      <c r="E456" s="181" t="s">
        <v>58</v>
      </c>
      <c r="F456" s="113" t="s">
        <v>586</v>
      </c>
      <c r="G456" s="63" t="s">
        <v>1049</v>
      </c>
    </row>
    <row r="457" spans="1:7" ht="21" hidden="1" x14ac:dyDescent="0.2">
      <c r="A457" s="109">
        <v>193</v>
      </c>
      <c r="B457" s="179">
        <v>44039</v>
      </c>
      <c r="C457" s="179">
        <v>44054</v>
      </c>
      <c r="D457" s="180">
        <v>2300</v>
      </c>
      <c r="E457" s="181" t="s">
        <v>1038</v>
      </c>
      <c r="F457" s="113" t="s">
        <v>576</v>
      </c>
      <c r="G457" s="63" t="s">
        <v>1049</v>
      </c>
    </row>
    <row r="458" spans="1:7" ht="21" hidden="1" x14ac:dyDescent="0.2">
      <c r="A458" s="109">
        <v>665</v>
      </c>
      <c r="B458" s="179">
        <v>44039</v>
      </c>
      <c r="C458" s="179">
        <v>44069</v>
      </c>
      <c r="D458" s="180">
        <v>12968.39</v>
      </c>
      <c r="E458" s="181" t="s">
        <v>740</v>
      </c>
      <c r="F458" s="113" t="s">
        <v>87</v>
      </c>
      <c r="G458" s="63" t="s">
        <v>1049</v>
      </c>
    </row>
    <row r="459" spans="1:7" ht="21" hidden="1" x14ac:dyDescent="0.2">
      <c r="A459" s="109">
        <v>1418931</v>
      </c>
      <c r="B459" s="179">
        <v>44040</v>
      </c>
      <c r="C459" s="179">
        <v>44060</v>
      </c>
      <c r="D459" s="180">
        <v>392.5</v>
      </c>
      <c r="E459" s="181" t="s">
        <v>343</v>
      </c>
      <c r="F459" s="113" t="s">
        <v>547</v>
      </c>
      <c r="G459" s="63" t="s">
        <v>1049</v>
      </c>
    </row>
    <row r="460" spans="1:7" hidden="1" x14ac:dyDescent="0.2">
      <c r="A460" s="109">
        <v>6901</v>
      </c>
      <c r="B460" s="179">
        <v>44036</v>
      </c>
      <c r="C460" s="179">
        <v>44067</v>
      </c>
      <c r="D460" s="180">
        <v>3828</v>
      </c>
      <c r="E460" s="181" t="s">
        <v>1073</v>
      </c>
      <c r="F460" s="113" t="s">
        <v>573</v>
      </c>
      <c r="G460" s="63" t="s">
        <v>1071</v>
      </c>
    </row>
    <row r="461" spans="1:7" ht="21" hidden="1" x14ac:dyDescent="0.2">
      <c r="A461" s="109">
        <v>1240173</v>
      </c>
      <c r="B461" s="179">
        <v>44040</v>
      </c>
      <c r="C461" s="179">
        <v>44070</v>
      </c>
      <c r="D461" s="180">
        <v>4256</v>
      </c>
      <c r="E461" s="181" t="s">
        <v>65</v>
      </c>
      <c r="F461" s="113" t="s">
        <v>564</v>
      </c>
      <c r="G461" s="63" t="s">
        <v>1071</v>
      </c>
    </row>
    <row r="462" spans="1:7" hidden="1" x14ac:dyDescent="0.2">
      <c r="A462" s="109">
        <v>190520</v>
      </c>
      <c r="B462" s="179">
        <v>44041</v>
      </c>
      <c r="C462" s="179">
        <v>44069</v>
      </c>
      <c r="D462" s="180">
        <v>204.49</v>
      </c>
      <c r="E462" s="181" t="s">
        <v>145</v>
      </c>
      <c r="F462" s="113" t="s">
        <v>546</v>
      </c>
      <c r="G462" s="63" t="s">
        <v>1071</v>
      </c>
    </row>
    <row r="463" spans="1:7" hidden="1" x14ac:dyDescent="0.2">
      <c r="A463" s="175">
        <v>1327</v>
      </c>
      <c r="B463" s="197">
        <v>44040</v>
      </c>
      <c r="C463" s="197">
        <v>44070</v>
      </c>
      <c r="D463" s="198">
        <v>33</v>
      </c>
      <c r="E463" s="181" t="s">
        <v>62</v>
      </c>
      <c r="F463" s="113" t="s">
        <v>573</v>
      </c>
      <c r="G463" s="63" t="s">
        <v>1071</v>
      </c>
    </row>
    <row r="464" spans="1:7" hidden="1" x14ac:dyDescent="0.2">
      <c r="A464" s="109">
        <v>942</v>
      </c>
      <c r="B464" s="179">
        <v>44041</v>
      </c>
      <c r="C464" s="179">
        <v>44070</v>
      </c>
      <c r="D464" s="180">
        <v>2157</v>
      </c>
      <c r="E464" s="181" t="s">
        <v>1070</v>
      </c>
      <c r="F464" s="113" t="s">
        <v>573</v>
      </c>
      <c r="G464" s="63" t="s">
        <v>1071</v>
      </c>
    </row>
    <row r="465" spans="1:7" ht="21" hidden="1" x14ac:dyDescent="0.2">
      <c r="A465" s="191">
        <v>3509431</v>
      </c>
      <c r="B465" s="207">
        <v>44040</v>
      </c>
      <c r="C465" s="207">
        <v>44068</v>
      </c>
      <c r="D465" s="192">
        <v>1415.01</v>
      </c>
      <c r="E465" s="193" t="s">
        <v>217</v>
      </c>
      <c r="F465" s="113" t="s">
        <v>573</v>
      </c>
      <c r="G465" s="63" t="s">
        <v>1071</v>
      </c>
    </row>
    <row r="466" spans="1:7" hidden="1" x14ac:dyDescent="0.2">
      <c r="A466" s="109">
        <v>1414552</v>
      </c>
      <c r="B466" s="179">
        <v>44035</v>
      </c>
      <c r="C466" s="179" t="s">
        <v>930</v>
      </c>
      <c r="D466" s="180">
        <v>133.9</v>
      </c>
      <c r="E466" s="181" t="s">
        <v>1072</v>
      </c>
      <c r="F466" s="113" t="s">
        <v>572</v>
      </c>
      <c r="G466" s="63" t="s">
        <v>1071</v>
      </c>
    </row>
    <row r="467" spans="1:7" hidden="1" x14ac:dyDescent="0.2">
      <c r="A467" s="109">
        <v>39</v>
      </c>
      <c r="B467" s="179">
        <v>44046</v>
      </c>
      <c r="C467" s="179">
        <f>B467+30</f>
        <v>44076</v>
      </c>
      <c r="D467" s="180">
        <v>325</v>
      </c>
      <c r="E467" s="181" t="s">
        <v>1243</v>
      </c>
      <c r="F467" s="113" t="s">
        <v>548</v>
      </c>
      <c r="G467" s="63" t="s">
        <v>1075</v>
      </c>
    </row>
    <row r="468" spans="1:7" hidden="1" x14ac:dyDescent="0.2">
      <c r="A468" s="109">
        <v>12901</v>
      </c>
      <c r="B468" s="179">
        <v>44042</v>
      </c>
      <c r="C468" s="179" t="s">
        <v>930</v>
      </c>
      <c r="D468" s="180">
        <v>1532</v>
      </c>
      <c r="E468" s="181" t="s">
        <v>1074</v>
      </c>
      <c r="F468" s="113" t="s">
        <v>542</v>
      </c>
      <c r="G468" s="63" t="s">
        <v>1075</v>
      </c>
    </row>
    <row r="469" spans="1:7" ht="21" hidden="1" x14ac:dyDescent="0.2">
      <c r="A469" s="109">
        <v>1419212</v>
      </c>
      <c r="B469" s="179">
        <v>44042</v>
      </c>
      <c r="C469" s="179">
        <v>44062</v>
      </c>
      <c r="D469" s="180">
        <v>569.29999999999995</v>
      </c>
      <c r="E469" s="181" t="s">
        <v>343</v>
      </c>
      <c r="F469" s="113" t="s">
        <v>547</v>
      </c>
      <c r="G469" s="63" t="s">
        <v>1075</v>
      </c>
    </row>
    <row r="470" spans="1:7" hidden="1" x14ac:dyDescent="0.2">
      <c r="A470" s="109">
        <v>11</v>
      </c>
      <c r="B470" s="179">
        <v>44043</v>
      </c>
      <c r="C470" s="179">
        <v>44074</v>
      </c>
      <c r="D470" s="180">
        <v>135</v>
      </c>
      <c r="E470" s="181" t="s">
        <v>786</v>
      </c>
      <c r="F470" s="113" t="s">
        <v>546</v>
      </c>
      <c r="G470" s="63" t="s">
        <v>1075</v>
      </c>
    </row>
    <row r="471" spans="1:7" hidden="1" x14ac:dyDescent="0.2">
      <c r="A471" s="175">
        <v>8380</v>
      </c>
      <c r="B471" s="197">
        <v>44047</v>
      </c>
      <c r="C471" s="197">
        <v>44062</v>
      </c>
      <c r="D471" s="198">
        <v>117.14</v>
      </c>
      <c r="E471" s="181" t="s">
        <v>414</v>
      </c>
      <c r="F471" s="113" t="s">
        <v>580</v>
      </c>
      <c r="G471" s="63" t="s">
        <v>1085</v>
      </c>
    </row>
    <row r="472" spans="1:7" hidden="1" x14ac:dyDescent="0.2">
      <c r="A472" s="109">
        <v>490972</v>
      </c>
      <c r="B472" s="179">
        <v>44047</v>
      </c>
      <c r="C472" s="179">
        <v>44062</v>
      </c>
      <c r="D472" s="180">
        <v>346</v>
      </c>
      <c r="E472" s="181" t="s">
        <v>144</v>
      </c>
      <c r="F472" s="113" t="s">
        <v>577</v>
      </c>
      <c r="G472" s="63" t="s">
        <v>1085</v>
      </c>
    </row>
    <row r="473" spans="1:7" hidden="1" x14ac:dyDescent="0.2">
      <c r="A473" s="191">
        <v>490973</v>
      </c>
      <c r="B473" s="207">
        <v>44047</v>
      </c>
      <c r="C473" s="207">
        <v>44062</v>
      </c>
      <c r="D473" s="192">
        <v>1074.8800000000001</v>
      </c>
      <c r="E473" s="193" t="s">
        <v>144</v>
      </c>
      <c r="F473" s="113" t="s">
        <v>578</v>
      </c>
      <c r="G473" s="63" t="s">
        <v>1085</v>
      </c>
    </row>
    <row r="474" spans="1:7" ht="21" hidden="1" x14ac:dyDescent="0.2">
      <c r="A474" s="109">
        <v>62644</v>
      </c>
      <c r="B474" s="179">
        <v>44046</v>
      </c>
      <c r="C474" s="179">
        <v>44076</v>
      </c>
      <c r="D474" s="180">
        <v>6729.58</v>
      </c>
      <c r="E474" s="181" t="s">
        <v>686</v>
      </c>
      <c r="F474" s="113" t="s">
        <v>590</v>
      </c>
      <c r="G474" s="63" t="s">
        <v>1085</v>
      </c>
    </row>
    <row r="475" spans="1:7" ht="18" hidden="1" customHeight="1" x14ac:dyDescent="0.2">
      <c r="A475" s="175">
        <v>62665</v>
      </c>
      <c r="B475" s="197">
        <v>44046</v>
      </c>
      <c r="C475" s="197">
        <v>44076</v>
      </c>
      <c r="D475" s="198">
        <v>509.83</v>
      </c>
      <c r="E475" s="199" t="s">
        <v>686</v>
      </c>
      <c r="F475" s="113" t="s">
        <v>591</v>
      </c>
      <c r="G475" s="63" t="s">
        <v>1085</v>
      </c>
    </row>
    <row r="476" spans="1:7" hidden="1" x14ac:dyDescent="0.2">
      <c r="A476" s="109">
        <v>32184</v>
      </c>
      <c r="B476" s="179">
        <v>44046</v>
      </c>
      <c r="C476" s="179">
        <v>44076</v>
      </c>
      <c r="D476" s="180">
        <v>6639.83</v>
      </c>
      <c r="E476" s="181" t="s">
        <v>203</v>
      </c>
      <c r="F476" s="113" t="s">
        <v>590</v>
      </c>
      <c r="G476" s="63" t="s">
        <v>1085</v>
      </c>
    </row>
    <row r="477" spans="1:7" ht="21" hidden="1" x14ac:dyDescent="0.2">
      <c r="A477" s="109">
        <v>1420045</v>
      </c>
      <c r="B477" s="179">
        <v>44047</v>
      </c>
      <c r="C477" s="179">
        <v>44067</v>
      </c>
      <c r="D477" s="180">
        <v>223.5</v>
      </c>
      <c r="E477" s="181" t="s">
        <v>343</v>
      </c>
      <c r="F477" s="113" t="s">
        <v>580</v>
      </c>
      <c r="G477" s="63" t="s">
        <v>1085</v>
      </c>
    </row>
    <row r="478" spans="1:7" ht="21" hidden="1" x14ac:dyDescent="0.2">
      <c r="A478" s="109">
        <v>14419532</v>
      </c>
      <c r="B478" s="179">
        <v>44043</v>
      </c>
      <c r="C478" s="179">
        <v>44063</v>
      </c>
      <c r="D478" s="180">
        <v>264.3</v>
      </c>
      <c r="E478" s="181" t="s">
        <v>343</v>
      </c>
      <c r="F478" s="113" t="s">
        <v>580</v>
      </c>
      <c r="G478" s="63" t="s">
        <v>1085</v>
      </c>
    </row>
    <row r="479" spans="1:7" hidden="1" x14ac:dyDescent="0.2">
      <c r="A479" s="109">
        <v>55807</v>
      </c>
      <c r="B479" s="179">
        <v>44042</v>
      </c>
      <c r="C479" s="179">
        <v>44056</v>
      </c>
      <c r="D479" s="180">
        <v>804</v>
      </c>
      <c r="E479" s="181" t="s">
        <v>1087</v>
      </c>
      <c r="F479" s="113" t="s">
        <v>426</v>
      </c>
      <c r="G479" s="63" t="s">
        <v>1088</v>
      </c>
    </row>
    <row r="480" spans="1:7" hidden="1" x14ac:dyDescent="0.2">
      <c r="A480" s="109">
        <v>8399</v>
      </c>
      <c r="B480" s="179">
        <v>44049</v>
      </c>
      <c r="C480" s="179">
        <v>44064</v>
      </c>
      <c r="D480" s="180">
        <v>404.44</v>
      </c>
      <c r="E480" s="181" t="s">
        <v>414</v>
      </c>
      <c r="F480" s="113" t="s">
        <v>580</v>
      </c>
      <c r="G480" s="63" t="s">
        <v>1093</v>
      </c>
    </row>
    <row r="481" spans="1:7" hidden="1" x14ac:dyDescent="0.2">
      <c r="A481" s="109">
        <v>491600</v>
      </c>
      <c r="B481" s="179">
        <v>44049</v>
      </c>
      <c r="C481" s="179">
        <v>44064</v>
      </c>
      <c r="D481" s="180">
        <v>360.62</v>
      </c>
      <c r="E481" s="181" t="s">
        <v>144</v>
      </c>
      <c r="F481" s="113" t="s">
        <v>578</v>
      </c>
      <c r="G481" s="63" t="s">
        <v>1093</v>
      </c>
    </row>
    <row r="482" spans="1:7" hidden="1" x14ac:dyDescent="0.2">
      <c r="A482" s="109">
        <v>119145</v>
      </c>
      <c r="B482" s="179">
        <v>44046</v>
      </c>
      <c r="C482" s="179">
        <v>44076</v>
      </c>
      <c r="D482" s="180">
        <v>949</v>
      </c>
      <c r="E482" s="181" t="s">
        <v>715</v>
      </c>
      <c r="F482" s="113" t="s">
        <v>590</v>
      </c>
      <c r="G482" s="63" t="s">
        <v>1093</v>
      </c>
    </row>
    <row r="483" spans="1:7" hidden="1" x14ac:dyDescent="0.2">
      <c r="A483" s="109">
        <v>136499</v>
      </c>
      <c r="B483" s="179">
        <v>44048</v>
      </c>
      <c r="C483" s="179">
        <v>44078</v>
      </c>
      <c r="D483" s="180">
        <v>1062.54</v>
      </c>
      <c r="E483" s="181" t="s">
        <v>884</v>
      </c>
      <c r="F483" s="113" t="s">
        <v>590</v>
      </c>
      <c r="G483" s="63" t="s">
        <v>1093</v>
      </c>
    </row>
    <row r="484" spans="1:7" hidden="1" x14ac:dyDescent="0.2">
      <c r="A484" s="109">
        <v>1624</v>
      </c>
      <c r="B484" s="179">
        <v>44047</v>
      </c>
      <c r="C484" s="179">
        <v>44077</v>
      </c>
      <c r="D484" s="180">
        <v>11269.5</v>
      </c>
      <c r="E484" s="181" t="s">
        <v>884</v>
      </c>
      <c r="F484" s="113" t="s">
        <v>590</v>
      </c>
      <c r="G484" s="63" t="s">
        <v>1093</v>
      </c>
    </row>
    <row r="485" spans="1:7" hidden="1" x14ac:dyDescent="0.2">
      <c r="A485" s="109">
        <v>108068</v>
      </c>
      <c r="B485" s="179">
        <v>44047</v>
      </c>
      <c r="C485" s="179">
        <v>44077</v>
      </c>
      <c r="D485" s="180">
        <v>1960</v>
      </c>
      <c r="E485" s="181" t="s">
        <v>72</v>
      </c>
      <c r="F485" s="113" t="s">
        <v>591</v>
      </c>
      <c r="G485" s="63" t="s">
        <v>1093</v>
      </c>
    </row>
    <row r="486" spans="1:7" ht="21" hidden="1" x14ac:dyDescent="0.2">
      <c r="A486" s="109">
        <v>41667</v>
      </c>
      <c r="B486" s="179">
        <v>44050</v>
      </c>
      <c r="C486" s="179">
        <v>44079</v>
      </c>
      <c r="D486" s="180">
        <v>1019.94</v>
      </c>
      <c r="E486" s="181" t="s">
        <v>661</v>
      </c>
      <c r="F486" s="113" t="s">
        <v>577</v>
      </c>
      <c r="G486" s="63" t="s">
        <v>1093</v>
      </c>
    </row>
    <row r="487" spans="1:7" ht="21" hidden="1" x14ac:dyDescent="0.2">
      <c r="A487" s="109">
        <v>41666</v>
      </c>
      <c r="B487" s="179">
        <v>44050</v>
      </c>
      <c r="C487" s="179">
        <v>44079</v>
      </c>
      <c r="D487" s="180">
        <v>914.4</v>
      </c>
      <c r="E487" s="181" t="s">
        <v>661</v>
      </c>
      <c r="F487" s="113" t="s">
        <v>577</v>
      </c>
      <c r="G487" s="63" t="s">
        <v>1093</v>
      </c>
    </row>
    <row r="488" spans="1:7" hidden="1" x14ac:dyDescent="0.2">
      <c r="A488" s="109">
        <v>13851</v>
      </c>
      <c r="B488" s="179">
        <v>44047</v>
      </c>
      <c r="C488" s="179">
        <v>44068</v>
      </c>
      <c r="D488" s="180">
        <v>495.56</v>
      </c>
      <c r="E488" s="112" t="s">
        <v>79</v>
      </c>
      <c r="F488" s="113" t="s">
        <v>573</v>
      </c>
      <c r="G488" s="63" t="s">
        <v>1093</v>
      </c>
    </row>
    <row r="489" spans="1:7" hidden="1" x14ac:dyDescent="0.2">
      <c r="A489" s="109">
        <v>1893</v>
      </c>
      <c r="B489" s="179">
        <v>44046</v>
      </c>
      <c r="C489" s="179">
        <v>44076</v>
      </c>
      <c r="D489" s="180">
        <v>996</v>
      </c>
      <c r="E489" s="181" t="s">
        <v>201</v>
      </c>
      <c r="F489" s="113" t="s">
        <v>564</v>
      </c>
      <c r="G489" s="63" t="s">
        <v>1093</v>
      </c>
    </row>
    <row r="490" spans="1:7" hidden="1" x14ac:dyDescent="0.2">
      <c r="A490" s="109">
        <v>152562</v>
      </c>
      <c r="B490" s="179">
        <v>44047</v>
      </c>
      <c r="C490" s="179">
        <v>44077</v>
      </c>
      <c r="D490" s="180">
        <v>5591</v>
      </c>
      <c r="E490" s="181" t="s">
        <v>339</v>
      </c>
      <c r="F490" s="113" t="s">
        <v>591</v>
      </c>
      <c r="G490" s="63" t="s">
        <v>1093</v>
      </c>
    </row>
    <row r="491" spans="1:7" hidden="1" x14ac:dyDescent="0.2">
      <c r="A491" s="109">
        <v>286834</v>
      </c>
      <c r="B491" s="179">
        <v>44049</v>
      </c>
      <c r="C491" s="179">
        <v>44078</v>
      </c>
      <c r="D491" s="180">
        <v>355.4</v>
      </c>
      <c r="E491" s="181" t="s">
        <v>1020</v>
      </c>
      <c r="F491" s="113" t="s">
        <v>577</v>
      </c>
      <c r="G491" s="63" t="s">
        <v>1093</v>
      </c>
    </row>
    <row r="492" spans="1:7" hidden="1" x14ac:dyDescent="0.2">
      <c r="A492" s="109">
        <v>97278</v>
      </c>
      <c r="B492" s="179">
        <v>44049</v>
      </c>
      <c r="C492" s="179">
        <v>44079</v>
      </c>
      <c r="D492" s="180">
        <v>322.41000000000003</v>
      </c>
      <c r="E492" s="181" t="s">
        <v>967</v>
      </c>
      <c r="F492" s="113" t="s">
        <v>577</v>
      </c>
      <c r="G492" s="63" t="s">
        <v>1093</v>
      </c>
    </row>
    <row r="493" spans="1:7" ht="21" hidden="1" x14ac:dyDescent="0.2">
      <c r="A493" s="109">
        <v>1420567</v>
      </c>
      <c r="B493" s="179">
        <v>44050</v>
      </c>
      <c r="C493" s="179">
        <v>44070</v>
      </c>
      <c r="D493" s="180">
        <v>227.84</v>
      </c>
      <c r="E493" s="181" t="s">
        <v>343</v>
      </c>
      <c r="F493" s="113" t="s">
        <v>580</v>
      </c>
      <c r="G493" s="63" t="s">
        <v>1093</v>
      </c>
    </row>
    <row r="494" spans="1:7" ht="21" hidden="1" x14ac:dyDescent="0.2">
      <c r="A494" s="109">
        <v>1420281</v>
      </c>
      <c r="B494" s="179">
        <v>44049</v>
      </c>
      <c r="C494" s="179">
        <v>44069</v>
      </c>
      <c r="D494" s="180">
        <v>305.5</v>
      </c>
      <c r="E494" s="181" t="s">
        <v>343</v>
      </c>
      <c r="F494" s="113" t="s">
        <v>580</v>
      </c>
      <c r="G494" s="63" t="s">
        <v>1093</v>
      </c>
    </row>
    <row r="495" spans="1:7" hidden="1" x14ac:dyDescent="0.2">
      <c r="A495" s="109">
        <v>8422</v>
      </c>
      <c r="B495" s="179">
        <v>44054</v>
      </c>
      <c r="C495" s="179">
        <v>44068</v>
      </c>
      <c r="D495" s="180">
        <v>171.69</v>
      </c>
      <c r="E495" s="181" t="s">
        <v>414</v>
      </c>
      <c r="F495" s="113" t="s">
        <v>580</v>
      </c>
      <c r="G495" s="63" t="s">
        <v>1102</v>
      </c>
    </row>
    <row r="496" spans="1:7" hidden="1" x14ac:dyDescent="0.2">
      <c r="A496" s="109">
        <v>491900</v>
      </c>
      <c r="B496" s="179">
        <v>44054</v>
      </c>
      <c r="C496" s="179">
        <v>44069</v>
      </c>
      <c r="D496" s="180">
        <v>500.6</v>
      </c>
      <c r="E496" s="181" t="s">
        <v>144</v>
      </c>
      <c r="F496" s="113" t="s">
        <v>577</v>
      </c>
      <c r="G496" s="63" t="s">
        <v>1102</v>
      </c>
    </row>
    <row r="497" spans="1:7" hidden="1" x14ac:dyDescent="0.2">
      <c r="A497" s="109">
        <v>491901</v>
      </c>
      <c r="B497" s="179">
        <v>44054</v>
      </c>
      <c r="C497" s="179">
        <v>44069</v>
      </c>
      <c r="D497" s="180">
        <v>1221.75</v>
      </c>
      <c r="E497" s="181" t="s">
        <v>144</v>
      </c>
      <c r="F497" s="113" t="s">
        <v>578</v>
      </c>
      <c r="G497" s="63" t="s">
        <v>1102</v>
      </c>
    </row>
    <row r="498" spans="1:7" hidden="1" x14ac:dyDescent="0.2">
      <c r="A498" s="109">
        <v>178121</v>
      </c>
      <c r="B498" s="179">
        <v>44047</v>
      </c>
      <c r="C498" s="179">
        <v>44077</v>
      </c>
      <c r="D498" s="180">
        <v>2250</v>
      </c>
      <c r="E498" s="181" t="s">
        <v>1123</v>
      </c>
      <c r="F498" s="113" t="s">
        <v>590</v>
      </c>
      <c r="G498" s="63" t="s">
        <v>1102</v>
      </c>
    </row>
    <row r="499" spans="1:7" ht="21" hidden="1" x14ac:dyDescent="0.2">
      <c r="A499" s="175">
        <v>5286</v>
      </c>
      <c r="B499" s="197">
        <v>44049</v>
      </c>
      <c r="C499" s="197">
        <v>44082</v>
      </c>
      <c r="D499" s="198">
        <v>3482.18</v>
      </c>
      <c r="E499" s="199" t="s">
        <v>1129</v>
      </c>
      <c r="F499" s="113" t="s">
        <v>512</v>
      </c>
      <c r="G499" s="63" t="s">
        <v>1102</v>
      </c>
    </row>
    <row r="500" spans="1:7" ht="21" hidden="1" x14ac:dyDescent="0.2">
      <c r="A500" s="109">
        <v>13956</v>
      </c>
      <c r="B500" s="179">
        <v>44049</v>
      </c>
      <c r="C500" s="179">
        <v>44082</v>
      </c>
      <c r="D500" s="180">
        <v>44000</v>
      </c>
      <c r="E500" s="181" t="s">
        <v>1129</v>
      </c>
      <c r="F500" s="113" t="s">
        <v>512</v>
      </c>
      <c r="G500" s="63" t="s">
        <v>1102</v>
      </c>
    </row>
    <row r="501" spans="1:7" ht="21" hidden="1" x14ac:dyDescent="0.2">
      <c r="A501" s="109">
        <v>4803</v>
      </c>
      <c r="B501" s="179">
        <v>44039</v>
      </c>
      <c r="C501" s="179" t="s">
        <v>321</v>
      </c>
      <c r="D501" s="180">
        <v>3595</v>
      </c>
      <c r="E501" s="181" t="s">
        <v>1130</v>
      </c>
      <c r="F501" s="113" t="s">
        <v>575</v>
      </c>
      <c r="G501" s="63" t="s">
        <v>1102</v>
      </c>
    </row>
    <row r="502" spans="1:7" hidden="1" x14ac:dyDescent="0.2">
      <c r="A502" s="109">
        <v>212621</v>
      </c>
      <c r="B502" s="179">
        <v>44041</v>
      </c>
      <c r="C502" s="179">
        <v>44071</v>
      </c>
      <c r="D502" s="180">
        <v>1420.4</v>
      </c>
      <c r="E502" s="181" t="s">
        <v>1128</v>
      </c>
      <c r="F502" s="113" t="s">
        <v>575</v>
      </c>
      <c r="G502" s="63" t="s">
        <v>1102</v>
      </c>
    </row>
    <row r="503" spans="1:7" hidden="1" x14ac:dyDescent="0.2">
      <c r="A503" s="109">
        <v>3133837</v>
      </c>
      <c r="B503" s="179">
        <v>44054</v>
      </c>
      <c r="C503" s="179">
        <v>44068</v>
      </c>
      <c r="D503" s="180">
        <v>530.25</v>
      </c>
      <c r="E503" s="181" t="s">
        <v>417</v>
      </c>
      <c r="F503" s="113" t="s">
        <v>577</v>
      </c>
      <c r="G503" s="63" t="s">
        <v>1102</v>
      </c>
    </row>
    <row r="504" spans="1:7" hidden="1" x14ac:dyDescent="0.2">
      <c r="A504" s="109">
        <v>4189</v>
      </c>
      <c r="B504" s="179">
        <v>44048</v>
      </c>
      <c r="C504" s="179" t="s">
        <v>321</v>
      </c>
      <c r="D504" s="180">
        <v>249.9</v>
      </c>
      <c r="E504" s="181" t="s">
        <v>1131</v>
      </c>
      <c r="F504" s="113" t="s">
        <v>575</v>
      </c>
      <c r="G504" s="63" t="s">
        <v>1102</v>
      </c>
    </row>
    <row r="505" spans="1:7" hidden="1" x14ac:dyDescent="0.2">
      <c r="A505" s="109">
        <v>10342</v>
      </c>
      <c r="B505" s="179">
        <v>44043</v>
      </c>
      <c r="C505" s="179">
        <v>44074</v>
      </c>
      <c r="D505" s="180">
        <v>740.51</v>
      </c>
      <c r="E505" s="181" t="s">
        <v>1042</v>
      </c>
      <c r="F505" s="113" t="s">
        <v>583</v>
      </c>
      <c r="G505" s="63" t="s">
        <v>1102</v>
      </c>
    </row>
    <row r="506" spans="1:7" hidden="1" x14ac:dyDescent="0.2">
      <c r="A506" s="109">
        <v>61487</v>
      </c>
      <c r="B506" s="179">
        <v>44049</v>
      </c>
      <c r="C506" s="179">
        <v>44081</v>
      </c>
      <c r="D506" s="180">
        <v>2640</v>
      </c>
      <c r="E506" s="181" t="s">
        <v>689</v>
      </c>
      <c r="F506" s="113" t="s">
        <v>590</v>
      </c>
      <c r="G506" s="63" t="s">
        <v>1102</v>
      </c>
    </row>
    <row r="507" spans="1:7" hidden="1" x14ac:dyDescent="0.2">
      <c r="A507" s="109">
        <v>5023</v>
      </c>
      <c r="B507" s="179">
        <v>44051</v>
      </c>
      <c r="C507" s="179">
        <v>44081</v>
      </c>
      <c r="D507" s="180">
        <v>422</v>
      </c>
      <c r="E507" s="181" t="s">
        <v>1529</v>
      </c>
      <c r="F507" s="113" t="s">
        <v>570</v>
      </c>
      <c r="G507" s="63" t="s">
        <v>1102</v>
      </c>
    </row>
    <row r="508" spans="1:7" hidden="1" x14ac:dyDescent="0.2">
      <c r="A508" s="109">
        <v>4956</v>
      </c>
      <c r="B508" s="179">
        <v>44047</v>
      </c>
      <c r="C508" s="179">
        <v>44077</v>
      </c>
      <c r="D508" s="180">
        <v>422</v>
      </c>
      <c r="E508" s="181" t="s">
        <v>1529</v>
      </c>
      <c r="F508" s="113" t="s">
        <v>570</v>
      </c>
      <c r="G508" s="63" t="s">
        <v>1102</v>
      </c>
    </row>
    <row r="509" spans="1:7" ht="21" hidden="1" x14ac:dyDescent="0.2">
      <c r="A509" s="109">
        <v>330</v>
      </c>
      <c r="B509" s="179">
        <v>44054</v>
      </c>
      <c r="C509" s="179">
        <f>B509+20</f>
        <v>44074</v>
      </c>
      <c r="D509" s="180">
        <v>18960</v>
      </c>
      <c r="E509" s="181" t="s">
        <v>229</v>
      </c>
      <c r="F509" s="113" t="s">
        <v>55</v>
      </c>
      <c r="G509" s="63" t="s">
        <v>1102</v>
      </c>
    </row>
    <row r="510" spans="1:7" ht="21" hidden="1" x14ac:dyDescent="0.2">
      <c r="A510" s="109">
        <v>106623</v>
      </c>
      <c r="B510" s="179">
        <v>44050</v>
      </c>
      <c r="C510" s="179">
        <v>44082</v>
      </c>
      <c r="D510" s="180">
        <v>485.41</v>
      </c>
      <c r="E510" s="181" t="s">
        <v>68</v>
      </c>
      <c r="F510" s="113" t="s">
        <v>590</v>
      </c>
      <c r="G510" s="63" t="s">
        <v>1102</v>
      </c>
    </row>
    <row r="511" spans="1:7" ht="21" hidden="1" x14ac:dyDescent="0.2">
      <c r="A511" s="109">
        <v>459822</v>
      </c>
      <c r="B511" s="179">
        <v>44050</v>
      </c>
      <c r="C511" s="179">
        <v>44082</v>
      </c>
      <c r="D511" s="180">
        <v>458.9</v>
      </c>
      <c r="E511" s="181" t="s">
        <v>68</v>
      </c>
      <c r="F511" s="113" t="s">
        <v>590</v>
      </c>
      <c r="G511" s="63" t="s">
        <v>1102</v>
      </c>
    </row>
    <row r="512" spans="1:7" ht="21" hidden="1" x14ac:dyDescent="0.2">
      <c r="A512" s="109">
        <v>1420918</v>
      </c>
      <c r="B512" s="179">
        <v>44054</v>
      </c>
      <c r="C512" s="179">
        <v>44074</v>
      </c>
      <c r="D512" s="180">
        <v>290.5</v>
      </c>
      <c r="E512" s="181" t="s">
        <v>343</v>
      </c>
      <c r="F512" s="113" t="s">
        <v>580</v>
      </c>
      <c r="G512" s="63" t="s">
        <v>1102</v>
      </c>
    </row>
    <row r="513" spans="1:7" ht="21" hidden="1" x14ac:dyDescent="0.2">
      <c r="A513" s="175">
        <v>4208</v>
      </c>
      <c r="B513" s="197">
        <v>44047</v>
      </c>
      <c r="C513" s="197">
        <v>44062</v>
      </c>
      <c r="D513" s="198">
        <v>396</v>
      </c>
      <c r="E513" s="199" t="s">
        <v>1141</v>
      </c>
      <c r="F513" s="113" t="s">
        <v>554</v>
      </c>
      <c r="G513" s="63" t="s">
        <v>1142</v>
      </c>
    </row>
    <row r="514" spans="1:7" ht="21" hidden="1" x14ac:dyDescent="0.2">
      <c r="A514" s="109">
        <v>4209</v>
      </c>
      <c r="B514" s="179">
        <v>44047</v>
      </c>
      <c r="C514" s="179">
        <v>44062</v>
      </c>
      <c r="D514" s="180">
        <v>396</v>
      </c>
      <c r="E514" s="181" t="s">
        <v>1141</v>
      </c>
      <c r="F514" s="113" t="s">
        <v>554</v>
      </c>
      <c r="G514" s="63" t="s">
        <v>1142</v>
      </c>
    </row>
    <row r="515" spans="1:7" hidden="1" x14ac:dyDescent="0.2">
      <c r="A515" s="109">
        <v>17375</v>
      </c>
      <c r="B515" s="179">
        <v>44053</v>
      </c>
      <c r="C515" s="179">
        <v>44083</v>
      </c>
      <c r="D515" s="180">
        <v>6975.1</v>
      </c>
      <c r="E515" s="181" t="s">
        <v>741</v>
      </c>
      <c r="F515" s="113" t="s">
        <v>594</v>
      </c>
      <c r="G515" s="63" t="s">
        <v>1157</v>
      </c>
    </row>
    <row r="516" spans="1:7" hidden="1" x14ac:dyDescent="0.2">
      <c r="A516" s="109">
        <v>269656</v>
      </c>
      <c r="B516" s="179">
        <v>44053</v>
      </c>
      <c r="C516" s="179">
        <v>44083</v>
      </c>
      <c r="D516" s="180">
        <v>3234.3</v>
      </c>
      <c r="E516" s="181" t="s">
        <v>882</v>
      </c>
      <c r="F516" s="113" t="s">
        <v>594</v>
      </c>
      <c r="G516" s="63" t="s">
        <v>1157</v>
      </c>
    </row>
    <row r="517" spans="1:7" ht="21" hidden="1" x14ac:dyDescent="0.2">
      <c r="A517" s="109">
        <v>1245131</v>
      </c>
      <c r="B517" s="179">
        <v>44054</v>
      </c>
      <c r="C517" s="179">
        <v>44084</v>
      </c>
      <c r="D517" s="180">
        <v>1025.1099999999999</v>
      </c>
      <c r="E517" s="181" t="s">
        <v>65</v>
      </c>
      <c r="F517" s="113" t="s">
        <v>594</v>
      </c>
      <c r="G517" s="63" t="s">
        <v>1157</v>
      </c>
    </row>
    <row r="518" spans="1:7" ht="21" hidden="1" x14ac:dyDescent="0.2">
      <c r="A518" s="109">
        <v>47910</v>
      </c>
      <c r="B518" s="179">
        <v>44054</v>
      </c>
      <c r="C518" s="179">
        <v>44089</v>
      </c>
      <c r="D518" s="180">
        <v>3334.15</v>
      </c>
      <c r="E518" s="181" t="s">
        <v>59</v>
      </c>
      <c r="F518" s="113" t="s">
        <v>594</v>
      </c>
      <c r="G518" s="63" t="s">
        <v>1157</v>
      </c>
    </row>
    <row r="519" spans="1:7" hidden="1" x14ac:dyDescent="0.2">
      <c r="A519" s="109">
        <v>73860</v>
      </c>
      <c r="B519" s="179">
        <v>44053</v>
      </c>
      <c r="C519" s="179">
        <v>44083</v>
      </c>
      <c r="D519" s="180">
        <v>3090</v>
      </c>
      <c r="E519" s="181" t="s">
        <v>196</v>
      </c>
      <c r="F519" s="113" t="s">
        <v>594</v>
      </c>
      <c r="G519" s="63" t="s">
        <v>1157</v>
      </c>
    </row>
    <row r="520" spans="1:7" hidden="1" x14ac:dyDescent="0.2">
      <c r="A520" s="109">
        <v>361301</v>
      </c>
      <c r="B520" s="179">
        <v>44053</v>
      </c>
      <c r="C520" s="179">
        <v>44083</v>
      </c>
      <c r="D520" s="180">
        <v>305.25</v>
      </c>
      <c r="E520" s="181" t="s">
        <v>232</v>
      </c>
      <c r="F520" s="113" t="s">
        <v>594</v>
      </c>
      <c r="G520" s="63" t="s">
        <v>1157</v>
      </c>
    </row>
    <row r="521" spans="1:7" ht="21" hidden="1" x14ac:dyDescent="0.2">
      <c r="A521" s="109">
        <v>512</v>
      </c>
      <c r="B521" s="179">
        <v>44054</v>
      </c>
      <c r="C521" s="179">
        <v>44084</v>
      </c>
      <c r="D521" s="180">
        <v>1294.3</v>
      </c>
      <c r="E521" s="181" t="s">
        <v>742</v>
      </c>
      <c r="F521" s="113" t="s">
        <v>594</v>
      </c>
      <c r="G521" s="63" t="s">
        <v>1157</v>
      </c>
    </row>
    <row r="522" spans="1:7" hidden="1" x14ac:dyDescent="0.2">
      <c r="A522" s="109">
        <v>8439</v>
      </c>
      <c r="B522" s="179">
        <v>44058</v>
      </c>
      <c r="C522" s="179">
        <v>44074</v>
      </c>
      <c r="D522" s="180">
        <v>214.47</v>
      </c>
      <c r="E522" s="181" t="s">
        <v>414</v>
      </c>
      <c r="F522" s="113" t="s">
        <v>580</v>
      </c>
      <c r="G522" s="63" t="s">
        <v>1158</v>
      </c>
    </row>
    <row r="523" spans="1:7" hidden="1" x14ac:dyDescent="0.2">
      <c r="A523" s="109">
        <v>2534</v>
      </c>
      <c r="B523" s="179">
        <v>44056</v>
      </c>
      <c r="C523" s="179">
        <f>B523+30</f>
        <v>44086</v>
      </c>
      <c r="D523" s="180">
        <v>2742</v>
      </c>
      <c r="E523" s="181" t="s">
        <v>415</v>
      </c>
      <c r="F523" s="113" t="s">
        <v>54</v>
      </c>
      <c r="G523" s="63" t="s">
        <v>1158</v>
      </c>
    </row>
    <row r="524" spans="1:7" hidden="1" x14ac:dyDescent="0.2">
      <c r="A524" s="109">
        <v>492494</v>
      </c>
      <c r="B524" s="179">
        <v>44056</v>
      </c>
      <c r="C524" s="179">
        <v>44071</v>
      </c>
      <c r="D524" s="180">
        <v>575.6</v>
      </c>
      <c r="E524" s="181" t="s">
        <v>144</v>
      </c>
      <c r="F524" s="204" t="s">
        <v>578</v>
      </c>
      <c r="G524" s="63" t="s">
        <v>1158</v>
      </c>
    </row>
    <row r="525" spans="1:7" hidden="1" x14ac:dyDescent="0.2">
      <c r="A525" s="109">
        <v>1595179</v>
      </c>
      <c r="B525" s="179">
        <v>44054</v>
      </c>
      <c r="C525" s="179">
        <f>B525+15</f>
        <v>44069</v>
      </c>
      <c r="D525" s="180">
        <v>1120</v>
      </c>
      <c r="E525" s="181" t="s">
        <v>714</v>
      </c>
      <c r="F525" s="113" t="s">
        <v>88</v>
      </c>
      <c r="G525" s="63" t="s">
        <v>1158</v>
      </c>
    </row>
    <row r="526" spans="1:7" hidden="1" x14ac:dyDescent="0.2">
      <c r="A526" s="109">
        <v>292661</v>
      </c>
      <c r="B526" s="179">
        <v>44054</v>
      </c>
      <c r="C526" s="179">
        <f>B525+15</f>
        <v>44069</v>
      </c>
      <c r="D526" s="180">
        <v>480</v>
      </c>
      <c r="E526" s="181" t="s">
        <v>714</v>
      </c>
      <c r="F526" s="113" t="s">
        <v>88</v>
      </c>
      <c r="G526" s="63" t="s">
        <v>1158</v>
      </c>
    </row>
    <row r="527" spans="1:7" ht="21" hidden="1" x14ac:dyDescent="0.2">
      <c r="A527" s="109">
        <v>3812</v>
      </c>
      <c r="B527" s="179">
        <v>44050</v>
      </c>
      <c r="C527" s="179">
        <v>44050</v>
      </c>
      <c r="D527" s="180">
        <v>180.04</v>
      </c>
      <c r="E527" s="181" t="s">
        <v>1159</v>
      </c>
      <c r="F527" s="113" t="s">
        <v>508</v>
      </c>
      <c r="G527" s="63" t="s">
        <v>1158</v>
      </c>
    </row>
    <row r="528" spans="1:7" ht="21" hidden="1" x14ac:dyDescent="0.2">
      <c r="A528" s="109">
        <v>166667</v>
      </c>
      <c r="B528" s="179">
        <v>44049</v>
      </c>
      <c r="C528" s="179">
        <v>44049</v>
      </c>
      <c r="D528" s="180">
        <v>129.96</v>
      </c>
      <c r="E528" s="181" t="s">
        <v>1159</v>
      </c>
      <c r="F528" s="113" t="s">
        <v>508</v>
      </c>
      <c r="G528" s="63" t="s">
        <v>1158</v>
      </c>
    </row>
    <row r="529" spans="1:7" ht="21" hidden="1" x14ac:dyDescent="0.2">
      <c r="A529" s="109">
        <v>7904</v>
      </c>
      <c r="B529" s="179">
        <v>44047</v>
      </c>
      <c r="C529" s="179">
        <v>44078</v>
      </c>
      <c r="D529" s="180">
        <v>550</v>
      </c>
      <c r="E529" s="181" t="s">
        <v>479</v>
      </c>
      <c r="F529" s="113" t="s">
        <v>543</v>
      </c>
      <c r="G529" s="63" t="s">
        <v>1158</v>
      </c>
    </row>
    <row r="530" spans="1:7" hidden="1" x14ac:dyDescent="0.2">
      <c r="A530" s="109">
        <v>1020033</v>
      </c>
      <c r="B530" s="179">
        <v>44053</v>
      </c>
      <c r="C530" s="179">
        <v>44083</v>
      </c>
      <c r="D530" s="180">
        <v>3405.8</v>
      </c>
      <c r="E530" s="181" t="s">
        <v>939</v>
      </c>
      <c r="F530" s="113" t="s">
        <v>594</v>
      </c>
      <c r="G530" s="63" t="s">
        <v>1158</v>
      </c>
    </row>
    <row r="531" spans="1:7" hidden="1" x14ac:dyDescent="0.2">
      <c r="A531" s="109">
        <v>61442</v>
      </c>
      <c r="B531" s="179">
        <v>44056</v>
      </c>
      <c r="C531" s="179">
        <v>44071</v>
      </c>
      <c r="D531" s="180">
        <v>3528.57</v>
      </c>
      <c r="E531" s="181" t="s">
        <v>445</v>
      </c>
      <c r="F531" s="113" t="s">
        <v>578</v>
      </c>
      <c r="G531" s="63" t="s">
        <v>1158</v>
      </c>
    </row>
    <row r="532" spans="1:7" hidden="1" x14ac:dyDescent="0.2">
      <c r="A532" s="109">
        <v>2671</v>
      </c>
      <c r="B532" s="179">
        <v>44053</v>
      </c>
      <c r="C532" s="179" t="s">
        <v>321</v>
      </c>
      <c r="D532" s="180">
        <v>134.5</v>
      </c>
      <c r="E532" s="181" t="s">
        <v>1160</v>
      </c>
      <c r="F532" s="113" t="s">
        <v>508</v>
      </c>
      <c r="G532" s="63" t="s">
        <v>1158</v>
      </c>
    </row>
    <row r="533" spans="1:7" hidden="1" x14ac:dyDescent="0.2">
      <c r="A533" s="109">
        <v>792099</v>
      </c>
      <c r="B533" s="179">
        <v>44055</v>
      </c>
      <c r="C533" s="179">
        <v>44085</v>
      </c>
      <c r="D533" s="180">
        <v>426.05</v>
      </c>
      <c r="E533" s="181" t="s">
        <v>1163</v>
      </c>
      <c r="F533" s="113" t="s">
        <v>577</v>
      </c>
      <c r="G533" s="63" t="s">
        <v>1158</v>
      </c>
    </row>
    <row r="534" spans="1:7" ht="21" hidden="1" x14ac:dyDescent="0.2">
      <c r="A534" s="175">
        <v>269940</v>
      </c>
      <c r="B534" s="197">
        <v>44049</v>
      </c>
      <c r="C534" s="197">
        <v>44077</v>
      </c>
      <c r="D534" s="198">
        <v>304</v>
      </c>
      <c r="E534" s="199" t="s">
        <v>225</v>
      </c>
      <c r="F534" s="113" t="s">
        <v>573</v>
      </c>
      <c r="G534" s="63" t="s">
        <v>1158</v>
      </c>
    </row>
    <row r="535" spans="1:7" hidden="1" x14ac:dyDescent="0.2">
      <c r="A535" s="109">
        <v>356</v>
      </c>
      <c r="B535" s="179">
        <v>44055</v>
      </c>
      <c r="C535" s="179">
        <v>44083</v>
      </c>
      <c r="D535" s="180">
        <v>2508.3200000000002</v>
      </c>
      <c r="E535" s="181" t="s">
        <v>1164</v>
      </c>
      <c r="F535" s="113" t="s">
        <v>588</v>
      </c>
      <c r="G535" s="63" t="s">
        <v>1158</v>
      </c>
    </row>
    <row r="536" spans="1:7" ht="21" hidden="1" x14ac:dyDescent="0.2">
      <c r="A536" s="191">
        <v>23196</v>
      </c>
      <c r="B536" s="207">
        <v>44053</v>
      </c>
      <c r="C536" s="207">
        <v>44082</v>
      </c>
      <c r="D536" s="192">
        <v>1540.84</v>
      </c>
      <c r="E536" s="181" t="s">
        <v>779</v>
      </c>
      <c r="F536" s="113" t="s">
        <v>594</v>
      </c>
      <c r="G536" s="63" t="s">
        <v>1158</v>
      </c>
    </row>
    <row r="537" spans="1:7" hidden="1" x14ac:dyDescent="0.2">
      <c r="A537" s="109">
        <v>288905</v>
      </c>
      <c r="B537" s="179">
        <v>44057</v>
      </c>
      <c r="C537" s="179">
        <v>44088</v>
      </c>
      <c r="D537" s="180">
        <v>1432.8</v>
      </c>
      <c r="E537" s="181" t="s">
        <v>1020</v>
      </c>
      <c r="F537" s="113" t="s">
        <v>577</v>
      </c>
      <c r="G537" s="63" t="s">
        <v>1158</v>
      </c>
    </row>
    <row r="538" spans="1:7" hidden="1" x14ac:dyDescent="0.2">
      <c r="A538" s="109">
        <v>33177</v>
      </c>
      <c r="B538" s="179">
        <v>44049</v>
      </c>
      <c r="C538" s="179">
        <v>44080</v>
      </c>
      <c r="D538" s="180">
        <v>611.45000000000005</v>
      </c>
      <c r="E538" s="181" t="s">
        <v>203</v>
      </c>
      <c r="F538" s="113" t="s">
        <v>594</v>
      </c>
      <c r="G538" s="63" t="s">
        <v>1158</v>
      </c>
    </row>
    <row r="539" spans="1:7" hidden="1" x14ac:dyDescent="0.2">
      <c r="A539" s="109">
        <v>305996</v>
      </c>
      <c r="B539" s="179">
        <v>44057</v>
      </c>
      <c r="C539" s="179">
        <v>44087</v>
      </c>
      <c r="D539" s="180">
        <v>659.66</v>
      </c>
      <c r="E539" s="181" t="s">
        <v>845</v>
      </c>
      <c r="F539" s="113" t="s">
        <v>577</v>
      </c>
      <c r="G539" s="63" t="s">
        <v>1158</v>
      </c>
    </row>
    <row r="540" spans="1:7" hidden="1" x14ac:dyDescent="0.2">
      <c r="A540" s="109">
        <v>12920</v>
      </c>
      <c r="B540" s="179">
        <v>44053</v>
      </c>
      <c r="C540" s="179">
        <v>44083</v>
      </c>
      <c r="D540" s="180">
        <v>745</v>
      </c>
      <c r="E540" s="181" t="s">
        <v>716</v>
      </c>
      <c r="F540" s="113" t="s">
        <v>594</v>
      </c>
      <c r="G540" s="63" t="s">
        <v>1158</v>
      </c>
    </row>
    <row r="541" spans="1:7" hidden="1" x14ac:dyDescent="0.2">
      <c r="A541" s="109">
        <v>246164</v>
      </c>
      <c r="B541" s="179">
        <v>44053</v>
      </c>
      <c r="C541" s="179">
        <v>44085</v>
      </c>
      <c r="D541" s="180">
        <v>451.55</v>
      </c>
      <c r="E541" s="181" t="s">
        <v>216</v>
      </c>
      <c r="F541" s="113" t="s">
        <v>597</v>
      </c>
      <c r="G541" s="63" t="s">
        <v>1158</v>
      </c>
    </row>
    <row r="542" spans="1:7" hidden="1" x14ac:dyDescent="0.2">
      <c r="A542" s="109">
        <v>5094</v>
      </c>
      <c r="B542" s="179">
        <v>44056</v>
      </c>
      <c r="C542" s="179">
        <v>44086</v>
      </c>
      <c r="D542" s="180">
        <v>422</v>
      </c>
      <c r="E542" s="181" t="s">
        <v>1529</v>
      </c>
      <c r="F542" s="113" t="s">
        <v>570</v>
      </c>
      <c r="G542" s="63" t="s">
        <v>1158</v>
      </c>
    </row>
    <row r="543" spans="1:7" hidden="1" x14ac:dyDescent="0.2">
      <c r="A543" s="109">
        <v>1302623</v>
      </c>
      <c r="B543" s="179">
        <v>44053</v>
      </c>
      <c r="C543" s="179">
        <v>44083</v>
      </c>
      <c r="D543" s="180">
        <v>463.5</v>
      </c>
      <c r="E543" s="112" t="s">
        <v>63</v>
      </c>
      <c r="F543" s="113" t="s">
        <v>597</v>
      </c>
      <c r="G543" s="63" t="s">
        <v>1158</v>
      </c>
    </row>
    <row r="544" spans="1:7" ht="21" hidden="1" x14ac:dyDescent="0.2">
      <c r="A544" s="109">
        <v>107424</v>
      </c>
      <c r="B544" s="179">
        <v>44054</v>
      </c>
      <c r="C544" s="179">
        <v>44084</v>
      </c>
      <c r="D544" s="180">
        <v>734.58</v>
      </c>
      <c r="E544" s="181" t="s">
        <v>68</v>
      </c>
      <c r="F544" s="113" t="s">
        <v>594</v>
      </c>
      <c r="G544" s="63" t="s">
        <v>1158</v>
      </c>
    </row>
    <row r="545" spans="1:8" ht="21" hidden="1" x14ac:dyDescent="0.2">
      <c r="A545" s="109">
        <v>460024</v>
      </c>
      <c r="B545" s="179">
        <v>44053</v>
      </c>
      <c r="C545" s="179">
        <v>44083</v>
      </c>
      <c r="D545" s="180">
        <v>1203.3699999999999</v>
      </c>
      <c r="E545" s="181" t="s">
        <v>68</v>
      </c>
      <c r="F545" s="113" t="s">
        <v>594</v>
      </c>
      <c r="G545" s="63" t="s">
        <v>1158</v>
      </c>
    </row>
    <row r="546" spans="1:8" ht="21" hidden="1" x14ac:dyDescent="0.2">
      <c r="A546" s="109">
        <v>106924</v>
      </c>
      <c r="B546" s="179">
        <v>44053</v>
      </c>
      <c r="C546" s="179">
        <v>44083</v>
      </c>
      <c r="D546" s="180">
        <v>6498.11</v>
      </c>
      <c r="E546" s="181" t="s">
        <v>68</v>
      </c>
      <c r="F546" s="113" t="s">
        <v>594</v>
      </c>
      <c r="G546" s="63" t="s">
        <v>1158</v>
      </c>
    </row>
    <row r="547" spans="1:8" ht="21" hidden="1" x14ac:dyDescent="0.2">
      <c r="A547" s="109">
        <v>1421466</v>
      </c>
      <c r="B547" s="179">
        <v>44057</v>
      </c>
      <c r="C547" s="179">
        <v>44077</v>
      </c>
      <c r="D547" s="180">
        <v>344.42</v>
      </c>
      <c r="E547" s="181" t="s">
        <v>343</v>
      </c>
      <c r="F547" s="113" t="s">
        <v>580</v>
      </c>
      <c r="G547" s="63" t="s">
        <v>1158</v>
      </c>
    </row>
    <row r="548" spans="1:8" ht="21" hidden="1" x14ac:dyDescent="0.2">
      <c r="A548" s="109">
        <v>1421228</v>
      </c>
      <c r="B548" s="179">
        <v>44056</v>
      </c>
      <c r="C548" s="179">
        <v>44076</v>
      </c>
      <c r="D548" s="180">
        <v>301.27999999999997</v>
      </c>
      <c r="E548" s="181" t="s">
        <v>343</v>
      </c>
      <c r="F548" s="113" t="s">
        <v>580</v>
      </c>
      <c r="G548" s="63" t="s">
        <v>1158</v>
      </c>
    </row>
    <row r="549" spans="1:8" ht="21" hidden="1" x14ac:dyDescent="0.2">
      <c r="A549" s="109">
        <v>44928</v>
      </c>
      <c r="B549" s="179">
        <v>44055</v>
      </c>
      <c r="C549" s="179">
        <v>44083</v>
      </c>
      <c r="D549" s="180">
        <v>584.5</v>
      </c>
      <c r="E549" s="181" t="s">
        <v>713</v>
      </c>
      <c r="F549" s="113" t="s">
        <v>578</v>
      </c>
      <c r="G549" s="63" t="s">
        <v>1158</v>
      </c>
    </row>
    <row r="550" spans="1:8" hidden="1" x14ac:dyDescent="0.2">
      <c r="A550" s="109">
        <v>492785</v>
      </c>
      <c r="B550" s="179">
        <v>44061</v>
      </c>
      <c r="C550" s="179">
        <v>44076</v>
      </c>
      <c r="D550" s="180">
        <v>219.13</v>
      </c>
      <c r="E550" s="181" t="s">
        <v>144</v>
      </c>
      <c r="F550" s="113" t="s">
        <v>578</v>
      </c>
      <c r="G550" s="63" t="s">
        <v>1171</v>
      </c>
    </row>
    <row r="551" spans="1:8" hidden="1" x14ac:dyDescent="0.2">
      <c r="A551" s="109">
        <v>1020635</v>
      </c>
      <c r="B551" s="179">
        <v>44055</v>
      </c>
      <c r="C551" s="179" t="s">
        <v>1173</v>
      </c>
      <c r="D551" s="180">
        <v>860.16</v>
      </c>
      <c r="E551" s="181" t="s">
        <v>939</v>
      </c>
      <c r="F551" s="113" t="s">
        <v>529</v>
      </c>
      <c r="G551" s="63" t="s">
        <v>1171</v>
      </c>
    </row>
    <row r="552" spans="1:8" hidden="1" x14ac:dyDescent="0.2">
      <c r="A552" s="109">
        <v>108620</v>
      </c>
      <c r="B552" s="179">
        <v>44056</v>
      </c>
      <c r="C552" s="179">
        <v>44086</v>
      </c>
      <c r="D552" s="180">
        <v>444</v>
      </c>
      <c r="E552" s="181" t="s">
        <v>72</v>
      </c>
      <c r="F552" s="113" t="s">
        <v>598</v>
      </c>
      <c r="G552" s="63" t="s">
        <v>1171</v>
      </c>
    </row>
    <row r="553" spans="1:8" hidden="1" x14ac:dyDescent="0.2">
      <c r="A553" s="109">
        <v>8600</v>
      </c>
      <c r="B553" s="179">
        <v>44056</v>
      </c>
      <c r="C553" s="179">
        <v>44084</v>
      </c>
      <c r="D553" s="180">
        <v>975</v>
      </c>
      <c r="E553" s="181" t="s">
        <v>796</v>
      </c>
      <c r="F553" s="113" t="s">
        <v>596</v>
      </c>
      <c r="G553" s="63" t="s">
        <v>1171</v>
      </c>
    </row>
    <row r="554" spans="1:8" hidden="1" x14ac:dyDescent="0.2">
      <c r="A554" s="175">
        <v>3259</v>
      </c>
      <c r="B554" s="197">
        <v>44056</v>
      </c>
      <c r="C554" s="197">
        <v>44085</v>
      </c>
      <c r="D554" s="198">
        <v>2520</v>
      </c>
      <c r="E554" s="199" t="s">
        <v>795</v>
      </c>
      <c r="F554" s="113" t="s">
        <v>597</v>
      </c>
      <c r="G554" s="63" t="s">
        <v>1171</v>
      </c>
    </row>
    <row r="555" spans="1:8" s="30" customFormat="1" hidden="1" x14ac:dyDescent="0.2">
      <c r="A555" s="109">
        <v>907</v>
      </c>
      <c r="B555" s="179">
        <v>44057</v>
      </c>
      <c r="C555" s="179">
        <v>44086</v>
      </c>
      <c r="D555" s="180">
        <v>120.47</v>
      </c>
      <c r="E555" s="181" t="s">
        <v>863</v>
      </c>
      <c r="F555" s="113" t="s">
        <v>592</v>
      </c>
      <c r="G555" s="63" t="s">
        <v>1171</v>
      </c>
      <c r="H555" s="1"/>
    </row>
    <row r="556" spans="1:8" hidden="1" x14ac:dyDescent="0.2">
      <c r="A556" s="109">
        <v>15690</v>
      </c>
      <c r="B556" s="179">
        <v>44055</v>
      </c>
      <c r="C556" s="179">
        <v>44085</v>
      </c>
      <c r="D556" s="180">
        <v>767.2</v>
      </c>
      <c r="E556" s="181" t="s">
        <v>896</v>
      </c>
      <c r="F556" s="113" t="s">
        <v>598</v>
      </c>
      <c r="G556" s="63" t="s">
        <v>1171</v>
      </c>
    </row>
    <row r="557" spans="1:8" hidden="1" x14ac:dyDescent="0.2">
      <c r="A557" s="109">
        <v>1363</v>
      </c>
      <c r="B557" s="179">
        <v>44057</v>
      </c>
      <c r="C557" s="179">
        <v>44087</v>
      </c>
      <c r="D557" s="180">
        <v>2219.2600000000002</v>
      </c>
      <c r="E557" s="181" t="s">
        <v>62</v>
      </c>
      <c r="F557" s="113" t="s">
        <v>594</v>
      </c>
      <c r="G557" s="63" t="s">
        <v>1171</v>
      </c>
    </row>
    <row r="558" spans="1:8" hidden="1" x14ac:dyDescent="0.2">
      <c r="A558" s="109">
        <v>1362</v>
      </c>
      <c r="B558" s="179">
        <v>44056</v>
      </c>
      <c r="C558" s="179">
        <v>44086</v>
      </c>
      <c r="D558" s="180">
        <v>966.33</v>
      </c>
      <c r="E558" s="181" t="s">
        <v>62</v>
      </c>
      <c r="F558" s="113" t="s">
        <v>597</v>
      </c>
      <c r="G558" s="63" t="s">
        <v>1171</v>
      </c>
    </row>
    <row r="559" spans="1:8" hidden="1" x14ac:dyDescent="0.2">
      <c r="A559" s="109">
        <v>327173</v>
      </c>
      <c r="B559" s="179">
        <v>44054</v>
      </c>
      <c r="C559" s="179">
        <v>44084</v>
      </c>
      <c r="D559" s="180">
        <v>1763.6</v>
      </c>
      <c r="E559" s="181" t="s">
        <v>60</v>
      </c>
      <c r="F559" s="113" t="s">
        <v>595</v>
      </c>
      <c r="G559" s="63" t="s">
        <v>1171</v>
      </c>
    </row>
    <row r="560" spans="1:8" hidden="1" x14ac:dyDescent="0.2">
      <c r="A560" s="109">
        <v>36094</v>
      </c>
      <c r="B560" s="179">
        <v>44054</v>
      </c>
      <c r="C560" s="179">
        <v>44083</v>
      </c>
      <c r="D560" s="180">
        <v>1176.17</v>
      </c>
      <c r="E560" s="181" t="s">
        <v>1172</v>
      </c>
      <c r="F560" s="113" t="s">
        <v>594</v>
      </c>
      <c r="G560" s="63" t="s">
        <v>1171</v>
      </c>
    </row>
    <row r="561" spans="1:8" hidden="1" x14ac:dyDescent="0.2">
      <c r="A561" s="109">
        <v>74</v>
      </c>
      <c r="B561" s="179">
        <v>44060</v>
      </c>
      <c r="C561" s="179">
        <v>44090</v>
      </c>
      <c r="D561" s="180">
        <v>362.1</v>
      </c>
      <c r="E561" s="181" t="s">
        <v>877</v>
      </c>
      <c r="F561" s="113" t="s">
        <v>592</v>
      </c>
      <c r="G561" s="63" t="s">
        <v>1171</v>
      </c>
    </row>
    <row r="562" spans="1:8" ht="21" hidden="1" x14ac:dyDescent="0.2">
      <c r="A562" s="109">
        <v>3529313</v>
      </c>
      <c r="B562" s="179">
        <v>44055</v>
      </c>
      <c r="C562" s="179">
        <v>44083</v>
      </c>
      <c r="D562" s="180">
        <v>1199.3399999999999</v>
      </c>
      <c r="E562" s="181" t="s">
        <v>217</v>
      </c>
      <c r="F562" s="113" t="s">
        <v>597</v>
      </c>
      <c r="G562" s="63" t="s">
        <v>1171</v>
      </c>
    </row>
    <row r="563" spans="1:8" hidden="1" x14ac:dyDescent="0.2">
      <c r="A563" s="109">
        <v>8466</v>
      </c>
      <c r="B563" s="179">
        <v>44063</v>
      </c>
      <c r="C563" s="179">
        <v>44077</v>
      </c>
      <c r="D563" s="180">
        <v>159.91</v>
      </c>
      <c r="E563" s="181" t="s">
        <v>414</v>
      </c>
      <c r="F563" s="113" t="s">
        <v>580</v>
      </c>
      <c r="G563" s="63" t="s">
        <v>1185</v>
      </c>
    </row>
    <row r="564" spans="1:8" s="30" customFormat="1" hidden="1" x14ac:dyDescent="0.2">
      <c r="A564" s="109">
        <v>63534</v>
      </c>
      <c r="B564" s="179">
        <v>44056</v>
      </c>
      <c r="C564" s="179">
        <v>44086</v>
      </c>
      <c r="D564" s="180">
        <v>1477.93</v>
      </c>
      <c r="E564" s="181" t="s">
        <v>1186</v>
      </c>
      <c r="F564" s="113" t="s">
        <v>575</v>
      </c>
      <c r="G564" s="63" t="s">
        <v>1185</v>
      </c>
      <c r="H564" s="1"/>
    </row>
    <row r="565" spans="1:8" s="30" customFormat="1" ht="21" hidden="1" x14ac:dyDescent="0.2">
      <c r="A565" s="109">
        <v>270710</v>
      </c>
      <c r="B565" s="179">
        <v>44056</v>
      </c>
      <c r="C565" s="179">
        <v>44084</v>
      </c>
      <c r="D565" s="180">
        <v>339.52</v>
      </c>
      <c r="E565" s="181" t="s">
        <v>225</v>
      </c>
      <c r="F565" s="113" t="s">
        <v>595</v>
      </c>
      <c r="G565" s="63" t="s">
        <v>1185</v>
      </c>
      <c r="H565" s="1"/>
    </row>
    <row r="566" spans="1:8" s="30" customFormat="1" hidden="1" x14ac:dyDescent="0.2">
      <c r="A566" s="109">
        <v>5150</v>
      </c>
      <c r="B566" s="179">
        <v>44061</v>
      </c>
      <c r="C566" s="179">
        <v>44091</v>
      </c>
      <c r="D566" s="180">
        <v>633</v>
      </c>
      <c r="E566" s="181" t="s">
        <v>1529</v>
      </c>
      <c r="F566" s="113" t="s">
        <v>570</v>
      </c>
      <c r="G566" s="63" t="s">
        <v>1185</v>
      </c>
      <c r="H566" s="1"/>
    </row>
    <row r="567" spans="1:8" s="30" customFormat="1" ht="21" hidden="1" x14ac:dyDescent="0.2">
      <c r="A567" s="109">
        <v>1422097</v>
      </c>
      <c r="B567" s="179">
        <v>44063</v>
      </c>
      <c r="C567" s="110">
        <v>44083</v>
      </c>
      <c r="D567" s="180">
        <v>209.15</v>
      </c>
      <c r="E567" s="181" t="s">
        <v>343</v>
      </c>
      <c r="F567" s="113" t="s">
        <v>580</v>
      </c>
      <c r="G567" s="63" t="s">
        <v>1185</v>
      </c>
      <c r="H567" s="1"/>
    </row>
    <row r="568" spans="1:8" s="30" customFormat="1" ht="21" hidden="1" x14ac:dyDescent="0.2">
      <c r="A568" s="109">
        <v>1421836</v>
      </c>
      <c r="B568" s="179">
        <v>44061</v>
      </c>
      <c r="C568" s="179">
        <v>44081</v>
      </c>
      <c r="D568" s="180">
        <v>296.7</v>
      </c>
      <c r="E568" s="181" t="s">
        <v>343</v>
      </c>
      <c r="F568" s="113" t="s">
        <v>580</v>
      </c>
      <c r="G568" s="63" t="s">
        <v>1185</v>
      </c>
      <c r="H568" s="1"/>
    </row>
    <row r="569" spans="1:8" s="30" customFormat="1" ht="21" hidden="1" x14ac:dyDescent="0.2">
      <c r="A569" s="109">
        <v>45100</v>
      </c>
      <c r="B569" s="179">
        <v>44062</v>
      </c>
      <c r="C569" s="179">
        <v>44090</v>
      </c>
      <c r="D569" s="180">
        <v>525</v>
      </c>
      <c r="E569" s="181" t="s">
        <v>713</v>
      </c>
      <c r="F569" s="113" t="s">
        <v>578</v>
      </c>
      <c r="G569" s="173">
        <v>44064</v>
      </c>
      <c r="H569" s="1"/>
    </row>
    <row r="570" spans="1:8" s="30" customFormat="1" hidden="1" x14ac:dyDescent="0.2">
      <c r="A570" s="109">
        <v>8479</v>
      </c>
      <c r="B570" s="179">
        <v>44065</v>
      </c>
      <c r="C570" s="179">
        <v>44081</v>
      </c>
      <c r="D570" s="180">
        <v>393.52</v>
      </c>
      <c r="E570" s="181" t="s">
        <v>414</v>
      </c>
      <c r="F570" s="113" t="s">
        <v>580</v>
      </c>
      <c r="G570" s="63" t="s">
        <v>1187</v>
      </c>
      <c r="H570" s="1"/>
    </row>
    <row r="571" spans="1:8" s="30" customFormat="1" hidden="1" x14ac:dyDescent="0.2">
      <c r="A571" s="109">
        <v>290466</v>
      </c>
      <c r="B571" s="179">
        <v>44063</v>
      </c>
      <c r="C571" s="179">
        <v>44092</v>
      </c>
      <c r="D571" s="180">
        <v>396.62</v>
      </c>
      <c r="E571" s="181" t="s">
        <v>1020</v>
      </c>
      <c r="F571" s="113" t="s">
        <v>577</v>
      </c>
      <c r="G571" s="63" t="s">
        <v>1187</v>
      </c>
      <c r="H571" s="1"/>
    </row>
    <row r="572" spans="1:8" s="30" customFormat="1" hidden="1" x14ac:dyDescent="0.2">
      <c r="A572" s="109">
        <v>5200</v>
      </c>
      <c r="B572" s="179">
        <v>44065</v>
      </c>
      <c r="C572" s="179">
        <v>44095</v>
      </c>
      <c r="D572" s="180">
        <v>633</v>
      </c>
      <c r="E572" s="181" t="s">
        <v>1529</v>
      </c>
      <c r="F572" s="113" t="s">
        <v>570</v>
      </c>
      <c r="G572" s="63" t="s">
        <v>1187</v>
      </c>
      <c r="H572" s="1"/>
    </row>
    <row r="573" spans="1:8" s="30" customFormat="1" ht="21" hidden="1" x14ac:dyDescent="0.2">
      <c r="A573" s="109">
        <v>1422382</v>
      </c>
      <c r="B573" s="179">
        <v>44064</v>
      </c>
      <c r="C573" s="179">
        <v>44084</v>
      </c>
      <c r="D573" s="180">
        <v>518</v>
      </c>
      <c r="E573" s="181" t="s">
        <v>343</v>
      </c>
      <c r="F573" s="113" t="s">
        <v>580</v>
      </c>
      <c r="G573" s="63" t="s">
        <v>1187</v>
      </c>
      <c r="H573" s="1"/>
    </row>
    <row r="574" spans="1:8" hidden="1" x14ac:dyDescent="0.2">
      <c r="A574" s="109">
        <v>493647</v>
      </c>
      <c r="B574" s="179">
        <v>44068</v>
      </c>
      <c r="C574" s="179">
        <v>44083</v>
      </c>
      <c r="D574" s="180">
        <v>2907.65</v>
      </c>
      <c r="E574" s="181" t="s">
        <v>144</v>
      </c>
      <c r="F574" s="113" t="s">
        <v>578</v>
      </c>
      <c r="G574" s="63" t="s">
        <v>1200</v>
      </c>
    </row>
    <row r="575" spans="1:8" hidden="1" x14ac:dyDescent="0.2">
      <c r="A575" s="109">
        <v>1022740</v>
      </c>
      <c r="B575" s="179">
        <v>44063</v>
      </c>
      <c r="C575" s="179">
        <v>44093</v>
      </c>
      <c r="D575" s="180">
        <v>88.2</v>
      </c>
      <c r="E575" s="181" t="s">
        <v>939</v>
      </c>
      <c r="F575" s="113" t="s">
        <v>594</v>
      </c>
      <c r="G575" s="63" t="s">
        <v>1200</v>
      </c>
    </row>
    <row r="576" spans="1:8" ht="21" hidden="1" x14ac:dyDescent="0.2">
      <c r="A576" s="109">
        <v>41839</v>
      </c>
      <c r="B576" s="179">
        <v>44064</v>
      </c>
      <c r="C576" s="179">
        <v>44093</v>
      </c>
      <c r="D576" s="180">
        <v>1731</v>
      </c>
      <c r="E576" s="181" t="s">
        <v>661</v>
      </c>
      <c r="F576" s="113" t="s">
        <v>577</v>
      </c>
      <c r="G576" s="63" t="s">
        <v>1200</v>
      </c>
    </row>
    <row r="577" spans="1:7" hidden="1" x14ac:dyDescent="0.2">
      <c r="A577" s="109">
        <v>3141869</v>
      </c>
      <c r="B577" s="179">
        <v>44068</v>
      </c>
      <c r="C577" s="179">
        <v>44082</v>
      </c>
      <c r="D577" s="180">
        <v>1730.37</v>
      </c>
      <c r="E577" s="181" t="s">
        <v>417</v>
      </c>
      <c r="F577" s="113" t="s">
        <v>577</v>
      </c>
      <c r="G577" s="63" t="s">
        <v>1200</v>
      </c>
    </row>
    <row r="578" spans="1:7" hidden="1" x14ac:dyDescent="0.2">
      <c r="A578" s="109">
        <v>1930</v>
      </c>
      <c r="B578" s="179">
        <v>44061</v>
      </c>
      <c r="C578" s="179">
        <v>44091</v>
      </c>
      <c r="D578" s="180">
        <v>455</v>
      </c>
      <c r="E578" s="181" t="s">
        <v>201</v>
      </c>
      <c r="F578" s="113" t="s">
        <v>594</v>
      </c>
      <c r="G578" s="63" t="s">
        <v>1200</v>
      </c>
    </row>
    <row r="579" spans="1:7" hidden="1" x14ac:dyDescent="0.2">
      <c r="A579" s="109">
        <v>525</v>
      </c>
      <c r="B579" s="179">
        <v>44061</v>
      </c>
      <c r="C579" s="179">
        <v>44092</v>
      </c>
      <c r="D579" s="180">
        <v>505.4</v>
      </c>
      <c r="E579" s="181" t="s">
        <v>77</v>
      </c>
      <c r="F579" s="113" t="s">
        <v>593</v>
      </c>
      <c r="G579" s="63" t="s">
        <v>1200</v>
      </c>
    </row>
    <row r="580" spans="1:7" hidden="1" x14ac:dyDescent="0.2">
      <c r="A580" s="109">
        <v>3235</v>
      </c>
      <c r="B580" s="179">
        <v>44061</v>
      </c>
      <c r="C580" s="179">
        <v>44089</v>
      </c>
      <c r="D580" s="180">
        <v>3250</v>
      </c>
      <c r="E580" s="181" t="s">
        <v>1199</v>
      </c>
      <c r="F580" s="113" t="s">
        <v>562</v>
      </c>
      <c r="G580" s="63" t="s">
        <v>1200</v>
      </c>
    </row>
    <row r="581" spans="1:7" ht="21" hidden="1" x14ac:dyDescent="0.2">
      <c r="A581" s="109">
        <v>1422752</v>
      </c>
      <c r="B581" s="179">
        <v>44068</v>
      </c>
      <c r="C581" s="179">
        <v>44088</v>
      </c>
      <c r="D581" s="180">
        <v>330.6</v>
      </c>
      <c r="E581" s="181" t="s">
        <v>343</v>
      </c>
      <c r="F581" s="113" t="s">
        <v>580</v>
      </c>
      <c r="G581" s="63" t="s">
        <v>1200</v>
      </c>
    </row>
    <row r="582" spans="1:7" hidden="1" x14ac:dyDescent="0.2">
      <c r="A582" s="109">
        <v>1833</v>
      </c>
      <c r="B582" s="179">
        <v>44069</v>
      </c>
      <c r="C582" s="179">
        <v>44084</v>
      </c>
      <c r="D582" s="180">
        <v>2856.8</v>
      </c>
      <c r="E582" s="181" t="s">
        <v>1220</v>
      </c>
      <c r="F582" s="113" t="s">
        <v>588</v>
      </c>
      <c r="G582" s="63" t="s">
        <v>1219</v>
      </c>
    </row>
    <row r="583" spans="1:7" hidden="1" x14ac:dyDescent="0.2">
      <c r="A583" s="109">
        <v>61955</v>
      </c>
      <c r="B583" s="179">
        <v>44070</v>
      </c>
      <c r="C583" s="179">
        <v>44085</v>
      </c>
      <c r="D583" s="180">
        <v>2233.08</v>
      </c>
      <c r="E583" s="181" t="s">
        <v>445</v>
      </c>
      <c r="F583" s="113" t="s">
        <v>578</v>
      </c>
      <c r="G583" s="63" t="s">
        <v>1219</v>
      </c>
    </row>
    <row r="584" spans="1:7" hidden="1" x14ac:dyDescent="0.2">
      <c r="A584" s="109">
        <v>90932</v>
      </c>
      <c r="B584" s="179">
        <v>44069</v>
      </c>
      <c r="C584" s="179">
        <v>44099</v>
      </c>
      <c r="D584" s="180">
        <v>5375</v>
      </c>
      <c r="E584" s="181" t="s">
        <v>1221</v>
      </c>
      <c r="F584" s="113" t="s">
        <v>602</v>
      </c>
      <c r="G584" s="63" t="s">
        <v>1219</v>
      </c>
    </row>
    <row r="585" spans="1:7" ht="21" hidden="1" x14ac:dyDescent="0.2">
      <c r="A585" s="109">
        <v>673</v>
      </c>
      <c r="B585" s="179">
        <v>44069</v>
      </c>
      <c r="C585" s="179">
        <v>44099</v>
      </c>
      <c r="D585" s="180">
        <v>12968.39</v>
      </c>
      <c r="E585" s="181" t="s">
        <v>740</v>
      </c>
      <c r="F585" s="113" t="s">
        <v>87</v>
      </c>
      <c r="G585" s="63" t="s">
        <v>1219</v>
      </c>
    </row>
    <row r="586" spans="1:7" hidden="1" x14ac:dyDescent="0.2">
      <c r="A586" s="109">
        <v>5269</v>
      </c>
      <c r="B586" s="179">
        <v>44071</v>
      </c>
      <c r="C586" s="179">
        <v>44101</v>
      </c>
      <c r="D586" s="180">
        <v>422</v>
      </c>
      <c r="E586" s="181" t="s">
        <v>1529</v>
      </c>
      <c r="F586" s="113" t="s">
        <v>570</v>
      </c>
      <c r="G586" s="63" t="s">
        <v>1219</v>
      </c>
    </row>
    <row r="587" spans="1:7" ht="21" hidden="1" x14ac:dyDescent="0.2">
      <c r="A587" s="109">
        <v>1423386</v>
      </c>
      <c r="B587" s="179">
        <v>44071</v>
      </c>
      <c r="C587" s="179">
        <v>44091</v>
      </c>
      <c r="D587" s="180">
        <v>510.3</v>
      </c>
      <c r="E587" s="181" t="s">
        <v>343</v>
      </c>
      <c r="F587" s="113" t="s">
        <v>580</v>
      </c>
      <c r="G587" s="63" t="s">
        <v>1219</v>
      </c>
    </row>
    <row r="588" spans="1:7" ht="21" hidden="1" x14ac:dyDescent="0.2">
      <c r="A588" s="109">
        <v>1423000</v>
      </c>
      <c r="B588" s="179">
        <v>44070</v>
      </c>
      <c r="C588" s="179">
        <v>44090</v>
      </c>
      <c r="D588" s="180">
        <v>307.39999999999998</v>
      </c>
      <c r="E588" s="181" t="s">
        <v>343</v>
      </c>
      <c r="F588" s="113" t="s">
        <v>580</v>
      </c>
      <c r="G588" s="63" t="s">
        <v>1219</v>
      </c>
    </row>
    <row r="589" spans="1:7" hidden="1" x14ac:dyDescent="0.2">
      <c r="A589" s="109">
        <v>494011</v>
      </c>
      <c r="B589" s="179">
        <v>44069</v>
      </c>
      <c r="C589" s="179">
        <v>44084</v>
      </c>
      <c r="D589" s="180">
        <v>357.45</v>
      </c>
      <c r="E589" s="181" t="s">
        <v>144</v>
      </c>
      <c r="F589" s="113" t="s">
        <v>577</v>
      </c>
      <c r="G589" s="63" t="s">
        <v>1233</v>
      </c>
    </row>
    <row r="590" spans="1:7" hidden="1" x14ac:dyDescent="0.2">
      <c r="A590" s="109">
        <v>8512</v>
      </c>
      <c r="B590" s="179">
        <v>44075</v>
      </c>
      <c r="C590" s="179">
        <v>44090</v>
      </c>
      <c r="D590" s="180">
        <v>226.35</v>
      </c>
      <c r="E590" s="181" t="s">
        <v>414</v>
      </c>
      <c r="F590" s="113" t="s">
        <v>605</v>
      </c>
      <c r="G590" s="63" t="s">
        <v>1241</v>
      </c>
    </row>
    <row r="591" spans="1:7" hidden="1" x14ac:dyDescent="0.2">
      <c r="A591" s="109">
        <v>494570</v>
      </c>
      <c r="B591" s="179">
        <v>44075</v>
      </c>
      <c r="C591" s="179">
        <v>44090</v>
      </c>
      <c r="D591" s="180">
        <v>720.44</v>
      </c>
      <c r="E591" s="181" t="s">
        <v>144</v>
      </c>
      <c r="F591" s="113" t="s">
        <v>604</v>
      </c>
      <c r="G591" s="63" t="s">
        <v>1241</v>
      </c>
    </row>
    <row r="592" spans="1:7" hidden="1" x14ac:dyDescent="0.2">
      <c r="A592" s="109">
        <v>494592</v>
      </c>
      <c r="B592" s="179">
        <v>44075</v>
      </c>
      <c r="C592" s="179">
        <v>44090</v>
      </c>
      <c r="D592" s="180">
        <v>1123.2</v>
      </c>
      <c r="E592" s="181" t="s">
        <v>144</v>
      </c>
      <c r="F592" s="113" t="s">
        <v>608</v>
      </c>
      <c r="G592" s="63" t="s">
        <v>1241</v>
      </c>
    </row>
    <row r="593" spans="1:7" hidden="1" x14ac:dyDescent="0.2">
      <c r="A593" s="109">
        <v>42</v>
      </c>
      <c r="B593" s="179">
        <v>44074</v>
      </c>
      <c r="C593" s="179">
        <f>B593+30</f>
        <v>44104</v>
      </c>
      <c r="D593" s="180">
        <v>325</v>
      </c>
      <c r="E593" s="181" t="s">
        <v>1243</v>
      </c>
      <c r="F593" s="113" t="s">
        <v>579</v>
      </c>
      <c r="G593" s="63" t="s">
        <v>1241</v>
      </c>
    </row>
    <row r="594" spans="1:7" hidden="1" x14ac:dyDescent="0.2">
      <c r="A594" s="109">
        <v>44</v>
      </c>
      <c r="B594" s="179">
        <v>44074</v>
      </c>
      <c r="C594" s="179">
        <f>B594+30</f>
        <v>44104</v>
      </c>
      <c r="D594" s="180">
        <v>1356.42</v>
      </c>
      <c r="E594" s="181" t="s">
        <v>1243</v>
      </c>
      <c r="F594" s="113" t="s">
        <v>579</v>
      </c>
      <c r="G594" s="63" t="s">
        <v>1241</v>
      </c>
    </row>
    <row r="595" spans="1:7" hidden="1" x14ac:dyDescent="0.2">
      <c r="A595" s="109">
        <v>43</v>
      </c>
      <c r="B595" s="179">
        <v>44074</v>
      </c>
      <c r="C595" s="179">
        <f>B595+30</f>
        <v>44104</v>
      </c>
      <c r="D595" s="180">
        <v>740</v>
      </c>
      <c r="E595" s="181" t="s">
        <v>1243</v>
      </c>
      <c r="F595" s="113" t="s">
        <v>581</v>
      </c>
      <c r="G595" s="63" t="s">
        <v>1241</v>
      </c>
    </row>
    <row r="596" spans="1:7" hidden="1" x14ac:dyDescent="0.2">
      <c r="A596" s="109">
        <v>345</v>
      </c>
      <c r="B596" s="179">
        <v>44075</v>
      </c>
      <c r="C596" s="179">
        <f>B596+15</f>
        <v>44090</v>
      </c>
      <c r="D596" s="180">
        <v>6000</v>
      </c>
      <c r="E596" s="181" t="s">
        <v>1244</v>
      </c>
      <c r="F596" s="113" t="s">
        <v>95</v>
      </c>
      <c r="G596" s="63" t="s">
        <v>1241</v>
      </c>
    </row>
    <row r="597" spans="1:7" ht="21" hidden="1" x14ac:dyDescent="0.2">
      <c r="A597" s="109">
        <v>2370</v>
      </c>
      <c r="B597" s="179">
        <v>44074</v>
      </c>
      <c r="C597" s="179">
        <v>44088</v>
      </c>
      <c r="D597" s="180">
        <v>1760</v>
      </c>
      <c r="E597" s="181" t="s">
        <v>1240</v>
      </c>
      <c r="F597" s="113" t="s">
        <v>622</v>
      </c>
      <c r="G597" s="63" t="s">
        <v>1241</v>
      </c>
    </row>
    <row r="598" spans="1:7" ht="21" hidden="1" x14ac:dyDescent="0.2">
      <c r="A598" s="109">
        <v>1423830</v>
      </c>
      <c r="B598" s="179">
        <v>44075</v>
      </c>
      <c r="C598" s="179">
        <v>44095</v>
      </c>
      <c r="D598" s="180">
        <v>135.4</v>
      </c>
      <c r="E598" s="181" t="s">
        <v>343</v>
      </c>
      <c r="F598" s="113" t="s">
        <v>605</v>
      </c>
      <c r="G598" s="63" t="s">
        <v>1241</v>
      </c>
    </row>
    <row r="599" spans="1:7" hidden="1" x14ac:dyDescent="0.2">
      <c r="A599" s="109">
        <v>3715</v>
      </c>
      <c r="B599" s="179">
        <v>44075</v>
      </c>
      <c r="C599" s="179">
        <v>44105</v>
      </c>
      <c r="D599" s="180">
        <v>404.94</v>
      </c>
      <c r="E599" s="181" t="s">
        <v>1242</v>
      </c>
      <c r="F599" s="113" t="s">
        <v>605</v>
      </c>
      <c r="G599" s="63" t="s">
        <v>1241</v>
      </c>
    </row>
    <row r="600" spans="1:7" hidden="1" x14ac:dyDescent="0.2">
      <c r="A600" s="109">
        <v>1341811</v>
      </c>
      <c r="B600" s="179">
        <v>44076</v>
      </c>
      <c r="C600" s="179">
        <v>44106</v>
      </c>
      <c r="D600" s="180">
        <v>765</v>
      </c>
      <c r="E600" s="181" t="s">
        <v>58</v>
      </c>
      <c r="F600" s="113" t="s">
        <v>614</v>
      </c>
      <c r="G600" s="63" t="s">
        <v>1261</v>
      </c>
    </row>
    <row r="601" spans="1:7" hidden="1" x14ac:dyDescent="0.2">
      <c r="A601" s="109">
        <v>1341807</v>
      </c>
      <c r="B601" s="179">
        <v>44076</v>
      </c>
      <c r="C601" s="179">
        <v>44106</v>
      </c>
      <c r="D601" s="180">
        <v>894</v>
      </c>
      <c r="E601" s="181" t="s">
        <v>58</v>
      </c>
      <c r="F601" s="113" t="s">
        <v>615</v>
      </c>
      <c r="G601" s="63" t="s">
        <v>1261</v>
      </c>
    </row>
    <row r="602" spans="1:7" hidden="1" x14ac:dyDescent="0.2">
      <c r="A602" s="109">
        <v>191957</v>
      </c>
      <c r="B602" s="179">
        <v>44076</v>
      </c>
      <c r="C602" s="179">
        <v>44104</v>
      </c>
      <c r="D602" s="180">
        <v>736.25</v>
      </c>
      <c r="E602" s="181" t="s">
        <v>145</v>
      </c>
      <c r="F602" s="113" t="s">
        <v>608</v>
      </c>
      <c r="G602" s="63" t="s">
        <v>1261</v>
      </c>
    </row>
    <row r="603" spans="1:7" ht="21" hidden="1" x14ac:dyDescent="0.2">
      <c r="A603" s="109">
        <v>64179</v>
      </c>
      <c r="B603" s="179">
        <v>44076</v>
      </c>
      <c r="C603" s="179">
        <v>44106</v>
      </c>
      <c r="D603" s="180">
        <v>1144.27</v>
      </c>
      <c r="E603" s="181" t="s">
        <v>686</v>
      </c>
      <c r="F603" s="113" t="s">
        <v>616</v>
      </c>
      <c r="G603" s="63" t="s">
        <v>1261</v>
      </c>
    </row>
    <row r="604" spans="1:7" hidden="1" x14ac:dyDescent="0.2">
      <c r="A604" s="109">
        <v>293431</v>
      </c>
      <c r="B604" s="179">
        <v>44076</v>
      </c>
      <c r="C604" s="179">
        <v>44105</v>
      </c>
      <c r="D604" s="180">
        <v>1144.7</v>
      </c>
      <c r="E604" s="181" t="s">
        <v>1020</v>
      </c>
      <c r="F604" s="113" t="s">
        <v>608</v>
      </c>
      <c r="G604" s="63" t="s">
        <v>1261</v>
      </c>
    </row>
    <row r="605" spans="1:7" hidden="1" x14ac:dyDescent="0.2">
      <c r="A605" s="109">
        <v>289729</v>
      </c>
      <c r="B605" s="179">
        <v>44076</v>
      </c>
      <c r="C605" s="179">
        <v>44104</v>
      </c>
      <c r="D605" s="180">
        <v>2625</v>
      </c>
      <c r="E605" s="181" t="s">
        <v>1262</v>
      </c>
      <c r="F605" s="113" t="s">
        <v>623</v>
      </c>
      <c r="G605" s="63" t="s">
        <v>1261</v>
      </c>
    </row>
    <row r="606" spans="1:7" hidden="1" x14ac:dyDescent="0.2">
      <c r="A606" s="109">
        <v>36976</v>
      </c>
      <c r="B606" s="179">
        <v>44076</v>
      </c>
      <c r="C606" s="179">
        <v>44106</v>
      </c>
      <c r="D606" s="180">
        <v>908.38</v>
      </c>
      <c r="E606" s="181" t="s">
        <v>203</v>
      </c>
      <c r="F606" s="113" t="s">
        <v>615</v>
      </c>
      <c r="G606" s="63" t="s">
        <v>1261</v>
      </c>
    </row>
    <row r="607" spans="1:7" hidden="1" x14ac:dyDescent="0.2">
      <c r="A607" s="175">
        <v>317423</v>
      </c>
      <c r="B607" s="197">
        <v>44075</v>
      </c>
      <c r="C607" s="197">
        <v>44105</v>
      </c>
      <c r="D607" s="198">
        <v>4458</v>
      </c>
      <c r="E607" s="199" t="s">
        <v>67</v>
      </c>
      <c r="F607" s="113" t="s">
        <v>618</v>
      </c>
      <c r="G607" s="63" t="s">
        <v>1261</v>
      </c>
    </row>
    <row r="608" spans="1:7" hidden="1" x14ac:dyDescent="0.2">
      <c r="A608" s="109">
        <v>5351</v>
      </c>
      <c r="B608" s="179">
        <v>44077</v>
      </c>
      <c r="C608" s="179">
        <v>44107</v>
      </c>
      <c r="D608" s="180">
        <v>422</v>
      </c>
      <c r="E608" s="181" t="s">
        <v>1529</v>
      </c>
      <c r="F608" s="113" t="s">
        <v>570</v>
      </c>
      <c r="G608" s="272" t="s">
        <v>1261</v>
      </c>
    </row>
    <row r="609" spans="1:7" ht="21" hidden="1" x14ac:dyDescent="0.2">
      <c r="A609" s="109">
        <v>1424294</v>
      </c>
      <c r="B609" s="179">
        <v>44077</v>
      </c>
      <c r="C609" s="179">
        <v>44097</v>
      </c>
      <c r="D609" s="180">
        <v>270.25</v>
      </c>
      <c r="E609" s="181" t="s">
        <v>343</v>
      </c>
      <c r="F609" s="113" t="s">
        <v>605</v>
      </c>
      <c r="G609" s="272" t="s">
        <v>1261</v>
      </c>
    </row>
    <row r="610" spans="1:7" ht="21" hidden="1" x14ac:dyDescent="0.2">
      <c r="A610" s="109">
        <v>45440</v>
      </c>
      <c r="B610" s="179">
        <v>44076</v>
      </c>
      <c r="C610" s="179">
        <v>44104</v>
      </c>
      <c r="D610" s="180">
        <v>358</v>
      </c>
      <c r="E610" s="181" t="s">
        <v>713</v>
      </c>
      <c r="F610" s="113" t="s">
        <v>604</v>
      </c>
      <c r="G610" s="272" t="s">
        <v>1261</v>
      </c>
    </row>
    <row r="611" spans="1:7" hidden="1" x14ac:dyDescent="0.2">
      <c r="A611" s="109">
        <v>12</v>
      </c>
      <c r="B611" s="179">
        <v>44074</v>
      </c>
      <c r="C611" s="179">
        <v>44105</v>
      </c>
      <c r="D611" s="180">
        <v>135</v>
      </c>
      <c r="E611" s="181" t="s">
        <v>786</v>
      </c>
      <c r="F611" s="113" t="s">
        <v>577</v>
      </c>
      <c r="G611" s="272" t="s">
        <v>1261</v>
      </c>
    </row>
    <row r="612" spans="1:7" hidden="1" x14ac:dyDescent="0.2">
      <c r="A612" s="109">
        <v>8531</v>
      </c>
      <c r="B612" s="179">
        <v>44082</v>
      </c>
      <c r="C612" s="179">
        <v>44097</v>
      </c>
      <c r="D612" s="180">
        <v>169.85</v>
      </c>
      <c r="E612" s="181" t="s">
        <v>414</v>
      </c>
      <c r="F612" s="113" t="s">
        <v>605</v>
      </c>
      <c r="G612" s="272" t="s">
        <v>1315</v>
      </c>
    </row>
    <row r="613" spans="1:7" hidden="1" x14ac:dyDescent="0.2">
      <c r="A613" s="109">
        <v>2556</v>
      </c>
      <c r="B613" s="179">
        <v>44077</v>
      </c>
      <c r="C613" s="179">
        <f>30+B613</f>
        <v>44107</v>
      </c>
      <c r="D613" s="180">
        <v>2601</v>
      </c>
      <c r="E613" s="181" t="s">
        <v>415</v>
      </c>
      <c r="F613" s="113" t="s">
        <v>54</v>
      </c>
      <c r="G613" s="272" t="s">
        <v>1315</v>
      </c>
    </row>
    <row r="614" spans="1:7" hidden="1" x14ac:dyDescent="0.2">
      <c r="A614" s="109">
        <v>495567</v>
      </c>
      <c r="B614" s="179">
        <v>44082</v>
      </c>
      <c r="C614" s="179">
        <v>44097</v>
      </c>
      <c r="D614" s="180">
        <v>1190.06</v>
      </c>
      <c r="E614" s="181" t="s">
        <v>144</v>
      </c>
      <c r="F614" s="113" t="s">
        <v>604</v>
      </c>
      <c r="G614" s="272" t="s">
        <v>1315</v>
      </c>
    </row>
    <row r="615" spans="1:7" hidden="1" x14ac:dyDescent="0.2">
      <c r="A615" s="109">
        <v>495566</v>
      </c>
      <c r="B615" s="179">
        <v>44082</v>
      </c>
      <c r="C615" s="179">
        <v>44097</v>
      </c>
      <c r="D615" s="180">
        <v>493.64</v>
      </c>
      <c r="E615" s="181" t="s">
        <v>144</v>
      </c>
      <c r="F615" s="113" t="s">
        <v>608</v>
      </c>
      <c r="G615" s="272" t="s">
        <v>1315</v>
      </c>
    </row>
    <row r="616" spans="1:7" hidden="1" x14ac:dyDescent="0.2">
      <c r="A616" s="109">
        <v>121380</v>
      </c>
      <c r="B616" s="179">
        <v>44077</v>
      </c>
      <c r="C616" s="179">
        <v>44107</v>
      </c>
      <c r="D616" s="180">
        <v>1008.99</v>
      </c>
      <c r="E616" s="181" t="s">
        <v>715</v>
      </c>
      <c r="F616" s="113" t="s">
        <v>615</v>
      </c>
      <c r="G616" s="272" t="s">
        <v>1315</v>
      </c>
    </row>
    <row r="617" spans="1:7" ht="21" hidden="1" x14ac:dyDescent="0.2">
      <c r="A617" s="109">
        <v>93860</v>
      </c>
      <c r="B617" s="179">
        <v>44078</v>
      </c>
      <c r="C617" s="179">
        <v>44108</v>
      </c>
      <c r="D617" s="180">
        <v>770</v>
      </c>
      <c r="E617" s="181" t="s">
        <v>416</v>
      </c>
      <c r="F617" s="113" t="s">
        <v>614</v>
      </c>
      <c r="G617" s="272" t="s">
        <v>1315</v>
      </c>
    </row>
    <row r="618" spans="1:7" ht="21" hidden="1" x14ac:dyDescent="0.2">
      <c r="A618" s="109">
        <v>93861</v>
      </c>
      <c r="B618" s="179">
        <v>44078</v>
      </c>
      <c r="C618" s="179">
        <v>44108</v>
      </c>
      <c r="D618" s="180">
        <v>840</v>
      </c>
      <c r="E618" s="181" t="s">
        <v>416</v>
      </c>
      <c r="F618" s="113" t="s">
        <v>616</v>
      </c>
      <c r="G618" s="272" t="s">
        <v>1315</v>
      </c>
    </row>
    <row r="619" spans="1:7" hidden="1" x14ac:dyDescent="0.2">
      <c r="A619" s="109">
        <v>36969</v>
      </c>
      <c r="B619" s="179">
        <v>44078</v>
      </c>
      <c r="C619" s="179">
        <v>44107</v>
      </c>
      <c r="D619" s="180">
        <v>12811.5</v>
      </c>
      <c r="E619" s="181" t="s">
        <v>799</v>
      </c>
      <c r="F619" s="113" t="s">
        <v>614</v>
      </c>
      <c r="G619" s="272" t="s">
        <v>1315</v>
      </c>
    </row>
    <row r="620" spans="1:7" hidden="1" x14ac:dyDescent="0.2">
      <c r="A620" s="109">
        <v>215917</v>
      </c>
      <c r="B620" s="179">
        <v>44077</v>
      </c>
      <c r="C620" s="179">
        <v>44107</v>
      </c>
      <c r="D620" s="180">
        <v>962.53</v>
      </c>
      <c r="E620" s="181" t="s">
        <v>799</v>
      </c>
      <c r="F620" s="113" t="s">
        <v>615</v>
      </c>
      <c r="G620" s="272" t="s">
        <v>1315</v>
      </c>
    </row>
    <row r="621" spans="1:7" hidden="1" x14ac:dyDescent="0.2">
      <c r="A621" s="109">
        <v>36964</v>
      </c>
      <c r="B621" s="179">
        <v>44078</v>
      </c>
      <c r="C621" s="179">
        <v>44107</v>
      </c>
      <c r="D621" s="180">
        <v>585.20000000000005</v>
      </c>
      <c r="E621" s="181" t="s">
        <v>799</v>
      </c>
      <c r="F621" s="113" t="s">
        <v>616</v>
      </c>
      <c r="G621" s="272" t="s">
        <v>1315</v>
      </c>
    </row>
    <row r="622" spans="1:7" ht="21" hidden="1" x14ac:dyDescent="0.2">
      <c r="A622" s="109">
        <v>14200</v>
      </c>
      <c r="B622" s="179">
        <v>44077</v>
      </c>
      <c r="C622" s="179">
        <v>44109</v>
      </c>
      <c r="D622" s="180">
        <v>44000</v>
      </c>
      <c r="E622" s="181" t="s">
        <v>1129</v>
      </c>
      <c r="F622" s="113" t="s">
        <v>512</v>
      </c>
      <c r="G622" s="272" t="s">
        <v>1315</v>
      </c>
    </row>
    <row r="623" spans="1:7" hidden="1" x14ac:dyDescent="0.2">
      <c r="A623" s="109">
        <v>109633</v>
      </c>
      <c r="B623" s="179">
        <v>44077</v>
      </c>
      <c r="C623" s="179">
        <v>44107</v>
      </c>
      <c r="D623" s="180">
        <v>241.2</v>
      </c>
      <c r="E623" s="181" t="s">
        <v>72</v>
      </c>
      <c r="F623" s="113" t="s">
        <v>615</v>
      </c>
      <c r="G623" s="272" t="s">
        <v>1315</v>
      </c>
    </row>
    <row r="624" spans="1:7" ht="21" hidden="1" x14ac:dyDescent="0.2">
      <c r="A624" s="109">
        <v>2726036</v>
      </c>
      <c r="B624" s="179">
        <v>44077</v>
      </c>
      <c r="C624" s="179">
        <v>44109</v>
      </c>
      <c r="D624" s="180">
        <v>5700</v>
      </c>
      <c r="E624" s="181" t="s">
        <v>320</v>
      </c>
      <c r="F624" s="113" t="s">
        <v>615</v>
      </c>
      <c r="G624" s="272" t="s">
        <v>1315</v>
      </c>
    </row>
    <row r="625" spans="1:7" hidden="1" x14ac:dyDescent="0.2">
      <c r="A625" s="109">
        <v>1958</v>
      </c>
      <c r="B625" s="179">
        <v>44075</v>
      </c>
      <c r="C625" s="179">
        <v>44105</v>
      </c>
      <c r="D625" s="180">
        <v>1494</v>
      </c>
      <c r="E625" s="181" t="s">
        <v>201</v>
      </c>
      <c r="F625" s="113" t="s">
        <v>594</v>
      </c>
      <c r="G625" s="272" t="s">
        <v>1315</v>
      </c>
    </row>
    <row r="626" spans="1:7" hidden="1" x14ac:dyDescent="0.2">
      <c r="A626" s="109">
        <v>153852</v>
      </c>
      <c r="B626" s="179">
        <v>44078</v>
      </c>
      <c r="C626" s="179">
        <v>44108</v>
      </c>
      <c r="D626" s="180">
        <v>3454.4</v>
      </c>
      <c r="E626" s="181" t="s">
        <v>339</v>
      </c>
      <c r="F626" s="113" t="s">
        <v>616</v>
      </c>
      <c r="G626" s="272" t="s">
        <v>1315</v>
      </c>
    </row>
    <row r="627" spans="1:7" hidden="1" x14ac:dyDescent="0.2">
      <c r="A627" s="109">
        <v>50</v>
      </c>
      <c r="B627" s="179">
        <v>44077</v>
      </c>
      <c r="C627" s="179">
        <v>44111</v>
      </c>
      <c r="D627" s="180">
        <v>699</v>
      </c>
      <c r="E627" s="181" t="s">
        <v>1316</v>
      </c>
      <c r="F627" s="113" t="s">
        <v>615</v>
      </c>
      <c r="G627" s="272" t="s">
        <v>1315</v>
      </c>
    </row>
    <row r="628" spans="1:7" hidden="1" x14ac:dyDescent="0.2">
      <c r="A628" s="109">
        <v>294356</v>
      </c>
      <c r="B628" s="179">
        <v>44082</v>
      </c>
      <c r="C628" s="179">
        <f>B628+28</f>
        <v>44110</v>
      </c>
      <c r="D628" s="180">
        <v>477.54</v>
      </c>
      <c r="E628" s="181" t="s">
        <v>1020</v>
      </c>
      <c r="F628" s="113" t="s">
        <v>604</v>
      </c>
      <c r="G628" s="272" t="s">
        <v>1315</v>
      </c>
    </row>
    <row r="629" spans="1:7" hidden="1" x14ac:dyDescent="0.2">
      <c r="A629" s="109">
        <v>293398</v>
      </c>
      <c r="B629" s="179">
        <v>44076</v>
      </c>
      <c r="C629" s="179">
        <f>B629+28</f>
        <v>44104</v>
      </c>
      <c r="D629" s="180">
        <v>1286.69</v>
      </c>
      <c r="E629" s="181" t="s">
        <v>1020</v>
      </c>
      <c r="F629" s="113" t="s">
        <v>604</v>
      </c>
      <c r="G629" s="272" t="s">
        <v>1315</v>
      </c>
    </row>
    <row r="630" spans="1:7" hidden="1" x14ac:dyDescent="0.2">
      <c r="A630" s="109">
        <v>307460</v>
      </c>
      <c r="B630" s="179">
        <v>44076</v>
      </c>
      <c r="C630" s="179">
        <v>44106</v>
      </c>
      <c r="D630" s="180">
        <v>249.78</v>
      </c>
      <c r="E630" s="181" t="s">
        <v>845</v>
      </c>
      <c r="F630" s="113" t="s">
        <v>608</v>
      </c>
      <c r="G630" s="272" t="s">
        <v>1315</v>
      </c>
    </row>
    <row r="631" spans="1:7" hidden="1" x14ac:dyDescent="0.2">
      <c r="A631" s="109">
        <v>28395</v>
      </c>
      <c r="B631" s="179">
        <v>44074</v>
      </c>
      <c r="C631" s="179">
        <v>44104</v>
      </c>
      <c r="D631" s="180">
        <v>3020</v>
      </c>
      <c r="E631" s="181" t="s">
        <v>1247</v>
      </c>
      <c r="F631" s="113" t="s">
        <v>610</v>
      </c>
      <c r="G631" s="272" t="s">
        <v>1315</v>
      </c>
    </row>
    <row r="632" spans="1:7" ht="21" hidden="1" x14ac:dyDescent="0.2">
      <c r="A632" s="109">
        <v>33370</v>
      </c>
      <c r="B632" s="179">
        <v>44077</v>
      </c>
      <c r="C632" s="179">
        <v>44107</v>
      </c>
      <c r="D632" s="180">
        <v>1352</v>
      </c>
      <c r="E632" s="181" t="s">
        <v>57</v>
      </c>
      <c r="F632" s="113" t="s">
        <v>615</v>
      </c>
      <c r="G632" s="272" t="s">
        <v>1315</v>
      </c>
    </row>
    <row r="633" spans="1:7" ht="21" hidden="1" x14ac:dyDescent="0.2">
      <c r="A633" s="109">
        <v>33369</v>
      </c>
      <c r="B633" s="179">
        <v>44077</v>
      </c>
      <c r="C633" s="179">
        <v>44107</v>
      </c>
      <c r="D633" s="180">
        <v>68.75</v>
      </c>
      <c r="E633" s="181" t="s">
        <v>57</v>
      </c>
      <c r="F633" s="113" t="s">
        <v>623</v>
      </c>
      <c r="G633" s="63" t="s">
        <v>1315</v>
      </c>
    </row>
    <row r="634" spans="1:7" hidden="1" x14ac:dyDescent="0.2">
      <c r="A634" s="109">
        <v>97819</v>
      </c>
      <c r="B634" s="179">
        <v>44077</v>
      </c>
      <c r="C634" s="179">
        <v>44108</v>
      </c>
      <c r="D634" s="180">
        <v>325.72000000000003</v>
      </c>
      <c r="E634" s="181" t="s">
        <v>967</v>
      </c>
      <c r="F634" s="113" t="s">
        <v>608</v>
      </c>
      <c r="G634" s="63" t="s">
        <v>1315</v>
      </c>
    </row>
    <row r="635" spans="1:7" ht="21" hidden="1" x14ac:dyDescent="0.2">
      <c r="A635" s="109">
        <v>334</v>
      </c>
      <c r="B635" s="179">
        <v>44083</v>
      </c>
      <c r="C635" s="179">
        <f>B635+20</f>
        <v>44103</v>
      </c>
      <c r="D635" s="180">
        <v>18600</v>
      </c>
      <c r="E635" s="181" t="s">
        <v>229</v>
      </c>
      <c r="F635" s="113" t="s">
        <v>55</v>
      </c>
      <c r="G635" s="63" t="s">
        <v>1315</v>
      </c>
    </row>
    <row r="636" spans="1:7" ht="21" hidden="1" x14ac:dyDescent="0.2">
      <c r="A636" s="109">
        <v>184031</v>
      </c>
      <c r="B636" s="179">
        <v>44077</v>
      </c>
      <c r="C636" s="179">
        <v>44107</v>
      </c>
      <c r="D636" s="180">
        <v>697</v>
      </c>
      <c r="E636" s="181" t="s">
        <v>195</v>
      </c>
      <c r="F636" s="113" t="s">
        <v>615</v>
      </c>
      <c r="G636" s="63" t="s">
        <v>1315</v>
      </c>
    </row>
    <row r="637" spans="1:7" hidden="1" x14ac:dyDescent="0.2">
      <c r="A637" s="109">
        <v>342</v>
      </c>
      <c r="B637" s="179">
        <v>44076</v>
      </c>
      <c r="C637" s="179">
        <v>44106</v>
      </c>
      <c r="D637" s="180">
        <v>1317.16</v>
      </c>
      <c r="E637" s="181" t="s">
        <v>1005</v>
      </c>
      <c r="F637" s="113" t="s">
        <v>608</v>
      </c>
      <c r="G637" s="63" t="s">
        <v>1315</v>
      </c>
    </row>
    <row r="638" spans="1:7" ht="21" hidden="1" x14ac:dyDescent="0.2">
      <c r="A638" s="109">
        <v>1424582</v>
      </c>
      <c r="B638" s="179">
        <v>44082</v>
      </c>
      <c r="C638" s="179">
        <v>44102</v>
      </c>
      <c r="D638" s="180">
        <v>494.3</v>
      </c>
      <c r="E638" s="181" t="s">
        <v>343</v>
      </c>
      <c r="F638" s="113" t="s">
        <v>605</v>
      </c>
      <c r="G638" s="63" t="s">
        <v>1315</v>
      </c>
    </row>
    <row r="639" spans="1:7" hidden="1" x14ac:dyDescent="0.2">
      <c r="A639" s="109">
        <v>3750</v>
      </c>
      <c r="B639" s="179">
        <v>44078</v>
      </c>
      <c r="C639" s="179">
        <v>44111</v>
      </c>
      <c r="D639" s="180">
        <v>555.19000000000005</v>
      </c>
      <c r="E639" s="181" t="s">
        <v>1242</v>
      </c>
      <c r="F639" s="113" t="s">
        <v>605</v>
      </c>
      <c r="G639" s="63" t="s">
        <v>1315</v>
      </c>
    </row>
    <row r="640" spans="1:7" hidden="1" x14ac:dyDescent="0.2">
      <c r="A640" s="109">
        <v>179873</v>
      </c>
      <c r="B640" s="179">
        <v>44077</v>
      </c>
      <c r="C640" s="179">
        <v>44109</v>
      </c>
      <c r="D640" s="180">
        <v>7590</v>
      </c>
      <c r="E640" s="181" t="s">
        <v>1123</v>
      </c>
      <c r="F640" s="113" t="s">
        <v>614</v>
      </c>
      <c r="G640" s="63" t="s">
        <v>1319</v>
      </c>
    </row>
    <row r="641" spans="1:8" hidden="1" x14ac:dyDescent="0.2">
      <c r="A641" s="109">
        <v>138227</v>
      </c>
      <c r="B641" s="179">
        <v>44078</v>
      </c>
      <c r="C641" s="179">
        <v>44108</v>
      </c>
      <c r="D641" s="180">
        <v>364.74</v>
      </c>
      <c r="E641" s="181" t="s">
        <v>884</v>
      </c>
      <c r="F641" s="113" t="s">
        <v>614</v>
      </c>
      <c r="G641" s="63" t="s">
        <v>1319</v>
      </c>
    </row>
    <row r="642" spans="1:8" hidden="1" x14ac:dyDescent="0.2">
      <c r="A642" s="175">
        <v>138230</v>
      </c>
      <c r="B642" s="197">
        <v>44078</v>
      </c>
      <c r="C642" s="197">
        <v>44108</v>
      </c>
      <c r="D642" s="198">
        <v>5494.26</v>
      </c>
      <c r="E642" s="199" t="s">
        <v>884</v>
      </c>
      <c r="F642" s="113" t="s">
        <v>615</v>
      </c>
      <c r="G642" s="63" t="s">
        <v>1319</v>
      </c>
    </row>
    <row r="643" spans="1:8" ht="21" hidden="1" x14ac:dyDescent="0.2">
      <c r="A643" s="109">
        <v>1255005</v>
      </c>
      <c r="B643" s="179">
        <v>44082</v>
      </c>
      <c r="C643" s="179">
        <v>44112</v>
      </c>
      <c r="D643" s="180">
        <v>1193.94</v>
      </c>
      <c r="E643" s="181" t="s">
        <v>65</v>
      </c>
      <c r="F643" s="113" t="s">
        <v>617</v>
      </c>
      <c r="G643" s="63" t="s">
        <v>1319</v>
      </c>
    </row>
    <row r="644" spans="1:8" ht="21" hidden="1" x14ac:dyDescent="0.2">
      <c r="A644" s="109">
        <v>2725472</v>
      </c>
      <c r="B644" s="179">
        <v>44076</v>
      </c>
      <c r="C644" s="179">
        <v>44106</v>
      </c>
      <c r="D644" s="180">
        <v>7748</v>
      </c>
      <c r="E644" s="181" t="s">
        <v>320</v>
      </c>
      <c r="F644" s="113" t="s">
        <v>615</v>
      </c>
      <c r="G644" s="63" t="s">
        <v>1319</v>
      </c>
    </row>
    <row r="645" spans="1:8" ht="21" hidden="1" x14ac:dyDescent="0.2">
      <c r="A645" s="109">
        <v>48483</v>
      </c>
      <c r="B645" s="179">
        <v>44082</v>
      </c>
      <c r="C645" s="179">
        <v>44110</v>
      </c>
      <c r="D645" s="180">
        <v>1359.1</v>
      </c>
      <c r="E645" s="181" t="s">
        <v>59</v>
      </c>
      <c r="F645" s="113" t="s">
        <v>617</v>
      </c>
      <c r="G645" s="63" t="s">
        <v>1319</v>
      </c>
    </row>
    <row r="646" spans="1:8" s="30" customFormat="1" ht="21" hidden="1" x14ac:dyDescent="0.2">
      <c r="A646" s="109">
        <v>64446</v>
      </c>
      <c r="B646" s="179">
        <v>44083</v>
      </c>
      <c r="C646" s="179">
        <v>44111</v>
      </c>
      <c r="D646" s="180">
        <v>2325</v>
      </c>
      <c r="E646" s="181" t="s">
        <v>686</v>
      </c>
      <c r="F646" s="113" t="s">
        <v>614</v>
      </c>
      <c r="G646" s="63" t="s">
        <v>1319</v>
      </c>
      <c r="H646" s="1"/>
    </row>
    <row r="647" spans="1:8" hidden="1" x14ac:dyDescent="0.2">
      <c r="A647" s="109">
        <v>331344</v>
      </c>
      <c r="B647" s="179">
        <v>44082</v>
      </c>
      <c r="C647" s="179">
        <v>44112</v>
      </c>
      <c r="D647" s="180">
        <v>1081.8</v>
      </c>
      <c r="E647" s="181" t="s">
        <v>60</v>
      </c>
      <c r="F647" s="113" t="s">
        <v>619</v>
      </c>
      <c r="G647" s="63" t="s">
        <v>1319</v>
      </c>
    </row>
    <row r="648" spans="1:8" hidden="1" x14ac:dyDescent="0.2">
      <c r="A648" s="109">
        <v>37610</v>
      </c>
      <c r="B648" s="179">
        <v>44082</v>
      </c>
      <c r="C648" s="179">
        <v>44112</v>
      </c>
      <c r="D648" s="180">
        <v>622.64</v>
      </c>
      <c r="E648" s="181" t="s">
        <v>203</v>
      </c>
      <c r="F648" s="113" t="s">
        <v>617</v>
      </c>
      <c r="G648" s="63" t="s">
        <v>1319</v>
      </c>
    </row>
    <row r="649" spans="1:8" ht="21" hidden="1" x14ac:dyDescent="0.2">
      <c r="A649" s="109">
        <v>467002</v>
      </c>
      <c r="B649" s="179">
        <v>44082</v>
      </c>
      <c r="C649" s="179">
        <v>44112</v>
      </c>
      <c r="D649" s="180">
        <v>8900</v>
      </c>
      <c r="E649" s="181" t="s">
        <v>68</v>
      </c>
      <c r="F649" s="113" t="s">
        <v>626</v>
      </c>
      <c r="G649" s="63" t="s">
        <v>1319</v>
      </c>
    </row>
    <row r="650" spans="1:8" ht="21" hidden="1" x14ac:dyDescent="0.2">
      <c r="A650" s="109">
        <v>5336</v>
      </c>
      <c r="B650" s="179">
        <v>44077</v>
      </c>
      <c r="C650" s="179">
        <v>44109</v>
      </c>
      <c r="D650" s="180">
        <v>1647.98</v>
      </c>
      <c r="E650" s="181" t="s">
        <v>1129</v>
      </c>
      <c r="F650" s="113" t="s">
        <v>512</v>
      </c>
      <c r="G650" s="63" t="s">
        <v>1348</v>
      </c>
    </row>
    <row r="651" spans="1:8" hidden="1" x14ac:dyDescent="0.2">
      <c r="A651" s="109">
        <v>279883</v>
      </c>
      <c r="B651" s="179">
        <v>44082</v>
      </c>
      <c r="C651" s="179">
        <v>44112</v>
      </c>
      <c r="D651" s="180">
        <v>1782.51</v>
      </c>
      <c r="E651" s="181" t="s">
        <v>882</v>
      </c>
      <c r="F651" s="113" t="s">
        <v>617</v>
      </c>
      <c r="G651" s="63" t="s">
        <v>1348</v>
      </c>
    </row>
    <row r="652" spans="1:8" hidden="1" x14ac:dyDescent="0.2">
      <c r="A652" s="109">
        <v>1027498</v>
      </c>
      <c r="B652" s="179">
        <v>44083</v>
      </c>
      <c r="C652" s="179">
        <v>44113</v>
      </c>
      <c r="D652" s="180">
        <v>4173.3</v>
      </c>
      <c r="E652" s="181" t="s">
        <v>939</v>
      </c>
      <c r="F652" s="113" t="s">
        <v>617</v>
      </c>
      <c r="G652" s="63" t="s">
        <v>1348</v>
      </c>
    </row>
    <row r="653" spans="1:8" ht="21" hidden="1" x14ac:dyDescent="0.2">
      <c r="A653" s="109">
        <v>1122307</v>
      </c>
      <c r="B653" s="179">
        <v>44083</v>
      </c>
      <c r="C653" s="179">
        <v>44113</v>
      </c>
      <c r="D653" s="180">
        <v>1588</v>
      </c>
      <c r="E653" s="181" t="s">
        <v>56</v>
      </c>
      <c r="F653" s="113" t="s">
        <v>617</v>
      </c>
      <c r="G653" s="63" t="s">
        <v>1348</v>
      </c>
    </row>
    <row r="654" spans="1:8" ht="21" hidden="1" x14ac:dyDescent="0.2">
      <c r="A654" s="109">
        <v>94991</v>
      </c>
      <c r="B654" s="179">
        <v>44083</v>
      </c>
      <c r="C654" s="179">
        <v>44113</v>
      </c>
      <c r="D654" s="180">
        <v>161.05000000000001</v>
      </c>
      <c r="E654" s="181" t="s">
        <v>56</v>
      </c>
      <c r="F654" s="113" t="s">
        <v>617</v>
      </c>
      <c r="G654" s="63" t="s">
        <v>1348</v>
      </c>
    </row>
    <row r="655" spans="1:8" ht="21" hidden="1" x14ac:dyDescent="0.2">
      <c r="A655" s="109">
        <v>95080</v>
      </c>
      <c r="B655" s="179">
        <v>44083</v>
      </c>
      <c r="C655" s="179">
        <v>44113</v>
      </c>
      <c r="D655" s="180">
        <v>144.18</v>
      </c>
      <c r="E655" s="181" t="s">
        <v>56</v>
      </c>
      <c r="F655" s="113" t="s">
        <v>617</v>
      </c>
      <c r="G655" s="63" t="s">
        <v>1348</v>
      </c>
    </row>
    <row r="656" spans="1:8" hidden="1" x14ac:dyDescent="0.2">
      <c r="A656" s="109">
        <v>6218</v>
      </c>
      <c r="B656" s="179">
        <v>44076</v>
      </c>
      <c r="C656" s="179">
        <v>44093</v>
      </c>
      <c r="D656" s="180">
        <v>633</v>
      </c>
      <c r="E656" s="181" t="s">
        <v>1349</v>
      </c>
      <c r="F656" s="113" t="s">
        <v>585</v>
      </c>
      <c r="G656" s="63" t="s">
        <v>1348</v>
      </c>
    </row>
    <row r="657" spans="1:7" ht="21" hidden="1" x14ac:dyDescent="0.2">
      <c r="A657" s="109">
        <v>23810</v>
      </c>
      <c r="B657" s="179">
        <v>44082</v>
      </c>
      <c r="C657" s="179">
        <v>44111</v>
      </c>
      <c r="D657" s="180">
        <v>1839.61</v>
      </c>
      <c r="E657" s="181" t="s">
        <v>779</v>
      </c>
      <c r="F657" s="113" t="s">
        <v>617</v>
      </c>
      <c r="G657" s="63" t="s">
        <v>1348</v>
      </c>
    </row>
    <row r="658" spans="1:7" hidden="1" x14ac:dyDescent="0.2">
      <c r="A658" s="109">
        <v>409</v>
      </c>
      <c r="B658" s="179">
        <v>44076</v>
      </c>
      <c r="C658" s="179">
        <v>44091</v>
      </c>
      <c r="D658" s="180">
        <v>3075</v>
      </c>
      <c r="E658" s="181" t="s">
        <v>1350</v>
      </c>
      <c r="F658" s="113" t="s">
        <v>600</v>
      </c>
      <c r="G658" s="63" t="s">
        <v>1348</v>
      </c>
    </row>
    <row r="659" spans="1:7" ht="21" hidden="1" x14ac:dyDescent="0.2">
      <c r="A659" s="109">
        <v>15878</v>
      </c>
      <c r="B659" s="179">
        <v>44077</v>
      </c>
      <c r="C659" s="179">
        <v>44092</v>
      </c>
      <c r="D659" s="180">
        <v>1123.8499999999999</v>
      </c>
      <c r="E659" s="181" t="s">
        <v>1351</v>
      </c>
      <c r="F659" s="113" t="s">
        <v>587</v>
      </c>
      <c r="G659" s="63" t="s">
        <v>1348</v>
      </c>
    </row>
    <row r="660" spans="1:7" ht="21" hidden="1" x14ac:dyDescent="0.2">
      <c r="A660" s="109">
        <v>467631</v>
      </c>
      <c r="B660" s="179">
        <v>44083</v>
      </c>
      <c r="C660" s="179">
        <v>44113</v>
      </c>
      <c r="D660" s="180">
        <v>1006.9</v>
      </c>
      <c r="E660" s="181" t="s">
        <v>68</v>
      </c>
      <c r="F660" s="113" t="s">
        <v>617</v>
      </c>
      <c r="G660" s="63" t="s">
        <v>1348</v>
      </c>
    </row>
    <row r="661" spans="1:7" ht="21" hidden="1" x14ac:dyDescent="0.2">
      <c r="A661" s="175">
        <v>117371</v>
      </c>
      <c r="B661" s="197">
        <v>44083</v>
      </c>
      <c r="C661" s="197">
        <v>44113</v>
      </c>
      <c r="D661" s="198">
        <v>1736.1</v>
      </c>
      <c r="E661" s="181" t="s">
        <v>68</v>
      </c>
      <c r="F661" s="113" t="s">
        <v>617</v>
      </c>
      <c r="G661" s="63" t="s">
        <v>1348</v>
      </c>
    </row>
    <row r="662" spans="1:7" ht="21" hidden="1" x14ac:dyDescent="0.2">
      <c r="A662" s="109">
        <v>1424882</v>
      </c>
      <c r="B662" s="179">
        <v>44084</v>
      </c>
      <c r="C662" s="179">
        <v>44104</v>
      </c>
      <c r="D662" s="180">
        <v>195.8</v>
      </c>
      <c r="E662" s="181" t="s">
        <v>343</v>
      </c>
      <c r="F662" s="113" t="s">
        <v>605</v>
      </c>
      <c r="G662" s="63" t="s">
        <v>1348</v>
      </c>
    </row>
    <row r="663" spans="1:7" hidden="1" x14ac:dyDescent="0.2">
      <c r="A663" s="109">
        <v>8572</v>
      </c>
      <c r="B663" s="179">
        <v>44086</v>
      </c>
      <c r="C663" s="179">
        <v>44099</v>
      </c>
      <c r="D663" s="180">
        <v>199.6</v>
      </c>
      <c r="E663" s="181" t="s">
        <v>414</v>
      </c>
      <c r="F663" s="113" t="s">
        <v>605</v>
      </c>
      <c r="G663" s="63" t="s">
        <v>1378</v>
      </c>
    </row>
    <row r="664" spans="1:7" hidden="1" x14ac:dyDescent="0.2">
      <c r="A664" s="109">
        <v>17557</v>
      </c>
      <c r="B664" s="179">
        <v>44083</v>
      </c>
      <c r="C664" s="179">
        <v>44113</v>
      </c>
      <c r="D664" s="180">
        <v>3986</v>
      </c>
      <c r="E664" s="181" t="s">
        <v>741</v>
      </c>
      <c r="F664" s="113" t="s">
        <v>617</v>
      </c>
      <c r="G664" s="63" t="s">
        <v>1378</v>
      </c>
    </row>
    <row r="665" spans="1:7" hidden="1" x14ac:dyDescent="0.2">
      <c r="A665" s="109">
        <v>496582</v>
      </c>
      <c r="B665" s="179">
        <v>44089</v>
      </c>
      <c r="C665" s="179">
        <v>44104</v>
      </c>
      <c r="D665" s="180">
        <v>1110.71</v>
      </c>
      <c r="E665" s="181" t="s">
        <v>144</v>
      </c>
      <c r="F665" s="113" t="s">
        <v>604</v>
      </c>
      <c r="G665" s="63" t="s">
        <v>1378</v>
      </c>
    </row>
    <row r="666" spans="1:7" hidden="1" x14ac:dyDescent="0.2">
      <c r="A666" s="109">
        <v>496581</v>
      </c>
      <c r="B666" s="179">
        <v>44089</v>
      </c>
      <c r="C666" s="179">
        <v>44104</v>
      </c>
      <c r="D666" s="180">
        <v>499.54</v>
      </c>
      <c r="E666" s="181" t="s">
        <v>144</v>
      </c>
      <c r="F666" s="113" t="s">
        <v>608</v>
      </c>
      <c r="G666" s="63" t="s">
        <v>1378</v>
      </c>
    </row>
    <row r="667" spans="1:7" ht="21" hidden="1" x14ac:dyDescent="0.2">
      <c r="A667" s="109">
        <v>1997</v>
      </c>
      <c r="B667" s="179">
        <v>44085</v>
      </c>
      <c r="C667" s="179">
        <v>44115</v>
      </c>
      <c r="D667" s="180">
        <v>820</v>
      </c>
      <c r="E667" s="181" t="s">
        <v>1377</v>
      </c>
      <c r="F667" s="113" t="s">
        <v>627</v>
      </c>
      <c r="G667" s="63" t="s">
        <v>1378</v>
      </c>
    </row>
    <row r="668" spans="1:7" hidden="1" x14ac:dyDescent="0.2">
      <c r="A668" s="109">
        <v>1027803</v>
      </c>
      <c r="B668" s="179">
        <v>44084</v>
      </c>
      <c r="C668" s="179">
        <v>44112</v>
      </c>
      <c r="D668" s="180">
        <v>2728</v>
      </c>
      <c r="E668" s="181" t="s">
        <v>939</v>
      </c>
      <c r="F668" s="113" t="s">
        <v>617</v>
      </c>
      <c r="G668" s="63" t="s">
        <v>1378</v>
      </c>
    </row>
    <row r="669" spans="1:7" ht="21" hidden="1" x14ac:dyDescent="0.2">
      <c r="A669" s="109">
        <v>42053</v>
      </c>
      <c r="B669" s="179">
        <v>44084</v>
      </c>
      <c r="C669" s="179">
        <v>44113</v>
      </c>
      <c r="D669" s="180">
        <v>1029.6400000000001</v>
      </c>
      <c r="E669" s="181" t="s">
        <v>661</v>
      </c>
      <c r="F669" s="113" t="s">
        <v>608</v>
      </c>
      <c r="G669" s="63" t="s">
        <v>1378</v>
      </c>
    </row>
    <row r="670" spans="1:7" ht="21" hidden="1" x14ac:dyDescent="0.2">
      <c r="A670" s="109">
        <v>9233</v>
      </c>
      <c r="B670" s="179">
        <v>44082</v>
      </c>
      <c r="C670" s="179">
        <v>44112</v>
      </c>
      <c r="D670" s="180">
        <v>10000</v>
      </c>
      <c r="E670" s="181" t="s">
        <v>143</v>
      </c>
      <c r="F670" s="113" t="s">
        <v>626</v>
      </c>
      <c r="G670" s="63" t="s">
        <v>1378</v>
      </c>
    </row>
    <row r="671" spans="1:7" hidden="1" x14ac:dyDescent="0.2">
      <c r="A671" s="109">
        <v>1417</v>
      </c>
      <c r="B671" s="179">
        <v>44084</v>
      </c>
      <c r="C671" s="179">
        <v>44114</v>
      </c>
      <c r="D671" s="180">
        <v>23625</v>
      </c>
      <c r="E671" s="181" t="s">
        <v>62</v>
      </c>
      <c r="F671" s="113" t="s">
        <v>609</v>
      </c>
      <c r="G671" s="63" t="s">
        <v>1378</v>
      </c>
    </row>
    <row r="672" spans="1:7" hidden="1" x14ac:dyDescent="0.2">
      <c r="A672" s="109">
        <v>1418</v>
      </c>
      <c r="B672" s="179">
        <v>44084</v>
      </c>
      <c r="C672" s="179">
        <v>44114</v>
      </c>
      <c r="D672" s="180">
        <v>1679.44</v>
      </c>
      <c r="E672" s="181" t="s">
        <v>62</v>
      </c>
      <c r="F672" s="113" t="s">
        <v>617</v>
      </c>
      <c r="G672" s="63" t="s">
        <v>1378</v>
      </c>
    </row>
    <row r="673" spans="1:7" hidden="1" x14ac:dyDescent="0.2">
      <c r="A673" s="109">
        <v>74123</v>
      </c>
      <c r="B673" s="179">
        <v>44083</v>
      </c>
      <c r="C673" s="179">
        <v>44113</v>
      </c>
      <c r="D673" s="180">
        <v>1260</v>
      </c>
      <c r="E673" s="181" t="s">
        <v>196</v>
      </c>
      <c r="F673" s="113" t="s">
        <v>617</v>
      </c>
      <c r="G673" s="63" t="s">
        <v>1378</v>
      </c>
    </row>
    <row r="674" spans="1:7" hidden="1" x14ac:dyDescent="0.2">
      <c r="A674" s="109">
        <v>558</v>
      </c>
      <c r="B674" s="179">
        <v>44085</v>
      </c>
      <c r="C674" s="179">
        <v>44116</v>
      </c>
      <c r="D674" s="180">
        <v>254.8</v>
      </c>
      <c r="E674" s="181" t="s">
        <v>77</v>
      </c>
      <c r="F674" s="113" t="s">
        <v>485</v>
      </c>
      <c r="G674" s="63" t="s">
        <v>1378</v>
      </c>
    </row>
    <row r="675" spans="1:7" hidden="1" x14ac:dyDescent="0.2">
      <c r="A675" s="109">
        <v>49015</v>
      </c>
      <c r="B675" s="179">
        <v>44084</v>
      </c>
      <c r="C675" s="179">
        <v>44114</v>
      </c>
      <c r="D675" s="180">
        <v>1379.8</v>
      </c>
      <c r="E675" s="181" t="s">
        <v>378</v>
      </c>
      <c r="F675" s="113" t="s">
        <v>617</v>
      </c>
      <c r="G675" s="63" t="s">
        <v>1378</v>
      </c>
    </row>
    <row r="676" spans="1:7" hidden="1" x14ac:dyDescent="0.2">
      <c r="A676" s="109">
        <v>37093</v>
      </c>
      <c r="B676" s="179">
        <v>44084</v>
      </c>
      <c r="C676" s="179">
        <v>44114</v>
      </c>
      <c r="D676" s="180">
        <v>209.38</v>
      </c>
      <c r="E676" s="181" t="s">
        <v>945</v>
      </c>
      <c r="F676" s="113" t="s">
        <v>619</v>
      </c>
      <c r="G676" s="63" t="s">
        <v>1378</v>
      </c>
    </row>
    <row r="677" spans="1:7" hidden="1" x14ac:dyDescent="0.2">
      <c r="A677" s="109">
        <v>5465</v>
      </c>
      <c r="B677" s="179">
        <v>44085</v>
      </c>
      <c r="C677" s="179">
        <v>44115</v>
      </c>
      <c r="D677" s="180">
        <v>422</v>
      </c>
      <c r="E677" s="181" t="s">
        <v>1529</v>
      </c>
      <c r="F677" s="113" t="s">
        <v>570</v>
      </c>
      <c r="G677" s="63" t="s">
        <v>1378</v>
      </c>
    </row>
    <row r="678" spans="1:7" ht="21" hidden="1" x14ac:dyDescent="0.2">
      <c r="A678" s="109">
        <v>580</v>
      </c>
      <c r="B678" s="179">
        <v>44084</v>
      </c>
      <c r="C678" s="179">
        <v>44114</v>
      </c>
      <c r="D678" s="180">
        <v>702</v>
      </c>
      <c r="E678" s="181" t="s">
        <v>742</v>
      </c>
      <c r="F678" s="113" t="s">
        <v>617</v>
      </c>
      <c r="G678" s="63" t="s">
        <v>1378</v>
      </c>
    </row>
    <row r="679" spans="1:7" ht="21" hidden="1" x14ac:dyDescent="0.2">
      <c r="A679" s="109">
        <v>3561924</v>
      </c>
      <c r="B679" s="179">
        <v>44082</v>
      </c>
      <c r="C679" s="179">
        <v>44110</v>
      </c>
      <c r="D679" s="180">
        <v>955.84</v>
      </c>
      <c r="E679" s="181" t="s">
        <v>217</v>
      </c>
      <c r="F679" s="113" t="s">
        <v>530</v>
      </c>
      <c r="G679" s="63" t="s">
        <v>1378</v>
      </c>
    </row>
    <row r="680" spans="1:7" ht="21" hidden="1" x14ac:dyDescent="0.2">
      <c r="A680" s="109">
        <v>87330</v>
      </c>
      <c r="B680" s="179">
        <v>44077</v>
      </c>
      <c r="C680" s="179">
        <v>44107</v>
      </c>
      <c r="D680" s="180">
        <v>8760</v>
      </c>
      <c r="E680" s="181" t="s">
        <v>69</v>
      </c>
      <c r="F680" s="113" t="s">
        <v>615</v>
      </c>
      <c r="G680" s="63" t="s">
        <v>1378</v>
      </c>
    </row>
    <row r="681" spans="1:7" ht="21" hidden="1" x14ac:dyDescent="0.2">
      <c r="A681" s="109">
        <v>1828</v>
      </c>
      <c r="B681" s="179">
        <v>44085</v>
      </c>
      <c r="C681" s="179">
        <v>44115</v>
      </c>
      <c r="D681" s="180">
        <v>1320.7</v>
      </c>
      <c r="E681" s="181" t="s">
        <v>787</v>
      </c>
      <c r="F681" s="113" t="s">
        <v>617</v>
      </c>
      <c r="G681" s="63" t="s">
        <v>1378</v>
      </c>
    </row>
    <row r="682" spans="1:7" ht="21" hidden="1" x14ac:dyDescent="0.2">
      <c r="A682" s="109">
        <v>1425116</v>
      </c>
      <c r="B682" s="179">
        <v>44085</v>
      </c>
      <c r="C682" s="179">
        <v>44105</v>
      </c>
      <c r="D682" s="180">
        <v>228.1</v>
      </c>
      <c r="E682" s="181" t="s">
        <v>343</v>
      </c>
      <c r="F682" s="113" t="s">
        <v>605</v>
      </c>
      <c r="G682" s="63" t="s">
        <v>1378</v>
      </c>
    </row>
    <row r="683" spans="1:7" ht="21" hidden="1" x14ac:dyDescent="0.2">
      <c r="A683" s="109">
        <v>45722</v>
      </c>
      <c r="B683" s="179">
        <v>44085</v>
      </c>
      <c r="C683" s="179">
        <v>44113</v>
      </c>
      <c r="D683" s="180">
        <v>477</v>
      </c>
      <c r="E683" s="181" t="s">
        <v>713</v>
      </c>
      <c r="F683" s="113" t="s">
        <v>604</v>
      </c>
      <c r="G683" s="63" t="s">
        <v>1378</v>
      </c>
    </row>
    <row r="684" spans="1:7" hidden="1" x14ac:dyDescent="0.2">
      <c r="A684" s="109">
        <v>3814</v>
      </c>
      <c r="B684" s="179">
        <v>44088</v>
      </c>
      <c r="C684" s="179">
        <v>44118</v>
      </c>
      <c r="D684" s="180">
        <v>422.8</v>
      </c>
      <c r="E684" s="181" t="s">
        <v>1242</v>
      </c>
      <c r="F684" s="113" t="s">
        <v>605</v>
      </c>
      <c r="G684" s="63" t="s">
        <v>1378</v>
      </c>
    </row>
    <row r="685" spans="1:7" hidden="1" x14ac:dyDescent="0.2">
      <c r="A685" s="109">
        <v>351022</v>
      </c>
      <c r="B685" s="179">
        <v>44088</v>
      </c>
      <c r="C685" s="179">
        <v>44099</v>
      </c>
      <c r="D685" s="180">
        <v>480</v>
      </c>
      <c r="E685" s="181" t="s">
        <v>714</v>
      </c>
      <c r="F685" s="113" t="s">
        <v>88</v>
      </c>
      <c r="G685" s="63" t="s">
        <v>1382</v>
      </c>
    </row>
    <row r="686" spans="1:7" hidden="1" x14ac:dyDescent="0.2">
      <c r="A686" s="109">
        <v>1332</v>
      </c>
      <c r="B686" s="179">
        <v>44088</v>
      </c>
      <c r="C686" s="179">
        <v>44109</v>
      </c>
      <c r="D686" s="180">
        <v>1138.5</v>
      </c>
      <c r="E686" s="181" t="s">
        <v>869</v>
      </c>
      <c r="F686" s="113" t="s">
        <v>625</v>
      </c>
      <c r="G686" s="63" t="s">
        <v>1382</v>
      </c>
    </row>
    <row r="687" spans="1:7" ht="21" hidden="1" x14ac:dyDescent="0.2">
      <c r="A687" s="109">
        <v>125671</v>
      </c>
      <c r="B687" s="179">
        <v>44083</v>
      </c>
      <c r="C687" s="179">
        <v>44113</v>
      </c>
      <c r="D687" s="180">
        <v>1080</v>
      </c>
      <c r="E687" s="181" t="s">
        <v>74</v>
      </c>
      <c r="F687" s="113" t="s">
        <v>617</v>
      </c>
      <c r="G687" s="63" t="s">
        <v>1382</v>
      </c>
    </row>
    <row r="688" spans="1:7" hidden="1" x14ac:dyDescent="0.2">
      <c r="A688" s="109">
        <v>62603</v>
      </c>
      <c r="B688" s="179">
        <v>44089</v>
      </c>
      <c r="C688" s="179">
        <v>44104</v>
      </c>
      <c r="D688" s="180">
        <v>6015.54</v>
      </c>
      <c r="E688" s="181" t="s">
        <v>445</v>
      </c>
      <c r="F688" s="113" t="s">
        <v>604</v>
      </c>
      <c r="G688" s="63" t="s">
        <v>1382</v>
      </c>
    </row>
    <row r="689" spans="1:7" hidden="1" x14ac:dyDescent="0.2">
      <c r="A689" s="109">
        <v>555578</v>
      </c>
      <c r="B689" s="179">
        <v>44088</v>
      </c>
      <c r="C689" s="179">
        <v>44118</v>
      </c>
      <c r="D689" s="180">
        <v>2515.25</v>
      </c>
      <c r="E689" s="181" t="s">
        <v>58</v>
      </c>
      <c r="F689" s="113" t="s">
        <v>598</v>
      </c>
      <c r="G689" s="63" t="s">
        <v>1382</v>
      </c>
    </row>
    <row r="690" spans="1:7" hidden="1" x14ac:dyDescent="0.2">
      <c r="A690" s="109">
        <v>555670</v>
      </c>
      <c r="B690" s="179">
        <v>44088</v>
      </c>
      <c r="C690" s="179">
        <v>44118</v>
      </c>
      <c r="D690" s="180">
        <v>2515.25</v>
      </c>
      <c r="E690" s="181" t="s">
        <v>58</v>
      </c>
      <c r="F690" s="113" t="s">
        <v>598</v>
      </c>
      <c r="G690" s="63" t="s">
        <v>1382</v>
      </c>
    </row>
    <row r="691" spans="1:7" hidden="1" x14ac:dyDescent="0.2">
      <c r="A691" s="109">
        <v>1432</v>
      </c>
      <c r="B691" s="179">
        <v>44089</v>
      </c>
      <c r="C691" s="179">
        <v>44119</v>
      </c>
      <c r="D691" s="180">
        <v>16875</v>
      </c>
      <c r="E691" s="181" t="s">
        <v>62</v>
      </c>
      <c r="F691" s="113" t="s">
        <v>609</v>
      </c>
      <c r="G691" s="63" t="s">
        <v>1382</v>
      </c>
    </row>
    <row r="692" spans="1:7" hidden="1" x14ac:dyDescent="0.2">
      <c r="A692" s="109">
        <v>1430</v>
      </c>
      <c r="B692" s="179">
        <v>44089</v>
      </c>
      <c r="C692" s="179">
        <v>44119</v>
      </c>
      <c r="D692" s="180">
        <v>746.85</v>
      </c>
      <c r="E692" s="181" t="s">
        <v>62</v>
      </c>
      <c r="F692" s="113" t="s">
        <v>625</v>
      </c>
      <c r="G692" s="63" t="s">
        <v>1382</v>
      </c>
    </row>
    <row r="693" spans="1:7" hidden="1" x14ac:dyDescent="0.2">
      <c r="A693" s="109">
        <v>3154259</v>
      </c>
      <c r="B693" s="179">
        <v>44089</v>
      </c>
      <c r="C693" s="179">
        <v>44103</v>
      </c>
      <c r="D693" s="180">
        <v>1373.39</v>
      </c>
      <c r="E693" s="181" t="s">
        <v>417</v>
      </c>
      <c r="F693" s="113" t="s">
        <v>608</v>
      </c>
      <c r="G693" s="63" t="s">
        <v>1382</v>
      </c>
    </row>
    <row r="694" spans="1:7" ht="21" hidden="1" x14ac:dyDescent="0.2">
      <c r="A694" s="109">
        <v>8405</v>
      </c>
      <c r="B694" s="179">
        <v>44077</v>
      </c>
      <c r="C694" s="179">
        <v>44098</v>
      </c>
      <c r="D694" s="180">
        <v>1971.2</v>
      </c>
      <c r="E694" s="181" t="s">
        <v>1383</v>
      </c>
      <c r="F694" s="113" t="s">
        <v>602</v>
      </c>
      <c r="G694" s="63" t="s">
        <v>1382</v>
      </c>
    </row>
    <row r="695" spans="1:7" hidden="1" x14ac:dyDescent="0.2">
      <c r="A695" s="109">
        <v>297303</v>
      </c>
      <c r="B695" s="179">
        <v>44090</v>
      </c>
      <c r="C695" s="179">
        <v>44119</v>
      </c>
      <c r="D695" s="180">
        <v>703.78</v>
      </c>
      <c r="E695" s="181" t="s">
        <v>1020</v>
      </c>
      <c r="F695" s="113" t="s">
        <v>608</v>
      </c>
      <c r="G695" s="63" t="s">
        <v>1382</v>
      </c>
    </row>
    <row r="696" spans="1:7" ht="21" hidden="1" x14ac:dyDescent="0.2">
      <c r="A696" s="109">
        <v>2693</v>
      </c>
      <c r="B696" s="179">
        <v>44089</v>
      </c>
      <c r="C696" s="179">
        <v>44104</v>
      </c>
      <c r="D696" s="180">
        <v>2587</v>
      </c>
      <c r="E696" s="181" t="s">
        <v>1381</v>
      </c>
      <c r="F696" s="113" t="s">
        <v>601</v>
      </c>
      <c r="G696" s="63" t="s">
        <v>1382</v>
      </c>
    </row>
    <row r="697" spans="1:7" ht="21" hidden="1" x14ac:dyDescent="0.2">
      <c r="A697" s="109">
        <v>83196</v>
      </c>
      <c r="B697" s="179">
        <v>44091</v>
      </c>
      <c r="C697" s="179">
        <v>44119</v>
      </c>
      <c r="D697" s="180">
        <v>148.80000000000001</v>
      </c>
      <c r="E697" s="181" t="s">
        <v>379</v>
      </c>
      <c r="F697" s="113" t="s">
        <v>619</v>
      </c>
      <c r="G697" s="63" t="s">
        <v>1382</v>
      </c>
    </row>
    <row r="698" spans="1:7" hidden="1" x14ac:dyDescent="0.2">
      <c r="A698" s="109">
        <v>1312625</v>
      </c>
      <c r="B698" s="179">
        <v>44088</v>
      </c>
      <c r="C698" s="179">
        <v>44118</v>
      </c>
      <c r="D698" s="180">
        <v>820.49</v>
      </c>
      <c r="E698" s="112" t="s">
        <v>63</v>
      </c>
      <c r="F698" s="113" t="s">
        <v>625</v>
      </c>
      <c r="G698" s="63" t="s">
        <v>1382</v>
      </c>
    </row>
    <row r="699" spans="1:7" ht="21" hidden="1" x14ac:dyDescent="0.2">
      <c r="A699" s="109">
        <v>1425808</v>
      </c>
      <c r="B699" s="179">
        <v>44091</v>
      </c>
      <c r="C699" s="179">
        <v>44111</v>
      </c>
      <c r="D699" s="180">
        <v>360.6</v>
      </c>
      <c r="E699" s="181" t="s">
        <v>343</v>
      </c>
      <c r="F699" s="113" t="s">
        <v>605</v>
      </c>
      <c r="G699" s="63" t="s">
        <v>1382</v>
      </c>
    </row>
    <row r="700" spans="1:7" ht="21" hidden="1" x14ac:dyDescent="0.2">
      <c r="A700" s="109">
        <v>1425564</v>
      </c>
      <c r="B700" s="179">
        <v>44089</v>
      </c>
      <c r="C700" s="179">
        <v>44109</v>
      </c>
      <c r="D700" s="180">
        <v>229.9</v>
      </c>
      <c r="E700" s="181" t="s">
        <v>343</v>
      </c>
      <c r="F700" s="113" t="s">
        <v>605</v>
      </c>
      <c r="G700" s="63" t="s">
        <v>1382</v>
      </c>
    </row>
    <row r="701" spans="1:7" hidden="1" x14ac:dyDescent="0.2">
      <c r="A701" s="109">
        <v>443336</v>
      </c>
      <c r="B701" s="179">
        <v>44083</v>
      </c>
      <c r="C701" s="179">
        <v>44111</v>
      </c>
      <c r="D701" s="180">
        <v>18000</v>
      </c>
      <c r="E701" s="181" t="s">
        <v>1459</v>
      </c>
      <c r="F701" s="113" t="s">
        <v>615</v>
      </c>
      <c r="G701" s="63" t="s">
        <v>1382</v>
      </c>
    </row>
    <row r="702" spans="1:7" hidden="1" x14ac:dyDescent="0.2">
      <c r="A702" s="246">
        <v>8590</v>
      </c>
      <c r="B702" s="247">
        <v>44093</v>
      </c>
      <c r="C702" s="247">
        <v>44109</v>
      </c>
      <c r="D702" s="248">
        <v>180.6</v>
      </c>
      <c r="E702" s="181" t="s">
        <v>414</v>
      </c>
      <c r="F702" s="271" t="s">
        <v>605</v>
      </c>
      <c r="G702" s="47">
        <v>44097</v>
      </c>
    </row>
    <row r="703" spans="1:7" hidden="1" x14ac:dyDescent="0.2">
      <c r="A703" s="246">
        <v>1348055</v>
      </c>
      <c r="B703" s="247">
        <v>44095</v>
      </c>
      <c r="C703" s="247">
        <v>44123</v>
      </c>
      <c r="D703" s="248">
        <v>7245.98</v>
      </c>
      <c r="E703" s="181" t="s">
        <v>58</v>
      </c>
      <c r="F703" s="113" t="s">
        <v>617</v>
      </c>
      <c r="G703" s="47">
        <v>44097</v>
      </c>
    </row>
    <row r="704" spans="1:7" hidden="1" x14ac:dyDescent="0.2">
      <c r="A704" s="246">
        <v>909</v>
      </c>
      <c r="B704" s="247">
        <v>44096</v>
      </c>
      <c r="C704" s="247">
        <v>44125</v>
      </c>
      <c r="D704" s="248">
        <v>179.19</v>
      </c>
      <c r="E704" s="181" t="s">
        <v>863</v>
      </c>
      <c r="F704" s="113" t="s">
        <v>621</v>
      </c>
      <c r="G704" s="47">
        <v>44097</v>
      </c>
    </row>
    <row r="705" spans="1:7" hidden="1" x14ac:dyDescent="0.2">
      <c r="A705" s="246">
        <v>1986</v>
      </c>
      <c r="B705" s="247">
        <v>44090</v>
      </c>
      <c r="C705" s="247">
        <v>44120</v>
      </c>
      <c r="D705" s="248">
        <v>845</v>
      </c>
      <c r="E705" s="181" t="s">
        <v>201</v>
      </c>
      <c r="F705" s="113" t="s">
        <v>617</v>
      </c>
      <c r="G705" s="47">
        <v>44097</v>
      </c>
    </row>
    <row r="706" spans="1:7" hidden="1" x14ac:dyDescent="0.2">
      <c r="A706" s="246">
        <v>5550</v>
      </c>
      <c r="B706" s="247">
        <v>44092</v>
      </c>
      <c r="C706" s="247">
        <v>44122</v>
      </c>
      <c r="D706" s="248">
        <v>422</v>
      </c>
      <c r="E706" s="181" t="s">
        <v>1529</v>
      </c>
      <c r="F706" s="271" t="s">
        <v>570</v>
      </c>
      <c r="G706" s="47">
        <v>44097</v>
      </c>
    </row>
    <row r="707" spans="1:7" hidden="1" x14ac:dyDescent="0.2">
      <c r="A707" s="246">
        <v>3259</v>
      </c>
      <c r="B707" s="247">
        <v>44075</v>
      </c>
      <c r="C707" s="247">
        <v>44105</v>
      </c>
      <c r="D707" s="248">
        <v>2300</v>
      </c>
      <c r="E707" s="181" t="s">
        <v>1199</v>
      </c>
      <c r="F707" s="271" t="s">
        <v>562</v>
      </c>
      <c r="G707" s="47">
        <v>44097</v>
      </c>
    </row>
    <row r="708" spans="1:7" ht="21" hidden="1" x14ac:dyDescent="0.2">
      <c r="A708" s="246">
        <v>3575241</v>
      </c>
      <c r="B708" s="247">
        <v>44090</v>
      </c>
      <c r="C708" s="247">
        <v>44121</v>
      </c>
      <c r="D708" s="248">
        <v>2659.36</v>
      </c>
      <c r="E708" s="249" t="s">
        <v>217</v>
      </c>
      <c r="F708" s="271" t="s">
        <v>625</v>
      </c>
      <c r="G708" s="47">
        <v>44097</v>
      </c>
    </row>
    <row r="709" spans="1:7" ht="21" hidden="1" x14ac:dyDescent="0.2">
      <c r="A709" s="246">
        <v>1426096</v>
      </c>
      <c r="B709" s="247">
        <v>44092</v>
      </c>
      <c r="C709" s="247">
        <v>44112</v>
      </c>
      <c r="D709" s="248">
        <v>237.65</v>
      </c>
      <c r="E709" s="181" t="s">
        <v>343</v>
      </c>
      <c r="F709" s="113" t="s">
        <v>605</v>
      </c>
      <c r="G709" s="47">
        <v>44097</v>
      </c>
    </row>
    <row r="710" spans="1:7" hidden="1" x14ac:dyDescent="0.2">
      <c r="A710" s="246">
        <v>3904</v>
      </c>
      <c r="B710" s="247">
        <v>44095</v>
      </c>
      <c r="C710" s="247">
        <v>44125</v>
      </c>
      <c r="D710" s="248">
        <v>346.7</v>
      </c>
      <c r="E710" s="249" t="s">
        <v>1242</v>
      </c>
      <c r="F710" s="271" t="s">
        <v>605</v>
      </c>
      <c r="G710" s="47">
        <v>44097</v>
      </c>
    </row>
    <row r="711" spans="1:7" hidden="1" x14ac:dyDescent="0.2">
      <c r="A711" s="246">
        <v>8605</v>
      </c>
      <c r="B711" s="247">
        <v>44098</v>
      </c>
      <c r="C711" s="247">
        <v>44117</v>
      </c>
      <c r="D711" s="248">
        <v>135.35</v>
      </c>
      <c r="E711" s="181" t="s">
        <v>414</v>
      </c>
      <c r="F711" s="113" t="s">
        <v>605</v>
      </c>
      <c r="G711" s="47">
        <v>44099</v>
      </c>
    </row>
    <row r="712" spans="1:7" hidden="1" x14ac:dyDescent="0.2">
      <c r="A712" s="246">
        <v>498119</v>
      </c>
      <c r="B712" s="247">
        <v>44098</v>
      </c>
      <c r="C712" s="247">
        <v>44113</v>
      </c>
      <c r="D712" s="248">
        <v>929.54</v>
      </c>
      <c r="E712" s="181" t="s">
        <v>144</v>
      </c>
      <c r="F712" s="113" t="s">
        <v>604</v>
      </c>
      <c r="G712" s="47">
        <v>44099</v>
      </c>
    </row>
    <row r="713" spans="1:7" hidden="1" x14ac:dyDescent="0.2">
      <c r="A713" s="246">
        <v>498120</v>
      </c>
      <c r="B713" s="247">
        <v>44098</v>
      </c>
      <c r="C713" s="247">
        <v>44113</v>
      </c>
      <c r="D713" s="248">
        <v>567.14</v>
      </c>
      <c r="E713" s="249" t="s">
        <v>144</v>
      </c>
      <c r="F713" s="271" t="s">
        <v>608</v>
      </c>
      <c r="G713" s="47">
        <v>44099</v>
      </c>
    </row>
    <row r="714" spans="1:7" hidden="1" x14ac:dyDescent="0.2">
      <c r="A714" s="246">
        <v>1031095</v>
      </c>
      <c r="B714" s="247">
        <v>44097</v>
      </c>
      <c r="C714" s="247">
        <v>44127</v>
      </c>
      <c r="D714" s="248">
        <v>427.39</v>
      </c>
      <c r="E714" s="181" t="s">
        <v>939</v>
      </c>
      <c r="F714" s="113" t="s">
        <v>636</v>
      </c>
      <c r="G714" s="47">
        <v>44099</v>
      </c>
    </row>
    <row r="715" spans="1:7" hidden="1" x14ac:dyDescent="0.2">
      <c r="A715" s="246">
        <v>298892</v>
      </c>
      <c r="B715" s="247">
        <v>44097</v>
      </c>
      <c r="C715" s="247">
        <v>44126</v>
      </c>
      <c r="D715" s="248">
        <v>188.06</v>
      </c>
      <c r="E715" s="181" t="s">
        <v>1020</v>
      </c>
      <c r="F715" s="113" t="s">
        <v>608</v>
      </c>
      <c r="G715" s="47">
        <v>44099</v>
      </c>
    </row>
    <row r="716" spans="1:7" hidden="1" x14ac:dyDescent="0.2">
      <c r="A716" s="246">
        <v>79</v>
      </c>
      <c r="B716" s="247">
        <v>44098</v>
      </c>
      <c r="C716" s="247">
        <v>44127</v>
      </c>
      <c r="D716" s="248">
        <v>545.9</v>
      </c>
      <c r="E716" s="181" t="s">
        <v>877</v>
      </c>
      <c r="F716" s="113" t="s">
        <v>621</v>
      </c>
      <c r="G716" s="47">
        <v>44099</v>
      </c>
    </row>
    <row r="717" spans="1:7" hidden="1" x14ac:dyDescent="0.2">
      <c r="A717" s="246">
        <v>8929</v>
      </c>
      <c r="B717" s="247">
        <v>44085</v>
      </c>
      <c r="C717" s="247">
        <v>44115</v>
      </c>
      <c r="D717" s="248">
        <v>624.96</v>
      </c>
      <c r="E717" s="181" t="s">
        <v>1408</v>
      </c>
      <c r="F717" s="271" t="s">
        <v>625</v>
      </c>
      <c r="G717" s="47">
        <v>44099</v>
      </c>
    </row>
    <row r="718" spans="1:7" hidden="1" x14ac:dyDescent="0.2">
      <c r="A718" s="246">
        <v>5632</v>
      </c>
      <c r="B718" s="247">
        <v>44098</v>
      </c>
      <c r="C718" s="247">
        <v>44128</v>
      </c>
      <c r="D718" s="248">
        <v>422</v>
      </c>
      <c r="E718" s="181" t="s">
        <v>1529</v>
      </c>
      <c r="F718" s="271" t="s">
        <v>570</v>
      </c>
      <c r="G718" s="47">
        <v>44099</v>
      </c>
    </row>
    <row r="719" spans="1:7" ht="21" hidden="1" x14ac:dyDescent="0.2">
      <c r="A719" s="246">
        <v>2396</v>
      </c>
      <c r="B719" s="247">
        <v>44097</v>
      </c>
      <c r="C719" s="179">
        <v>44130</v>
      </c>
      <c r="D719" s="248">
        <v>1050</v>
      </c>
      <c r="E719" s="249" t="s">
        <v>1240</v>
      </c>
      <c r="F719" s="271" t="s">
        <v>630</v>
      </c>
      <c r="G719" s="47">
        <v>44099</v>
      </c>
    </row>
    <row r="720" spans="1:7" ht="21" hidden="1" x14ac:dyDescent="0.2">
      <c r="A720" s="246">
        <v>1426710</v>
      </c>
      <c r="B720" s="247">
        <v>44098</v>
      </c>
      <c r="C720" s="247">
        <v>44118</v>
      </c>
      <c r="D720" s="248">
        <v>323.5</v>
      </c>
      <c r="E720" s="181" t="s">
        <v>343</v>
      </c>
      <c r="F720" s="271" t="s">
        <v>605</v>
      </c>
      <c r="G720" s="47">
        <v>44099</v>
      </c>
    </row>
    <row r="721" spans="1:8" ht="21" hidden="1" x14ac:dyDescent="0.2">
      <c r="A721" s="246">
        <v>1426447</v>
      </c>
      <c r="B721" s="247">
        <v>44096</v>
      </c>
      <c r="C721" s="247">
        <v>44116</v>
      </c>
      <c r="D721" s="248">
        <v>178.75</v>
      </c>
      <c r="E721" s="181" t="s">
        <v>343</v>
      </c>
      <c r="F721" s="113" t="s">
        <v>605</v>
      </c>
      <c r="G721" s="47">
        <v>44099</v>
      </c>
    </row>
    <row r="722" spans="1:8" ht="21" hidden="1" x14ac:dyDescent="0.2">
      <c r="A722" s="109">
        <v>46092</v>
      </c>
      <c r="B722" s="179">
        <v>44099</v>
      </c>
      <c r="C722" s="179">
        <v>44127</v>
      </c>
      <c r="D722" s="180">
        <v>417.5</v>
      </c>
      <c r="E722" s="181" t="s">
        <v>713</v>
      </c>
      <c r="F722" s="113" t="s">
        <v>604</v>
      </c>
      <c r="G722" s="47">
        <v>44099</v>
      </c>
    </row>
    <row r="723" spans="1:8" hidden="1" x14ac:dyDescent="0.2">
      <c r="A723" s="109">
        <v>49270</v>
      </c>
      <c r="B723" s="179">
        <v>44098</v>
      </c>
      <c r="C723" s="179">
        <v>44127</v>
      </c>
      <c r="D723" s="180">
        <v>301.77999999999997</v>
      </c>
      <c r="E723" s="181" t="s">
        <v>378</v>
      </c>
      <c r="F723" s="113" t="s">
        <v>636</v>
      </c>
      <c r="G723" s="47">
        <v>44103</v>
      </c>
    </row>
    <row r="724" spans="1:8" ht="21" hidden="1" x14ac:dyDescent="0.2">
      <c r="A724" s="109">
        <v>118113</v>
      </c>
      <c r="B724" s="179">
        <v>44095</v>
      </c>
      <c r="C724" s="179">
        <v>44125</v>
      </c>
      <c r="D724" s="180">
        <v>632.85</v>
      </c>
      <c r="E724" s="181" t="s">
        <v>1409</v>
      </c>
      <c r="F724" s="113" t="s">
        <v>625</v>
      </c>
      <c r="G724" s="47">
        <v>44103</v>
      </c>
    </row>
    <row r="725" spans="1:8" ht="21" hidden="1" x14ac:dyDescent="0.2">
      <c r="A725" s="109">
        <v>1427060</v>
      </c>
      <c r="B725" s="179">
        <v>44099</v>
      </c>
      <c r="C725" s="179">
        <v>44119</v>
      </c>
      <c r="D725" s="180">
        <v>155.19999999999999</v>
      </c>
      <c r="E725" s="181" t="s">
        <v>343</v>
      </c>
      <c r="F725" s="113" t="s">
        <v>605</v>
      </c>
      <c r="G725" s="47">
        <v>44103</v>
      </c>
    </row>
    <row r="726" spans="1:8" hidden="1" x14ac:dyDescent="0.2">
      <c r="A726" s="109">
        <v>351</v>
      </c>
      <c r="B726" s="179">
        <v>44101</v>
      </c>
      <c r="C726" s="179">
        <v>44106</v>
      </c>
      <c r="D726" s="180">
        <v>6000</v>
      </c>
      <c r="E726" s="181" t="s">
        <v>1244</v>
      </c>
      <c r="F726" s="113" t="s">
        <v>95</v>
      </c>
      <c r="G726" s="47">
        <v>44104</v>
      </c>
    </row>
    <row r="727" spans="1:8" hidden="1" x14ac:dyDescent="0.2">
      <c r="A727" s="109">
        <v>41</v>
      </c>
      <c r="B727" s="179">
        <v>44046</v>
      </c>
      <c r="C727" s="179">
        <f>B727+30</f>
        <v>44076</v>
      </c>
      <c r="D727" s="180">
        <v>1101.03</v>
      </c>
      <c r="E727" s="181" t="s">
        <v>1243</v>
      </c>
      <c r="F727" s="113" t="s">
        <v>548</v>
      </c>
      <c r="G727" s="63" t="s">
        <v>548</v>
      </c>
    </row>
    <row r="728" spans="1:8" hidden="1" x14ac:dyDescent="0.2">
      <c r="A728" s="109">
        <v>40</v>
      </c>
      <c r="B728" s="179">
        <v>44046</v>
      </c>
      <c r="C728" s="179">
        <f>B728+30</f>
        <v>44076</v>
      </c>
      <c r="D728" s="180">
        <v>680</v>
      </c>
      <c r="E728" s="181" t="s">
        <v>1243</v>
      </c>
      <c r="F728" s="113" t="s">
        <v>550</v>
      </c>
      <c r="G728" s="63" t="s">
        <v>550</v>
      </c>
    </row>
    <row r="729" spans="1:8" hidden="1" x14ac:dyDescent="0.2">
      <c r="A729" s="109">
        <v>8356</v>
      </c>
      <c r="B729" s="179">
        <v>44039</v>
      </c>
      <c r="C729" s="179">
        <v>44053</v>
      </c>
      <c r="D729" s="180">
        <v>256.25</v>
      </c>
      <c r="E729" s="181" t="s">
        <v>414</v>
      </c>
      <c r="F729" s="113" t="s">
        <v>547</v>
      </c>
      <c r="G729" s="63" t="s">
        <v>1036</v>
      </c>
    </row>
    <row r="730" spans="1:8" ht="12.75" hidden="1" x14ac:dyDescent="0.2">
      <c r="A730" s="109">
        <v>7685</v>
      </c>
      <c r="B730" s="110">
        <v>43890</v>
      </c>
      <c r="C730" s="110">
        <v>43919</v>
      </c>
      <c r="D730" s="180">
        <v>517</v>
      </c>
      <c r="E730" s="181" t="s">
        <v>414</v>
      </c>
      <c r="F730" s="113" t="s">
        <v>84</v>
      </c>
      <c r="G730" s="64"/>
      <c r="H730" s="3"/>
    </row>
    <row r="731" spans="1:8" hidden="1" x14ac:dyDescent="0.2">
      <c r="A731" s="109">
        <v>7644</v>
      </c>
      <c r="B731" s="179">
        <v>43883</v>
      </c>
      <c r="C731" s="179">
        <v>43935</v>
      </c>
      <c r="D731" s="180">
        <v>219</v>
      </c>
      <c r="E731" s="181" t="s">
        <v>414</v>
      </c>
      <c r="F731" s="113" t="s">
        <v>84</v>
      </c>
      <c r="G731" s="64"/>
    </row>
    <row r="732" spans="1:8" ht="12" hidden="1" x14ac:dyDescent="0.2">
      <c r="A732" s="109">
        <v>7610</v>
      </c>
      <c r="B732" s="110">
        <v>43879</v>
      </c>
      <c r="C732" s="110">
        <v>43908</v>
      </c>
      <c r="D732" s="182">
        <v>290.7</v>
      </c>
      <c r="E732" s="181" t="s">
        <v>414</v>
      </c>
      <c r="F732" s="113" t="s">
        <v>84</v>
      </c>
      <c r="G732" s="64"/>
      <c r="H732" s="5"/>
    </row>
    <row r="733" spans="1:8" ht="12" hidden="1" x14ac:dyDescent="0.2">
      <c r="A733" s="109">
        <v>7585</v>
      </c>
      <c r="B733" s="110">
        <v>43874</v>
      </c>
      <c r="C733" s="110">
        <v>43901</v>
      </c>
      <c r="D733" s="182">
        <v>148.6</v>
      </c>
      <c r="E733" s="181" t="s">
        <v>414</v>
      </c>
      <c r="F733" s="113" t="s">
        <v>84</v>
      </c>
      <c r="G733" s="64"/>
      <c r="H733" s="5"/>
    </row>
    <row r="734" spans="1:8" ht="12" hidden="1" x14ac:dyDescent="0.2">
      <c r="A734" s="109">
        <v>7584</v>
      </c>
      <c r="B734" s="110">
        <v>43874</v>
      </c>
      <c r="C734" s="110">
        <v>43903</v>
      </c>
      <c r="D734" s="182">
        <v>195.35</v>
      </c>
      <c r="E734" s="181" t="s">
        <v>414</v>
      </c>
      <c r="F734" s="113" t="s">
        <v>84</v>
      </c>
      <c r="G734" s="64"/>
      <c r="H734" s="5"/>
    </row>
    <row r="735" spans="1:8" ht="12" hidden="1" x14ac:dyDescent="0.2">
      <c r="A735" s="109">
        <v>7534</v>
      </c>
      <c r="B735" s="110">
        <v>43865</v>
      </c>
      <c r="C735" s="110">
        <v>43894</v>
      </c>
      <c r="D735" s="111">
        <v>217</v>
      </c>
      <c r="E735" s="181" t="s">
        <v>414</v>
      </c>
      <c r="F735" s="113" t="s">
        <v>84</v>
      </c>
      <c r="G735" s="64"/>
      <c r="H735" s="5"/>
    </row>
    <row r="736" spans="1:8" hidden="1" x14ac:dyDescent="0.2">
      <c r="A736" s="109">
        <v>7908</v>
      </c>
      <c r="B736" s="179">
        <v>43937</v>
      </c>
      <c r="C736" s="179">
        <v>43964</v>
      </c>
      <c r="D736" s="180">
        <v>267.76</v>
      </c>
      <c r="E736" s="181" t="s">
        <v>414</v>
      </c>
      <c r="F736" s="113" t="s">
        <v>293</v>
      </c>
      <c r="G736" s="64"/>
    </row>
    <row r="737" spans="1:8" hidden="1" x14ac:dyDescent="0.2">
      <c r="A737" s="109">
        <v>7905</v>
      </c>
      <c r="B737" s="179">
        <v>43936</v>
      </c>
      <c r="C737" s="179">
        <v>43962</v>
      </c>
      <c r="D737" s="180">
        <v>229.89</v>
      </c>
      <c r="E737" s="181" t="s">
        <v>414</v>
      </c>
      <c r="F737" s="113" t="s">
        <v>293</v>
      </c>
      <c r="G737" s="64"/>
    </row>
    <row r="738" spans="1:8" hidden="1" x14ac:dyDescent="0.2">
      <c r="A738" s="191">
        <v>7892</v>
      </c>
      <c r="B738" s="207">
        <v>43928</v>
      </c>
      <c r="C738" s="207">
        <v>43958</v>
      </c>
      <c r="D738" s="192">
        <v>265.39999999999998</v>
      </c>
      <c r="E738" s="181" t="s">
        <v>414</v>
      </c>
      <c r="F738" s="113" t="s">
        <v>293</v>
      </c>
      <c r="G738" s="241"/>
    </row>
    <row r="739" spans="1:8" hidden="1" x14ac:dyDescent="0.2">
      <c r="A739" s="109">
        <v>7885</v>
      </c>
      <c r="B739" s="179">
        <v>43923</v>
      </c>
      <c r="C739" s="179">
        <v>43953</v>
      </c>
      <c r="D739" s="180">
        <v>264.25</v>
      </c>
      <c r="E739" s="181" t="s">
        <v>414</v>
      </c>
      <c r="F739" s="113" t="s">
        <v>293</v>
      </c>
      <c r="G739" s="64"/>
    </row>
    <row r="740" spans="1:8" hidden="1" x14ac:dyDescent="0.2">
      <c r="A740" s="109">
        <v>2365</v>
      </c>
      <c r="B740" s="179">
        <v>43927</v>
      </c>
      <c r="C740" s="179">
        <v>43926</v>
      </c>
      <c r="D740" s="180">
        <v>5131</v>
      </c>
      <c r="E740" s="181" t="s">
        <v>415</v>
      </c>
      <c r="F740" s="113" t="s">
        <v>54</v>
      </c>
      <c r="G740" s="64"/>
    </row>
    <row r="741" spans="1:8" hidden="1" x14ac:dyDescent="0.2">
      <c r="A741" s="109">
        <v>2326</v>
      </c>
      <c r="B741" s="110">
        <v>43901</v>
      </c>
      <c r="C741" s="110">
        <v>43931</v>
      </c>
      <c r="D741" s="180">
        <v>4430</v>
      </c>
      <c r="E741" s="181" t="s">
        <v>415</v>
      </c>
      <c r="F741" s="113" t="s">
        <v>54</v>
      </c>
      <c r="G741" s="64"/>
    </row>
    <row r="742" spans="1:8" ht="21" hidden="1" x14ac:dyDescent="0.2">
      <c r="A742" s="109">
        <v>1252</v>
      </c>
      <c r="B742" s="110">
        <v>43902</v>
      </c>
      <c r="C742" s="110">
        <v>43932</v>
      </c>
      <c r="D742" s="180">
        <v>1835</v>
      </c>
      <c r="E742" s="178" t="s">
        <v>344</v>
      </c>
      <c r="F742" s="113" t="s">
        <v>298</v>
      </c>
      <c r="G742" s="64"/>
    </row>
    <row r="743" spans="1:8" ht="21" hidden="1" x14ac:dyDescent="0.2">
      <c r="A743" s="109">
        <v>1272</v>
      </c>
      <c r="B743" s="110">
        <v>43914</v>
      </c>
      <c r="C743" s="110">
        <v>43944</v>
      </c>
      <c r="D743" s="180">
        <v>2125</v>
      </c>
      <c r="E743" s="181" t="s">
        <v>344</v>
      </c>
      <c r="F743" s="113" t="s">
        <v>311</v>
      </c>
      <c r="G743" s="64"/>
    </row>
    <row r="744" spans="1:8" ht="12" hidden="1" x14ac:dyDescent="0.2">
      <c r="A744" s="109">
        <v>16349</v>
      </c>
      <c r="B744" s="110">
        <v>43873</v>
      </c>
      <c r="C744" s="110">
        <v>43903</v>
      </c>
      <c r="D744" s="182">
        <v>9910.5</v>
      </c>
      <c r="E744" s="112" t="s">
        <v>741</v>
      </c>
      <c r="F744" s="113" t="s">
        <v>100</v>
      </c>
      <c r="G744" s="64"/>
      <c r="H744" s="5"/>
    </row>
    <row r="745" spans="1:8" hidden="1" x14ac:dyDescent="0.2">
      <c r="A745" s="109">
        <v>16601</v>
      </c>
      <c r="B745" s="110">
        <v>43907</v>
      </c>
      <c r="C745" s="110">
        <v>43937</v>
      </c>
      <c r="D745" s="180">
        <v>1360</v>
      </c>
      <c r="E745" s="112" t="s">
        <v>741</v>
      </c>
      <c r="F745" s="113" t="s">
        <v>304</v>
      </c>
      <c r="G745" s="64"/>
    </row>
    <row r="746" spans="1:8" hidden="1" x14ac:dyDescent="0.2">
      <c r="A746" s="109">
        <v>16578</v>
      </c>
      <c r="B746" s="110">
        <v>43907</v>
      </c>
      <c r="C746" s="110">
        <v>43937</v>
      </c>
      <c r="D746" s="180">
        <v>1002.7</v>
      </c>
      <c r="E746" s="112" t="s">
        <v>741</v>
      </c>
      <c r="F746" s="113" t="s">
        <v>304</v>
      </c>
      <c r="G746" s="64"/>
    </row>
    <row r="747" spans="1:8" hidden="1" x14ac:dyDescent="0.2">
      <c r="A747" s="109">
        <v>16778</v>
      </c>
      <c r="B747" s="179">
        <v>43934</v>
      </c>
      <c r="C747" s="179">
        <v>43964</v>
      </c>
      <c r="D747" s="180">
        <v>16380</v>
      </c>
      <c r="E747" s="181" t="s">
        <v>741</v>
      </c>
      <c r="F747" s="113" t="s">
        <v>425</v>
      </c>
      <c r="G747" s="64"/>
    </row>
    <row r="748" spans="1:8" ht="12.75" hidden="1" x14ac:dyDescent="0.2">
      <c r="A748" s="109">
        <v>474204</v>
      </c>
      <c r="B748" s="110">
        <v>43889</v>
      </c>
      <c r="C748" s="110">
        <v>43904</v>
      </c>
      <c r="D748" s="180">
        <v>887.91</v>
      </c>
      <c r="E748" s="181" t="s">
        <v>144</v>
      </c>
      <c r="F748" s="113" t="s">
        <v>90</v>
      </c>
      <c r="G748" s="64"/>
      <c r="H748" s="3"/>
    </row>
    <row r="749" spans="1:8" ht="12" hidden="1" x14ac:dyDescent="0.2">
      <c r="A749" s="109">
        <v>473053</v>
      </c>
      <c r="B749" s="110">
        <v>43881</v>
      </c>
      <c r="C749" s="110">
        <v>43896</v>
      </c>
      <c r="D749" s="182">
        <v>2780.01</v>
      </c>
      <c r="E749" s="112" t="s">
        <v>144</v>
      </c>
      <c r="F749" s="113" t="s">
        <v>90</v>
      </c>
      <c r="G749" s="64"/>
      <c r="H749" s="5"/>
    </row>
    <row r="750" spans="1:8" ht="12" hidden="1" x14ac:dyDescent="0.2">
      <c r="A750" s="109">
        <v>471693</v>
      </c>
      <c r="B750" s="110">
        <v>43874</v>
      </c>
      <c r="C750" s="110">
        <v>43889</v>
      </c>
      <c r="D750" s="182">
        <v>235.08</v>
      </c>
      <c r="E750" s="112" t="s">
        <v>144</v>
      </c>
      <c r="F750" s="113" t="s">
        <v>90</v>
      </c>
      <c r="G750" s="64"/>
      <c r="H750" s="5"/>
    </row>
    <row r="751" spans="1:8" ht="12" hidden="1" x14ac:dyDescent="0.2">
      <c r="A751" s="109">
        <v>471170</v>
      </c>
      <c r="B751" s="110">
        <v>43872</v>
      </c>
      <c r="C751" s="110">
        <v>43887</v>
      </c>
      <c r="D751" s="182">
        <v>479.07</v>
      </c>
      <c r="E751" s="112" t="s">
        <v>144</v>
      </c>
      <c r="F751" s="113" t="s">
        <v>90</v>
      </c>
      <c r="G751" s="64"/>
      <c r="H751" s="5"/>
    </row>
    <row r="752" spans="1:8" ht="12" hidden="1" x14ac:dyDescent="0.2">
      <c r="A752" s="109">
        <v>470456</v>
      </c>
      <c r="B752" s="110">
        <v>43866</v>
      </c>
      <c r="C752" s="110">
        <v>43881</v>
      </c>
      <c r="D752" s="182">
        <v>286.75</v>
      </c>
      <c r="E752" s="112" t="s">
        <v>144</v>
      </c>
      <c r="F752" s="113" t="s">
        <v>90</v>
      </c>
      <c r="G752" s="64"/>
      <c r="H752" s="5"/>
    </row>
    <row r="753" spans="1:8" ht="12.75" hidden="1" x14ac:dyDescent="0.2">
      <c r="A753" s="109">
        <v>474201</v>
      </c>
      <c r="B753" s="110">
        <v>43889</v>
      </c>
      <c r="C753" s="110">
        <v>43904</v>
      </c>
      <c r="D753" s="180">
        <v>662.8</v>
      </c>
      <c r="E753" s="181" t="s">
        <v>144</v>
      </c>
      <c r="F753" s="113" t="s">
        <v>91</v>
      </c>
      <c r="G753" s="64"/>
      <c r="H753" s="3"/>
    </row>
    <row r="754" spans="1:8" ht="12" hidden="1" x14ac:dyDescent="0.2">
      <c r="A754" s="109">
        <v>473052</v>
      </c>
      <c r="B754" s="110">
        <v>43881</v>
      </c>
      <c r="C754" s="110">
        <v>43896</v>
      </c>
      <c r="D754" s="182">
        <v>693.65</v>
      </c>
      <c r="E754" s="112" t="s">
        <v>144</v>
      </c>
      <c r="F754" s="113" t="s">
        <v>91</v>
      </c>
      <c r="G754" s="64"/>
      <c r="H754" s="5"/>
    </row>
    <row r="755" spans="1:8" ht="12" hidden="1" x14ac:dyDescent="0.2">
      <c r="A755" s="109">
        <v>471694</v>
      </c>
      <c r="B755" s="110">
        <v>43874</v>
      </c>
      <c r="C755" s="110">
        <v>43889</v>
      </c>
      <c r="D755" s="182">
        <v>321.60000000000002</v>
      </c>
      <c r="E755" s="112" t="s">
        <v>144</v>
      </c>
      <c r="F755" s="113" t="s">
        <v>91</v>
      </c>
      <c r="G755" s="64"/>
      <c r="H755" s="5"/>
    </row>
    <row r="756" spans="1:8" ht="12" hidden="1" x14ac:dyDescent="0.2">
      <c r="A756" s="109">
        <v>471169</v>
      </c>
      <c r="B756" s="110">
        <v>43872</v>
      </c>
      <c r="C756" s="110">
        <v>43887</v>
      </c>
      <c r="D756" s="182">
        <v>94.5</v>
      </c>
      <c r="E756" s="112" t="s">
        <v>144</v>
      </c>
      <c r="F756" s="113" t="s">
        <v>91</v>
      </c>
      <c r="G756" s="64"/>
      <c r="H756" s="5"/>
    </row>
    <row r="757" spans="1:8" ht="12" hidden="1" x14ac:dyDescent="0.2">
      <c r="A757" s="109">
        <v>470455</v>
      </c>
      <c r="B757" s="110">
        <v>43866</v>
      </c>
      <c r="C757" s="110">
        <v>43881</v>
      </c>
      <c r="D757" s="182">
        <v>373.15</v>
      </c>
      <c r="E757" s="112" t="s">
        <v>144</v>
      </c>
      <c r="F757" s="113" t="s">
        <v>91</v>
      </c>
      <c r="G757" s="64"/>
      <c r="H757" s="5"/>
    </row>
    <row r="758" spans="1:8" hidden="1" x14ac:dyDescent="0.2">
      <c r="A758" s="109">
        <v>477938</v>
      </c>
      <c r="B758" s="110">
        <v>43915</v>
      </c>
      <c r="C758" s="110">
        <v>43930</v>
      </c>
      <c r="D758" s="180">
        <v>2026.57</v>
      </c>
      <c r="E758" s="181" t="s">
        <v>144</v>
      </c>
      <c r="F758" s="113" t="s">
        <v>107</v>
      </c>
      <c r="G758" s="64"/>
    </row>
    <row r="759" spans="1:8" hidden="1" x14ac:dyDescent="0.2">
      <c r="A759" s="109">
        <v>477845</v>
      </c>
      <c r="B759" s="110">
        <v>43914</v>
      </c>
      <c r="C759" s="110">
        <v>43929</v>
      </c>
      <c r="D759" s="180">
        <v>383.52</v>
      </c>
      <c r="E759" s="181" t="s">
        <v>144</v>
      </c>
      <c r="F759" s="113" t="s">
        <v>107</v>
      </c>
      <c r="G759" s="64"/>
    </row>
    <row r="760" spans="1:8" hidden="1" x14ac:dyDescent="0.2">
      <c r="A760" s="109">
        <v>476818</v>
      </c>
      <c r="B760" s="110">
        <v>43907</v>
      </c>
      <c r="C760" s="110">
        <v>43922</v>
      </c>
      <c r="D760" s="180">
        <v>876.74</v>
      </c>
      <c r="E760" s="181" t="s">
        <v>144</v>
      </c>
      <c r="F760" s="113" t="s">
        <v>107</v>
      </c>
      <c r="G760" s="64"/>
    </row>
    <row r="761" spans="1:8" hidden="1" x14ac:dyDescent="0.2">
      <c r="A761" s="109">
        <v>476117</v>
      </c>
      <c r="B761" s="110">
        <v>43901</v>
      </c>
      <c r="C761" s="110">
        <v>43916</v>
      </c>
      <c r="D761" s="111">
        <v>530.67999999999995</v>
      </c>
      <c r="E761" s="181" t="s">
        <v>144</v>
      </c>
      <c r="F761" s="113" t="s">
        <v>107</v>
      </c>
      <c r="G761" s="64"/>
    </row>
    <row r="762" spans="1:8" ht="12.75" hidden="1" x14ac:dyDescent="0.2">
      <c r="A762" s="109">
        <v>475254</v>
      </c>
      <c r="B762" s="110">
        <v>43896</v>
      </c>
      <c r="C762" s="110">
        <v>43911</v>
      </c>
      <c r="D762" s="180">
        <v>78.88</v>
      </c>
      <c r="E762" s="112" t="s">
        <v>144</v>
      </c>
      <c r="F762" s="113" t="s">
        <v>107</v>
      </c>
      <c r="G762" s="64"/>
      <c r="H762" s="3"/>
    </row>
    <row r="763" spans="1:8" ht="12.75" hidden="1" x14ac:dyDescent="0.2">
      <c r="A763" s="109">
        <v>475070</v>
      </c>
      <c r="B763" s="110">
        <v>43895</v>
      </c>
      <c r="C763" s="110">
        <v>43910</v>
      </c>
      <c r="D763" s="180">
        <v>765.79</v>
      </c>
      <c r="E763" s="181" t="s">
        <v>144</v>
      </c>
      <c r="F763" s="113" t="s">
        <v>107</v>
      </c>
      <c r="G763" s="64"/>
      <c r="H763" s="3"/>
    </row>
    <row r="764" spans="1:8" hidden="1" x14ac:dyDescent="0.2">
      <c r="A764" s="109">
        <v>478191</v>
      </c>
      <c r="B764" s="110">
        <v>43920</v>
      </c>
      <c r="C764" s="110">
        <v>43935</v>
      </c>
      <c r="D764" s="180">
        <v>445.5</v>
      </c>
      <c r="E764" s="181" t="s">
        <v>144</v>
      </c>
      <c r="F764" s="113" t="s">
        <v>108</v>
      </c>
      <c r="G764" s="64"/>
    </row>
    <row r="765" spans="1:8" hidden="1" x14ac:dyDescent="0.2">
      <c r="A765" s="109">
        <v>477750</v>
      </c>
      <c r="B765" s="110">
        <v>43914</v>
      </c>
      <c r="C765" s="110">
        <v>43929</v>
      </c>
      <c r="D765" s="180">
        <v>2505.4899999999998</v>
      </c>
      <c r="E765" s="181" t="s">
        <v>144</v>
      </c>
      <c r="F765" s="113" t="s">
        <v>108</v>
      </c>
      <c r="G765" s="64"/>
    </row>
    <row r="766" spans="1:8" hidden="1" x14ac:dyDescent="0.2">
      <c r="A766" s="109">
        <v>477650</v>
      </c>
      <c r="B766" s="110">
        <v>43910</v>
      </c>
      <c r="C766" s="110">
        <v>43925</v>
      </c>
      <c r="D766" s="180">
        <v>1102.58</v>
      </c>
      <c r="E766" s="181" t="s">
        <v>144</v>
      </c>
      <c r="F766" s="113" t="s">
        <v>108</v>
      </c>
      <c r="G766" s="64"/>
    </row>
    <row r="767" spans="1:8" hidden="1" x14ac:dyDescent="0.2">
      <c r="A767" s="109">
        <v>476122</v>
      </c>
      <c r="B767" s="110">
        <v>43901</v>
      </c>
      <c r="C767" s="110">
        <v>43916</v>
      </c>
      <c r="D767" s="180">
        <v>705.23</v>
      </c>
      <c r="E767" s="181" t="s">
        <v>144</v>
      </c>
      <c r="F767" s="113" t="s">
        <v>108</v>
      </c>
      <c r="G767" s="64"/>
    </row>
    <row r="768" spans="1:8" ht="12.75" hidden="1" x14ac:dyDescent="0.2">
      <c r="A768" s="109">
        <v>475255</v>
      </c>
      <c r="B768" s="110">
        <v>43896</v>
      </c>
      <c r="C768" s="110">
        <v>43911</v>
      </c>
      <c r="D768" s="180">
        <v>883.82</v>
      </c>
      <c r="E768" s="181" t="s">
        <v>144</v>
      </c>
      <c r="F768" s="113" t="s">
        <v>108</v>
      </c>
      <c r="G768" s="64"/>
      <c r="H768" s="3"/>
    </row>
    <row r="769" spans="1:8" hidden="1" x14ac:dyDescent="0.2">
      <c r="A769" s="109">
        <v>480448</v>
      </c>
      <c r="B769" s="179">
        <v>43948</v>
      </c>
      <c r="C769" s="179">
        <v>43963</v>
      </c>
      <c r="D769" s="180">
        <v>1062.02</v>
      </c>
      <c r="E769" s="181" t="s">
        <v>144</v>
      </c>
      <c r="F769" s="113" t="s">
        <v>294</v>
      </c>
      <c r="G769" s="63"/>
    </row>
    <row r="770" spans="1:8" hidden="1" x14ac:dyDescent="0.2">
      <c r="A770" s="109">
        <v>479264</v>
      </c>
      <c r="B770" s="179">
        <v>43935</v>
      </c>
      <c r="C770" s="179">
        <v>43950</v>
      </c>
      <c r="D770" s="180">
        <v>393.4</v>
      </c>
      <c r="E770" s="181" t="s">
        <v>144</v>
      </c>
      <c r="F770" s="113" t="s">
        <v>294</v>
      </c>
      <c r="G770" s="64"/>
    </row>
    <row r="771" spans="1:8" hidden="1" x14ac:dyDescent="0.2">
      <c r="A771" s="109">
        <v>478789</v>
      </c>
      <c r="B771" s="179">
        <v>43928</v>
      </c>
      <c r="C771" s="179">
        <v>43943</v>
      </c>
      <c r="D771" s="180">
        <v>355.4</v>
      </c>
      <c r="E771" s="181" t="s">
        <v>144</v>
      </c>
      <c r="F771" s="113" t="s">
        <v>294</v>
      </c>
      <c r="G771" s="64"/>
    </row>
    <row r="772" spans="1:8" hidden="1" x14ac:dyDescent="0.2">
      <c r="A772" s="109">
        <v>479262</v>
      </c>
      <c r="B772" s="179">
        <v>43935</v>
      </c>
      <c r="C772" s="179">
        <v>43950</v>
      </c>
      <c r="D772" s="180">
        <v>183.55</v>
      </c>
      <c r="E772" s="181" t="s">
        <v>144</v>
      </c>
      <c r="F772" s="113" t="s">
        <v>295</v>
      </c>
      <c r="G772" s="64"/>
    </row>
    <row r="773" spans="1:8" hidden="1" x14ac:dyDescent="0.2">
      <c r="A773" s="109">
        <v>478785</v>
      </c>
      <c r="B773" s="179">
        <v>43928</v>
      </c>
      <c r="C773" s="179">
        <v>43943</v>
      </c>
      <c r="D773" s="180">
        <v>82.9</v>
      </c>
      <c r="E773" s="181" t="s">
        <v>144</v>
      </c>
      <c r="F773" s="113" t="s">
        <v>295</v>
      </c>
      <c r="G773" s="64"/>
    </row>
    <row r="774" spans="1:8" ht="12" hidden="1" x14ac:dyDescent="0.2">
      <c r="A774" s="109">
        <v>7525621</v>
      </c>
      <c r="B774" s="110">
        <v>43852</v>
      </c>
      <c r="C774" s="110">
        <v>43883</v>
      </c>
      <c r="D774" s="182">
        <v>481.62</v>
      </c>
      <c r="E774" s="112" t="s">
        <v>78</v>
      </c>
      <c r="F774" s="113" t="s">
        <v>50</v>
      </c>
      <c r="G774" s="64"/>
      <c r="H774" s="5"/>
    </row>
    <row r="775" spans="1:8" ht="12" hidden="1" x14ac:dyDescent="0.2">
      <c r="A775" s="109">
        <v>106465</v>
      </c>
      <c r="B775" s="110">
        <v>43873</v>
      </c>
      <c r="C775" s="110">
        <v>43903</v>
      </c>
      <c r="D775" s="182">
        <v>4904.75</v>
      </c>
      <c r="E775" s="112" t="s">
        <v>715</v>
      </c>
      <c r="F775" s="113" t="s">
        <v>99</v>
      </c>
      <c r="G775" s="64"/>
      <c r="H775" s="5"/>
    </row>
    <row r="776" spans="1:8" hidden="1" x14ac:dyDescent="0.2">
      <c r="A776" s="109">
        <v>108716</v>
      </c>
      <c r="B776" s="110">
        <v>43901</v>
      </c>
      <c r="C776" s="110">
        <v>43931</v>
      </c>
      <c r="D776" s="180">
        <v>5542.08</v>
      </c>
      <c r="E776" s="112" t="s">
        <v>715</v>
      </c>
      <c r="F776" s="113" t="s">
        <v>298</v>
      </c>
      <c r="G776" s="64"/>
    </row>
    <row r="777" spans="1:8" hidden="1" x14ac:dyDescent="0.2">
      <c r="A777" s="109">
        <v>109954</v>
      </c>
      <c r="B777" s="110">
        <v>43915</v>
      </c>
      <c r="C777" s="110">
        <v>43945</v>
      </c>
      <c r="D777" s="180">
        <v>1880</v>
      </c>
      <c r="E777" s="181" t="s">
        <v>715</v>
      </c>
      <c r="F777" s="113" t="s">
        <v>311</v>
      </c>
      <c r="G777" s="64"/>
    </row>
    <row r="778" spans="1:8" hidden="1" x14ac:dyDescent="0.2">
      <c r="A778" s="109">
        <v>109902</v>
      </c>
      <c r="B778" s="110">
        <v>43914</v>
      </c>
      <c r="C778" s="110">
        <v>43944</v>
      </c>
      <c r="D778" s="111">
        <v>1100.56</v>
      </c>
      <c r="E778" s="181" t="s">
        <v>715</v>
      </c>
      <c r="F778" s="113" t="s">
        <v>311</v>
      </c>
      <c r="G778" s="64"/>
    </row>
    <row r="779" spans="1:8" ht="21" hidden="1" x14ac:dyDescent="0.2">
      <c r="A779" s="109">
        <v>81229</v>
      </c>
      <c r="B779" s="179">
        <v>43851</v>
      </c>
      <c r="C779" s="179">
        <v>43881</v>
      </c>
      <c r="D779" s="180">
        <v>713.2</v>
      </c>
      <c r="E779" s="181" t="s">
        <v>416</v>
      </c>
      <c r="F779" s="113" t="s">
        <v>70</v>
      </c>
      <c r="G779" s="64"/>
      <c r="H779" s="5"/>
    </row>
    <row r="780" spans="1:8" ht="21" hidden="1" x14ac:dyDescent="0.2">
      <c r="A780" s="109">
        <v>82320</v>
      </c>
      <c r="B780" s="110">
        <v>43873</v>
      </c>
      <c r="C780" s="110">
        <v>43903</v>
      </c>
      <c r="D780" s="180">
        <v>614.86</v>
      </c>
      <c r="E780" s="181" t="s">
        <v>416</v>
      </c>
      <c r="F780" s="113" t="s">
        <v>99</v>
      </c>
      <c r="G780" s="64"/>
      <c r="H780" s="5"/>
    </row>
    <row r="781" spans="1:8" ht="21" hidden="1" x14ac:dyDescent="0.2">
      <c r="A781" s="109">
        <v>84073</v>
      </c>
      <c r="B781" s="110">
        <v>43908</v>
      </c>
      <c r="C781" s="110">
        <v>43938</v>
      </c>
      <c r="D781" s="111">
        <v>3080</v>
      </c>
      <c r="E781" s="181" t="s">
        <v>416</v>
      </c>
      <c r="F781" s="113" t="s">
        <v>298</v>
      </c>
      <c r="G781" s="64"/>
    </row>
    <row r="782" spans="1:8" ht="21" hidden="1" x14ac:dyDescent="0.2">
      <c r="A782" s="109">
        <v>83882</v>
      </c>
      <c r="B782" s="110">
        <v>43906</v>
      </c>
      <c r="C782" s="110">
        <v>43936</v>
      </c>
      <c r="D782" s="111">
        <v>3291.37</v>
      </c>
      <c r="E782" s="181" t="s">
        <v>416</v>
      </c>
      <c r="F782" s="113" t="s">
        <v>298</v>
      </c>
      <c r="G782" s="64"/>
    </row>
    <row r="783" spans="1:8" ht="21" hidden="1" x14ac:dyDescent="0.2">
      <c r="A783" s="109">
        <v>83720</v>
      </c>
      <c r="B783" s="110">
        <v>43901</v>
      </c>
      <c r="C783" s="110">
        <v>43931</v>
      </c>
      <c r="D783" s="180">
        <v>1136.5</v>
      </c>
      <c r="E783" s="181" t="s">
        <v>416</v>
      </c>
      <c r="F783" s="113" t="s">
        <v>298</v>
      </c>
      <c r="G783" s="64"/>
      <c r="H783" s="3"/>
    </row>
    <row r="784" spans="1:8" ht="21" hidden="1" x14ac:dyDescent="0.2">
      <c r="A784" s="109">
        <v>84362</v>
      </c>
      <c r="B784" s="110">
        <v>43913</v>
      </c>
      <c r="C784" s="110">
        <v>43943</v>
      </c>
      <c r="D784" s="180">
        <v>4934.8999999999996</v>
      </c>
      <c r="E784" s="181" t="s">
        <v>416</v>
      </c>
      <c r="F784" s="113" t="s">
        <v>310</v>
      </c>
      <c r="G784" s="64"/>
    </row>
    <row r="785" spans="1:8" ht="21" hidden="1" x14ac:dyDescent="0.2">
      <c r="A785" s="175">
        <v>84533</v>
      </c>
      <c r="B785" s="176">
        <v>43915</v>
      </c>
      <c r="C785" s="176">
        <v>43945</v>
      </c>
      <c r="D785" s="198">
        <v>2521.3000000000002</v>
      </c>
      <c r="E785" s="199" t="s">
        <v>416</v>
      </c>
      <c r="F785" s="113" t="s">
        <v>311</v>
      </c>
      <c r="G785" s="64"/>
    </row>
    <row r="786" spans="1:8" ht="21" hidden="1" x14ac:dyDescent="0.2">
      <c r="A786" s="109">
        <v>84468</v>
      </c>
      <c r="B786" s="110">
        <v>43914</v>
      </c>
      <c r="C786" s="110">
        <v>43944</v>
      </c>
      <c r="D786" s="180">
        <v>11804.45</v>
      </c>
      <c r="E786" s="181" t="s">
        <v>416</v>
      </c>
      <c r="F786" s="113" t="s">
        <v>311</v>
      </c>
      <c r="G786" s="64"/>
    </row>
    <row r="787" spans="1:8" ht="21" hidden="1" x14ac:dyDescent="0.2">
      <c r="A787" s="109">
        <v>8558</v>
      </c>
      <c r="B787" s="179">
        <v>43936</v>
      </c>
      <c r="C787" s="179">
        <v>43966</v>
      </c>
      <c r="D787" s="180">
        <v>4971.2</v>
      </c>
      <c r="E787" s="181" t="s">
        <v>416</v>
      </c>
      <c r="F787" s="113" t="s">
        <v>312</v>
      </c>
      <c r="G787" s="64"/>
    </row>
    <row r="788" spans="1:8" ht="21" hidden="1" x14ac:dyDescent="0.2">
      <c r="A788" s="109">
        <v>85059</v>
      </c>
      <c r="B788" s="179">
        <v>43924</v>
      </c>
      <c r="C788" s="179">
        <v>43954</v>
      </c>
      <c r="D788" s="180">
        <v>3059.2</v>
      </c>
      <c r="E788" s="181" t="s">
        <v>416</v>
      </c>
      <c r="F788" s="113" t="s">
        <v>312</v>
      </c>
      <c r="G788" s="64"/>
    </row>
    <row r="789" spans="1:8" hidden="1" x14ac:dyDescent="0.2">
      <c r="A789" s="109">
        <v>30211</v>
      </c>
      <c r="B789" s="110">
        <v>43913</v>
      </c>
      <c r="C789" s="110">
        <v>43943</v>
      </c>
      <c r="D789" s="180">
        <v>523.20000000000005</v>
      </c>
      <c r="E789" s="181" t="s">
        <v>799</v>
      </c>
      <c r="F789" s="113" t="s">
        <v>307</v>
      </c>
      <c r="G789" s="64"/>
    </row>
    <row r="790" spans="1:8" hidden="1" x14ac:dyDescent="0.2">
      <c r="A790" s="109">
        <v>30707</v>
      </c>
      <c r="B790" s="110">
        <v>43923</v>
      </c>
      <c r="C790" s="110">
        <v>43953</v>
      </c>
      <c r="D790" s="180">
        <v>519.08000000000004</v>
      </c>
      <c r="E790" s="181" t="s">
        <v>799</v>
      </c>
      <c r="F790" s="113" t="s">
        <v>311</v>
      </c>
      <c r="G790" s="64"/>
    </row>
    <row r="791" spans="1:8" hidden="1" x14ac:dyDescent="0.2">
      <c r="A791" s="109">
        <v>30300</v>
      </c>
      <c r="B791" s="110">
        <v>43914</v>
      </c>
      <c r="C791" s="110">
        <v>43974</v>
      </c>
      <c r="D791" s="111">
        <v>6561.55</v>
      </c>
      <c r="E791" s="181" t="s">
        <v>799</v>
      </c>
      <c r="F791" s="113" t="s">
        <v>311</v>
      </c>
      <c r="G791" s="64"/>
    </row>
    <row r="792" spans="1:8" ht="21" hidden="1" x14ac:dyDescent="0.2">
      <c r="A792" s="109">
        <v>1350</v>
      </c>
      <c r="B792" s="110">
        <v>43914</v>
      </c>
      <c r="C792" s="110">
        <v>43944</v>
      </c>
      <c r="D792" s="180">
        <v>430</v>
      </c>
      <c r="E792" s="181" t="s">
        <v>340</v>
      </c>
      <c r="F792" s="113" t="s">
        <v>304</v>
      </c>
      <c r="G792" s="64"/>
    </row>
    <row r="793" spans="1:8" hidden="1" x14ac:dyDescent="0.2">
      <c r="A793" s="109">
        <v>12181</v>
      </c>
      <c r="B793" s="110">
        <v>43900</v>
      </c>
      <c r="C793" s="110" t="s">
        <v>321</v>
      </c>
      <c r="D793" s="180">
        <v>621.6</v>
      </c>
      <c r="E793" s="181" t="s">
        <v>1336</v>
      </c>
      <c r="F793" s="113" t="s">
        <v>104</v>
      </c>
      <c r="G793" s="64"/>
    </row>
    <row r="794" spans="1:8" ht="21" hidden="1" x14ac:dyDescent="0.2">
      <c r="A794" s="109">
        <v>195</v>
      </c>
      <c r="B794" s="179">
        <v>43928</v>
      </c>
      <c r="C794" s="179">
        <v>43958</v>
      </c>
      <c r="D794" s="180">
        <v>750</v>
      </c>
      <c r="E794" s="112" t="s">
        <v>951</v>
      </c>
      <c r="F794" s="113" t="s">
        <v>298</v>
      </c>
      <c r="G794" s="64"/>
    </row>
    <row r="795" spans="1:8" ht="21" hidden="1" x14ac:dyDescent="0.2">
      <c r="A795" s="109">
        <v>117026</v>
      </c>
      <c r="B795" s="110">
        <v>43850</v>
      </c>
      <c r="C795" s="110">
        <v>43880</v>
      </c>
      <c r="D795" s="182">
        <v>500</v>
      </c>
      <c r="E795" s="112" t="s">
        <v>74</v>
      </c>
      <c r="F795" s="113" t="s">
        <v>52</v>
      </c>
      <c r="G795" s="64"/>
      <c r="H795" s="5"/>
    </row>
    <row r="796" spans="1:8" ht="21" hidden="1" x14ac:dyDescent="0.2">
      <c r="A796" s="109">
        <v>118003</v>
      </c>
      <c r="B796" s="110">
        <v>43875</v>
      </c>
      <c r="C796" s="110">
        <v>43906</v>
      </c>
      <c r="D796" s="180">
        <v>400</v>
      </c>
      <c r="E796" s="181" t="s">
        <v>74</v>
      </c>
      <c r="F796" s="113" t="s">
        <v>100</v>
      </c>
      <c r="G796" s="64"/>
      <c r="H796" s="4"/>
    </row>
    <row r="797" spans="1:8" ht="21" hidden="1" x14ac:dyDescent="0.2">
      <c r="A797" s="109">
        <v>118548</v>
      </c>
      <c r="B797" s="110">
        <v>43893</v>
      </c>
      <c r="C797" s="110">
        <v>43923</v>
      </c>
      <c r="D797" s="180">
        <v>1600</v>
      </c>
      <c r="E797" s="112" t="s">
        <v>74</v>
      </c>
      <c r="F797" s="113" t="s">
        <v>172</v>
      </c>
      <c r="G797" s="64"/>
      <c r="H797" s="3"/>
    </row>
    <row r="798" spans="1:8" ht="21" hidden="1" x14ac:dyDescent="0.2">
      <c r="A798" s="109">
        <v>119584</v>
      </c>
      <c r="B798" s="179">
        <v>43920</v>
      </c>
      <c r="C798" s="179">
        <v>43950</v>
      </c>
      <c r="D798" s="180">
        <v>2960</v>
      </c>
      <c r="E798" s="181" t="s">
        <v>74</v>
      </c>
      <c r="F798" s="113" t="s">
        <v>355</v>
      </c>
      <c r="G798" s="64"/>
    </row>
    <row r="799" spans="1:8" hidden="1" x14ac:dyDescent="0.2">
      <c r="A799" s="175">
        <v>63004</v>
      </c>
      <c r="B799" s="176">
        <v>43908</v>
      </c>
      <c r="C799" s="176">
        <v>43938</v>
      </c>
      <c r="D799" s="198">
        <v>1841.08</v>
      </c>
      <c r="E799" s="199" t="s">
        <v>685</v>
      </c>
      <c r="F799" s="113" t="s">
        <v>304</v>
      </c>
      <c r="G799" s="64"/>
    </row>
    <row r="800" spans="1:8" hidden="1" x14ac:dyDescent="0.2">
      <c r="A800" s="109">
        <v>2041378</v>
      </c>
      <c r="B800" s="110">
        <v>43907</v>
      </c>
      <c r="C800" s="110">
        <v>43936</v>
      </c>
      <c r="D800" s="111">
        <v>1244.3399999999999</v>
      </c>
      <c r="E800" s="112" t="s">
        <v>864</v>
      </c>
      <c r="F800" s="113" t="s">
        <v>307</v>
      </c>
      <c r="G800" s="64"/>
    </row>
    <row r="801" spans="1:8" ht="12" hidden="1" x14ac:dyDescent="0.2">
      <c r="A801" s="109">
        <v>55113</v>
      </c>
      <c r="B801" s="110">
        <v>43881</v>
      </c>
      <c r="C801" s="110">
        <v>43896</v>
      </c>
      <c r="D801" s="180">
        <v>2098.81</v>
      </c>
      <c r="E801" s="181" t="s">
        <v>445</v>
      </c>
      <c r="F801" s="113" t="s">
        <v>90</v>
      </c>
      <c r="G801" s="64"/>
      <c r="H801" s="6"/>
    </row>
    <row r="802" spans="1:8" ht="12" hidden="1" x14ac:dyDescent="0.2">
      <c r="A802" s="109">
        <v>54441</v>
      </c>
      <c r="B802" s="110">
        <v>43867</v>
      </c>
      <c r="C802" s="110">
        <v>43882</v>
      </c>
      <c r="D802" s="111">
        <v>3270.05</v>
      </c>
      <c r="E802" s="181" t="s">
        <v>445</v>
      </c>
      <c r="F802" s="113" t="s">
        <v>90</v>
      </c>
      <c r="G802" s="64"/>
      <c r="H802" s="5"/>
    </row>
    <row r="803" spans="1:8" hidden="1" x14ac:dyDescent="0.2">
      <c r="A803" s="109">
        <v>56504</v>
      </c>
      <c r="B803" s="110">
        <v>43914</v>
      </c>
      <c r="C803" s="110">
        <v>43929</v>
      </c>
      <c r="D803" s="111">
        <v>2594.48</v>
      </c>
      <c r="E803" s="181" t="s">
        <v>445</v>
      </c>
      <c r="F803" s="113" t="s">
        <v>108</v>
      </c>
      <c r="G803" s="64"/>
    </row>
    <row r="804" spans="1:8" ht="12.75" hidden="1" x14ac:dyDescent="0.2">
      <c r="A804" s="109">
        <v>55922</v>
      </c>
      <c r="B804" s="110">
        <v>43900</v>
      </c>
      <c r="C804" s="110">
        <v>43915</v>
      </c>
      <c r="D804" s="180">
        <v>3881.33</v>
      </c>
      <c r="E804" s="181" t="s">
        <v>445</v>
      </c>
      <c r="F804" s="113" t="s">
        <v>108</v>
      </c>
      <c r="G804" s="64"/>
      <c r="H804" s="3"/>
    </row>
    <row r="805" spans="1:8" hidden="1" x14ac:dyDescent="0.2">
      <c r="A805" s="109">
        <v>57258</v>
      </c>
      <c r="B805" s="179">
        <v>43941</v>
      </c>
      <c r="C805" s="179">
        <v>43957</v>
      </c>
      <c r="D805" s="180">
        <v>2761.55</v>
      </c>
      <c r="E805" s="181" t="s">
        <v>445</v>
      </c>
      <c r="F805" s="113" t="s">
        <v>294</v>
      </c>
      <c r="G805" s="64"/>
    </row>
    <row r="806" spans="1:8" hidden="1" x14ac:dyDescent="0.2">
      <c r="A806" s="109">
        <v>56836</v>
      </c>
      <c r="B806" s="179">
        <v>43928</v>
      </c>
      <c r="C806" s="179">
        <v>43943</v>
      </c>
      <c r="D806" s="180">
        <v>3643.41</v>
      </c>
      <c r="E806" s="181" t="s">
        <v>445</v>
      </c>
      <c r="F806" s="113" t="s">
        <v>294</v>
      </c>
      <c r="G806" s="64"/>
    </row>
    <row r="807" spans="1:8" ht="12.75" hidden="1" x14ac:dyDescent="0.2">
      <c r="A807" s="109">
        <v>1877538</v>
      </c>
      <c r="B807" s="110">
        <v>43889</v>
      </c>
      <c r="C807" s="110">
        <v>43924</v>
      </c>
      <c r="D807" s="180">
        <v>586.20000000000005</v>
      </c>
      <c r="E807" s="178" t="s">
        <v>1000</v>
      </c>
      <c r="F807" s="113" t="s">
        <v>91</v>
      </c>
      <c r="G807" s="64"/>
      <c r="H807" s="3"/>
    </row>
    <row r="808" spans="1:8" ht="12" hidden="1" x14ac:dyDescent="0.2">
      <c r="A808" s="109">
        <v>1869722</v>
      </c>
      <c r="B808" s="110">
        <v>43867</v>
      </c>
      <c r="C808" s="110">
        <v>43902</v>
      </c>
      <c r="D808" s="182">
        <v>470.62</v>
      </c>
      <c r="E808" s="178" t="s">
        <v>1000</v>
      </c>
      <c r="F808" s="113" t="s">
        <v>91</v>
      </c>
      <c r="G808" s="64"/>
      <c r="H808" s="5"/>
    </row>
    <row r="809" spans="1:8" hidden="1" x14ac:dyDescent="0.2">
      <c r="A809" s="109">
        <v>1890786</v>
      </c>
      <c r="B809" s="179">
        <v>43928</v>
      </c>
      <c r="C809" s="179">
        <v>43966</v>
      </c>
      <c r="D809" s="180">
        <v>700.5</v>
      </c>
      <c r="E809" s="178" t="s">
        <v>1000</v>
      </c>
      <c r="F809" s="113" t="s">
        <v>295</v>
      </c>
      <c r="G809" s="64"/>
    </row>
    <row r="810" spans="1:8" ht="12" hidden="1" x14ac:dyDescent="0.2">
      <c r="A810" s="109">
        <v>976893</v>
      </c>
      <c r="B810" s="110">
        <v>43872</v>
      </c>
      <c r="C810" s="110">
        <v>43902</v>
      </c>
      <c r="D810" s="182">
        <v>1808.89</v>
      </c>
      <c r="E810" s="181" t="s">
        <v>939</v>
      </c>
      <c r="F810" s="113" t="s">
        <v>100</v>
      </c>
      <c r="G810" s="64"/>
      <c r="H810" s="5"/>
    </row>
    <row r="811" spans="1:8" ht="12" hidden="1" x14ac:dyDescent="0.2">
      <c r="A811" s="109">
        <v>978239</v>
      </c>
      <c r="B811" s="110">
        <v>43875</v>
      </c>
      <c r="C811" s="110">
        <v>43905</v>
      </c>
      <c r="D811" s="182">
        <v>305.66000000000003</v>
      </c>
      <c r="E811" s="181" t="s">
        <v>939</v>
      </c>
      <c r="F811" s="113" t="s">
        <v>102</v>
      </c>
      <c r="G811" s="64"/>
      <c r="H811" s="4"/>
    </row>
    <row r="812" spans="1:8" ht="12.75" hidden="1" x14ac:dyDescent="0.2">
      <c r="A812" s="109">
        <v>981962</v>
      </c>
      <c r="B812" s="110">
        <v>43892</v>
      </c>
      <c r="C812" s="110">
        <v>43922</v>
      </c>
      <c r="D812" s="180">
        <v>3766.47</v>
      </c>
      <c r="E812" s="181" t="s">
        <v>939</v>
      </c>
      <c r="F812" s="113" t="s">
        <v>172</v>
      </c>
      <c r="G812" s="64"/>
      <c r="H812" s="3"/>
    </row>
    <row r="813" spans="1:8" hidden="1" x14ac:dyDescent="0.2">
      <c r="A813" s="109">
        <v>987001</v>
      </c>
      <c r="B813" s="110">
        <v>43909</v>
      </c>
      <c r="C813" s="110">
        <v>43939</v>
      </c>
      <c r="D813" s="180">
        <v>950.68</v>
      </c>
      <c r="E813" s="181" t="s">
        <v>939</v>
      </c>
      <c r="F813" s="113" t="s">
        <v>304</v>
      </c>
      <c r="G813" s="64"/>
    </row>
    <row r="814" spans="1:8" hidden="1" x14ac:dyDescent="0.2">
      <c r="A814" s="109">
        <v>990142</v>
      </c>
      <c r="B814" s="110">
        <v>43920</v>
      </c>
      <c r="C814" s="110">
        <v>43950</v>
      </c>
      <c r="D814" s="180">
        <v>600</v>
      </c>
      <c r="E814" s="181" t="s">
        <v>939</v>
      </c>
      <c r="F814" s="113" t="s">
        <v>355</v>
      </c>
      <c r="G814" s="64"/>
    </row>
    <row r="815" spans="1:8" hidden="1" x14ac:dyDescent="0.2">
      <c r="A815" s="109">
        <v>989792</v>
      </c>
      <c r="B815" s="110">
        <v>43917</v>
      </c>
      <c r="C815" s="110">
        <v>43947</v>
      </c>
      <c r="D815" s="180">
        <v>5848.17</v>
      </c>
      <c r="E815" s="181" t="s">
        <v>939</v>
      </c>
      <c r="F815" s="113" t="s">
        <v>355</v>
      </c>
      <c r="G815" s="64"/>
    </row>
    <row r="816" spans="1:8" ht="12" hidden="1" x14ac:dyDescent="0.2">
      <c r="A816" s="109">
        <v>125956</v>
      </c>
      <c r="B816" s="110">
        <v>43873</v>
      </c>
      <c r="C816" s="110">
        <v>43903</v>
      </c>
      <c r="D816" s="182">
        <v>1495</v>
      </c>
      <c r="E816" s="181" t="s">
        <v>884</v>
      </c>
      <c r="F816" s="113" t="s">
        <v>99</v>
      </c>
      <c r="G816" s="241"/>
      <c r="H816" s="6"/>
    </row>
    <row r="817" spans="1:8" ht="12.75" hidden="1" x14ac:dyDescent="0.2">
      <c r="A817" s="109">
        <v>127580</v>
      </c>
      <c r="B817" s="110">
        <v>43901</v>
      </c>
      <c r="C817" s="110">
        <v>43931</v>
      </c>
      <c r="D817" s="180">
        <v>1427.7</v>
      </c>
      <c r="E817" s="181" t="s">
        <v>884</v>
      </c>
      <c r="F817" s="113" t="s">
        <v>298</v>
      </c>
      <c r="G817" s="64"/>
      <c r="H817" s="3"/>
    </row>
    <row r="818" spans="1:8" hidden="1" x14ac:dyDescent="0.2">
      <c r="A818" s="109">
        <v>128455</v>
      </c>
      <c r="B818" s="110">
        <v>43915</v>
      </c>
      <c r="C818" s="110">
        <v>43945</v>
      </c>
      <c r="D818" s="180">
        <v>1828.04</v>
      </c>
      <c r="E818" s="181" t="s">
        <v>884</v>
      </c>
      <c r="F818" s="113" t="s">
        <v>311</v>
      </c>
      <c r="G818" s="64"/>
    </row>
    <row r="819" spans="1:8" hidden="1" x14ac:dyDescent="0.2">
      <c r="A819" s="109">
        <v>130022</v>
      </c>
      <c r="B819" s="179">
        <v>43937</v>
      </c>
      <c r="C819" s="179">
        <v>43967</v>
      </c>
      <c r="D819" s="180">
        <v>1036.8</v>
      </c>
      <c r="E819" s="112" t="s">
        <v>884</v>
      </c>
      <c r="F819" s="113" t="s">
        <v>444</v>
      </c>
      <c r="G819" s="64"/>
    </row>
    <row r="820" spans="1:8" ht="21" hidden="1" x14ac:dyDescent="0.2">
      <c r="A820" s="109">
        <v>1175813</v>
      </c>
      <c r="B820" s="110">
        <v>43852</v>
      </c>
      <c r="C820" s="110">
        <v>43882</v>
      </c>
      <c r="D820" s="182">
        <v>225</v>
      </c>
      <c r="E820" s="181" t="s">
        <v>65</v>
      </c>
      <c r="F820" s="113" t="s">
        <v>52</v>
      </c>
      <c r="G820" s="64"/>
      <c r="H820" s="5"/>
    </row>
    <row r="821" spans="1:8" ht="21" hidden="1" x14ac:dyDescent="0.2">
      <c r="A821" s="109">
        <v>1174579</v>
      </c>
      <c r="B821" s="110">
        <v>43847</v>
      </c>
      <c r="C821" s="110">
        <v>43877</v>
      </c>
      <c r="D821" s="111">
        <v>892.82</v>
      </c>
      <c r="E821" s="181" t="s">
        <v>65</v>
      </c>
      <c r="F821" s="113" t="s">
        <v>52</v>
      </c>
      <c r="G821" s="64"/>
      <c r="H821" s="5"/>
    </row>
    <row r="822" spans="1:8" ht="21" hidden="1" x14ac:dyDescent="0.2">
      <c r="A822" s="109">
        <v>1183024</v>
      </c>
      <c r="B822" s="110">
        <v>43872</v>
      </c>
      <c r="C822" s="110">
        <v>43902</v>
      </c>
      <c r="D822" s="182">
        <v>1301.93</v>
      </c>
      <c r="E822" s="181" t="s">
        <v>65</v>
      </c>
      <c r="F822" s="113" t="s">
        <v>100</v>
      </c>
      <c r="G822" s="64"/>
      <c r="H822" s="5"/>
    </row>
    <row r="823" spans="1:8" ht="21" hidden="1" x14ac:dyDescent="0.2">
      <c r="A823" s="109">
        <v>1190082</v>
      </c>
      <c r="B823" s="110">
        <v>43893</v>
      </c>
      <c r="C823" s="110">
        <v>43923</v>
      </c>
      <c r="D823" s="180">
        <v>1967.82</v>
      </c>
      <c r="E823" s="181" t="s">
        <v>65</v>
      </c>
      <c r="F823" s="113" t="s">
        <v>172</v>
      </c>
      <c r="G823" s="64"/>
      <c r="H823" s="3"/>
    </row>
    <row r="824" spans="1:8" ht="21" hidden="1" x14ac:dyDescent="0.2">
      <c r="A824" s="109">
        <v>1196510</v>
      </c>
      <c r="B824" s="110">
        <v>43908</v>
      </c>
      <c r="C824" s="110">
        <v>43938</v>
      </c>
      <c r="D824" s="180">
        <v>1388.18</v>
      </c>
      <c r="E824" s="181" t="s">
        <v>65</v>
      </c>
      <c r="F824" s="113" t="s">
        <v>304</v>
      </c>
      <c r="G824" s="64"/>
    </row>
    <row r="825" spans="1:8" ht="21" hidden="1" x14ac:dyDescent="0.2">
      <c r="A825" s="109">
        <v>1201404</v>
      </c>
      <c r="B825" s="179">
        <v>43917</v>
      </c>
      <c r="C825" s="179">
        <v>43947</v>
      </c>
      <c r="D825" s="180">
        <v>13159.87</v>
      </c>
      <c r="E825" s="181" t="s">
        <v>65</v>
      </c>
      <c r="F825" s="113" t="s">
        <v>355</v>
      </c>
      <c r="G825" s="64"/>
    </row>
    <row r="826" spans="1:8" ht="12" hidden="1" x14ac:dyDescent="0.2">
      <c r="A826" s="109">
        <v>51438</v>
      </c>
      <c r="B826" s="110">
        <v>43853</v>
      </c>
      <c r="C826" s="110">
        <v>43883</v>
      </c>
      <c r="D826" s="111">
        <v>3686</v>
      </c>
      <c r="E826" s="178" t="s">
        <v>76</v>
      </c>
      <c r="F826" s="113" t="s">
        <v>52</v>
      </c>
      <c r="G826" s="64"/>
      <c r="H826" s="5"/>
    </row>
    <row r="827" spans="1:8" ht="12" hidden="1" x14ac:dyDescent="0.2">
      <c r="A827" s="109">
        <v>51958</v>
      </c>
      <c r="B827" s="110">
        <v>43874</v>
      </c>
      <c r="C827" s="110">
        <v>43904</v>
      </c>
      <c r="D827" s="182">
        <v>10072.4</v>
      </c>
      <c r="E827" s="112" t="s">
        <v>76</v>
      </c>
      <c r="F827" s="113" t="s">
        <v>100</v>
      </c>
      <c r="G827" s="64"/>
      <c r="H827" s="5"/>
    </row>
    <row r="828" spans="1:8" ht="12" hidden="1" x14ac:dyDescent="0.2">
      <c r="A828" s="109">
        <v>98757</v>
      </c>
      <c r="B828" s="179">
        <v>43850</v>
      </c>
      <c r="C828" s="179">
        <v>43880</v>
      </c>
      <c r="D828" s="180">
        <v>455.25</v>
      </c>
      <c r="E828" s="181" t="s">
        <v>72</v>
      </c>
      <c r="F828" s="113" t="s">
        <v>47</v>
      </c>
      <c r="G828" s="64"/>
      <c r="H828" s="5"/>
    </row>
    <row r="829" spans="1:8" ht="12" hidden="1" x14ac:dyDescent="0.2">
      <c r="A829" s="109">
        <v>99897</v>
      </c>
      <c r="B829" s="110">
        <v>43873</v>
      </c>
      <c r="C829" s="110">
        <v>43903</v>
      </c>
      <c r="D829" s="180">
        <v>804.22</v>
      </c>
      <c r="E829" s="181" t="s">
        <v>72</v>
      </c>
      <c r="F829" s="113" t="s">
        <v>99</v>
      </c>
      <c r="G829" s="64"/>
      <c r="H829" s="5"/>
    </row>
    <row r="830" spans="1:8" hidden="1" x14ac:dyDescent="0.2">
      <c r="A830" s="109">
        <v>101448</v>
      </c>
      <c r="B830" s="110">
        <v>43906</v>
      </c>
      <c r="C830" s="110">
        <v>43936</v>
      </c>
      <c r="D830" s="180">
        <v>330</v>
      </c>
      <c r="E830" s="181" t="s">
        <v>72</v>
      </c>
      <c r="F830" s="113" t="s">
        <v>307</v>
      </c>
      <c r="G830" s="64"/>
    </row>
    <row r="831" spans="1:8" hidden="1" x14ac:dyDescent="0.2">
      <c r="A831" s="109">
        <v>101991</v>
      </c>
      <c r="B831" s="110">
        <v>43915</v>
      </c>
      <c r="C831" s="110">
        <v>43945</v>
      </c>
      <c r="D831" s="180">
        <v>10620.01</v>
      </c>
      <c r="E831" s="181" t="s">
        <v>72</v>
      </c>
      <c r="F831" s="113" t="s">
        <v>311</v>
      </c>
      <c r="G831" s="64"/>
    </row>
    <row r="832" spans="1:8" hidden="1" x14ac:dyDescent="0.2">
      <c r="A832" s="109">
        <v>102365</v>
      </c>
      <c r="B832" s="110">
        <v>43922</v>
      </c>
      <c r="C832" s="110">
        <v>43952</v>
      </c>
      <c r="D832" s="180">
        <v>1735.5</v>
      </c>
      <c r="E832" s="181" t="s">
        <v>72</v>
      </c>
      <c r="F832" s="113" t="s">
        <v>355</v>
      </c>
      <c r="G832" s="64"/>
    </row>
    <row r="833" spans="1:8" hidden="1" x14ac:dyDescent="0.2">
      <c r="A833" s="109">
        <v>102304</v>
      </c>
      <c r="B833" s="110">
        <v>43921</v>
      </c>
      <c r="C833" s="110">
        <v>43951</v>
      </c>
      <c r="D833" s="180">
        <v>1350</v>
      </c>
      <c r="E833" s="181" t="s">
        <v>72</v>
      </c>
      <c r="F833" s="113" t="s">
        <v>355</v>
      </c>
      <c r="G833" s="64"/>
    </row>
    <row r="834" spans="1:8" hidden="1" x14ac:dyDescent="0.2">
      <c r="A834" s="109">
        <v>102300</v>
      </c>
      <c r="B834" s="110">
        <v>43921</v>
      </c>
      <c r="C834" s="110">
        <v>43951</v>
      </c>
      <c r="D834" s="180">
        <v>1735.5</v>
      </c>
      <c r="E834" s="181" t="s">
        <v>72</v>
      </c>
      <c r="F834" s="113" t="s">
        <v>355</v>
      </c>
      <c r="G834" s="64"/>
    </row>
    <row r="835" spans="1:8" hidden="1" x14ac:dyDescent="0.2">
      <c r="A835" s="109">
        <v>102200</v>
      </c>
      <c r="B835" s="110">
        <v>43920</v>
      </c>
      <c r="C835" s="110">
        <v>43950</v>
      </c>
      <c r="D835" s="180">
        <v>2609.58</v>
      </c>
      <c r="E835" s="181" t="s">
        <v>72</v>
      </c>
      <c r="F835" s="113" t="s">
        <v>355</v>
      </c>
      <c r="G835" s="64"/>
    </row>
    <row r="836" spans="1:8" ht="12" hidden="1" x14ac:dyDescent="0.2">
      <c r="A836" s="109">
        <v>1250067</v>
      </c>
      <c r="B836" s="179">
        <v>43851</v>
      </c>
      <c r="C836" s="179">
        <v>43881</v>
      </c>
      <c r="D836" s="180">
        <v>1019.95</v>
      </c>
      <c r="E836" s="181" t="s">
        <v>58</v>
      </c>
      <c r="F836" s="113" t="s">
        <v>47</v>
      </c>
      <c r="G836" s="64"/>
      <c r="H836" s="5"/>
    </row>
    <row r="837" spans="1:8" ht="12" hidden="1" x14ac:dyDescent="0.2">
      <c r="A837" s="109">
        <v>1249468</v>
      </c>
      <c r="B837" s="110">
        <v>43849</v>
      </c>
      <c r="C837" s="110">
        <v>43879</v>
      </c>
      <c r="D837" s="111">
        <v>538.04</v>
      </c>
      <c r="E837" s="112" t="s">
        <v>58</v>
      </c>
      <c r="F837" s="113" t="s">
        <v>50</v>
      </c>
      <c r="G837" s="64"/>
      <c r="H837" s="5"/>
    </row>
    <row r="838" spans="1:8" ht="12" hidden="1" x14ac:dyDescent="0.2">
      <c r="A838" s="109">
        <v>1251011</v>
      </c>
      <c r="B838" s="179">
        <v>43852</v>
      </c>
      <c r="C838" s="179">
        <v>43882</v>
      </c>
      <c r="D838" s="180">
        <v>3598</v>
      </c>
      <c r="E838" s="181" t="s">
        <v>58</v>
      </c>
      <c r="F838" s="113" t="s">
        <v>52</v>
      </c>
      <c r="G838" s="64"/>
      <c r="H838" s="5"/>
    </row>
    <row r="839" spans="1:8" ht="12" hidden="1" x14ac:dyDescent="0.2">
      <c r="A839" s="109">
        <v>1250410</v>
      </c>
      <c r="B839" s="110">
        <v>43851</v>
      </c>
      <c r="C839" s="110">
        <v>43881</v>
      </c>
      <c r="D839" s="111">
        <v>891.38</v>
      </c>
      <c r="E839" s="112" t="s">
        <v>58</v>
      </c>
      <c r="F839" s="113" t="s">
        <v>52</v>
      </c>
      <c r="G839" s="64"/>
      <c r="H839" s="5"/>
    </row>
    <row r="840" spans="1:8" ht="12" hidden="1" x14ac:dyDescent="0.2">
      <c r="A840" s="109">
        <v>1258691</v>
      </c>
      <c r="B840" s="110">
        <v>43873</v>
      </c>
      <c r="C840" s="110">
        <v>43903</v>
      </c>
      <c r="D840" s="182">
        <v>1452.5</v>
      </c>
      <c r="E840" s="112" t="s">
        <v>58</v>
      </c>
      <c r="F840" s="113" t="s">
        <v>99</v>
      </c>
      <c r="G840" s="64"/>
      <c r="H840" s="5"/>
    </row>
    <row r="841" spans="1:8" ht="12.75" hidden="1" x14ac:dyDescent="0.2">
      <c r="A841" s="109">
        <v>1270909</v>
      </c>
      <c r="B841" s="110">
        <v>43902</v>
      </c>
      <c r="C841" s="110">
        <v>43934</v>
      </c>
      <c r="D841" s="180">
        <v>528.77</v>
      </c>
      <c r="E841" s="112" t="s">
        <v>58</v>
      </c>
      <c r="F841" s="113" t="s">
        <v>298</v>
      </c>
      <c r="G841" s="64"/>
      <c r="H841" s="3"/>
    </row>
    <row r="842" spans="1:8" hidden="1" x14ac:dyDescent="0.2">
      <c r="A842" s="109">
        <v>1272615</v>
      </c>
      <c r="B842" s="110">
        <v>43907</v>
      </c>
      <c r="C842" s="110">
        <v>43937</v>
      </c>
      <c r="D842" s="180">
        <v>1396.9</v>
      </c>
      <c r="E842" s="181" t="s">
        <v>58</v>
      </c>
      <c r="F842" s="113" t="s">
        <v>304</v>
      </c>
      <c r="G842" s="64"/>
    </row>
    <row r="843" spans="1:8" hidden="1" x14ac:dyDescent="0.2">
      <c r="A843" s="109">
        <v>1276545</v>
      </c>
      <c r="B843" s="110">
        <v>43914</v>
      </c>
      <c r="C843" s="110">
        <v>43944</v>
      </c>
      <c r="D843" s="111">
        <v>6902</v>
      </c>
      <c r="E843" s="181" t="s">
        <v>58</v>
      </c>
      <c r="F843" s="113" t="s">
        <v>311</v>
      </c>
      <c r="G843" s="64"/>
    </row>
    <row r="844" spans="1:8" hidden="1" x14ac:dyDescent="0.2">
      <c r="A844" s="109">
        <v>1276688</v>
      </c>
      <c r="B844" s="110">
        <v>43914</v>
      </c>
      <c r="C844" s="110">
        <v>43944</v>
      </c>
      <c r="D844" s="111">
        <v>2872.6</v>
      </c>
      <c r="E844" s="181" t="s">
        <v>58</v>
      </c>
      <c r="F844" s="113" t="s">
        <v>311</v>
      </c>
      <c r="G844" s="64"/>
    </row>
    <row r="845" spans="1:8" hidden="1" x14ac:dyDescent="0.2">
      <c r="A845" s="109">
        <v>1276578</v>
      </c>
      <c r="B845" s="110">
        <v>43914</v>
      </c>
      <c r="C845" s="110">
        <v>43944</v>
      </c>
      <c r="D845" s="111">
        <v>502.24</v>
      </c>
      <c r="E845" s="181" t="s">
        <v>58</v>
      </c>
      <c r="F845" s="113" t="s">
        <v>312</v>
      </c>
      <c r="G845" s="64"/>
    </row>
    <row r="846" spans="1:8" hidden="1" x14ac:dyDescent="0.2">
      <c r="A846" s="109">
        <v>1278544</v>
      </c>
      <c r="B846" s="110">
        <v>43920</v>
      </c>
      <c r="C846" s="110">
        <v>43950</v>
      </c>
      <c r="D846" s="180">
        <v>2399.6799999999998</v>
      </c>
      <c r="E846" s="112" t="s">
        <v>58</v>
      </c>
      <c r="F846" s="113" t="s">
        <v>355</v>
      </c>
      <c r="G846" s="64"/>
    </row>
    <row r="847" spans="1:8" hidden="1" x14ac:dyDescent="0.2">
      <c r="A847" s="109">
        <v>1285441</v>
      </c>
      <c r="B847" s="179">
        <v>43935</v>
      </c>
      <c r="C847" s="179">
        <v>43965</v>
      </c>
      <c r="D847" s="180">
        <v>1351</v>
      </c>
      <c r="E847" s="181" t="s">
        <v>58</v>
      </c>
      <c r="F847" s="113" t="s">
        <v>444</v>
      </c>
      <c r="G847" s="64"/>
    </row>
    <row r="848" spans="1:8" hidden="1" x14ac:dyDescent="0.2">
      <c r="A848" s="109">
        <v>1285484</v>
      </c>
      <c r="B848" s="179">
        <v>43935</v>
      </c>
      <c r="C848" s="179">
        <v>43965</v>
      </c>
      <c r="D848" s="180">
        <v>1116</v>
      </c>
      <c r="E848" s="112" t="s">
        <v>58</v>
      </c>
      <c r="F848" s="113" t="s">
        <v>444</v>
      </c>
      <c r="G848" s="64"/>
    </row>
    <row r="849" spans="1:8" ht="21" hidden="1" x14ac:dyDescent="0.2">
      <c r="A849" s="109">
        <v>659648</v>
      </c>
      <c r="B849" s="110">
        <v>43914</v>
      </c>
      <c r="C849" s="110">
        <v>43943</v>
      </c>
      <c r="D849" s="180">
        <v>13398</v>
      </c>
      <c r="E849" s="181" t="s">
        <v>484</v>
      </c>
      <c r="F849" s="113" t="s">
        <v>341</v>
      </c>
      <c r="G849" s="64"/>
    </row>
    <row r="850" spans="1:8" ht="21" hidden="1" x14ac:dyDescent="0.2">
      <c r="A850" s="109">
        <v>660441</v>
      </c>
      <c r="B850" s="110">
        <v>43917</v>
      </c>
      <c r="C850" s="110">
        <v>43946</v>
      </c>
      <c r="D850" s="180">
        <v>3053.28</v>
      </c>
      <c r="E850" s="181" t="s">
        <v>484</v>
      </c>
      <c r="F850" s="113" t="s">
        <v>355</v>
      </c>
      <c r="G850" s="64"/>
    </row>
    <row r="851" spans="1:8" ht="21" hidden="1" x14ac:dyDescent="0.2">
      <c r="A851" s="109">
        <v>190839</v>
      </c>
      <c r="B851" s="110">
        <v>43850</v>
      </c>
      <c r="C851" s="110">
        <v>43880</v>
      </c>
      <c r="D851" s="111">
        <v>540</v>
      </c>
      <c r="E851" s="112" t="s">
        <v>61</v>
      </c>
      <c r="F851" s="113" t="s">
        <v>50</v>
      </c>
      <c r="G851" s="64"/>
      <c r="H851" s="5"/>
    </row>
    <row r="852" spans="1:8" hidden="1" x14ac:dyDescent="0.2">
      <c r="A852" s="109">
        <v>1775</v>
      </c>
      <c r="B852" s="110">
        <v>43922</v>
      </c>
      <c r="C852" s="110">
        <v>43922</v>
      </c>
      <c r="D852" s="180">
        <v>982</v>
      </c>
      <c r="E852" s="181" t="s">
        <v>337</v>
      </c>
      <c r="F852" s="113" t="s">
        <v>175</v>
      </c>
      <c r="G852" s="64"/>
    </row>
    <row r="853" spans="1:8" ht="12" hidden="1" x14ac:dyDescent="0.2">
      <c r="A853" s="109">
        <v>184602</v>
      </c>
      <c r="B853" s="110">
        <v>43880</v>
      </c>
      <c r="C853" s="110">
        <v>43910</v>
      </c>
      <c r="D853" s="182">
        <v>541.5</v>
      </c>
      <c r="E853" s="112" t="s">
        <v>145</v>
      </c>
      <c r="F853" s="113" t="s">
        <v>91</v>
      </c>
      <c r="G853" s="64"/>
      <c r="H853" s="5"/>
    </row>
    <row r="854" spans="1:8" ht="12" hidden="1" x14ac:dyDescent="0.2">
      <c r="A854" s="109">
        <v>184055</v>
      </c>
      <c r="B854" s="110">
        <v>43866</v>
      </c>
      <c r="C854" s="110">
        <v>43896</v>
      </c>
      <c r="D854" s="182">
        <v>659.24</v>
      </c>
      <c r="E854" s="112" t="s">
        <v>145</v>
      </c>
      <c r="F854" s="113" t="s">
        <v>91</v>
      </c>
      <c r="G854" s="64"/>
      <c r="H854" s="5"/>
    </row>
    <row r="855" spans="1:8" hidden="1" x14ac:dyDescent="0.2">
      <c r="A855" s="109">
        <v>186059</v>
      </c>
      <c r="B855" s="110">
        <v>43916</v>
      </c>
      <c r="C855" s="110">
        <v>43946</v>
      </c>
      <c r="D855" s="180">
        <v>501.58</v>
      </c>
      <c r="E855" s="199" t="s">
        <v>145</v>
      </c>
      <c r="F855" s="113" t="s">
        <v>107</v>
      </c>
      <c r="G855" s="273"/>
    </row>
    <row r="856" spans="1:8" ht="12.75" hidden="1" x14ac:dyDescent="0.2">
      <c r="A856" s="109">
        <v>185463</v>
      </c>
      <c r="B856" s="110">
        <v>43901</v>
      </c>
      <c r="C856" s="110">
        <v>43931</v>
      </c>
      <c r="D856" s="180">
        <v>147</v>
      </c>
      <c r="E856" s="181" t="s">
        <v>145</v>
      </c>
      <c r="F856" s="113" t="s">
        <v>107</v>
      </c>
      <c r="G856" s="64"/>
      <c r="H856" s="3"/>
    </row>
    <row r="857" spans="1:8" hidden="1" x14ac:dyDescent="0.2">
      <c r="A857" s="109">
        <v>185443</v>
      </c>
      <c r="B857" s="110">
        <v>43901</v>
      </c>
      <c r="C857" s="110">
        <v>43931</v>
      </c>
      <c r="D857" s="180">
        <v>459.47</v>
      </c>
      <c r="E857" s="181" t="s">
        <v>145</v>
      </c>
      <c r="F857" s="113" t="s">
        <v>107</v>
      </c>
      <c r="G857" s="64"/>
    </row>
    <row r="858" spans="1:8" hidden="1" x14ac:dyDescent="0.2">
      <c r="A858" s="109">
        <v>186511</v>
      </c>
      <c r="B858" s="179">
        <v>43929</v>
      </c>
      <c r="C858" s="179">
        <v>43959</v>
      </c>
      <c r="D858" s="180">
        <v>466</v>
      </c>
      <c r="E858" s="181" t="s">
        <v>145</v>
      </c>
      <c r="F858" s="113" t="s">
        <v>295</v>
      </c>
      <c r="G858" s="64"/>
    </row>
    <row r="859" spans="1:8" ht="12" hidden="1" x14ac:dyDescent="0.2">
      <c r="A859" s="109">
        <v>27460</v>
      </c>
      <c r="B859" s="110">
        <v>43850</v>
      </c>
      <c r="C859" s="110">
        <v>43880</v>
      </c>
      <c r="D859" s="111">
        <v>600</v>
      </c>
      <c r="E859" s="112" t="s">
        <v>64</v>
      </c>
      <c r="F859" s="113" t="s">
        <v>52</v>
      </c>
      <c r="G859" s="64"/>
      <c r="H859" s="5"/>
    </row>
    <row r="860" spans="1:8" ht="12" hidden="1" x14ac:dyDescent="0.2">
      <c r="A860" s="109">
        <v>27585</v>
      </c>
      <c r="B860" s="110">
        <v>43875</v>
      </c>
      <c r="C860" s="110">
        <v>43905</v>
      </c>
      <c r="D860" s="180">
        <v>600</v>
      </c>
      <c r="E860" s="181" t="s">
        <v>64</v>
      </c>
      <c r="F860" s="113" t="s">
        <v>100</v>
      </c>
      <c r="G860" s="64"/>
      <c r="H860" s="4"/>
    </row>
    <row r="861" spans="1:8" ht="12" hidden="1" x14ac:dyDescent="0.2">
      <c r="A861" s="109">
        <v>27586</v>
      </c>
      <c r="B861" s="110">
        <v>43875</v>
      </c>
      <c r="C861" s="110">
        <v>43905</v>
      </c>
      <c r="D861" s="180">
        <v>504</v>
      </c>
      <c r="E861" s="181" t="s">
        <v>64</v>
      </c>
      <c r="F861" s="113" t="s">
        <v>100</v>
      </c>
      <c r="G861" s="64"/>
      <c r="H861" s="4"/>
    </row>
    <row r="862" spans="1:8" hidden="1" x14ac:dyDescent="0.2">
      <c r="A862" s="109">
        <v>27761</v>
      </c>
      <c r="B862" s="110">
        <v>43913</v>
      </c>
      <c r="C862" s="110">
        <v>43944</v>
      </c>
      <c r="D862" s="111">
        <v>1580</v>
      </c>
      <c r="E862" s="181" t="s">
        <v>64</v>
      </c>
      <c r="F862" s="113" t="s">
        <v>304</v>
      </c>
      <c r="G862" s="64"/>
    </row>
    <row r="863" spans="1:8" hidden="1" x14ac:dyDescent="0.2">
      <c r="A863" s="109">
        <v>220395</v>
      </c>
      <c r="B863" s="110">
        <v>43906</v>
      </c>
      <c r="C863" s="110">
        <v>43936</v>
      </c>
      <c r="D863" s="180">
        <v>426.8</v>
      </c>
      <c r="E863" s="181" t="s">
        <v>717</v>
      </c>
      <c r="F863" s="113" t="s">
        <v>304</v>
      </c>
      <c r="G863" s="64"/>
    </row>
    <row r="864" spans="1:8" ht="12" hidden="1" x14ac:dyDescent="0.2">
      <c r="A864" s="109">
        <v>218853</v>
      </c>
      <c r="B864" s="110">
        <v>43875</v>
      </c>
      <c r="C864" s="110">
        <v>43905</v>
      </c>
      <c r="D864" s="180">
        <v>266.49</v>
      </c>
      <c r="E864" s="181" t="s">
        <v>202</v>
      </c>
      <c r="F864" s="113" t="s">
        <v>100</v>
      </c>
      <c r="G864" s="64"/>
      <c r="H864" s="6"/>
    </row>
    <row r="865" spans="1:8" hidden="1" x14ac:dyDescent="0.2">
      <c r="A865" s="109">
        <v>220783</v>
      </c>
      <c r="B865" s="110">
        <v>43910</v>
      </c>
      <c r="C865" s="110">
        <v>43940</v>
      </c>
      <c r="D865" s="111">
        <v>304</v>
      </c>
      <c r="E865" s="181" t="s">
        <v>202</v>
      </c>
      <c r="F865" s="113" t="s">
        <v>310</v>
      </c>
      <c r="G865" s="64"/>
    </row>
    <row r="866" spans="1:8" ht="21" hidden="1" x14ac:dyDescent="0.2">
      <c r="A866" s="109">
        <v>2563203</v>
      </c>
      <c r="B866" s="110">
        <v>43903</v>
      </c>
      <c r="C866" s="110">
        <v>43934</v>
      </c>
      <c r="D866" s="111">
        <v>760</v>
      </c>
      <c r="E866" s="181" t="s">
        <v>320</v>
      </c>
      <c r="F866" s="113" t="s">
        <v>298</v>
      </c>
      <c r="G866" s="64"/>
    </row>
    <row r="867" spans="1:8" ht="21" hidden="1" x14ac:dyDescent="0.2">
      <c r="A867" s="109">
        <v>2561894</v>
      </c>
      <c r="B867" s="110">
        <v>43902</v>
      </c>
      <c r="C867" s="110">
        <v>43934</v>
      </c>
      <c r="D867" s="180">
        <v>1067</v>
      </c>
      <c r="E867" s="181" t="s">
        <v>320</v>
      </c>
      <c r="F867" s="113" t="s">
        <v>298</v>
      </c>
      <c r="G867" s="64"/>
      <c r="H867" s="3"/>
    </row>
    <row r="868" spans="1:8" ht="21" hidden="1" x14ac:dyDescent="0.2">
      <c r="A868" s="109">
        <v>2570424</v>
      </c>
      <c r="B868" s="110">
        <v>43910</v>
      </c>
      <c r="C868" s="110">
        <v>43941</v>
      </c>
      <c r="D868" s="180">
        <v>2340</v>
      </c>
      <c r="E868" s="181" t="s">
        <v>320</v>
      </c>
      <c r="F868" s="113" t="s">
        <v>310</v>
      </c>
      <c r="G868" s="64"/>
    </row>
    <row r="869" spans="1:8" ht="21" hidden="1" x14ac:dyDescent="0.2">
      <c r="A869" s="109">
        <v>2575144</v>
      </c>
      <c r="B869" s="110">
        <v>43915</v>
      </c>
      <c r="C869" s="110">
        <v>43945</v>
      </c>
      <c r="D869" s="180">
        <v>2160</v>
      </c>
      <c r="E869" s="181" t="s">
        <v>320</v>
      </c>
      <c r="F869" s="113" t="s">
        <v>311</v>
      </c>
      <c r="G869" s="64"/>
    </row>
    <row r="870" spans="1:8" ht="21" hidden="1" x14ac:dyDescent="0.2">
      <c r="A870" s="109">
        <v>2573103</v>
      </c>
      <c r="B870" s="110">
        <v>43914</v>
      </c>
      <c r="C870" s="110">
        <v>43945</v>
      </c>
      <c r="D870" s="180">
        <v>1121</v>
      </c>
      <c r="E870" s="181" t="s">
        <v>320</v>
      </c>
      <c r="F870" s="113" t="s">
        <v>311</v>
      </c>
      <c r="G870" s="64"/>
    </row>
    <row r="871" spans="1:8" ht="21" hidden="1" x14ac:dyDescent="0.2">
      <c r="A871" s="109">
        <v>6681</v>
      </c>
      <c r="B871" s="110">
        <v>43859</v>
      </c>
      <c r="C871" s="110">
        <v>43889</v>
      </c>
      <c r="D871" s="111">
        <v>1490</v>
      </c>
      <c r="E871" s="178" t="s">
        <v>143</v>
      </c>
      <c r="F871" s="113" t="s">
        <v>83</v>
      </c>
      <c r="G871" s="64"/>
      <c r="H871" s="5"/>
    </row>
    <row r="872" spans="1:8" ht="21" hidden="1" x14ac:dyDescent="0.2">
      <c r="A872" s="109">
        <v>6694</v>
      </c>
      <c r="B872" s="110">
        <v>43860</v>
      </c>
      <c r="C872" s="110">
        <v>43890</v>
      </c>
      <c r="D872" s="182">
        <v>2145.6</v>
      </c>
      <c r="E872" s="178" t="s">
        <v>143</v>
      </c>
      <c r="F872" s="113" t="s">
        <v>94</v>
      </c>
      <c r="G872" s="64"/>
      <c r="H872" s="5"/>
    </row>
    <row r="873" spans="1:8" hidden="1" x14ac:dyDescent="0.2">
      <c r="A873" s="109">
        <v>2192</v>
      </c>
      <c r="B873" s="110">
        <v>43910</v>
      </c>
      <c r="C873" s="110">
        <v>43938</v>
      </c>
      <c r="D873" s="180">
        <v>1805</v>
      </c>
      <c r="E873" s="181" t="s">
        <v>795</v>
      </c>
      <c r="F873" s="113" t="s">
        <v>305</v>
      </c>
      <c r="G873" s="64"/>
    </row>
    <row r="874" spans="1:8" ht="12" hidden="1" x14ac:dyDescent="0.2">
      <c r="A874" s="109">
        <v>25654</v>
      </c>
      <c r="B874" s="110">
        <v>43874</v>
      </c>
      <c r="C874" s="110">
        <v>43904</v>
      </c>
      <c r="D874" s="180">
        <v>200</v>
      </c>
      <c r="E874" s="181" t="s">
        <v>218</v>
      </c>
      <c r="F874" s="113" t="s">
        <v>100</v>
      </c>
      <c r="G874" s="64"/>
      <c r="H874" s="4"/>
    </row>
    <row r="875" spans="1:8" hidden="1" x14ac:dyDescent="0.2">
      <c r="A875" s="109">
        <v>63454</v>
      </c>
      <c r="B875" s="110">
        <v>43907</v>
      </c>
      <c r="C875" s="110">
        <v>43937</v>
      </c>
      <c r="D875" s="111">
        <v>1866.23</v>
      </c>
      <c r="E875" s="181" t="s">
        <v>338</v>
      </c>
      <c r="F875" s="113" t="s">
        <v>304</v>
      </c>
      <c r="G875" s="64"/>
    </row>
    <row r="876" spans="1:8" hidden="1" x14ac:dyDescent="0.2">
      <c r="A876" s="109">
        <v>63851</v>
      </c>
      <c r="B876" s="179">
        <v>43920</v>
      </c>
      <c r="C876" s="179">
        <v>43950</v>
      </c>
      <c r="D876" s="180">
        <v>3253.34</v>
      </c>
      <c r="E876" s="181" t="s">
        <v>338</v>
      </c>
      <c r="F876" s="113" t="s">
        <v>355</v>
      </c>
      <c r="G876" s="64"/>
    </row>
    <row r="877" spans="1:8" ht="21" hidden="1" x14ac:dyDescent="0.2">
      <c r="A877" s="109">
        <v>30</v>
      </c>
      <c r="B877" s="110">
        <v>43908</v>
      </c>
      <c r="C877" s="110">
        <v>43938</v>
      </c>
      <c r="D877" s="180">
        <v>1608</v>
      </c>
      <c r="E877" s="181" t="s">
        <v>1322</v>
      </c>
      <c r="F877" s="113" t="s">
        <v>304</v>
      </c>
      <c r="G877" s="64"/>
    </row>
    <row r="878" spans="1:8" ht="21" hidden="1" x14ac:dyDescent="0.2">
      <c r="A878" s="109">
        <v>30</v>
      </c>
      <c r="B878" s="110">
        <v>43908</v>
      </c>
      <c r="C878" s="110">
        <v>43968</v>
      </c>
      <c r="D878" s="180">
        <v>1608</v>
      </c>
      <c r="E878" s="181" t="s">
        <v>1322</v>
      </c>
      <c r="F878" s="113" t="s">
        <v>304</v>
      </c>
      <c r="G878" s="64"/>
    </row>
    <row r="879" spans="1:8" ht="12.75" hidden="1" x14ac:dyDescent="0.2">
      <c r="A879" s="175">
        <v>24</v>
      </c>
      <c r="B879" s="176">
        <v>43892</v>
      </c>
      <c r="C879" s="176">
        <f>SUM(B879+30)</f>
        <v>43922</v>
      </c>
      <c r="D879" s="198">
        <v>1095.3399999999999</v>
      </c>
      <c r="E879" s="181" t="s">
        <v>1243</v>
      </c>
      <c r="F879" s="113" t="s">
        <v>89</v>
      </c>
      <c r="G879" s="64"/>
      <c r="H879" s="3"/>
    </row>
    <row r="880" spans="1:8" ht="12.75" hidden="1" x14ac:dyDescent="0.2">
      <c r="A880" s="109">
        <v>25</v>
      </c>
      <c r="B880" s="110">
        <v>43892</v>
      </c>
      <c r="C880" s="110">
        <v>43922</v>
      </c>
      <c r="D880" s="180">
        <v>214.5</v>
      </c>
      <c r="E880" s="181" t="s">
        <v>1243</v>
      </c>
      <c r="F880" s="113" t="s">
        <v>89</v>
      </c>
      <c r="G880" s="64"/>
      <c r="H880" s="3"/>
    </row>
    <row r="881" spans="1:8" ht="12.75" hidden="1" x14ac:dyDescent="0.2">
      <c r="A881" s="109">
        <v>23</v>
      </c>
      <c r="B881" s="110">
        <v>43892</v>
      </c>
      <c r="C881" s="110">
        <f>SUM(B881+30)</f>
        <v>43922</v>
      </c>
      <c r="D881" s="180">
        <v>360</v>
      </c>
      <c r="E881" s="181" t="s">
        <v>1243</v>
      </c>
      <c r="F881" s="113" t="s">
        <v>92</v>
      </c>
      <c r="G881" s="59"/>
      <c r="H881" s="3"/>
    </row>
    <row r="882" spans="1:8" hidden="1" x14ac:dyDescent="0.2">
      <c r="A882" s="109">
        <v>28</v>
      </c>
      <c r="B882" s="110">
        <v>43922</v>
      </c>
      <c r="C882" s="110">
        <v>43951</v>
      </c>
      <c r="D882" s="180">
        <v>440</v>
      </c>
      <c r="E882" s="181" t="s">
        <v>1243</v>
      </c>
      <c r="F882" s="113" t="s">
        <v>105</v>
      </c>
      <c r="G882" s="64"/>
    </row>
    <row r="883" spans="1:8" hidden="1" x14ac:dyDescent="0.2">
      <c r="A883" s="109">
        <v>26</v>
      </c>
      <c r="B883" s="110">
        <v>43922</v>
      </c>
      <c r="C883" s="110">
        <v>43951</v>
      </c>
      <c r="D883" s="180">
        <v>1139.7</v>
      </c>
      <c r="E883" s="181" t="s">
        <v>1243</v>
      </c>
      <c r="F883" s="113" t="s">
        <v>106</v>
      </c>
      <c r="G883" s="64"/>
    </row>
    <row r="884" spans="1:8" hidden="1" x14ac:dyDescent="0.2">
      <c r="A884" s="175">
        <v>27</v>
      </c>
      <c r="B884" s="176">
        <v>43922</v>
      </c>
      <c r="C884" s="176">
        <v>43951</v>
      </c>
      <c r="D884" s="198">
        <v>143</v>
      </c>
      <c r="E884" s="181" t="s">
        <v>1243</v>
      </c>
      <c r="F884" s="113" t="s">
        <v>106</v>
      </c>
      <c r="G884" s="64"/>
    </row>
    <row r="885" spans="1:8" ht="21" hidden="1" x14ac:dyDescent="0.2">
      <c r="A885" s="109">
        <v>27842</v>
      </c>
      <c r="B885" s="110">
        <v>43847</v>
      </c>
      <c r="C885" s="110">
        <v>43877</v>
      </c>
      <c r="D885" s="111">
        <v>955.52</v>
      </c>
      <c r="E885" s="112" t="s">
        <v>56</v>
      </c>
      <c r="F885" s="113" t="s">
        <v>47</v>
      </c>
      <c r="G885" s="64"/>
      <c r="H885" s="5"/>
    </row>
    <row r="886" spans="1:8" ht="21" hidden="1" x14ac:dyDescent="0.2">
      <c r="A886" s="109">
        <v>34383</v>
      </c>
      <c r="B886" s="110">
        <v>43871</v>
      </c>
      <c r="C886" s="110">
        <v>43901</v>
      </c>
      <c r="D886" s="182">
        <v>201</v>
      </c>
      <c r="E886" s="112" t="s">
        <v>56</v>
      </c>
      <c r="F886" s="113" t="s">
        <v>52</v>
      </c>
      <c r="G886" s="64"/>
      <c r="H886" s="5"/>
    </row>
    <row r="887" spans="1:8" ht="21" hidden="1" x14ac:dyDescent="0.2">
      <c r="A887" s="109">
        <v>1070358</v>
      </c>
      <c r="B887" s="179">
        <v>43850</v>
      </c>
      <c r="C887" s="179">
        <v>43880</v>
      </c>
      <c r="D887" s="180">
        <v>993.6</v>
      </c>
      <c r="E887" s="181" t="s">
        <v>56</v>
      </c>
      <c r="F887" s="113" t="s">
        <v>52</v>
      </c>
      <c r="G887" s="64"/>
      <c r="H887" s="5"/>
    </row>
    <row r="888" spans="1:8" ht="21" hidden="1" x14ac:dyDescent="0.2">
      <c r="A888" s="109">
        <v>1075605</v>
      </c>
      <c r="B888" s="110">
        <v>43871</v>
      </c>
      <c r="C888" s="110">
        <v>43901</v>
      </c>
      <c r="D888" s="182">
        <v>1723.8</v>
      </c>
      <c r="E888" s="112" t="s">
        <v>56</v>
      </c>
      <c r="F888" s="113" t="s">
        <v>100</v>
      </c>
      <c r="G888" s="64"/>
      <c r="H888" s="5"/>
    </row>
    <row r="889" spans="1:8" ht="21" hidden="1" x14ac:dyDescent="0.2">
      <c r="A889" s="109">
        <v>34386</v>
      </c>
      <c r="B889" s="110">
        <v>43871</v>
      </c>
      <c r="C889" s="110">
        <v>43901</v>
      </c>
      <c r="D889" s="182">
        <v>1848.76</v>
      </c>
      <c r="E889" s="112" t="s">
        <v>56</v>
      </c>
      <c r="F889" s="113" t="s">
        <v>100</v>
      </c>
      <c r="G889" s="64"/>
      <c r="H889" s="5"/>
    </row>
    <row r="890" spans="1:8" ht="21" hidden="1" x14ac:dyDescent="0.2">
      <c r="A890" s="109">
        <v>1083808</v>
      </c>
      <c r="B890" s="110">
        <v>43903</v>
      </c>
      <c r="C890" s="110">
        <v>43933</v>
      </c>
      <c r="D890" s="180">
        <v>200.4</v>
      </c>
      <c r="E890" s="181" t="s">
        <v>56</v>
      </c>
      <c r="F890" s="113" t="s">
        <v>298</v>
      </c>
      <c r="G890" s="64"/>
    </row>
    <row r="891" spans="1:8" ht="21" hidden="1" x14ac:dyDescent="0.2">
      <c r="A891" s="109">
        <v>1083817</v>
      </c>
      <c r="B891" s="110">
        <v>43903</v>
      </c>
      <c r="C891" s="110">
        <v>43933</v>
      </c>
      <c r="D891" s="180">
        <v>143</v>
      </c>
      <c r="E891" s="181" t="s">
        <v>56</v>
      </c>
      <c r="F891" s="113" t="s">
        <v>298</v>
      </c>
      <c r="G891" s="64"/>
    </row>
    <row r="892" spans="1:8" ht="21" hidden="1" x14ac:dyDescent="0.2">
      <c r="A892" s="109">
        <v>44198</v>
      </c>
      <c r="B892" s="110">
        <v>43902</v>
      </c>
      <c r="C892" s="110">
        <v>43932</v>
      </c>
      <c r="D892" s="180">
        <v>435.8</v>
      </c>
      <c r="E892" s="112" t="s">
        <v>56</v>
      </c>
      <c r="F892" s="113" t="s">
        <v>298</v>
      </c>
      <c r="G892" s="64"/>
      <c r="H892" s="3"/>
    </row>
    <row r="893" spans="1:8" ht="21" hidden="1" x14ac:dyDescent="0.2">
      <c r="A893" s="109">
        <v>48126</v>
      </c>
      <c r="B893" s="110">
        <v>43914</v>
      </c>
      <c r="C893" s="110">
        <v>43944</v>
      </c>
      <c r="D893" s="180">
        <v>1542.5</v>
      </c>
      <c r="E893" s="181" t="s">
        <v>56</v>
      </c>
      <c r="F893" s="113" t="s">
        <v>304</v>
      </c>
      <c r="G893" s="64"/>
    </row>
    <row r="894" spans="1:8" ht="21" hidden="1" x14ac:dyDescent="0.2">
      <c r="A894" s="109">
        <v>45536</v>
      </c>
      <c r="B894" s="110">
        <v>43907</v>
      </c>
      <c r="C894" s="110">
        <v>43937</v>
      </c>
      <c r="D894" s="180">
        <v>174</v>
      </c>
      <c r="E894" s="181" t="s">
        <v>56</v>
      </c>
      <c r="F894" s="113" t="s">
        <v>304</v>
      </c>
      <c r="G894" s="64"/>
    </row>
    <row r="895" spans="1:8" ht="21" hidden="1" x14ac:dyDescent="0.2">
      <c r="A895" s="109">
        <v>1084594</v>
      </c>
      <c r="B895" s="110">
        <v>43907</v>
      </c>
      <c r="C895" s="110">
        <v>43937</v>
      </c>
      <c r="D895" s="180">
        <v>266.8</v>
      </c>
      <c r="E895" s="112" t="s">
        <v>56</v>
      </c>
      <c r="F895" s="113" t="s">
        <v>304</v>
      </c>
      <c r="G895" s="64"/>
    </row>
    <row r="896" spans="1:8" ht="12" hidden="1" x14ac:dyDescent="0.2">
      <c r="A896" s="109">
        <v>12389</v>
      </c>
      <c r="B896" s="110">
        <v>43853</v>
      </c>
      <c r="C896" s="110">
        <v>43874</v>
      </c>
      <c r="D896" s="111">
        <v>207</v>
      </c>
      <c r="E896" s="112" t="s">
        <v>79</v>
      </c>
      <c r="F896" s="113" t="s">
        <v>50</v>
      </c>
      <c r="G896" s="64"/>
      <c r="H896" s="5"/>
    </row>
    <row r="897" spans="1:8" ht="12.75" hidden="1" x14ac:dyDescent="0.2">
      <c r="A897" s="109">
        <v>12635</v>
      </c>
      <c r="B897" s="110">
        <v>43894</v>
      </c>
      <c r="C897" s="110">
        <v>43915</v>
      </c>
      <c r="D897" s="180">
        <v>370</v>
      </c>
      <c r="E897" s="112" t="s">
        <v>79</v>
      </c>
      <c r="F897" s="113" t="s">
        <v>102</v>
      </c>
      <c r="G897" s="64"/>
      <c r="H897" s="3"/>
    </row>
    <row r="898" spans="1:8" ht="12.75" hidden="1" x14ac:dyDescent="0.2">
      <c r="A898" s="109">
        <v>12620</v>
      </c>
      <c r="B898" s="110">
        <v>43893</v>
      </c>
      <c r="C898" s="110">
        <v>43914</v>
      </c>
      <c r="D898" s="180">
        <v>459.06</v>
      </c>
      <c r="E898" s="112" t="s">
        <v>79</v>
      </c>
      <c r="F898" s="113" t="s">
        <v>102</v>
      </c>
      <c r="G898" s="64"/>
      <c r="H898" s="3"/>
    </row>
    <row r="899" spans="1:8" ht="12.75" hidden="1" x14ac:dyDescent="0.2">
      <c r="A899" s="109">
        <v>12581</v>
      </c>
      <c r="B899" s="110">
        <v>43887</v>
      </c>
      <c r="C899" s="110">
        <v>43917</v>
      </c>
      <c r="D899" s="180">
        <v>725.99</v>
      </c>
      <c r="E899" s="112" t="s">
        <v>79</v>
      </c>
      <c r="F899" s="113" t="s">
        <v>102</v>
      </c>
      <c r="G899" s="64"/>
      <c r="H899" s="3"/>
    </row>
    <row r="900" spans="1:8" hidden="1" x14ac:dyDescent="0.2">
      <c r="A900" s="109">
        <v>12846</v>
      </c>
      <c r="B900" s="110">
        <v>43914</v>
      </c>
      <c r="C900" s="110">
        <v>43935</v>
      </c>
      <c r="D900" s="180">
        <v>617.94000000000005</v>
      </c>
      <c r="E900" s="112" t="s">
        <v>79</v>
      </c>
      <c r="F900" s="113" t="s">
        <v>305</v>
      </c>
      <c r="G900" s="64"/>
    </row>
    <row r="901" spans="1:8" ht="21" hidden="1" x14ac:dyDescent="0.2">
      <c r="A901" s="109">
        <v>2547</v>
      </c>
      <c r="B901" s="110">
        <v>43889</v>
      </c>
      <c r="C901" s="110">
        <v>43917</v>
      </c>
      <c r="D901" s="180">
        <v>608</v>
      </c>
      <c r="E901" s="181" t="s">
        <v>1318</v>
      </c>
      <c r="F901" s="113" t="s">
        <v>102</v>
      </c>
      <c r="G901" s="64"/>
      <c r="H901" s="3"/>
    </row>
    <row r="902" spans="1:8" hidden="1" x14ac:dyDescent="0.2">
      <c r="A902" s="109">
        <v>885</v>
      </c>
      <c r="B902" s="179">
        <v>43921</v>
      </c>
      <c r="C902" s="179">
        <v>43951</v>
      </c>
      <c r="D902" s="180">
        <v>637.51</v>
      </c>
      <c r="E902" s="181" t="s">
        <v>863</v>
      </c>
      <c r="F902" s="113" t="s">
        <v>306</v>
      </c>
      <c r="G902" s="64"/>
    </row>
    <row r="903" spans="1:8" hidden="1" x14ac:dyDescent="0.2">
      <c r="A903" s="109">
        <v>884</v>
      </c>
      <c r="B903" s="110">
        <v>43915</v>
      </c>
      <c r="C903" s="110">
        <v>43945</v>
      </c>
      <c r="D903" s="180">
        <v>224.97</v>
      </c>
      <c r="E903" s="181" t="s">
        <v>863</v>
      </c>
      <c r="F903" s="113" t="s">
        <v>306</v>
      </c>
      <c r="G903" s="64"/>
    </row>
    <row r="904" spans="1:8" hidden="1" x14ac:dyDescent="0.2">
      <c r="A904" s="109">
        <v>883</v>
      </c>
      <c r="B904" s="110">
        <v>43907</v>
      </c>
      <c r="C904" s="110">
        <v>43937</v>
      </c>
      <c r="D904" s="180">
        <v>59.95</v>
      </c>
      <c r="E904" s="178" t="s">
        <v>863</v>
      </c>
      <c r="F904" s="113" t="s">
        <v>306</v>
      </c>
      <c r="G904" s="64"/>
    </row>
    <row r="905" spans="1:8" hidden="1" x14ac:dyDescent="0.2">
      <c r="A905" s="109">
        <v>886</v>
      </c>
      <c r="B905" s="179">
        <v>43929</v>
      </c>
      <c r="C905" s="179">
        <v>43959</v>
      </c>
      <c r="D905" s="180">
        <v>1080.5</v>
      </c>
      <c r="E905" s="181" t="s">
        <v>863</v>
      </c>
      <c r="F905" s="113" t="s">
        <v>313</v>
      </c>
      <c r="G905" s="64"/>
    </row>
    <row r="906" spans="1:8" hidden="1" x14ac:dyDescent="0.2">
      <c r="A906" s="109">
        <v>887</v>
      </c>
      <c r="B906" s="179">
        <v>43929</v>
      </c>
      <c r="C906" s="179">
        <v>43959</v>
      </c>
      <c r="D906" s="180">
        <v>345.12</v>
      </c>
      <c r="E906" s="181" t="s">
        <v>863</v>
      </c>
      <c r="F906" s="113" t="s">
        <v>313</v>
      </c>
      <c r="G906" s="64"/>
    </row>
    <row r="907" spans="1:8" ht="21" hidden="1" x14ac:dyDescent="0.2">
      <c r="A907" s="109">
        <v>44092</v>
      </c>
      <c r="B907" s="110">
        <v>43847</v>
      </c>
      <c r="C907" s="110">
        <v>43875</v>
      </c>
      <c r="D907" s="111">
        <v>1257.5999999999999</v>
      </c>
      <c r="E907" s="181" t="s">
        <v>59</v>
      </c>
      <c r="F907" s="113" t="s">
        <v>52</v>
      </c>
      <c r="G907" s="64"/>
      <c r="H907" s="5"/>
    </row>
    <row r="908" spans="1:8" ht="21" hidden="1" x14ac:dyDescent="0.2">
      <c r="A908" s="109">
        <v>44545</v>
      </c>
      <c r="B908" s="179">
        <v>43872</v>
      </c>
      <c r="C908" s="179">
        <v>43902</v>
      </c>
      <c r="D908" s="180">
        <v>3930</v>
      </c>
      <c r="E908" s="181" t="s">
        <v>59</v>
      </c>
      <c r="F908" s="113" t="s">
        <v>100</v>
      </c>
      <c r="G908" s="64"/>
      <c r="H908" s="5"/>
    </row>
    <row r="909" spans="1:8" ht="21" hidden="1" x14ac:dyDescent="0.2">
      <c r="A909" s="109">
        <v>45237</v>
      </c>
      <c r="B909" s="110">
        <v>43909</v>
      </c>
      <c r="C909" s="110">
        <v>43937</v>
      </c>
      <c r="D909" s="180">
        <v>520</v>
      </c>
      <c r="E909" s="181" t="s">
        <v>59</v>
      </c>
      <c r="F909" s="113" t="s">
        <v>304</v>
      </c>
      <c r="G909" s="64"/>
    </row>
    <row r="910" spans="1:8" hidden="1" x14ac:dyDescent="0.2">
      <c r="A910" s="175">
        <v>10582</v>
      </c>
      <c r="B910" s="176">
        <v>43916</v>
      </c>
      <c r="C910" s="176">
        <v>43946</v>
      </c>
      <c r="D910" s="198">
        <v>776.96</v>
      </c>
      <c r="E910" s="199" t="s">
        <v>896</v>
      </c>
      <c r="F910" s="113" t="s">
        <v>311</v>
      </c>
      <c r="G910" s="64"/>
    </row>
    <row r="911" spans="1:8" ht="12" hidden="1" x14ac:dyDescent="0.2">
      <c r="A911" s="109">
        <v>970</v>
      </c>
      <c r="B911" s="110">
        <v>43850</v>
      </c>
      <c r="C911" s="110">
        <v>43880</v>
      </c>
      <c r="D911" s="182">
        <v>559</v>
      </c>
      <c r="E911" s="181" t="s">
        <v>62</v>
      </c>
      <c r="F911" s="113" t="s">
        <v>50</v>
      </c>
      <c r="G911" s="64"/>
      <c r="H911" s="5"/>
    </row>
    <row r="912" spans="1:8" ht="12" hidden="1" x14ac:dyDescent="0.2">
      <c r="A912" s="109">
        <v>971</v>
      </c>
      <c r="B912" s="110">
        <v>43851</v>
      </c>
      <c r="C912" s="110">
        <v>43881</v>
      </c>
      <c r="D912" s="111">
        <v>176.14</v>
      </c>
      <c r="E912" s="181" t="s">
        <v>62</v>
      </c>
      <c r="F912" s="113" t="s">
        <v>51</v>
      </c>
      <c r="G912" s="64"/>
      <c r="H912" s="5"/>
    </row>
    <row r="913" spans="1:8" ht="12" hidden="1" x14ac:dyDescent="0.2">
      <c r="A913" s="109">
        <v>969</v>
      </c>
      <c r="B913" s="110">
        <v>43850</v>
      </c>
      <c r="C913" s="110">
        <v>43880</v>
      </c>
      <c r="D913" s="111">
        <v>925</v>
      </c>
      <c r="E913" s="181" t="s">
        <v>62</v>
      </c>
      <c r="F913" s="113" t="s">
        <v>52</v>
      </c>
      <c r="G913" s="64"/>
      <c r="H913" s="5"/>
    </row>
    <row r="914" spans="1:8" ht="12" hidden="1" x14ac:dyDescent="0.2">
      <c r="A914" s="109">
        <v>996</v>
      </c>
      <c r="B914" s="110">
        <v>43878</v>
      </c>
      <c r="C914" s="110">
        <v>43901</v>
      </c>
      <c r="D914" s="180">
        <v>1671</v>
      </c>
      <c r="E914" s="181" t="s">
        <v>62</v>
      </c>
      <c r="F914" s="113" t="s">
        <v>100</v>
      </c>
      <c r="G914" s="64"/>
      <c r="H914" s="6"/>
    </row>
    <row r="915" spans="1:8" ht="12" hidden="1" x14ac:dyDescent="0.2">
      <c r="A915" s="109">
        <v>997</v>
      </c>
      <c r="B915" s="110">
        <v>43878</v>
      </c>
      <c r="C915" s="110">
        <v>43998</v>
      </c>
      <c r="D915" s="180">
        <v>715.5</v>
      </c>
      <c r="E915" s="181" t="s">
        <v>62</v>
      </c>
      <c r="F915" s="113" t="s">
        <v>102</v>
      </c>
      <c r="G915" s="64"/>
      <c r="H915" s="4"/>
    </row>
    <row r="916" spans="1:8" hidden="1" x14ac:dyDescent="0.2">
      <c r="A916" s="109">
        <v>1032</v>
      </c>
      <c r="B916" s="110">
        <v>43909</v>
      </c>
      <c r="C916" s="110">
        <v>43939</v>
      </c>
      <c r="D916" s="243">
        <v>939.5</v>
      </c>
      <c r="E916" s="181" t="s">
        <v>62</v>
      </c>
      <c r="F916" s="113" t="s">
        <v>305</v>
      </c>
      <c r="G916" s="64"/>
    </row>
    <row r="917" spans="1:8" hidden="1" x14ac:dyDescent="0.2">
      <c r="A917" s="109">
        <v>1079</v>
      </c>
      <c r="B917" s="110">
        <v>43923</v>
      </c>
      <c r="C917" s="110">
        <v>43953</v>
      </c>
      <c r="D917" s="180">
        <v>1593</v>
      </c>
      <c r="E917" s="181" t="s">
        <v>62</v>
      </c>
      <c r="F917" s="113" t="s">
        <v>355</v>
      </c>
      <c r="G917" s="64"/>
    </row>
    <row r="918" spans="1:8" hidden="1" x14ac:dyDescent="0.2">
      <c r="A918" s="109">
        <v>12781</v>
      </c>
      <c r="B918" s="179">
        <v>43937</v>
      </c>
      <c r="C918" s="179">
        <v>43969</v>
      </c>
      <c r="D918" s="180">
        <v>1115</v>
      </c>
      <c r="E918" s="181" t="s">
        <v>946</v>
      </c>
      <c r="F918" s="113" t="s">
        <v>361</v>
      </c>
      <c r="G918" s="64"/>
    </row>
    <row r="919" spans="1:8" ht="12" hidden="1" x14ac:dyDescent="0.2">
      <c r="A919" s="109">
        <v>3035989</v>
      </c>
      <c r="B919" s="110">
        <v>43865</v>
      </c>
      <c r="C919" s="110">
        <v>43879</v>
      </c>
      <c r="D919" s="182">
        <v>769.98</v>
      </c>
      <c r="E919" s="112" t="s">
        <v>417</v>
      </c>
      <c r="F919" s="113" t="s">
        <v>91</v>
      </c>
      <c r="G919" s="64"/>
      <c r="H919" s="5"/>
    </row>
    <row r="920" spans="1:8" ht="12.75" hidden="1" x14ac:dyDescent="0.2">
      <c r="A920" s="109">
        <v>3054343</v>
      </c>
      <c r="B920" s="110">
        <v>43895</v>
      </c>
      <c r="C920" s="110">
        <v>43909</v>
      </c>
      <c r="D920" s="180">
        <v>963.2</v>
      </c>
      <c r="E920" s="181" t="s">
        <v>417</v>
      </c>
      <c r="F920" s="113" t="s">
        <v>107</v>
      </c>
      <c r="G920" s="64"/>
      <c r="H920" s="3"/>
    </row>
    <row r="921" spans="1:8" hidden="1" x14ac:dyDescent="0.2">
      <c r="A921" s="109">
        <v>3068285</v>
      </c>
      <c r="B921" s="179">
        <v>43923</v>
      </c>
      <c r="C921" s="179">
        <v>43937</v>
      </c>
      <c r="D921" s="180">
        <v>521.67999999999995</v>
      </c>
      <c r="E921" s="181" t="s">
        <v>417</v>
      </c>
      <c r="F921" s="113" t="s">
        <v>295</v>
      </c>
      <c r="G921" s="64"/>
    </row>
    <row r="922" spans="1:8" ht="21" hidden="1" x14ac:dyDescent="0.2">
      <c r="A922" s="109">
        <v>9194</v>
      </c>
      <c r="B922" s="110">
        <v>43852</v>
      </c>
      <c r="C922" s="110">
        <v>43882</v>
      </c>
      <c r="D922" s="180">
        <v>902.1</v>
      </c>
      <c r="E922" s="181" t="s">
        <v>71</v>
      </c>
      <c r="F922" s="113" t="s">
        <v>47</v>
      </c>
      <c r="G922" s="64"/>
      <c r="H922" s="5"/>
    </row>
    <row r="923" spans="1:8" ht="21" hidden="1" x14ac:dyDescent="0.2">
      <c r="A923" s="109">
        <v>9727</v>
      </c>
      <c r="B923" s="110">
        <v>43902</v>
      </c>
      <c r="C923" s="110">
        <v>43931</v>
      </c>
      <c r="D923" s="180">
        <v>2400.4</v>
      </c>
      <c r="E923" s="181" t="s">
        <v>71</v>
      </c>
      <c r="F923" s="113" t="s">
        <v>298</v>
      </c>
      <c r="G923" s="64"/>
    </row>
    <row r="924" spans="1:8" ht="21" hidden="1" x14ac:dyDescent="0.2">
      <c r="A924" s="109">
        <v>9878</v>
      </c>
      <c r="B924" s="110">
        <v>43916</v>
      </c>
      <c r="C924" s="110">
        <v>43948</v>
      </c>
      <c r="D924" s="180">
        <v>1205</v>
      </c>
      <c r="E924" s="181" t="s">
        <v>71</v>
      </c>
      <c r="F924" s="113" t="s">
        <v>311</v>
      </c>
      <c r="G924" s="64"/>
    </row>
    <row r="925" spans="1:8" ht="21" hidden="1" x14ac:dyDescent="0.2">
      <c r="A925" s="109">
        <v>10144</v>
      </c>
      <c r="B925" s="179">
        <v>43937</v>
      </c>
      <c r="C925" s="179">
        <v>43941</v>
      </c>
      <c r="D925" s="180">
        <v>24900</v>
      </c>
      <c r="E925" s="181" t="s">
        <v>71</v>
      </c>
      <c r="F925" s="113" t="s">
        <v>425</v>
      </c>
      <c r="G925" s="64"/>
    </row>
    <row r="926" spans="1:8" ht="12" hidden="1" x14ac:dyDescent="0.2">
      <c r="A926" s="109">
        <v>9634</v>
      </c>
      <c r="B926" s="110">
        <v>43855</v>
      </c>
      <c r="C926" s="110">
        <v>43885</v>
      </c>
      <c r="D926" s="111">
        <v>1073.28</v>
      </c>
      <c r="E926" s="178" t="s">
        <v>82</v>
      </c>
      <c r="F926" s="113" t="s">
        <v>47</v>
      </c>
      <c r="G926" s="64"/>
      <c r="H926" s="5"/>
    </row>
    <row r="927" spans="1:8" hidden="1" x14ac:dyDescent="0.2">
      <c r="A927" s="109">
        <v>1049</v>
      </c>
      <c r="B927" s="110">
        <v>43913</v>
      </c>
      <c r="C927" s="110">
        <v>43913</v>
      </c>
      <c r="D927" s="180">
        <v>38000</v>
      </c>
      <c r="E927" s="181" t="s">
        <v>62</v>
      </c>
      <c r="F927" s="113" t="s">
        <v>341</v>
      </c>
      <c r="G927" s="64"/>
    </row>
    <row r="928" spans="1:8" ht="21" hidden="1" x14ac:dyDescent="0.2">
      <c r="A928" s="109">
        <v>165540</v>
      </c>
      <c r="B928" s="110">
        <v>43896</v>
      </c>
      <c r="C928" s="110">
        <v>43929</v>
      </c>
      <c r="D928" s="180">
        <v>1832</v>
      </c>
      <c r="E928" s="181" t="s">
        <v>875</v>
      </c>
      <c r="F928" s="113" t="s">
        <v>108</v>
      </c>
      <c r="G928" s="64"/>
      <c r="H928" s="3"/>
    </row>
    <row r="929" spans="1:8" ht="21" hidden="1" x14ac:dyDescent="0.2">
      <c r="A929" s="109">
        <v>54489</v>
      </c>
      <c r="B929" s="110">
        <v>43859</v>
      </c>
      <c r="C929" s="110">
        <v>43889</v>
      </c>
      <c r="D929" s="182">
        <v>504.6</v>
      </c>
      <c r="E929" s="181" t="s">
        <v>686</v>
      </c>
      <c r="F929" s="113" t="s">
        <v>83</v>
      </c>
      <c r="G929" s="64"/>
      <c r="H929" s="5"/>
    </row>
    <row r="930" spans="1:8" ht="21" hidden="1" x14ac:dyDescent="0.2">
      <c r="A930" s="109">
        <v>56241</v>
      </c>
      <c r="B930" s="110">
        <v>43901</v>
      </c>
      <c r="C930" s="110">
        <v>43931</v>
      </c>
      <c r="D930" s="180">
        <v>593.53</v>
      </c>
      <c r="E930" s="181" t="s">
        <v>686</v>
      </c>
      <c r="F930" s="113" t="s">
        <v>298</v>
      </c>
      <c r="G930" s="64"/>
    </row>
    <row r="931" spans="1:8" ht="21" hidden="1" x14ac:dyDescent="0.2">
      <c r="A931" s="109">
        <v>56400</v>
      </c>
      <c r="B931" s="110">
        <v>43906</v>
      </c>
      <c r="C931" s="110">
        <v>43936</v>
      </c>
      <c r="D931" s="180">
        <v>1653.93</v>
      </c>
      <c r="E931" s="181" t="s">
        <v>686</v>
      </c>
      <c r="F931" s="113" t="s">
        <v>304</v>
      </c>
      <c r="G931" s="64"/>
    </row>
    <row r="932" spans="1:8" ht="21" hidden="1" x14ac:dyDescent="0.2">
      <c r="A932" s="109">
        <v>56804</v>
      </c>
      <c r="B932" s="110">
        <v>43913</v>
      </c>
      <c r="C932" s="110">
        <v>43943</v>
      </c>
      <c r="D932" s="180">
        <v>3210</v>
      </c>
      <c r="E932" s="181" t="s">
        <v>686</v>
      </c>
      <c r="F932" s="113" t="s">
        <v>341</v>
      </c>
      <c r="G932" s="64"/>
    </row>
    <row r="933" spans="1:8" ht="21" hidden="1" x14ac:dyDescent="0.2">
      <c r="A933" s="109">
        <v>57028</v>
      </c>
      <c r="B933" s="110">
        <v>43917</v>
      </c>
      <c r="C933" s="110">
        <v>43947</v>
      </c>
      <c r="D933" s="180">
        <v>1422.36</v>
      </c>
      <c r="E933" s="181" t="s">
        <v>686</v>
      </c>
      <c r="F933" s="113" t="s">
        <v>355</v>
      </c>
      <c r="G933" s="64"/>
    </row>
    <row r="934" spans="1:8" ht="21" hidden="1" x14ac:dyDescent="0.2">
      <c r="A934" s="109">
        <v>256196</v>
      </c>
      <c r="B934" s="110">
        <v>43917</v>
      </c>
      <c r="C934" s="110">
        <v>43947</v>
      </c>
      <c r="D934" s="180">
        <v>4643.38</v>
      </c>
      <c r="E934" s="112" t="s">
        <v>225</v>
      </c>
      <c r="F934" s="113" t="s">
        <v>358</v>
      </c>
      <c r="G934" s="64"/>
    </row>
    <row r="935" spans="1:8" ht="12" hidden="1" x14ac:dyDescent="0.2">
      <c r="A935" s="109">
        <v>24374</v>
      </c>
      <c r="B935" s="179">
        <v>43868</v>
      </c>
      <c r="C935" s="179">
        <v>43896</v>
      </c>
      <c r="D935" s="180">
        <v>1500</v>
      </c>
      <c r="E935" s="181" t="s">
        <v>1076</v>
      </c>
      <c r="F935" s="113" t="s">
        <v>100</v>
      </c>
      <c r="G935" s="64"/>
      <c r="H935" s="5"/>
    </row>
    <row r="936" spans="1:8" ht="12" hidden="1" x14ac:dyDescent="0.2">
      <c r="A936" s="175">
        <v>72116</v>
      </c>
      <c r="B936" s="197">
        <v>43873</v>
      </c>
      <c r="C936" s="197">
        <v>43903</v>
      </c>
      <c r="D936" s="198">
        <v>1008</v>
      </c>
      <c r="E936" s="181" t="s">
        <v>196</v>
      </c>
      <c r="F936" s="113" t="s">
        <v>100</v>
      </c>
      <c r="G936" s="64"/>
      <c r="H936" s="5"/>
    </row>
    <row r="937" spans="1:8" hidden="1" x14ac:dyDescent="0.2">
      <c r="A937" s="109">
        <v>72486</v>
      </c>
      <c r="B937" s="110">
        <v>43907</v>
      </c>
      <c r="C937" s="110">
        <v>43937</v>
      </c>
      <c r="D937" s="180">
        <v>1680</v>
      </c>
      <c r="E937" s="181" t="s">
        <v>196</v>
      </c>
      <c r="F937" s="113" t="s">
        <v>304</v>
      </c>
      <c r="G937" s="64"/>
    </row>
    <row r="938" spans="1:8" hidden="1" x14ac:dyDescent="0.2">
      <c r="A938" s="109">
        <v>72617</v>
      </c>
      <c r="B938" s="110">
        <v>43917</v>
      </c>
      <c r="C938" s="110">
        <v>43947</v>
      </c>
      <c r="D938" s="180">
        <v>1428</v>
      </c>
      <c r="E938" s="181" t="s">
        <v>196</v>
      </c>
      <c r="F938" s="113" t="s">
        <v>355</v>
      </c>
      <c r="G938" s="64"/>
    </row>
    <row r="939" spans="1:8" ht="12" hidden="1" x14ac:dyDescent="0.2">
      <c r="A939" s="109">
        <v>115459</v>
      </c>
      <c r="B939" s="110">
        <v>43866</v>
      </c>
      <c r="C939" s="110">
        <v>43896</v>
      </c>
      <c r="D939" s="111">
        <v>400</v>
      </c>
      <c r="E939" s="181" t="s">
        <v>690</v>
      </c>
      <c r="F939" s="113" t="s">
        <v>83</v>
      </c>
      <c r="G939" s="64"/>
      <c r="H939" s="5"/>
    </row>
    <row r="940" spans="1:8" ht="12" hidden="1" x14ac:dyDescent="0.2">
      <c r="A940" s="109">
        <v>116367</v>
      </c>
      <c r="B940" s="110">
        <v>43878</v>
      </c>
      <c r="C940" s="110">
        <v>43908</v>
      </c>
      <c r="D940" s="180">
        <v>800</v>
      </c>
      <c r="E940" s="181" t="s">
        <v>690</v>
      </c>
      <c r="F940" s="113" t="s">
        <v>99</v>
      </c>
      <c r="G940" s="64"/>
      <c r="H940" s="6"/>
    </row>
    <row r="941" spans="1:8" ht="21" hidden="1" x14ac:dyDescent="0.2">
      <c r="A941" s="109">
        <v>3473</v>
      </c>
      <c r="B941" s="179">
        <v>43934</v>
      </c>
      <c r="C941" s="179">
        <v>43964</v>
      </c>
      <c r="D941" s="180">
        <v>1020</v>
      </c>
      <c r="E941" s="181" t="s">
        <v>684</v>
      </c>
      <c r="F941" s="113" t="s">
        <v>425</v>
      </c>
      <c r="G941" s="64"/>
    </row>
    <row r="942" spans="1:8" ht="12" hidden="1" x14ac:dyDescent="0.2">
      <c r="A942" s="109">
        <v>212283</v>
      </c>
      <c r="B942" s="179">
        <v>43852</v>
      </c>
      <c r="C942" s="179">
        <v>43882</v>
      </c>
      <c r="D942" s="180">
        <v>302.7</v>
      </c>
      <c r="E942" s="181" t="s">
        <v>73</v>
      </c>
      <c r="F942" s="113" t="s">
        <v>50</v>
      </c>
      <c r="G942" s="64"/>
      <c r="H942" s="5"/>
    </row>
    <row r="943" spans="1:8" ht="12" hidden="1" x14ac:dyDescent="0.2">
      <c r="A943" s="109">
        <v>212262</v>
      </c>
      <c r="B943" s="110">
        <v>43851</v>
      </c>
      <c r="C943" s="110">
        <v>43881</v>
      </c>
      <c r="D943" s="111">
        <v>2041.03</v>
      </c>
      <c r="E943" s="178" t="s">
        <v>73</v>
      </c>
      <c r="F943" s="113" t="s">
        <v>50</v>
      </c>
      <c r="G943" s="64"/>
      <c r="H943" s="5"/>
    </row>
    <row r="944" spans="1:8" ht="12" hidden="1" x14ac:dyDescent="0.2">
      <c r="A944" s="109">
        <v>212824</v>
      </c>
      <c r="B944" s="110">
        <v>43878</v>
      </c>
      <c r="C944" s="110">
        <v>43908</v>
      </c>
      <c r="D944" s="180">
        <v>1172.76</v>
      </c>
      <c r="E944" s="181" t="s">
        <v>73</v>
      </c>
      <c r="F944" s="113" t="s">
        <v>102</v>
      </c>
      <c r="G944" s="64"/>
      <c r="H944" s="6"/>
    </row>
    <row r="945" spans="1:8" hidden="1" x14ac:dyDescent="0.2">
      <c r="A945" s="109">
        <v>213647</v>
      </c>
      <c r="B945" s="110">
        <v>43909</v>
      </c>
      <c r="C945" s="110">
        <v>43923</v>
      </c>
      <c r="D945" s="180">
        <v>1577.6</v>
      </c>
      <c r="E945" s="181" t="s">
        <v>73</v>
      </c>
      <c r="F945" s="113" t="s">
        <v>305</v>
      </c>
      <c r="G945" s="64"/>
    </row>
    <row r="946" spans="1:8" hidden="1" x14ac:dyDescent="0.2">
      <c r="A946" s="109">
        <v>144539</v>
      </c>
      <c r="B946" s="110">
        <v>43908</v>
      </c>
      <c r="C946" s="110">
        <v>43938</v>
      </c>
      <c r="D946" s="180">
        <v>1100</v>
      </c>
      <c r="E946" s="181" t="s">
        <v>784</v>
      </c>
      <c r="F946" s="113" t="s">
        <v>304</v>
      </c>
      <c r="G946" s="64"/>
    </row>
    <row r="947" spans="1:8" hidden="1" x14ac:dyDescent="0.2">
      <c r="A947" s="109">
        <v>144937</v>
      </c>
      <c r="B947" s="110">
        <v>43917</v>
      </c>
      <c r="C947" s="110">
        <v>43947</v>
      </c>
      <c r="D947" s="180">
        <v>3300</v>
      </c>
      <c r="E947" s="181" t="s">
        <v>784</v>
      </c>
      <c r="F947" s="113" t="s">
        <v>355</v>
      </c>
      <c r="G947" s="64"/>
    </row>
    <row r="948" spans="1:8" ht="12" hidden="1" x14ac:dyDescent="0.2">
      <c r="A948" s="109">
        <v>1519</v>
      </c>
      <c r="B948" s="110">
        <v>43879</v>
      </c>
      <c r="C948" s="110">
        <v>43909</v>
      </c>
      <c r="D948" s="180">
        <v>737.7</v>
      </c>
      <c r="E948" s="181" t="s">
        <v>201</v>
      </c>
      <c r="F948" s="113" t="s">
        <v>100</v>
      </c>
      <c r="G948" s="64"/>
      <c r="H948" s="4"/>
    </row>
    <row r="949" spans="1:8" ht="12" hidden="1" x14ac:dyDescent="0.2">
      <c r="A949" s="109">
        <v>1507</v>
      </c>
      <c r="B949" s="110">
        <v>43873</v>
      </c>
      <c r="C949" s="110">
        <v>43903</v>
      </c>
      <c r="D949" s="182">
        <v>675</v>
      </c>
      <c r="E949" s="112" t="s">
        <v>201</v>
      </c>
      <c r="F949" s="113" t="s">
        <v>100</v>
      </c>
      <c r="G949" s="64"/>
      <c r="H949" s="5"/>
    </row>
    <row r="950" spans="1:8" hidden="1" x14ac:dyDescent="0.2">
      <c r="A950" s="109">
        <v>1575</v>
      </c>
      <c r="B950" s="110">
        <v>43920</v>
      </c>
      <c r="C950" s="110">
        <v>43948</v>
      </c>
      <c r="D950" s="180">
        <v>1131.1400000000001</v>
      </c>
      <c r="E950" s="181" t="s">
        <v>201</v>
      </c>
      <c r="F950" s="113" t="s">
        <v>304</v>
      </c>
      <c r="G950" s="64"/>
    </row>
    <row r="951" spans="1:8" hidden="1" x14ac:dyDescent="0.2">
      <c r="A951" s="109">
        <v>1563</v>
      </c>
      <c r="B951" s="110">
        <v>43908</v>
      </c>
      <c r="C951" s="110">
        <v>43938</v>
      </c>
      <c r="D951" s="180">
        <v>877.5</v>
      </c>
      <c r="E951" s="181" t="s">
        <v>201</v>
      </c>
      <c r="F951" s="113" t="s">
        <v>304</v>
      </c>
      <c r="G951" s="64"/>
    </row>
    <row r="952" spans="1:8" hidden="1" x14ac:dyDescent="0.2">
      <c r="A952" s="109">
        <v>1618</v>
      </c>
      <c r="B952" s="179">
        <v>43934</v>
      </c>
      <c r="C952" s="179">
        <v>43964</v>
      </c>
      <c r="D952" s="180">
        <v>950.4</v>
      </c>
      <c r="E952" s="181" t="s">
        <v>201</v>
      </c>
      <c r="F952" s="113" t="s">
        <v>355</v>
      </c>
      <c r="G952" s="64"/>
    </row>
    <row r="953" spans="1:8" hidden="1" x14ac:dyDescent="0.2">
      <c r="A953" s="109">
        <v>1598</v>
      </c>
      <c r="B953" s="179">
        <v>43927</v>
      </c>
      <c r="C953" s="110">
        <v>43956</v>
      </c>
      <c r="D953" s="180">
        <v>2392.5</v>
      </c>
      <c r="E953" s="181" t="s">
        <v>201</v>
      </c>
      <c r="F953" s="113" t="s">
        <v>355</v>
      </c>
      <c r="G953" s="64"/>
    </row>
    <row r="954" spans="1:8" hidden="1" x14ac:dyDescent="0.2">
      <c r="A954" s="109">
        <v>1579</v>
      </c>
      <c r="B954" s="110">
        <v>43920</v>
      </c>
      <c r="C954" s="110">
        <v>43965</v>
      </c>
      <c r="D954" s="180">
        <v>472.5</v>
      </c>
      <c r="E954" s="112" t="s">
        <v>201</v>
      </c>
      <c r="F954" s="113" t="s">
        <v>355</v>
      </c>
      <c r="G954" s="64"/>
    </row>
    <row r="955" spans="1:8" hidden="1" x14ac:dyDescent="0.2">
      <c r="A955" s="109">
        <v>147308</v>
      </c>
      <c r="B955" s="110">
        <v>43906</v>
      </c>
      <c r="C955" s="110">
        <v>43936</v>
      </c>
      <c r="D955" s="111">
        <v>182</v>
      </c>
      <c r="E955" s="181" t="s">
        <v>339</v>
      </c>
      <c r="F955" s="113" t="s">
        <v>298</v>
      </c>
      <c r="G955" s="64"/>
    </row>
    <row r="956" spans="1:8" hidden="1" x14ac:dyDescent="0.2">
      <c r="A956" s="109">
        <v>147298</v>
      </c>
      <c r="B956" s="110">
        <v>43906</v>
      </c>
      <c r="C956" s="110">
        <v>43936</v>
      </c>
      <c r="D956" s="111">
        <v>1305.55</v>
      </c>
      <c r="E956" s="181" t="s">
        <v>339</v>
      </c>
      <c r="F956" s="113" t="s">
        <v>298</v>
      </c>
      <c r="G956" s="64"/>
    </row>
    <row r="957" spans="1:8" hidden="1" x14ac:dyDescent="0.2">
      <c r="A957" s="109">
        <v>147196</v>
      </c>
      <c r="B957" s="110">
        <v>43902</v>
      </c>
      <c r="C957" s="110">
        <v>43932</v>
      </c>
      <c r="D957" s="180">
        <v>3722.8</v>
      </c>
      <c r="E957" s="181" t="s">
        <v>339</v>
      </c>
      <c r="F957" s="113" t="s">
        <v>298</v>
      </c>
      <c r="G957" s="64"/>
    </row>
    <row r="958" spans="1:8" hidden="1" x14ac:dyDescent="0.2">
      <c r="A958" s="109">
        <v>147866</v>
      </c>
      <c r="B958" s="110">
        <v>43915</v>
      </c>
      <c r="C958" s="110">
        <v>43945</v>
      </c>
      <c r="D958" s="180">
        <v>6368.58</v>
      </c>
      <c r="E958" s="181" t="s">
        <v>339</v>
      </c>
      <c r="F958" s="113" t="s">
        <v>312</v>
      </c>
      <c r="G958" s="64"/>
    </row>
    <row r="959" spans="1:8" ht="12" hidden="1" x14ac:dyDescent="0.2">
      <c r="A959" s="109">
        <v>298535</v>
      </c>
      <c r="B959" s="110">
        <v>43850</v>
      </c>
      <c r="C959" s="110">
        <v>43880</v>
      </c>
      <c r="D959" s="111">
        <v>503.84</v>
      </c>
      <c r="E959" s="112" t="s">
        <v>60</v>
      </c>
      <c r="F959" s="113" t="s">
        <v>51</v>
      </c>
      <c r="G959" s="64"/>
      <c r="H959" s="5"/>
    </row>
    <row r="960" spans="1:8" ht="12" hidden="1" x14ac:dyDescent="0.2">
      <c r="A960" s="109">
        <v>311</v>
      </c>
      <c r="B960" s="110">
        <v>43853</v>
      </c>
      <c r="C960" s="110">
        <v>43885</v>
      </c>
      <c r="D960" s="182">
        <v>655</v>
      </c>
      <c r="E960" s="112" t="s">
        <v>77</v>
      </c>
      <c r="F960" s="113" t="s">
        <v>48</v>
      </c>
      <c r="G960" s="64"/>
      <c r="H960" s="5"/>
    </row>
    <row r="961" spans="1:8" ht="21" hidden="1" x14ac:dyDescent="0.2">
      <c r="A961" s="109">
        <v>52382</v>
      </c>
      <c r="B961" s="110">
        <v>43895</v>
      </c>
      <c r="C961" s="110">
        <v>43927</v>
      </c>
      <c r="D961" s="111">
        <v>303.02999999999997</v>
      </c>
      <c r="E961" s="181" t="s">
        <v>793</v>
      </c>
      <c r="F961" s="113" t="s">
        <v>177</v>
      </c>
      <c r="G961" s="64"/>
      <c r="H961" s="3"/>
    </row>
    <row r="962" spans="1:8" ht="21" hidden="1" x14ac:dyDescent="0.2">
      <c r="A962" s="109">
        <v>362953</v>
      </c>
      <c r="B962" s="110">
        <v>43909</v>
      </c>
      <c r="C962" s="110">
        <v>43941</v>
      </c>
      <c r="D962" s="180">
        <v>100.8</v>
      </c>
      <c r="E962" s="181" t="s">
        <v>793</v>
      </c>
      <c r="F962" s="113" t="s">
        <v>304</v>
      </c>
      <c r="G962" s="64"/>
    </row>
    <row r="963" spans="1:8" ht="21" hidden="1" x14ac:dyDescent="0.2">
      <c r="A963" s="109">
        <v>18912</v>
      </c>
      <c r="B963" s="110">
        <v>43850</v>
      </c>
      <c r="C963" s="110">
        <v>43879</v>
      </c>
      <c r="D963" s="111">
        <v>516.69000000000005</v>
      </c>
      <c r="E963" s="181" t="s">
        <v>779</v>
      </c>
      <c r="F963" s="113" t="s">
        <v>52</v>
      </c>
      <c r="G963" s="64"/>
      <c r="H963" s="5"/>
    </row>
    <row r="964" spans="1:8" ht="21" hidden="1" x14ac:dyDescent="0.2">
      <c r="A964" s="109">
        <v>19435</v>
      </c>
      <c r="B964" s="110">
        <v>43875</v>
      </c>
      <c r="C964" s="110">
        <v>43904</v>
      </c>
      <c r="D964" s="180">
        <v>341.22</v>
      </c>
      <c r="E964" s="181" t="s">
        <v>779</v>
      </c>
      <c r="F964" s="113" t="s">
        <v>100</v>
      </c>
      <c r="G964" s="64"/>
      <c r="H964" s="6"/>
    </row>
    <row r="965" spans="1:8" ht="21" hidden="1" x14ac:dyDescent="0.2">
      <c r="A965" s="109">
        <v>19315</v>
      </c>
      <c r="B965" s="179">
        <v>43872</v>
      </c>
      <c r="C965" s="179">
        <v>43901</v>
      </c>
      <c r="D965" s="180">
        <v>2923.99</v>
      </c>
      <c r="E965" s="181" t="s">
        <v>779</v>
      </c>
      <c r="F965" s="113" t="s">
        <v>100</v>
      </c>
      <c r="G965" s="64"/>
      <c r="H965" s="5"/>
    </row>
    <row r="966" spans="1:8" ht="21" hidden="1" x14ac:dyDescent="0.2">
      <c r="A966" s="109">
        <v>19757</v>
      </c>
      <c r="B966" s="110">
        <v>43892</v>
      </c>
      <c r="C966" s="110">
        <v>43921</v>
      </c>
      <c r="D966" s="180">
        <v>1297.5</v>
      </c>
      <c r="E966" s="181" t="s">
        <v>779</v>
      </c>
      <c r="F966" s="113" t="s">
        <v>172</v>
      </c>
      <c r="G966" s="64"/>
      <c r="H966" s="3"/>
    </row>
    <row r="967" spans="1:8" ht="21" hidden="1" x14ac:dyDescent="0.2">
      <c r="A967" s="109">
        <v>20211</v>
      </c>
      <c r="B967" s="110">
        <v>43909</v>
      </c>
      <c r="C967" s="110">
        <v>43938</v>
      </c>
      <c r="D967" s="180">
        <v>1085.7</v>
      </c>
      <c r="E967" s="181" t="s">
        <v>779</v>
      </c>
      <c r="F967" s="113" t="s">
        <v>304</v>
      </c>
      <c r="G967" s="173"/>
    </row>
    <row r="968" spans="1:8" ht="21" hidden="1" x14ac:dyDescent="0.2">
      <c r="A968" s="109">
        <v>20138</v>
      </c>
      <c r="B968" s="110">
        <v>43907</v>
      </c>
      <c r="C968" s="110">
        <v>43936</v>
      </c>
      <c r="D968" s="111">
        <v>3851.3</v>
      </c>
      <c r="E968" s="181" t="s">
        <v>779</v>
      </c>
      <c r="F968" s="113" t="s">
        <v>304</v>
      </c>
      <c r="G968" s="64"/>
    </row>
    <row r="969" spans="1:8" ht="21" hidden="1" x14ac:dyDescent="0.2">
      <c r="A969" s="109">
        <v>20533</v>
      </c>
      <c r="B969" s="110">
        <v>43922</v>
      </c>
      <c r="C969" s="110">
        <v>43949</v>
      </c>
      <c r="D969" s="180">
        <v>2078.34</v>
      </c>
      <c r="E969" s="181" t="s">
        <v>779</v>
      </c>
      <c r="F969" s="113" t="s">
        <v>355</v>
      </c>
      <c r="G969" s="64"/>
    </row>
    <row r="970" spans="1:8" ht="21" hidden="1" x14ac:dyDescent="0.2">
      <c r="A970" s="109">
        <v>20457</v>
      </c>
      <c r="B970" s="110">
        <v>43917</v>
      </c>
      <c r="C970" s="110">
        <v>43944</v>
      </c>
      <c r="D970" s="180">
        <v>9795.7199999999993</v>
      </c>
      <c r="E970" s="181" t="s">
        <v>779</v>
      </c>
      <c r="F970" s="113" t="s">
        <v>355</v>
      </c>
      <c r="G970" s="64"/>
    </row>
    <row r="971" spans="1:8" ht="21" hidden="1" x14ac:dyDescent="0.2">
      <c r="A971" s="109">
        <v>38988</v>
      </c>
      <c r="B971" s="110">
        <v>43882</v>
      </c>
      <c r="C971" s="110">
        <v>43913</v>
      </c>
      <c r="D971" s="180">
        <v>1074</v>
      </c>
      <c r="E971" s="181" t="s">
        <v>1015</v>
      </c>
      <c r="F971" s="113" t="s">
        <v>100</v>
      </c>
      <c r="G971" s="64"/>
      <c r="H971" s="4"/>
    </row>
    <row r="972" spans="1:8" ht="12" hidden="1" x14ac:dyDescent="0.2">
      <c r="A972" s="109">
        <v>64</v>
      </c>
      <c r="B972" s="110">
        <v>43857</v>
      </c>
      <c r="C972" s="110">
        <v>43887</v>
      </c>
      <c r="D972" s="182">
        <v>339.7</v>
      </c>
      <c r="E972" s="112" t="s">
        <v>877</v>
      </c>
      <c r="F972" s="113" t="s">
        <v>49</v>
      </c>
      <c r="G972" s="64"/>
      <c r="H972" s="5"/>
    </row>
    <row r="973" spans="1:8" ht="12" hidden="1" x14ac:dyDescent="0.2">
      <c r="A973" s="109">
        <v>460687</v>
      </c>
      <c r="B973" s="110">
        <v>43873</v>
      </c>
      <c r="C973" s="110">
        <v>43903</v>
      </c>
      <c r="D973" s="180">
        <v>749.35</v>
      </c>
      <c r="E973" s="181" t="s">
        <v>1001</v>
      </c>
      <c r="F973" s="113" t="s">
        <v>91</v>
      </c>
      <c r="G973" s="64"/>
      <c r="H973" s="5"/>
    </row>
    <row r="974" spans="1:8" ht="21" hidden="1" x14ac:dyDescent="0.2">
      <c r="A974" s="109">
        <v>68212</v>
      </c>
      <c r="B974" s="110">
        <v>43851</v>
      </c>
      <c r="C974" s="110">
        <v>43881</v>
      </c>
      <c r="D974" s="111">
        <v>732</v>
      </c>
      <c r="E974" s="178" t="s">
        <v>80</v>
      </c>
      <c r="F974" s="113" t="s">
        <v>52</v>
      </c>
      <c r="G974" s="64"/>
      <c r="H974" s="5"/>
    </row>
    <row r="975" spans="1:8" ht="21" hidden="1" x14ac:dyDescent="0.2">
      <c r="A975" s="109">
        <v>71041</v>
      </c>
      <c r="B975" s="179">
        <v>43920</v>
      </c>
      <c r="C975" s="179">
        <v>43950</v>
      </c>
      <c r="D975" s="180">
        <v>1025</v>
      </c>
      <c r="E975" s="181" t="s">
        <v>80</v>
      </c>
      <c r="F975" s="113" t="s">
        <v>355</v>
      </c>
      <c r="G975" s="64"/>
    </row>
    <row r="976" spans="1:8" hidden="1" x14ac:dyDescent="0.2">
      <c r="A976" s="109">
        <v>14397</v>
      </c>
      <c r="B976" s="110">
        <v>43908</v>
      </c>
      <c r="C976" s="110">
        <v>43938</v>
      </c>
      <c r="D976" s="111">
        <v>930</v>
      </c>
      <c r="E976" s="112" t="s">
        <v>203</v>
      </c>
      <c r="F976" s="113" t="s">
        <v>298</v>
      </c>
      <c r="G976" s="64"/>
    </row>
    <row r="977" spans="1:8" hidden="1" x14ac:dyDescent="0.2">
      <c r="A977" s="109">
        <v>13508</v>
      </c>
      <c r="B977" s="110">
        <v>43901</v>
      </c>
      <c r="C977" s="110">
        <v>43931</v>
      </c>
      <c r="D977" s="180">
        <v>2140.67</v>
      </c>
      <c r="E977" s="181" t="s">
        <v>203</v>
      </c>
      <c r="F977" s="113" t="s">
        <v>298</v>
      </c>
      <c r="G977" s="64"/>
    </row>
    <row r="978" spans="1:8" hidden="1" x14ac:dyDescent="0.2">
      <c r="A978" s="109">
        <v>13953</v>
      </c>
      <c r="B978" s="110">
        <v>43906</v>
      </c>
      <c r="C978" s="110">
        <v>43936</v>
      </c>
      <c r="D978" s="111">
        <v>930</v>
      </c>
      <c r="E978" s="112" t="s">
        <v>203</v>
      </c>
      <c r="F978" s="113" t="s">
        <v>307</v>
      </c>
      <c r="G978" s="64"/>
    </row>
    <row r="979" spans="1:8" hidden="1" x14ac:dyDescent="0.2">
      <c r="A979" s="109">
        <v>16292</v>
      </c>
      <c r="B979" s="179">
        <v>43921</v>
      </c>
      <c r="C979" s="179">
        <v>43951</v>
      </c>
      <c r="D979" s="180">
        <v>1148</v>
      </c>
      <c r="E979" s="178" t="s">
        <v>203</v>
      </c>
      <c r="F979" s="113" t="s">
        <v>311</v>
      </c>
      <c r="G979" s="64"/>
    </row>
    <row r="980" spans="1:8" hidden="1" x14ac:dyDescent="0.2">
      <c r="A980" s="109">
        <v>15330</v>
      </c>
      <c r="B980" s="110">
        <v>43914</v>
      </c>
      <c r="C980" s="110">
        <v>43944</v>
      </c>
      <c r="D980" s="111">
        <v>10427.59</v>
      </c>
      <c r="E980" s="181" t="s">
        <v>203</v>
      </c>
      <c r="F980" s="113" t="s">
        <v>311</v>
      </c>
      <c r="G980" s="64"/>
    </row>
    <row r="981" spans="1:8" hidden="1" x14ac:dyDescent="0.2">
      <c r="A981" s="109">
        <v>17877</v>
      </c>
      <c r="B981" s="179">
        <v>43935</v>
      </c>
      <c r="C981" s="179">
        <v>43965</v>
      </c>
      <c r="D981" s="180">
        <v>883.89</v>
      </c>
      <c r="E981" s="178" t="s">
        <v>203</v>
      </c>
      <c r="F981" s="113" t="s">
        <v>444</v>
      </c>
      <c r="G981" s="64"/>
    </row>
    <row r="982" spans="1:8" hidden="1" x14ac:dyDescent="0.2">
      <c r="A982" s="109">
        <v>1406</v>
      </c>
      <c r="B982" s="110">
        <v>43915</v>
      </c>
      <c r="C982" s="110">
        <v>43945</v>
      </c>
      <c r="D982" s="180">
        <v>705.28</v>
      </c>
      <c r="E982" s="181" t="s">
        <v>895</v>
      </c>
      <c r="F982" s="113" t="s">
        <v>311</v>
      </c>
      <c r="G982" s="64"/>
    </row>
    <row r="983" spans="1:8" ht="12.75" hidden="1" x14ac:dyDescent="0.2">
      <c r="A983" s="109">
        <v>296802</v>
      </c>
      <c r="B983" s="110">
        <v>43903</v>
      </c>
      <c r="C983" s="110">
        <v>43925</v>
      </c>
      <c r="D983" s="180">
        <v>265.64999999999998</v>
      </c>
      <c r="E983" s="181" t="s">
        <v>845</v>
      </c>
      <c r="F983" s="113" t="s">
        <v>107</v>
      </c>
      <c r="G983" s="64"/>
      <c r="H983" s="3"/>
    </row>
    <row r="984" spans="1:8" hidden="1" x14ac:dyDescent="0.2">
      <c r="A984" s="109">
        <v>297964</v>
      </c>
      <c r="B984" s="179">
        <v>43928</v>
      </c>
      <c r="C984" s="179">
        <v>43953</v>
      </c>
      <c r="D984" s="180">
        <v>232.32</v>
      </c>
      <c r="E984" s="181" t="s">
        <v>845</v>
      </c>
      <c r="F984" s="113" t="s">
        <v>295</v>
      </c>
      <c r="G984" s="64"/>
    </row>
    <row r="985" spans="1:8" ht="21" hidden="1" x14ac:dyDescent="0.2">
      <c r="A985" s="109">
        <v>626</v>
      </c>
      <c r="B985" s="110">
        <v>43916</v>
      </c>
      <c r="C985" s="110">
        <v>43946</v>
      </c>
      <c r="D985" s="180">
        <v>12968.39</v>
      </c>
      <c r="E985" s="181" t="s">
        <v>740</v>
      </c>
      <c r="F985" s="113" t="s">
        <v>87</v>
      </c>
      <c r="G985" s="64"/>
    </row>
    <row r="986" spans="1:8" ht="21" hidden="1" x14ac:dyDescent="0.2">
      <c r="A986" s="109">
        <v>624</v>
      </c>
      <c r="B986" s="110">
        <v>43887</v>
      </c>
      <c r="C986" s="110">
        <f>B986+30</f>
        <v>43917</v>
      </c>
      <c r="D986" s="180">
        <v>12968.39</v>
      </c>
      <c r="E986" s="181" t="s">
        <v>740</v>
      </c>
      <c r="F986" s="113" t="s">
        <v>87</v>
      </c>
      <c r="G986" s="64"/>
      <c r="H986" s="3"/>
    </row>
    <row r="987" spans="1:8" ht="12" hidden="1" x14ac:dyDescent="0.2">
      <c r="A987" s="109">
        <v>289756</v>
      </c>
      <c r="B987" s="110">
        <v>43850</v>
      </c>
      <c r="C987" s="110">
        <v>43880</v>
      </c>
      <c r="D987" s="111">
        <v>1486</v>
      </c>
      <c r="E987" s="178" t="s">
        <v>67</v>
      </c>
      <c r="F987" s="113" t="s">
        <v>52</v>
      </c>
      <c r="G987" s="64"/>
      <c r="H987" s="5"/>
    </row>
    <row r="988" spans="1:8" ht="12" hidden="1" x14ac:dyDescent="0.2">
      <c r="A988" s="109">
        <v>293177</v>
      </c>
      <c r="B988" s="110">
        <v>43872</v>
      </c>
      <c r="C988" s="110">
        <v>43902</v>
      </c>
      <c r="D988" s="182">
        <v>3049.52</v>
      </c>
      <c r="E988" s="112" t="s">
        <v>67</v>
      </c>
      <c r="F988" s="113" t="s">
        <v>100</v>
      </c>
      <c r="G988" s="64"/>
      <c r="H988" s="5"/>
    </row>
    <row r="989" spans="1:8" hidden="1" x14ac:dyDescent="0.2">
      <c r="A989" s="109">
        <v>299643</v>
      </c>
      <c r="B989" s="110">
        <v>43913</v>
      </c>
      <c r="C989" s="110">
        <v>43943</v>
      </c>
      <c r="D989" s="180">
        <v>2972</v>
      </c>
      <c r="E989" s="112" t="s">
        <v>67</v>
      </c>
      <c r="F989" s="113" t="s">
        <v>304</v>
      </c>
      <c r="G989" s="64"/>
    </row>
    <row r="990" spans="1:8" ht="12" hidden="1" x14ac:dyDescent="0.2">
      <c r="A990" s="109">
        <v>125282</v>
      </c>
      <c r="B990" s="110">
        <v>43873</v>
      </c>
      <c r="C990" s="110">
        <v>43903</v>
      </c>
      <c r="D990" s="182">
        <v>2604</v>
      </c>
      <c r="E990" s="112" t="s">
        <v>898</v>
      </c>
      <c r="F990" s="113" t="s">
        <v>99</v>
      </c>
      <c r="G990" s="64"/>
      <c r="H990" s="5"/>
    </row>
    <row r="991" spans="1:8" ht="12" hidden="1" x14ac:dyDescent="0.2">
      <c r="A991" s="109">
        <v>125130</v>
      </c>
      <c r="B991" s="110">
        <v>43872</v>
      </c>
      <c r="C991" s="110">
        <v>43902</v>
      </c>
      <c r="D991" s="182">
        <v>601.42999999999995</v>
      </c>
      <c r="E991" s="112" t="s">
        <v>898</v>
      </c>
      <c r="F991" s="113" t="s">
        <v>100</v>
      </c>
      <c r="G991" s="64"/>
      <c r="H991" s="5"/>
    </row>
    <row r="992" spans="1:8" hidden="1" x14ac:dyDescent="0.2">
      <c r="A992" s="109">
        <v>127216</v>
      </c>
      <c r="B992" s="110">
        <v>43901</v>
      </c>
      <c r="C992" s="110">
        <v>43931</v>
      </c>
      <c r="D992" s="180">
        <v>915.92</v>
      </c>
      <c r="E992" s="181" t="s">
        <v>898</v>
      </c>
      <c r="F992" s="113" t="s">
        <v>298</v>
      </c>
      <c r="G992" s="64"/>
    </row>
    <row r="993" spans="1:8" hidden="1" x14ac:dyDescent="0.2">
      <c r="A993" s="109">
        <v>127987</v>
      </c>
      <c r="B993" s="110">
        <v>43914</v>
      </c>
      <c r="C993" s="110">
        <v>43944</v>
      </c>
      <c r="D993" s="180">
        <v>8946.2999999999993</v>
      </c>
      <c r="E993" s="181" t="s">
        <v>898</v>
      </c>
      <c r="F993" s="113" t="s">
        <v>311</v>
      </c>
      <c r="G993" s="64"/>
    </row>
    <row r="994" spans="1:8" ht="12" hidden="1" x14ac:dyDescent="0.2">
      <c r="A994" s="109">
        <v>11403</v>
      </c>
      <c r="B994" s="110">
        <v>43871</v>
      </c>
      <c r="C994" s="110">
        <v>43901</v>
      </c>
      <c r="D994" s="182">
        <v>550</v>
      </c>
      <c r="E994" s="181" t="s">
        <v>716</v>
      </c>
      <c r="F994" s="113" t="s">
        <v>100</v>
      </c>
      <c r="G994" s="64"/>
      <c r="H994" s="5"/>
    </row>
    <row r="995" spans="1:8" hidden="1" x14ac:dyDescent="0.2">
      <c r="A995" s="109">
        <v>11721</v>
      </c>
      <c r="B995" s="110">
        <v>43913</v>
      </c>
      <c r="C995" s="110">
        <v>43943</v>
      </c>
      <c r="D995" s="180">
        <v>590</v>
      </c>
      <c r="E995" s="181" t="s">
        <v>716</v>
      </c>
      <c r="F995" s="113" t="s">
        <v>304</v>
      </c>
      <c r="G995" s="64"/>
    </row>
    <row r="996" spans="1:8" hidden="1" x14ac:dyDescent="0.2">
      <c r="A996" s="109">
        <v>11773</v>
      </c>
      <c r="B996" s="110">
        <v>43917</v>
      </c>
      <c r="C996" s="110">
        <v>43947</v>
      </c>
      <c r="D996" s="180">
        <v>1330</v>
      </c>
      <c r="E996" s="181" t="s">
        <v>716</v>
      </c>
      <c r="F996" s="113" t="s">
        <v>355</v>
      </c>
      <c r="G996" s="64"/>
    </row>
    <row r="997" spans="1:8" ht="12" hidden="1" x14ac:dyDescent="0.2">
      <c r="A997" s="109">
        <v>226848</v>
      </c>
      <c r="B997" s="110">
        <v>43878</v>
      </c>
      <c r="C997" s="110">
        <v>43906</v>
      </c>
      <c r="D997" s="180">
        <v>337.76</v>
      </c>
      <c r="E997" s="181" t="s">
        <v>216</v>
      </c>
      <c r="F997" s="113" t="s">
        <v>102</v>
      </c>
      <c r="G997" s="64"/>
      <c r="H997" s="6"/>
    </row>
    <row r="998" spans="1:8" hidden="1" x14ac:dyDescent="0.2">
      <c r="A998" s="109">
        <v>104943</v>
      </c>
      <c r="B998" s="179">
        <v>43917</v>
      </c>
      <c r="C998" s="179">
        <v>43947</v>
      </c>
      <c r="D998" s="180">
        <v>2687.5</v>
      </c>
      <c r="E998" s="181" t="s">
        <v>897</v>
      </c>
      <c r="F998" s="113" t="s">
        <v>311</v>
      </c>
      <c r="G998" s="64"/>
    </row>
    <row r="999" spans="1:8" ht="12" hidden="1" x14ac:dyDescent="0.2">
      <c r="A999" s="109">
        <v>44478</v>
      </c>
      <c r="B999" s="110">
        <v>43859</v>
      </c>
      <c r="C999" s="110">
        <v>43889</v>
      </c>
      <c r="D999" s="111">
        <v>550.5</v>
      </c>
      <c r="E999" s="181" t="s">
        <v>378</v>
      </c>
      <c r="F999" s="113" t="s">
        <v>52</v>
      </c>
      <c r="G999" s="64"/>
      <c r="H999" s="5"/>
    </row>
    <row r="1000" spans="1:8" hidden="1" x14ac:dyDescent="0.2">
      <c r="A1000" s="109">
        <v>45544</v>
      </c>
      <c r="B1000" s="110">
        <v>43909</v>
      </c>
      <c r="C1000" s="110">
        <v>43939</v>
      </c>
      <c r="D1000" s="111">
        <v>815.22</v>
      </c>
      <c r="E1000" s="181" t="s">
        <v>378</v>
      </c>
      <c r="F1000" s="113" t="s">
        <v>304</v>
      </c>
      <c r="G1000" s="64"/>
    </row>
    <row r="1001" spans="1:8" ht="12" hidden="1" x14ac:dyDescent="0.2">
      <c r="A1001" s="109">
        <v>45691</v>
      </c>
      <c r="B1001" s="110">
        <v>43914</v>
      </c>
      <c r="C1001" s="110">
        <v>43944</v>
      </c>
      <c r="D1001" s="180">
        <v>3262.68</v>
      </c>
      <c r="E1001" s="181" t="s">
        <v>378</v>
      </c>
      <c r="F1001" s="113" t="s">
        <v>312</v>
      </c>
      <c r="G1001" s="64"/>
      <c r="H1001" s="5"/>
    </row>
    <row r="1002" spans="1:8" hidden="1" x14ac:dyDescent="0.2">
      <c r="A1002" s="109">
        <v>45843</v>
      </c>
      <c r="B1002" s="110">
        <v>43922</v>
      </c>
      <c r="C1002" s="110">
        <v>43952</v>
      </c>
      <c r="D1002" s="180">
        <v>2001.95</v>
      </c>
      <c r="E1002" s="181" t="s">
        <v>378</v>
      </c>
      <c r="F1002" s="113" t="s">
        <v>355</v>
      </c>
      <c r="G1002" s="64"/>
    </row>
    <row r="1003" spans="1:8" ht="21" hidden="1" x14ac:dyDescent="0.2">
      <c r="A1003" s="175">
        <v>18307</v>
      </c>
      <c r="B1003" s="176">
        <v>43852</v>
      </c>
      <c r="C1003" s="176">
        <v>43881</v>
      </c>
      <c r="D1003" s="240">
        <v>585</v>
      </c>
      <c r="E1003" s="177" t="s">
        <v>75</v>
      </c>
      <c r="F1003" s="113" t="s">
        <v>70</v>
      </c>
      <c r="G1003" s="64"/>
      <c r="H1003" s="5"/>
    </row>
    <row r="1004" spans="1:8" ht="21" hidden="1" x14ac:dyDescent="0.2">
      <c r="A1004" s="109">
        <v>29641</v>
      </c>
      <c r="B1004" s="110">
        <v>43850</v>
      </c>
      <c r="C1004" s="110">
        <v>43865</v>
      </c>
      <c r="D1004" s="111">
        <v>2300.6999999999998</v>
      </c>
      <c r="E1004" s="181" t="s">
        <v>57</v>
      </c>
      <c r="F1004" s="113" t="s">
        <v>47</v>
      </c>
      <c r="G1004" s="64"/>
      <c r="H1004" s="5"/>
    </row>
    <row r="1005" spans="1:8" ht="21" hidden="1" x14ac:dyDescent="0.2">
      <c r="A1005" s="109">
        <v>30258</v>
      </c>
      <c r="B1005" s="110">
        <v>43887</v>
      </c>
      <c r="C1005" s="110">
        <v>43902</v>
      </c>
      <c r="D1005" s="180">
        <v>2015</v>
      </c>
      <c r="E1005" s="181" t="s">
        <v>57</v>
      </c>
      <c r="F1005" s="113" t="s">
        <v>99</v>
      </c>
      <c r="G1005" s="64"/>
      <c r="H1005" s="3"/>
    </row>
    <row r="1006" spans="1:8" ht="21" hidden="1" x14ac:dyDescent="0.2">
      <c r="A1006" s="109">
        <v>30097</v>
      </c>
      <c r="B1006" s="110">
        <v>43874</v>
      </c>
      <c r="C1006" s="110">
        <v>43889</v>
      </c>
      <c r="D1006" s="182">
        <v>10703.22</v>
      </c>
      <c r="E1006" s="181" t="s">
        <v>57</v>
      </c>
      <c r="F1006" s="113" t="s">
        <v>99</v>
      </c>
      <c r="G1006" s="64"/>
      <c r="H1006" s="5"/>
    </row>
    <row r="1007" spans="1:8" ht="21" hidden="1" x14ac:dyDescent="0.2">
      <c r="A1007" s="109">
        <v>30726</v>
      </c>
      <c r="B1007" s="110">
        <v>43914</v>
      </c>
      <c r="C1007" s="110">
        <v>43942</v>
      </c>
      <c r="D1007" s="111">
        <v>1189.57</v>
      </c>
      <c r="E1007" s="181" t="s">
        <v>57</v>
      </c>
      <c r="F1007" s="113" t="s">
        <v>311</v>
      </c>
      <c r="G1007" s="64"/>
    </row>
    <row r="1008" spans="1:8" hidden="1" x14ac:dyDescent="0.2">
      <c r="A1008" s="109">
        <v>25468</v>
      </c>
      <c r="B1008" s="110">
        <v>43920</v>
      </c>
      <c r="C1008" s="110">
        <v>43950</v>
      </c>
      <c r="D1008" s="180">
        <v>4607.76</v>
      </c>
      <c r="E1008" s="181" t="s">
        <v>900</v>
      </c>
      <c r="F1008" s="113" t="s">
        <v>355</v>
      </c>
      <c r="G1008" s="64"/>
    </row>
    <row r="1009" spans="1:8" hidden="1" x14ac:dyDescent="0.2">
      <c r="A1009" s="109">
        <v>34192</v>
      </c>
      <c r="B1009" s="110">
        <v>43920</v>
      </c>
      <c r="C1009" s="110">
        <v>43950</v>
      </c>
      <c r="D1009" s="180">
        <v>611.04</v>
      </c>
      <c r="E1009" s="181" t="s">
        <v>945</v>
      </c>
      <c r="F1009" s="113" t="s">
        <v>358</v>
      </c>
      <c r="G1009" s="64"/>
    </row>
    <row r="1010" spans="1:8" hidden="1" x14ac:dyDescent="0.2">
      <c r="A1010" s="109">
        <v>117608</v>
      </c>
      <c r="B1010" s="110">
        <v>43924</v>
      </c>
      <c r="C1010" s="110">
        <v>43954</v>
      </c>
      <c r="D1010" s="180">
        <v>420</v>
      </c>
      <c r="E1010" s="181" t="s">
        <v>407</v>
      </c>
      <c r="F1010" s="113" t="s">
        <v>192</v>
      </c>
      <c r="G1010" s="64"/>
    </row>
    <row r="1011" spans="1:8" hidden="1" x14ac:dyDescent="0.2">
      <c r="A1011" s="109">
        <v>323001</v>
      </c>
      <c r="B1011" s="110">
        <v>43893</v>
      </c>
      <c r="C1011" s="110">
        <v>43923</v>
      </c>
      <c r="D1011" s="180">
        <v>3768.2</v>
      </c>
      <c r="E1011" s="181" t="s">
        <v>407</v>
      </c>
      <c r="F1011" s="113" t="s">
        <v>192</v>
      </c>
      <c r="G1011" s="64"/>
    </row>
    <row r="1012" spans="1:8" hidden="1" x14ac:dyDescent="0.2">
      <c r="A1012" s="109">
        <v>323000</v>
      </c>
      <c r="B1012" s="110">
        <v>43893</v>
      </c>
      <c r="C1012" s="110">
        <v>43923</v>
      </c>
      <c r="D1012" s="180">
        <v>2661.28</v>
      </c>
      <c r="E1012" s="181" t="s">
        <v>407</v>
      </c>
      <c r="F1012" s="113" t="s">
        <v>192</v>
      </c>
      <c r="G1012" s="64"/>
    </row>
    <row r="1013" spans="1:8" ht="12.75" hidden="1" x14ac:dyDescent="0.2">
      <c r="A1013" s="109">
        <v>350252</v>
      </c>
      <c r="B1013" s="110">
        <v>43895</v>
      </c>
      <c r="C1013" s="110">
        <v>43925</v>
      </c>
      <c r="D1013" s="180">
        <v>740.4</v>
      </c>
      <c r="E1013" s="181" t="s">
        <v>232</v>
      </c>
      <c r="F1013" s="113" t="s">
        <v>172</v>
      </c>
      <c r="G1013" s="64"/>
      <c r="H1013" s="3"/>
    </row>
    <row r="1014" spans="1:8" hidden="1" x14ac:dyDescent="0.2">
      <c r="A1014" s="175">
        <v>352140</v>
      </c>
      <c r="B1014" s="176">
        <v>43917</v>
      </c>
      <c r="C1014" s="176">
        <v>43947</v>
      </c>
      <c r="D1014" s="198">
        <v>740.4</v>
      </c>
      <c r="E1014" s="199" t="s">
        <v>232</v>
      </c>
      <c r="F1014" s="113" t="s">
        <v>355</v>
      </c>
      <c r="G1014" s="64"/>
    </row>
    <row r="1015" spans="1:8" hidden="1" x14ac:dyDescent="0.2">
      <c r="A1015" s="109">
        <v>33433</v>
      </c>
      <c r="B1015" s="110">
        <v>43917</v>
      </c>
      <c r="C1015" s="110">
        <v>43947</v>
      </c>
      <c r="D1015" s="180">
        <v>2174.9699999999998</v>
      </c>
      <c r="E1015" s="181" t="s">
        <v>899</v>
      </c>
      <c r="F1015" s="113" t="s">
        <v>355</v>
      </c>
      <c r="G1015" s="241"/>
    </row>
    <row r="1016" spans="1:8" ht="12.75" hidden="1" x14ac:dyDescent="0.2">
      <c r="A1016" s="109">
        <v>3290</v>
      </c>
      <c r="B1016" s="110">
        <v>43894</v>
      </c>
      <c r="C1016" s="110">
        <v>43924</v>
      </c>
      <c r="D1016" s="180">
        <v>9538.9</v>
      </c>
      <c r="E1016" s="181" t="s">
        <v>781</v>
      </c>
      <c r="F1016" s="113" t="s">
        <v>172</v>
      </c>
      <c r="G1016" s="241"/>
      <c r="H1016" s="3"/>
    </row>
    <row r="1017" spans="1:8" ht="21" hidden="1" x14ac:dyDescent="0.2">
      <c r="A1017" s="109">
        <v>82290</v>
      </c>
      <c r="B1017" s="110">
        <v>43854</v>
      </c>
      <c r="C1017" s="110">
        <v>43882</v>
      </c>
      <c r="D1017" s="111">
        <v>376.55</v>
      </c>
      <c r="E1017" s="178" t="s">
        <v>379</v>
      </c>
      <c r="F1017" s="113" t="s">
        <v>51</v>
      </c>
      <c r="G1017" s="241"/>
      <c r="H1017" s="5"/>
    </row>
    <row r="1018" spans="1:8" ht="21" hidden="1" x14ac:dyDescent="0.2">
      <c r="A1018" s="109">
        <v>314</v>
      </c>
      <c r="B1018" s="110">
        <v>43924</v>
      </c>
      <c r="C1018" s="110">
        <f>B1018+20</f>
        <v>43944</v>
      </c>
      <c r="D1018" s="180">
        <v>18540</v>
      </c>
      <c r="E1018" s="181" t="s">
        <v>229</v>
      </c>
      <c r="F1018" s="113" t="s">
        <v>55</v>
      </c>
      <c r="G1018" s="241"/>
    </row>
    <row r="1019" spans="1:8" ht="21" hidden="1" x14ac:dyDescent="0.2">
      <c r="A1019" s="109">
        <v>310</v>
      </c>
      <c r="B1019" s="110">
        <v>43894</v>
      </c>
      <c r="C1019" s="110">
        <f>B1019+20</f>
        <v>43914</v>
      </c>
      <c r="D1019" s="180">
        <v>9940</v>
      </c>
      <c r="E1019" s="181" t="s">
        <v>229</v>
      </c>
      <c r="F1019" s="113" t="s">
        <v>55</v>
      </c>
      <c r="G1019" s="241"/>
      <c r="H1019" s="3"/>
    </row>
    <row r="1020" spans="1:8" hidden="1" x14ac:dyDescent="0.2">
      <c r="A1020" s="109">
        <v>3508</v>
      </c>
      <c r="B1020" s="179">
        <v>43929</v>
      </c>
      <c r="C1020" s="179">
        <v>43959</v>
      </c>
      <c r="D1020" s="180">
        <v>2204</v>
      </c>
      <c r="E1020" s="181" t="s">
        <v>797</v>
      </c>
      <c r="F1020" s="113" t="s">
        <v>362</v>
      </c>
      <c r="G1020" s="241"/>
    </row>
    <row r="1021" spans="1:8" ht="12" hidden="1" x14ac:dyDescent="0.2">
      <c r="A1021" s="109">
        <v>6168</v>
      </c>
      <c r="B1021" s="110">
        <v>43878</v>
      </c>
      <c r="C1021" s="110">
        <v>43908</v>
      </c>
      <c r="D1021" s="180">
        <v>1008</v>
      </c>
      <c r="E1021" s="181" t="s">
        <v>1317</v>
      </c>
      <c r="F1021" s="113" t="s">
        <v>102</v>
      </c>
      <c r="G1021" s="241"/>
      <c r="H1021" s="6"/>
    </row>
    <row r="1022" spans="1:8" ht="21" hidden="1" x14ac:dyDescent="0.2">
      <c r="A1022" s="109">
        <v>172335</v>
      </c>
      <c r="B1022" s="110">
        <v>43874</v>
      </c>
      <c r="C1022" s="110">
        <v>43904</v>
      </c>
      <c r="D1022" s="182">
        <v>1222.9000000000001</v>
      </c>
      <c r="E1022" s="112" t="s">
        <v>195</v>
      </c>
      <c r="F1022" s="113" t="s">
        <v>99</v>
      </c>
      <c r="G1022" s="241"/>
      <c r="H1022" s="5"/>
    </row>
    <row r="1023" spans="1:8" ht="21" hidden="1" x14ac:dyDescent="0.2">
      <c r="A1023" s="109">
        <v>174068</v>
      </c>
      <c r="B1023" s="110">
        <v>43901</v>
      </c>
      <c r="C1023" s="110">
        <v>43931</v>
      </c>
      <c r="D1023" s="180">
        <v>2381.6799999999998</v>
      </c>
      <c r="E1023" s="112" t="s">
        <v>195</v>
      </c>
      <c r="F1023" s="113" t="s">
        <v>298</v>
      </c>
      <c r="G1023" s="64"/>
    </row>
    <row r="1024" spans="1:8" ht="12" hidden="1" x14ac:dyDescent="0.2">
      <c r="A1024" s="109">
        <v>156</v>
      </c>
      <c r="B1024" s="110">
        <v>43877</v>
      </c>
      <c r="C1024" s="110">
        <v>43905</v>
      </c>
      <c r="D1024" s="180">
        <v>1205.6300000000001</v>
      </c>
      <c r="E1024" s="181" t="s">
        <v>1005</v>
      </c>
      <c r="F1024" s="113" t="s">
        <v>91</v>
      </c>
      <c r="G1024" s="64"/>
      <c r="H1024" s="5"/>
    </row>
    <row r="1025" spans="1:8" hidden="1" x14ac:dyDescent="0.2">
      <c r="A1025" s="109">
        <v>221</v>
      </c>
      <c r="B1025" s="179">
        <v>43922</v>
      </c>
      <c r="C1025" s="179">
        <v>43951</v>
      </c>
      <c r="D1025" s="180">
        <v>886.75</v>
      </c>
      <c r="E1025" s="181" t="s">
        <v>1005</v>
      </c>
      <c r="F1025" s="113" t="s">
        <v>107</v>
      </c>
      <c r="G1025" s="64"/>
    </row>
    <row r="1026" spans="1:8" hidden="1" x14ac:dyDescent="0.2">
      <c r="A1026" s="109">
        <v>203</v>
      </c>
      <c r="B1026" s="110">
        <v>43910</v>
      </c>
      <c r="C1026" s="110">
        <v>43938</v>
      </c>
      <c r="D1026" s="180">
        <v>912.02</v>
      </c>
      <c r="E1026" s="181" t="s">
        <v>1005</v>
      </c>
      <c r="F1026" s="113" t="s">
        <v>107</v>
      </c>
      <c r="G1026" s="64"/>
    </row>
    <row r="1027" spans="1:8" ht="12.75" hidden="1" x14ac:dyDescent="0.2">
      <c r="A1027" s="109">
        <v>187</v>
      </c>
      <c r="B1027" s="110">
        <v>43899</v>
      </c>
      <c r="C1027" s="110">
        <v>43928</v>
      </c>
      <c r="D1027" s="180">
        <v>1286.69</v>
      </c>
      <c r="E1027" s="181" t="s">
        <v>1005</v>
      </c>
      <c r="F1027" s="113" t="s">
        <v>107</v>
      </c>
      <c r="G1027" s="64"/>
      <c r="H1027" s="3"/>
    </row>
    <row r="1028" spans="1:8" ht="21" hidden="1" x14ac:dyDescent="0.2">
      <c r="A1028" s="109">
        <v>121</v>
      </c>
      <c r="B1028" s="110">
        <v>43909</v>
      </c>
      <c r="C1028" s="110">
        <v>43939</v>
      </c>
      <c r="D1028" s="111">
        <v>1354.8</v>
      </c>
      <c r="E1028" s="181" t="s">
        <v>742</v>
      </c>
      <c r="F1028" s="113" t="s">
        <v>304</v>
      </c>
      <c r="G1028" s="64"/>
    </row>
    <row r="1029" spans="1:8" ht="21" hidden="1" x14ac:dyDescent="0.2">
      <c r="A1029" s="175">
        <v>3326403</v>
      </c>
      <c r="B1029" s="176">
        <v>43888</v>
      </c>
      <c r="C1029" s="176">
        <v>43916</v>
      </c>
      <c r="D1029" s="198">
        <v>1508.7</v>
      </c>
      <c r="E1029" s="199" t="s">
        <v>217</v>
      </c>
      <c r="F1029" s="242" t="s">
        <v>102</v>
      </c>
      <c r="G1029" s="64"/>
      <c r="H1029" s="3"/>
    </row>
    <row r="1030" spans="1:8" ht="21" hidden="1" x14ac:dyDescent="0.2">
      <c r="A1030" s="109">
        <v>3314187</v>
      </c>
      <c r="B1030" s="110">
        <v>43878</v>
      </c>
      <c r="C1030" s="110">
        <v>43908</v>
      </c>
      <c r="D1030" s="180">
        <v>2470.62</v>
      </c>
      <c r="E1030" s="181" t="s">
        <v>217</v>
      </c>
      <c r="F1030" s="113" t="s">
        <v>102</v>
      </c>
      <c r="G1030" s="64"/>
      <c r="H1030" s="4"/>
    </row>
    <row r="1031" spans="1:8" ht="21" hidden="1" x14ac:dyDescent="0.2">
      <c r="A1031" s="109">
        <v>3376442</v>
      </c>
      <c r="B1031" s="110">
        <v>43916</v>
      </c>
      <c r="C1031" s="110">
        <v>43944</v>
      </c>
      <c r="D1031" s="180">
        <v>1911.4</v>
      </c>
      <c r="E1031" s="181" t="s">
        <v>217</v>
      </c>
      <c r="F1031" s="113" t="s">
        <v>305</v>
      </c>
      <c r="G1031" s="64"/>
    </row>
    <row r="1032" spans="1:8" ht="21" hidden="1" x14ac:dyDescent="0.2">
      <c r="A1032" s="109">
        <v>3371142</v>
      </c>
      <c r="B1032" s="110">
        <v>43910</v>
      </c>
      <c r="C1032" s="110">
        <v>43938</v>
      </c>
      <c r="D1032" s="180">
        <v>2788.92</v>
      </c>
      <c r="E1032" s="181" t="s">
        <v>217</v>
      </c>
      <c r="F1032" s="113" t="s">
        <v>305</v>
      </c>
      <c r="G1032" s="64"/>
    </row>
    <row r="1033" spans="1:8" hidden="1" x14ac:dyDescent="0.2">
      <c r="A1033" s="109">
        <v>9290</v>
      </c>
      <c r="B1033" s="110">
        <v>43922</v>
      </c>
      <c r="C1033" s="110">
        <v>43952</v>
      </c>
      <c r="D1033" s="180">
        <v>600</v>
      </c>
      <c r="E1033" s="181" t="s">
        <v>1008</v>
      </c>
      <c r="F1033" s="113" t="s">
        <v>355</v>
      </c>
      <c r="G1033" s="64"/>
    </row>
    <row r="1034" spans="1:8" hidden="1" x14ac:dyDescent="0.2">
      <c r="A1034" s="109">
        <v>186531</v>
      </c>
      <c r="B1034" s="179">
        <v>43920</v>
      </c>
      <c r="C1034" s="179">
        <v>43950</v>
      </c>
      <c r="D1034" s="180">
        <v>17216.98</v>
      </c>
      <c r="E1034" s="181" t="s">
        <v>718</v>
      </c>
      <c r="F1034" s="113" t="s">
        <v>46</v>
      </c>
      <c r="G1034" s="64"/>
    </row>
    <row r="1035" spans="1:8" ht="12" hidden="1" x14ac:dyDescent="0.2">
      <c r="A1035" s="109">
        <v>82752</v>
      </c>
      <c r="B1035" s="110">
        <v>43847</v>
      </c>
      <c r="C1035" s="110">
        <v>43877</v>
      </c>
      <c r="D1035" s="111">
        <v>1320</v>
      </c>
      <c r="E1035" s="178" t="s">
        <v>66</v>
      </c>
      <c r="F1035" s="113" t="s">
        <v>52</v>
      </c>
      <c r="G1035" s="64"/>
      <c r="H1035" s="5"/>
    </row>
    <row r="1036" spans="1:8" ht="12" hidden="1" x14ac:dyDescent="0.2">
      <c r="A1036" s="109">
        <v>1237042</v>
      </c>
      <c r="B1036" s="110">
        <v>43850</v>
      </c>
      <c r="C1036" s="110">
        <v>43880</v>
      </c>
      <c r="D1036" s="111">
        <v>3716.47</v>
      </c>
      <c r="E1036" s="112" t="s">
        <v>63</v>
      </c>
      <c r="F1036" s="113" t="s">
        <v>50</v>
      </c>
      <c r="G1036" s="64"/>
      <c r="H1036" s="5"/>
    </row>
    <row r="1037" spans="1:8" ht="12.75" hidden="1" x14ac:dyDescent="0.2">
      <c r="A1037" s="109">
        <v>1251485</v>
      </c>
      <c r="B1037" s="110">
        <v>43882</v>
      </c>
      <c r="C1037" s="110">
        <v>43912</v>
      </c>
      <c r="D1037" s="180">
        <v>355.02</v>
      </c>
      <c r="E1037" s="112" t="s">
        <v>63</v>
      </c>
      <c r="F1037" s="113" t="s">
        <v>102</v>
      </c>
      <c r="G1037" s="64"/>
      <c r="H1037" s="3"/>
    </row>
    <row r="1038" spans="1:8" ht="12" hidden="1" x14ac:dyDescent="0.2">
      <c r="A1038" s="109">
        <v>1249218</v>
      </c>
      <c r="B1038" s="110">
        <v>43878</v>
      </c>
      <c r="C1038" s="110">
        <v>43908</v>
      </c>
      <c r="D1038" s="180">
        <v>348.18</v>
      </c>
      <c r="E1038" s="112" t="s">
        <v>63</v>
      </c>
      <c r="F1038" s="113" t="s">
        <v>102</v>
      </c>
      <c r="G1038" s="64"/>
      <c r="H1038" s="4"/>
    </row>
    <row r="1039" spans="1:8" hidden="1" x14ac:dyDescent="0.2">
      <c r="A1039" s="109">
        <v>1263358</v>
      </c>
      <c r="B1039" s="110">
        <v>43910</v>
      </c>
      <c r="C1039" s="110">
        <v>43940</v>
      </c>
      <c r="D1039" s="180">
        <v>4666.1400000000003</v>
      </c>
      <c r="E1039" s="112" t="s">
        <v>63</v>
      </c>
      <c r="F1039" s="113" t="s">
        <v>305</v>
      </c>
      <c r="G1039" s="64"/>
    </row>
    <row r="1040" spans="1:8" ht="21" hidden="1" x14ac:dyDescent="0.2">
      <c r="A1040" s="109">
        <v>145446</v>
      </c>
      <c r="B1040" s="179">
        <v>43921</v>
      </c>
      <c r="C1040" s="179">
        <v>43951</v>
      </c>
      <c r="D1040" s="180">
        <v>7492.5</v>
      </c>
      <c r="E1040" s="112" t="s">
        <v>843</v>
      </c>
      <c r="F1040" s="63" t="s">
        <v>311</v>
      </c>
      <c r="G1040" s="64"/>
    </row>
    <row r="1041" spans="1:8" ht="12.75" hidden="1" x14ac:dyDescent="0.2">
      <c r="A1041" s="109">
        <v>141435</v>
      </c>
      <c r="B1041" s="110">
        <v>43893</v>
      </c>
      <c r="C1041" s="110">
        <v>43923</v>
      </c>
      <c r="D1041" s="180">
        <v>949</v>
      </c>
      <c r="E1041" s="181" t="s">
        <v>780</v>
      </c>
      <c r="F1041" s="63" t="s">
        <v>172</v>
      </c>
      <c r="G1041" s="64"/>
      <c r="H1041" s="3"/>
    </row>
    <row r="1042" spans="1:8" hidden="1" x14ac:dyDescent="0.2">
      <c r="A1042" s="109">
        <v>143267</v>
      </c>
      <c r="B1042" s="110">
        <v>43910</v>
      </c>
      <c r="C1042" s="110">
        <v>43943</v>
      </c>
      <c r="D1042" s="180">
        <v>1100</v>
      </c>
      <c r="E1042" s="181" t="s">
        <v>780</v>
      </c>
      <c r="F1042" s="63" t="s">
        <v>307</v>
      </c>
      <c r="G1042" s="64"/>
    </row>
    <row r="1043" spans="1:8" ht="21" hidden="1" x14ac:dyDescent="0.2">
      <c r="A1043" s="109">
        <v>75185</v>
      </c>
      <c r="B1043" s="179">
        <v>43847</v>
      </c>
      <c r="C1043" s="179">
        <v>43877</v>
      </c>
      <c r="D1043" s="180">
        <v>1312.5</v>
      </c>
      <c r="E1043" s="181" t="s">
        <v>69</v>
      </c>
      <c r="F1043" s="63" t="s">
        <v>47</v>
      </c>
      <c r="G1043" s="64"/>
      <c r="H1043" s="5"/>
    </row>
    <row r="1044" spans="1:8" ht="21" hidden="1" x14ac:dyDescent="0.2">
      <c r="A1044" s="109">
        <v>75342</v>
      </c>
      <c r="B1044" s="110">
        <v>43851</v>
      </c>
      <c r="C1044" s="110">
        <v>43881</v>
      </c>
      <c r="D1044" s="182">
        <v>3350.4</v>
      </c>
      <c r="E1044" s="112" t="s">
        <v>69</v>
      </c>
      <c r="F1044" s="63" t="s">
        <v>70</v>
      </c>
      <c r="G1044" s="64"/>
      <c r="H1044" s="5"/>
    </row>
    <row r="1045" spans="1:8" ht="21" hidden="1" x14ac:dyDescent="0.2">
      <c r="A1045" s="109">
        <v>76637</v>
      </c>
      <c r="B1045" s="110">
        <v>43874</v>
      </c>
      <c r="C1045" s="110">
        <v>43904</v>
      </c>
      <c r="D1045" s="180">
        <v>3270</v>
      </c>
      <c r="E1045" s="181" t="s">
        <v>69</v>
      </c>
      <c r="F1045" s="63" t="s">
        <v>99</v>
      </c>
      <c r="G1045" s="64"/>
      <c r="H1045" s="6"/>
    </row>
    <row r="1046" spans="1:8" ht="21" hidden="1" x14ac:dyDescent="0.2">
      <c r="A1046" s="109">
        <v>76558</v>
      </c>
      <c r="B1046" s="110">
        <v>43873</v>
      </c>
      <c r="C1046" s="110">
        <v>43903</v>
      </c>
      <c r="D1046" s="182">
        <v>431</v>
      </c>
      <c r="E1046" s="112" t="s">
        <v>69</v>
      </c>
      <c r="F1046" s="63" t="s">
        <v>99</v>
      </c>
      <c r="G1046" s="64"/>
      <c r="H1046" s="5"/>
    </row>
    <row r="1047" spans="1:8" ht="21" hidden="1" x14ac:dyDescent="0.2">
      <c r="A1047" s="109">
        <v>78281</v>
      </c>
      <c r="B1047" s="110">
        <v>43903</v>
      </c>
      <c r="C1047" s="110">
        <v>43934</v>
      </c>
      <c r="D1047" s="180">
        <v>1480</v>
      </c>
      <c r="E1047" s="181" t="s">
        <v>69</v>
      </c>
      <c r="F1047" s="63" t="s">
        <v>298</v>
      </c>
      <c r="G1047" s="64"/>
    </row>
    <row r="1048" spans="1:8" ht="21" hidden="1" x14ac:dyDescent="0.2">
      <c r="A1048" s="109">
        <v>406296</v>
      </c>
      <c r="B1048" s="110">
        <v>43847</v>
      </c>
      <c r="C1048" s="110">
        <v>43878</v>
      </c>
      <c r="D1048" s="111">
        <v>450.98</v>
      </c>
      <c r="E1048" s="181" t="s">
        <v>68</v>
      </c>
      <c r="F1048" s="63" t="s">
        <v>52</v>
      </c>
      <c r="G1048" s="64"/>
      <c r="H1048" s="5"/>
    </row>
    <row r="1049" spans="1:8" ht="21" hidden="1" x14ac:dyDescent="0.2">
      <c r="A1049" s="109">
        <v>52549</v>
      </c>
      <c r="B1049" s="110">
        <v>43847</v>
      </c>
      <c r="C1049" s="110">
        <v>43878</v>
      </c>
      <c r="D1049" s="182">
        <v>505.84</v>
      </c>
      <c r="E1049" s="181" t="s">
        <v>68</v>
      </c>
      <c r="F1049" s="63" t="s">
        <v>52</v>
      </c>
      <c r="G1049" s="64"/>
      <c r="H1049" s="5"/>
    </row>
    <row r="1050" spans="1:8" ht="21" hidden="1" x14ac:dyDescent="0.2">
      <c r="A1050" s="109">
        <v>407605</v>
      </c>
      <c r="B1050" s="110">
        <v>43852</v>
      </c>
      <c r="C1050" s="110">
        <v>43882</v>
      </c>
      <c r="D1050" s="111">
        <v>186.27</v>
      </c>
      <c r="E1050" s="181" t="s">
        <v>68</v>
      </c>
      <c r="F1050" s="113" t="s">
        <v>70</v>
      </c>
      <c r="G1050" s="64"/>
      <c r="H1050" s="5"/>
    </row>
    <row r="1051" spans="1:8" ht="21" hidden="1" x14ac:dyDescent="0.2">
      <c r="A1051" s="109">
        <v>53487</v>
      </c>
      <c r="B1051" s="110">
        <v>43852</v>
      </c>
      <c r="C1051" s="110">
        <v>43882</v>
      </c>
      <c r="D1051" s="111">
        <v>64.400000000000006</v>
      </c>
      <c r="E1051" s="181" t="s">
        <v>68</v>
      </c>
      <c r="F1051" s="63" t="s">
        <v>70</v>
      </c>
      <c r="G1051" s="64"/>
      <c r="H1051" s="5"/>
    </row>
    <row r="1052" spans="1:8" ht="21" hidden="1" x14ac:dyDescent="0.2">
      <c r="A1052" s="109">
        <v>415282</v>
      </c>
      <c r="B1052" s="110">
        <v>43874</v>
      </c>
      <c r="C1052" s="110">
        <v>43906</v>
      </c>
      <c r="D1052" s="182">
        <v>727.1</v>
      </c>
      <c r="E1052" s="181" t="s">
        <v>68</v>
      </c>
      <c r="F1052" s="113" t="s">
        <v>99</v>
      </c>
      <c r="G1052" s="64"/>
      <c r="H1052" s="5"/>
    </row>
    <row r="1053" spans="1:8" ht="21" hidden="1" x14ac:dyDescent="0.2">
      <c r="A1053" s="109">
        <v>59494</v>
      </c>
      <c r="B1053" s="110">
        <v>43874</v>
      </c>
      <c r="C1053" s="110">
        <v>43906</v>
      </c>
      <c r="D1053" s="182">
        <v>314.29000000000002</v>
      </c>
      <c r="E1053" s="181" t="s">
        <v>68</v>
      </c>
      <c r="F1053" s="63" t="s">
        <v>99</v>
      </c>
      <c r="G1053" s="64"/>
      <c r="H1053" s="5"/>
    </row>
    <row r="1054" spans="1:8" ht="21" hidden="1" x14ac:dyDescent="0.2">
      <c r="A1054" s="109">
        <v>59553</v>
      </c>
      <c r="B1054" s="110">
        <v>43874</v>
      </c>
      <c r="C1054" s="110">
        <v>43906</v>
      </c>
      <c r="D1054" s="182">
        <v>414.69</v>
      </c>
      <c r="E1054" s="181" t="s">
        <v>68</v>
      </c>
      <c r="F1054" s="113" t="s">
        <v>100</v>
      </c>
      <c r="G1054" s="64"/>
      <c r="H1054" s="5"/>
    </row>
    <row r="1055" spans="1:8" ht="21" hidden="1" x14ac:dyDescent="0.2">
      <c r="A1055" s="109">
        <v>415341</v>
      </c>
      <c r="B1055" s="110">
        <v>43874</v>
      </c>
      <c r="C1055" s="110">
        <v>43998</v>
      </c>
      <c r="D1055" s="182">
        <v>521.53</v>
      </c>
      <c r="E1055" s="181" t="s">
        <v>68</v>
      </c>
      <c r="F1055" s="276" t="s">
        <v>100</v>
      </c>
      <c r="G1055" s="64"/>
      <c r="H1055" s="5"/>
    </row>
    <row r="1056" spans="1:8" ht="21" hidden="1" x14ac:dyDescent="0.2">
      <c r="A1056" s="109">
        <v>420044</v>
      </c>
      <c r="B1056" s="110">
        <v>43892</v>
      </c>
      <c r="C1056" s="110">
        <v>43922</v>
      </c>
      <c r="D1056" s="180">
        <v>2418</v>
      </c>
      <c r="E1056" s="181" t="s">
        <v>68</v>
      </c>
      <c r="F1056" s="113" t="s">
        <v>173</v>
      </c>
      <c r="G1056" s="64"/>
      <c r="H1056" s="3"/>
    </row>
    <row r="1057" spans="1:8" ht="21" hidden="1" x14ac:dyDescent="0.2">
      <c r="A1057" s="109">
        <v>423907</v>
      </c>
      <c r="B1057" s="110">
        <v>43903</v>
      </c>
      <c r="C1057" s="110">
        <v>43934</v>
      </c>
      <c r="D1057" s="111">
        <v>4532</v>
      </c>
      <c r="E1057" s="181" t="s">
        <v>68</v>
      </c>
      <c r="F1057" s="63" t="s">
        <v>298</v>
      </c>
      <c r="G1057" s="64"/>
    </row>
    <row r="1058" spans="1:8" ht="21" hidden="1" x14ac:dyDescent="0.2">
      <c r="A1058" s="109">
        <v>70738</v>
      </c>
      <c r="B1058" s="110">
        <v>43916</v>
      </c>
      <c r="C1058" s="110">
        <v>43948</v>
      </c>
      <c r="D1058" s="180">
        <v>655.98</v>
      </c>
      <c r="E1058" s="181" t="s">
        <v>68</v>
      </c>
      <c r="F1058" s="63" t="s">
        <v>304</v>
      </c>
      <c r="G1058" s="64"/>
    </row>
    <row r="1059" spans="1:8" ht="21" hidden="1" x14ac:dyDescent="0.2">
      <c r="A1059" s="109">
        <v>70148</v>
      </c>
      <c r="B1059" s="110">
        <v>43915</v>
      </c>
      <c r="C1059" s="110">
        <v>43945</v>
      </c>
      <c r="D1059" s="180">
        <v>40054</v>
      </c>
      <c r="E1059" s="181" t="s">
        <v>68</v>
      </c>
      <c r="F1059" s="63" t="s">
        <v>341</v>
      </c>
      <c r="G1059" s="64"/>
    </row>
    <row r="1060" spans="1:8" ht="21" hidden="1" x14ac:dyDescent="0.2">
      <c r="A1060" s="109">
        <v>952</v>
      </c>
      <c r="B1060" s="179">
        <v>43872</v>
      </c>
      <c r="C1060" s="179">
        <v>43902</v>
      </c>
      <c r="D1060" s="180">
        <v>326.39999999999998</v>
      </c>
      <c r="E1060" s="181" t="s">
        <v>787</v>
      </c>
      <c r="F1060" s="63" t="s">
        <v>100</v>
      </c>
      <c r="G1060" s="64"/>
      <c r="H1060" s="5"/>
    </row>
    <row r="1061" spans="1:8" ht="21" hidden="1" x14ac:dyDescent="0.2">
      <c r="A1061" s="109">
        <v>1064</v>
      </c>
      <c r="B1061" s="110">
        <v>43907</v>
      </c>
      <c r="C1061" s="110">
        <v>43937</v>
      </c>
      <c r="D1061" s="180">
        <v>614.79999999999995</v>
      </c>
      <c r="E1061" s="181" t="s">
        <v>787</v>
      </c>
      <c r="F1061" s="63" t="s">
        <v>304</v>
      </c>
      <c r="G1061" s="64"/>
    </row>
    <row r="1062" spans="1:8" ht="21" hidden="1" x14ac:dyDescent="0.2">
      <c r="A1062" s="109">
        <v>1111</v>
      </c>
      <c r="B1062" s="110">
        <v>43917</v>
      </c>
      <c r="C1062" s="110">
        <v>43932</v>
      </c>
      <c r="D1062" s="180">
        <v>294</v>
      </c>
      <c r="E1062" s="181" t="s">
        <v>787</v>
      </c>
      <c r="F1062" s="63" t="s">
        <v>355</v>
      </c>
      <c r="G1062" s="64"/>
    </row>
    <row r="1063" spans="1:8" ht="21" hidden="1" x14ac:dyDescent="0.2">
      <c r="A1063" s="109">
        <v>1395578</v>
      </c>
      <c r="B1063" s="110">
        <v>43889</v>
      </c>
      <c r="C1063" s="110">
        <v>43909</v>
      </c>
      <c r="D1063" s="180">
        <v>538.4</v>
      </c>
      <c r="E1063" s="181" t="s">
        <v>343</v>
      </c>
      <c r="F1063" s="113" t="s">
        <v>84</v>
      </c>
      <c r="G1063" s="64"/>
      <c r="H1063" s="3"/>
    </row>
    <row r="1064" spans="1:8" ht="21" hidden="1" x14ac:dyDescent="0.2">
      <c r="A1064" s="109">
        <v>1394705</v>
      </c>
      <c r="B1064" s="110">
        <v>43888</v>
      </c>
      <c r="C1064" s="110">
        <v>43908</v>
      </c>
      <c r="D1064" s="180">
        <v>314.10000000000002</v>
      </c>
      <c r="E1064" s="181" t="s">
        <v>343</v>
      </c>
      <c r="F1064" s="113" t="s">
        <v>84</v>
      </c>
      <c r="G1064" s="64"/>
      <c r="H1064" s="6"/>
    </row>
    <row r="1065" spans="1:8" ht="21" hidden="1" x14ac:dyDescent="0.2">
      <c r="A1065" s="109">
        <v>1393867</v>
      </c>
      <c r="B1065" s="110">
        <v>43882</v>
      </c>
      <c r="C1065" s="110">
        <v>43902</v>
      </c>
      <c r="D1065" s="180">
        <v>613.25</v>
      </c>
      <c r="E1065" s="181" t="s">
        <v>343</v>
      </c>
      <c r="F1065" s="63" t="s">
        <v>84</v>
      </c>
      <c r="G1065" s="64"/>
      <c r="H1065" s="4"/>
    </row>
    <row r="1066" spans="1:8" ht="21" hidden="1" x14ac:dyDescent="0.2">
      <c r="A1066" s="109">
        <v>1393029</v>
      </c>
      <c r="B1066" s="110">
        <v>43881</v>
      </c>
      <c r="C1066" s="110">
        <v>43901</v>
      </c>
      <c r="D1066" s="182">
        <v>197.25</v>
      </c>
      <c r="E1066" s="181" t="s">
        <v>343</v>
      </c>
      <c r="F1066" s="63" t="s">
        <v>84</v>
      </c>
      <c r="G1066" s="64"/>
      <c r="H1066" s="5"/>
    </row>
    <row r="1067" spans="1:8" ht="21" hidden="1" x14ac:dyDescent="0.2">
      <c r="A1067" s="109">
        <v>1393031</v>
      </c>
      <c r="B1067" s="110">
        <v>43881</v>
      </c>
      <c r="C1067" s="110">
        <v>43901</v>
      </c>
      <c r="D1067" s="182">
        <v>461.3</v>
      </c>
      <c r="E1067" s="181" t="s">
        <v>343</v>
      </c>
      <c r="F1067" s="63" t="s">
        <v>84</v>
      </c>
      <c r="G1067" s="64"/>
      <c r="H1067" s="5"/>
    </row>
    <row r="1068" spans="1:8" ht="21" hidden="1" x14ac:dyDescent="0.2">
      <c r="A1068" s="109">
        <v>1392183</v>
      </c>
      <c r="B1068" s="110">
        <v>43879</v>
      </c>
      <c r="C1068" s="110">
        <v>43899</v>
      </c>
      <c r="D1068" s="182">
        <v>291.89999999999998</v>
      </c>
      <c r="E1068" s="181" t="s">
        <v>343</v>
      </c>
      <c r="F1068" s="63" t="s">
        <v>84</v>
      </c>
      <c r="G1068" s="64"/>
      <c r="H1068" s="5"/>
    </row>
    <row r="1069" spans="1:8" ht="21" hidden="1" x14ac:dyDescent="0.2">
      <c r="A1069" s="109">
        <v>1391301</v>
      </c>
      <c r="B1069" s="110">
        <v>43875</v>
      </c>
      <c r="C1069" s="110">
        <v>43895</v>
      </c>
      <c r="D1069" s="182">
        <v>324.60000000000002</v>
      </c>
      <c r="E1069" s="181" t="s">
        <v>343</v>
      </c>
      <c r="F1069" s="113" t="s">
        <v>84</v>
      </c>
      <c r="G1069" s="64"/>
      <c r="H1069" s="4"/>
    </row>
    <row r="1070" spans="1:8" ht="21" hidden="1" x14ac:dyDescent="0.2">
      <c r="A1070" s="109">
        <v>1390647</v>
      </c>
      <c r="B1070" s="110">
        <v>43874</v>
      </c>
      <c r="C1070" s="110">
        <v>43894</v>
      </c>
      <c r="D1070" s="182">
        <v>277.85000000000002</v>
      </c>
      <c r="E1070" s="181" t="s">
        <v>343</v>
      </c>
      <c r="F1070" s="113" t="s">
        <v>84</v>
      </c>
      <c r="G1070" s="64"/>
      <c r="H1070" s="5"/>
    </row>
    <row r="1071" spans="1:8" ht="21" hidden="1" x14ac:dyDescent="0.2">
      <c r="A1071" s="109">
        <v>1389737</v>
      </c>
      <c r="B1071" s="110">
        <v>43872</v>
      </c>
      <c r="C1071" s="110">
        <v>43892</v>
      </c>
      <c r="D1071" s="182">
        <v>422.95</v>
      </c>
      <c r="E1071" s="181" t="s">
        <v>343</v>
      </c>
      <c r="F1071" s="113" t="s">
        <v>84</v>
      </c>
      <c r="G1071" s="64"/>
      <c r="H1071" s="5"/>
    </row>
    <row r="1072" spans="1:8" ht="21" hidden="1" x14ac:dyDescent="0.2">
      <c r="A1072" s="109">
        <v>1388767</v>
      </c>
      <c r="B1072" s="110">
        <v>43868</v>
      </c>
      <c r="C1072" s="110">
        <v>43888</v>
      </c>
      <c r="D1072" s="111">
        <v>280.35000000000002</v>
      </c>
      <c r="E1072" s="181" t="s">
        <v>343</v>
      </c>
      <c r="F1072" s="63" t="s">
        <v>84</v>
      </c>
      <c r="G1072" s="64"/>
      <c r="H1072" s="5"/>
    </row>
    <row r="1073" spans="1:8" ht="21" hidden="1" x14ac:dyDescent="0.2">
      <c r="A1073" s="109">
        <v>1388138</v>
      </c>
      <c r="B1073" s="110">
        <v>43867</v>
      </c>
      <c r="C1073" s="110">
        <v>43887</v>
      </c>
      <c r="D1073" s="182">
        <v>386.5</v>
      </c>
      <c r="E1073" s="181" t="s">
        <v>343</v>
      </c>
      <c r="F1073" s="63" t="s">
        <v>84</v>
      </c>
      <c r="G1073" s="64"/>
      <c r="H1073" s="5"/>
    </row>
    <row r="1074" spans="1:8" ht="21" hidden="1" x14ac:dyDescent="0.2">
      <c r="A1074" s="109">
        <v>1387354</v>
      </c>
      <c r="B1074" s="110">
        <v>43865</v>
      </c>
      <c r="C1074" s="110">
        <v>43885</v>
      </c>
      <c r="D1074" s="111">
        <v>184.2</v>
      </c>
      <c r="E1074" s="181" t="s">
        <v>343</v>
      </c>
      <c r="F1074" s="63" t="s">
        <v>84</v>
      </c>
      <c r="G1074" s="64"/>
      <c r="H1074" s="5"/>
    </row>
    <row r="1075" spans="1:8" ht="21" hidden="1" x14ac:dyDescent="0.2">
      <c r="A1075" s="109">
        <v>1386619</v>
      </c>
      <c r="B1075" s="110">
        <v>43861</v>
      </c>
      <c r="C1075" s="110">
        <f>B1075+20</f>
        <v>43881</v>
      </c>
      <c r="D1075" s="182">
        <v>197.8</v>
      </c>
      <c r="E1075" s="181" t="s">
        <v>343</v>
      </c>
      <c r="F1075" s="63" t="s">
        <v>84</v>
      </c>
      <c r="G1075" s="64"/>
      <c r="H1075" s="5"/>
    </row>
    <row r="1076" spans="1:8" ht="21" hidden="1" x14ac:dyDescent="0.2">
      <c r="A1076" s="109">
        <v>1404163</v>
      </c>
      <c r="B1076" s="110">
        <v>43921</v>
      </c>
      <c r="C1076" s="110">
        <v>43941</v>
      </c>
      <c r="D1076" s="180">
        <v>778.35</v>
      </c>
      <c r="E1076" s="181" t="s">
        <v>343</v>
      </c>
      <c r="F1076" s="63" t="s">
        <v>109</v>
      </c>
      <c r="G1076" s="64"/>
    </row>
    <row r="1077" spans="1:8" ht="21" hidden="1" x14ac:dyDescent="0.2">
      <c r="A1077" s="109">
        <v>1403763</v>
      </c>
      <c r="B1077" s="110">
        <v>43917</v>
      </c>
      <c r="C1077" s="110">
        <v>43937</v>
      </c>
      <c r="D1077" s="180">
        <v>346.6</v>
      </c>
      <c r="E1077" s="181" t="s">
        <v>343</v>
      </c>
      <c r="F1077" s="63" t="s">
        <v>109</v>
      </c>
      <c r="G1077" s="64"/>
    </row>
    <row r="1078" spans="1:8" ht="21" hidden="1" x14ac:dyDescent="0.2">
      <c r="A1078" s="109">
        <v>1403329</v>
      </c>
      <c r="B1078" s="110">
        <v>43916</v>
      </c>
      <c r="C1078" s="110">
        <v>43936</v>
      </c>
      <c r="D1078" s="180">
        <v>466.65</v>
      </c>
      <c r="E1078" s="181" t="s">
        <v>343</v>
      </c>
      <c r="F1078" s="63" t="s">
        <v>109</v>
      </c>
      <c r="G1078" s="64"/>
    </row>
    <row r="1079" spans="1:8" ht="21" hidden="1" x14ac:dyDescent="0.2">
      <c r="A1079" s="109">
        <v>1402759</v>
      </c>
      <c r="B1079" s="110">
        <v>43915</v>
      </c>
      <c r="C1079" s="110">
        <v>43934</v>
      </c>
      <c r="D1079" s="180">
        <v>637.75</v>
      </c>
      <c r="E1079" s="181" t="s">
        <v>343</v>
      </c>
      <c r="F1079" s="63" t="s">
        <v>109</v>
      </c>
      <c r="G1079" s="64"/>
    </row>
    <row r="1080" spans="1:8" ht="21" hidden="1" x14ac:dyDescent="0.2">
      <c r="A1080" s="175">
        <v>1402083</v>
      </c>
      <c r="B1080" s="176">
        <v>43910</v>
      </c>
      <c r="C1080" s="176">
        <v>43930</v>
      </c>
      <c r="D1080" s="198">
        <v>479.75</v>
      </c>
      <c r="E1080" s="181" t="s">
        <v>343</v>
      </c>
      <c r="F1080" s="63" t="s">
        <v>109</v>
      </c>
      <c r="G1080" s="64"/>
    </row>
    <row r="1081" spans="1:8" ht="21" hidden="1" x14ac:dyDescent="0.2">
      <c r="A1081" s="109">
        <v>1401618</v>
      </c>
      <c r="B1081" s="110">
        <v>43909</v>
      </c>
      <c r="C1081" s="110">
        <v>43929</v>
      </c>
      <c r="D1081" s="180">
        <v>419.9</v>
      </c>
      <c r="E1081" s="181" t="s">
        <v>343</v>
      </c>
      <c r="F1081" s="113" t="s">
        <v>109</v>
      </c>
      <c r="G1081" s="64"/>
    </row>
    <row r="1082" spans="1:8" ht="21" hidden="1" x14ac:dyDescent="0.2">
      <c r="A1082" s="109">
        <v>1400940</v>
      </c>
      <c r="B1082" s="110">
        <v>43907</v>
      </c>
      <c r="C1082" s="110">
        <v>43927</v>
      </c>
      <c r="D1082" s="180">
        <v>372.1</v>
      </c>
      <c r="E1082" s="181" t="s">
        <v>343</v>
      </c>
      <c r="F1082" s="113" t="s">
        <v>109</v>
      </c>
      <c r="G1082" s="64"/>
    </row>
    <row r="1083" spans="1:8" ht="21" hidden="1" x14ac:dyDescent="0.2">
      <c r="A1083" s="109">
        <v>1400167</v>
      </c>
      <c r="B1083" s="110">
        <v>43903</v>
      </c>
      <c r="C1083" s="110">
        <v>43923</v>
      </c>
      <c r="D1083" s="180">
        <v>618.45000000000005</v>
      </c>
      <c r="E1083" s="181" t="s">
        <v>343</v>
      </c>
      <c r="F1083" s="113" t="s">
        <v>109</v>
      </c>
      <c r="G1083" s="64"/>
    </row>
    <row r="1084" spans="1:8" ht="21" hidden="1" x14ac:dyDescent="0.2">
      <c r="A1084" s="109">
        <v>1399540</v>
      </c>
      <c r="B1084" s="110">
        <v>43902</v>
      </c>
      <c r="C1084" s="110">
        <v>43922</v>
      </c>
      <c r="D1084" s="180">
        <v>249.55</v>
      </c>
      <c r="E1084" s="181" t="s">
        <v>343</v>
      </c>
      <c r="F1084" s="113" t="s">
        <v>109</v>
      </c>
      <c r="G1084" s="64"/>
      <c r="H1084" s="3"/>
    </row>
    <row r="1085" spans="1:8" ht="21" hidden="1" x14ac:dyDescent="0.2">
      <c r="A1085" s="109">
        <v>1398751</v>
      </c>
      <c r="B1085" s="110">
        <v>43901</v>
      </c>
      <c r="C1085" s="110">
        <v>43920</v>
      </c>
      <c r="D1085" s="180">
        <v>337.75</v>
      </c>
      <c r="E1085" s="181" t="s">
        <v>343</v>
      </c>
      <c r="F1085" s="113" t="s">
        <v>109</v>
      </c>
      <c r="G1085" s="64"/>
      <c r="H1085" s="3"/>
    </row>
    <row r="1086" spans="1:8" ht="21" hidden="1" x14ac:dyDescent="0.2">
      <c r="A1086" s="109">
        <v>1397827</v>
      </c>
      <c r="B1086" s="110">
        <v>43899</v>
      </c>
      <c r="C1086" s="110">
        <v>43916</v>
      </c>
      <c r="D1086" s="180">
        <v>380.8</v>
      </c>
      <c r="E1086" s="181" t="s">
        <v>343</v>
      </c>
      <c r="F1086" s="113" t="s">
        <v>109</v>
      </c>
      <c r="G1086" s="64"/>
      <c r="H1086" s="3"/>
    </row>
    <row r="1087" spans="1:8" ht="21" hidden="1" x14ac:dyDescent="0.2">
      <c r="A1087" s="109">
        <v>1397206</v>
      </c>
      <c r="B1087" s="110">
        <v>43896</v>
      </c>
      <c r="C1087" s="110">
        <v>43915</v>
      </c>
      <c r="D1087" s="180">
        <v>441.05</v>
      </c>
      <c r="E1087" s="181" t="s">
        <v>343</v>
      </c>
      <c r="F1087" s="113" t="s">
        <v>109</v>
      </c>
      <c r="G1087" s="64"/>
      <c r="H1087" s="3"/>
    </row>
    <row r="1088" spans="1:8" ht="21" hidden="1" x14ac:dyDescent="0.2">
      <c r="A1088" s="109">
        <v>1396685</v>
      </c>
      <c r="B1088" s="110">
        <v>43893</v>
      </c>
      <c r="C1088" s="110">
        <v>43913</v>
      </c>
      <c r="D1088" s="180">
        <v>571.54999999999995</v>
      </c>
      <c r="E1088" s="181" t="s">
        <v>343</v>
      </c>
      <c r="F1088" s="113" t="s">
        <v>109</v>
      </c>
      <c r="G1088" s="64"/>
      <c r="H1088" s="3"/>
    </row>
    <row r="1089" spans="1:8" ht="21" hidden="1" x14ac:dyDescent="0.2">
      <c r="A1089" s="109">
        <v>1406083</v>
      </c>
      <c r="B1089" s="179">
        <v>43938</v>
      </c>
      <c r="C1089" s="110">
        <v>43958</v>
      </c>
      <c r="D1089" s="180">
        <v>476.95</v>
      </c>
      <c r="E1089" s="181" t="s">
        <v>343</v>
      </c>
      <c r="F1089" s="113" t="s">
        <v>293</v>
      </c>
      <c r="G1089" s="64"/>
    </row>
    <row r="1090" spans="1:8" ht="21" hidden="1" x14ac:dyDescent="0.2">
      <c r="A1090" s="109">
        <v>1405808</v>
      </c>
      <c r="B1090" s="179">
        <v>43937</v>
      </c>
      <c r="C1090" s="179">
        <v>43957</v>
      </c>
      <c r="D1090" s="180">
        <v>295</v>
      </c>
      <c r="E1090" s="181" t="s">
        <v>343</v>
      </c>
      <c r="F1090" s="113" t="s">
        <v>293</v>
      </c>
      <c r="G1090" s="64"/>
    </row>
    <row r="1091" spans="1:8" ht="21" hidden="1" x14ac:dyDescent="0.2">
      <c r="A1091" s="109">
        <v>1405622</v>
      </c>
      <c r="B1091" s="179">
        <v>43935</v>
      </c>
      <c r="C1091" s="179">
        <v>43955</v>
      </c>
      <c r="D1091" s="180">
        <v>114.6</v>
      </c>
      <c r="E1091" s="181" t="s">
        <v>343</v>
      </c>
      <c r="F1091" s="113" t="s">
        <v>293</v>
      </c>
      <c r="G1091" s="64"/>
    </row>
    <row r="1092" spans="1:8" ht="21" hidden="1" x14ac:dyDescent="0.2">
      <c r="A1092" s="109">
        <v>1405268</v>
      </c>
      <c r="B1092" s="179">
        <v>43930</v>
      </c>
      <c r="C1092" s="179">
        <v>43950</v>
      </c>
      <c r="D1092" s="180">
        <v>396.8</v>
      </c>
      <c r="E1092" s="181" t="s">
        <v>343</v>
      </c>
      <c r="F1092" s="113" t="s">
        <v>293</v>
      </c>
      <c r="G1092" s="64"/>
    </row>
    <row r="1093" spans="1:8" ht="21" hidden="1" x14ac:dyDescent="0.2">
      <c r="A1093" s="109">
        <v>1404982</v>
      </c>
      <c r="B1093" s="179">
        <v>43928</v>
      </c>
      <c r="C1093" s="179">
        <v>43948</v>
      </c>
      <c r="D1093" s="180">
        <v>499.1</v>
      </c>
      <c r="E1093" s="181" t="s">
        <v>343</v>
      </c>
      <c r="F1093" s="113" t="s">
        <v>293</v>
      </c>
      <c r="G1093" s="64"/>
    </row>
    <row r="1094" spans="1:8" ht="21" hidden="1" x14ac:dyDescent="0.2">
      <c r="A1094" s="109">
        <v>1404687</v>
      </c>
      <c r="B1094" s="179">
        <v>43924</v>
      </c>
      <c r="C1094" s="179">
        <v>43944</v>
      </c>
      <c r="D1094" s="180">
        <v>361.3</v>
      </c>
      <c r="E1094" s="181" t="s">
        <v>343</v>
      </c>
      <c r="F1094" s="113" t="s">
        <v>293</v>
      </c>
      <c r="G1094" s="64"/>
    </row>
    <row r="1095" spans="1:8" ht="21" hidden="1" x14ac:dyDescent="0.2">
      <c r="A1095" s="109">
        <v>1404495</v>
      </c>
      <c r="B1095" s="179">
        <v>43923</v>
      </c>
      <c r="C1095" s="179">
        <v>43943</v>
      </c>
      <c r="D1095" s="180">
        <v>185.5</v>
      </c>
      <c r="E1095" s="181" t="s">
        <v>343</v>
      </c>
      <c r="F1095" s="113" t="s">
        <v>293</v>
      </c>
      <c r="G1095" s="64"/>
    </row>
    <row r="1096" spans="1:8" ht="21" hidden="1" x14ac:dyDescent="0.2">
      <c r="A1096" s="109">
        <v>6703</v>
      </c>
      <c r="B1096" s="179">
        <v>43938</v>
      </c>
      <c r="C1096" s="179">
        <v>43948</v>
      </c>
      <c r="D1096" s="180">
        <v>23000</v>
      </c>
      <c r="E1096" s="181" t="s">
        <v>844</v>
      </c>
      <c r="F1096" s="113" t="s">
        <v>425</v>
      </c>
      <c r="G1096" s="64"/>
    </row>
    <row r="1097" spans="1:8" ht="21" hidden="1" x14ac:dyDescent="0.2">
      <c r="A1097" s="109">
        <v>6698</v>
      </c>
      <c r="B1097" s="179">
        <v>43937</v>
      </c>
      <c r="C1097" s="179">
        <v>43947</v>
      </c>
      <c r="D1097" s="180">
        <v>18400</v>
      </c>
      <c r="E1097" s="181" t="s">
        <v>844</v>
      </c>
      <c r="F1097" s="113" t="s">
        <v>425</v>
      </c>
      <c r="G1097" s="64"/>
    </row>
    <row r="1098" spans="1:8" ht="21" hidden="1" x14ac:dyDescent="0.2">
      <c r="A1098" s="109">
        <v>18677</v>
      </c>
      <c r="B1098" s="110">
        <v>43864</v>
      </c>
      <c r="C1098" s="110">
        <v>43902</v>
      </c>
      <c r="D1098" s="111">
        <v>1883</v>
      </c>
      <c r="E1098" s="181" t="s">
        <v>713</v>
      </c>
      <c r="F1098" s="113" t="s">
        <v>85</v>
      </c>
      <c r="G1098" s="64"/>
      <c r="H1098" s="3"/>
    </row>
    <row r="1099" spans="1:8" ht="21" hidden="1" x14ac:dyDescent="0.2">
      <c r="A1099" s="109">
        <v>1306796</v>
      </c>
      <c r="B1099" s="179">
        <v>43946</v>
      </c>
      <c r="C1099" s="179">
        <v>43946</v>
      </c>
      <c r="D1099" s="180">
        <v>1600</v>
      </c>
      <c r="E1099" s="181" t="s">
        <v>713</v>
      </c>
      <c r="F1099" s="113" t="s">
        <v>88</v>
      </c>
      <c r="G1099" s="64"/>
    </row>
    <row r="1100" spans="1:8" ht="21" hidden="1" x14ac:dyDescent="0.2">
      <c r="A1100" s="109">
        <v>1249808</v>
      </c>
      <c r="B1100" s="110">
        <v>43901</v>
      </c>
      <c r="C1100" s="110">
        <v>43921</v>
      </c>
      <c r="D1100" s="111">
        <v>1600</v>
      </c>
      <c r="E1100" s="181" t="s">
        <v>713</v>
      </c>
      <c r="F1100" s="113" t="s">
        <v>88</v>
      </c>
      <c r="G1100" s="64"/>
    </row>
    <row r="1101" spans="1:8" ht="21" hidden="1" x14ac:dyDescent="0.2">
      <c r="A1101" s="109">
        <v>41206</v>
      </c>
      <c r="B1101" s="110">
        <v>43880</v>
      </c>
      <c r="C1101" s="110">
        <v>43908</v>
      </c>
      <c r="D1101" s="182">
        <v>338</v>
      </c>
      <c r="E1101" s="181" t="s">
        <v>713</v>
      </c>
      <c r="F1101" s="113" t="s">
        <v>90</v>
      </c>
      <c r="G1101" s="64"/>
      <c r="H1101" s="5"/>
    </row>
    <row r="1102" spans="1:8" ht="21" hidden="1" x14ac:dyDescent="0.2">
      <c r="A1102" s="109">
        <v>40867</v>
      </c>
      <c r="B1102" s="110">
        <v>43873</v>
      </c>
      <c r="C1102" s="110">
        <v>43901</v>
      </c>
      <c r="D1102" s="182">
        <v>338</v>
      </c>
      <c r="E1102" s="181" t="s">
        <v>713</v>
      </c>
      <c r="F1102" s="113" t="s">
        <v>90</v>
      </c>
      <c r="G1102" s="64"/>
      <c r="H1102" s="5"/>
    </row>
    <row r="1103" spans="1:8" ht="21" hidden="1" x14ac:dyDescent="0.2">
      <c r="A1103" s="109">
        <v>40608</v>
      </c>
      <c r="B1103" s="110">
        <v>43866</v>
      </c>
      <c r="C1103" s="110">
        <v>43894</v>
      </c>
      <c r="D1103" s="111">
        <v>338</v>
      </c>
      <c r="E1103" s="181" t="s">
        <v>713</v>
      </c>
      <c r="F1103" s="63" t="s">
        <v>90</v>
      </c>
      <c r="G1103" s="64"/>
      <c r="H1103" s="5"/>
    </row>
    <row r="1104" spans="1:8" ht="21" hidden="1" x14ac:dyDescent="0.2">
      <c r="A1104" s="109">
        <v>8655</v>
      </c>
      <c r="B1104" s="110">
        <v>43910</v>
      </c>
      <c r="C1104" s="110">
        <v>43938</v>
      </c>
      <c r="D1104" s="180">
        <v>2598</v>
      </c>
      <c r="E1104" s="181" t="s">
        <v>713</v>
      </c>
      <c r="F1104" s="63" t="s">
        <v>93</v>
      </c>
      <c r="G1104" s="64"/>
    </row>
    <row r="1105" spans="1:8" ht="21" hidden="1" x14ac:dyDescent="0.2">
      <c r="A1105" s="109">
        <v>323</v>
      </c>
      <c r="B1105" s="110">
        <v>43909</v>
      </c>
      <c r="C1105" s="110">
        <v>43914</v>
      </c>
      <c r="D1105" s="180">
        <v>3000</v>
      </c>
      <c r="E1105" s="181" t="s">
        <v>713</v>
      </c>
      <c r="F1105" s="63" t="s">
        <v>95</v>
      </c>
      <c r="G1105" s="64"/>
    </row>
    <row r="1106" spans="1:8" ht="21" hidden="1" x14ac:dyDescent="0.2">
      <c r="A1106" s="109">
        <v>320</v>
      </c>
      <c r="B1106" s="110">
        <v>43892</v>
      </c>
      <c r="C1106" s="110">
        <v>43899</v>
      </c>
      <c r="D1106" s="182">
        <v>3000</v>
      </c>
      <c r="E1106" s="181" t="s">
        <v>713</v>
      </c>
      <c r="F1106" s="63" t="s">
        <v>95</v>
      </c>
      <c r="G1106" s="64"/>
      <c r="H1106" s="3"/>
    </row>
    <row r="1107" spans="1:8" ht="21" hidden="1" x14ac:dyDescent="0.2">
      <c r="A1107" s="109">
        <v>364</v>
      </c>
      <c r="B1107" s="110">
        <v>43866</v>
      </c>
      <c r="C1107" s="110">
        <v>43866</v>
      </c>
      <c r="D1107" s="182">
        <v>512.86</v>
      </c>
      <c r="E1107" s="181" t="s">
        <v>713</v>
      </c>
      <c r="F1107" s="63" t="s">
        <v>96</v>
      </c>
      <c r="G1107" s="64"/>
      <c r="H1107" s="5"/>
    </row>
    <row r="1108" spans="1:8" ht="21" hidden="1" x14ac:dyDescent="0.2">
      <c r="A1108" s="109">
        <v>3075</v>
      </c>
      <c r="B1108" s="110">
        <v>43901</v>
      </c>
      <c r="C1108" s="110">
        <v>43929</v>
      </c>
      <c r="D1108" s="180">
        <v>1200</v>
      </c>
      <c r="E1108" s="181" t="s">
        <v>713</v>
      </c>
      <c r="F1108" s="63" t="s">
        <v>97</v>
      </c>
      <c r="G1108" s="64"/>
    </row>
    <row r="1109" spans="1:8" ht="21" hidden="1" x14ac:dyDescent="0.2">
      <c r="A1109" s="109">
        <v>44126</v>
      </c>
      <c r="B1109" s="179">
        <v>43868</v>
      </c>
      <c r="C1109" s="179">
        <f>SUM(B1109+30)</f>
        <v>43898</v>
      </c>
      <c r="D1109" s="180">
        <v>702</v>
      </c>
      <c r="E1109" s="181" t="s">
        <v>713</v>
      </c>
      <c r="F1109" s="63" t="s">
        <v>98</v>
      </c>
      <c r="G1109" s="64"/>
      <c r="H1109" s="5"/>
    </row>
    <row r="1110" spans="1:8" ht="21" hidden="1" x14ac:dyDescent="0.2">
      <c r="A1110" s="109">
        <v>252163</v>
      </c>
      <c r="B1110" s="110">
        <v>43888</v>
      </c>
      <c r="C1110" s="110">
        <v>43918</v>
      </c>
      <c r="D1110" s="111">
        <v>591.15</v>
      </c>
      <c r="E1110" s="181" t="s">
        <v>713</v>
      </c>
      <c r="F1110" s="63" t="s">
        <v>101</v>
      </c>
      <c r="G1110" s="64"/>
      <c r="H1110" s="3"/>
    </row>
    <row r="1111" spans="1:8" ht="21" hidden="1" x14ac:dyDescent="0.2">
      <c r="A1111" s="109">
        <v>82410</v>
      </c>
      <c r="B1111" s="110">
        <v>43880</v>
      </c>
      <c r="C1111" s="110">
        <v>43908</v>
      </c>
      <c r="D1111" s="180">
        <v>1419.35</v>
      </c>
      <c r="E1111" s="181" t="s">
        <v>713</v>
      </c>
      <c r="F1111" s="63" t="s">
        <v>101</v>
      </c>
      <c r="G1111" s="64"/>
      <c r="H1111" s="3"/>
    </row>
    <row r="1112" spans="1:8" ht="21" hidden="1" x14ac:dyDescent="0.2">
      <c r="A1112" s="109">
        <v>2908</v>
      </c>
      <c r="B1112" s="110">
        <v>43872</v>
      </c>
      <c r="C1112" s="110">
        <v>43901</v>
      </c>
      <c r="D1112" s="182">
        <v>525</v>
      </c>
      <c r="E1112" s="181" t="s">
        <v>713</v>
      </c>
      <c r="F1112" s="63" t="s">
        <v>103</v>
      </c>
      <c r="G1112" s="64"/>
      <c r="H1112" s="5"/>
    </row>
    <row r="1113" spans="1:8" ht="21" hidden="1" x14ac:dyDescent="0.2">
      <c r="A1113" s="109">
        <v>321531</v>
      </c>
      <c r="B1113" s="110">
        <v>43868</v>
      </c>
      <c r="C1113" s="110">
        <v>43899</v>
      </c>
      <c r="D1113" s="182">
        <v>10490.9</v>
      </c>
      <c r="E1113" s="181" t="s">
        <v>713</v>
      </c>
      <c r="F1113" s="63" t="s">
        <v>103</v>
      </c>
      <c r="G1113" s="64"/>
      <c r="H1113" s="5"/>
    </row>
    <row r="1114" spans="1:8" ht="21" hidden="1" x14ac:dyDescent="0.2">
      <c r="A1114" s="109">
        <v>172010</v>
      </c>
      <c r="B1114" s="110">
        <v>43868</v>
      </c>
      <c r="C1114" s="110">
        <v>43898</v>
      </c>
      <c r="D1114" s="182">
        <v>1541.4</v>
      </c>
      <c r="E1114" s="181" t="s">
        <v>713</v>
      </c>
      <c r="F1114" s="63" t="s">
        <v>103</v>
      </c>
      <c r="G1114" s="64"/>
      <c r="H1114" s="5"/>
    </row>
    <row r="1115" spans="1:8" ht="21" hidden="1" x14ac:dyDescent="0.2">
      <c r="A1115" s="109">
        <v>882</v>
      </c>
      <c r="B1115" s="110">
        <v>43890</v>
      </c>
      <c r="C1115" s="110">
        <f>B1115+30</f>
        <v>43920</v>
      </c>
      <c r="D1115" s="180">
        <v>493.68</v>
      </c>
      <c r="E1115" s="181" t="s">
        <v>713</v>
      </c>
      <c r="F1115" s="63" t="s">
        <v>158</v>
      </c>
      <c r="G1115" s="64"/>
      <c r="H1115" s="3"/>
    </row>
    <row r="1116" spans="1:8" ht="21" hidden="1" x14ac:dyDescent="0.2">
      <c r="A1116" s="109">
        <v>355</v>
      </c>
      <c r="B1116" s="110">
        <v>43881</v>
      </c>
      <c r="C1116" s="110">
        <v>43910</v>
      </c>
      <c r="D1116" s="180">
        <v>434</v>
      </c>
      <c r="E1116" s="181" t="s">
        <v>713</v>
      </c>
      <c r="F1116" s="63" t="s">
        <v>159</v>
      </c>
      <c r="G1116" s="64"/>
      <c r="H1116" s="3"/>
    </row>
    <row r="1117" spans="1:8" ht="21" hidden="1" x14ac:dyDescent="0.2">
      <c r="A1117" s="109">
        <v>1554</v>
      </c>
      <c r="B1117" s="179">
        <v>43929</v>
      </c>
      <c r="C1117" s="179">
        <v>43957</v>
      </c>
      <c r="D1117" s="180">
        <v>3514.4</v>
      </c>
      <c r="E1117" s="181" t="s">
        <v>713</v>
      </c>
      <c r="F1117" s="63" t="s">
        <v>161</v>
      </c>
      <c r="G1117" s="64"/>
    </row>
    <row r="1118" spans="1:8" ht="21" hidden="1" x14ac:dyDescent="0.2">
      <c r="A1118" s="109">
        <v>1470</v>
      </c>
      <c r="B1118" s="179">
        <v>43928</v>
      </c>
      <c r="C1118" s="179">
        <v>43956</v>
      </c>
      <c r="D1118" s="180">
        <v>2913.42</v>
      </c>
      <c r="E1118" s="181" t="s">
        <v>713</v>
      </c>
      <c r="F1118" s="63" t="s">
        <v>161</v>
      </c>
      <c r="G1118" s="64"/>
    </row>
    <row r="1119" spans="1:8" ht="21" hidden="1" x14ac:dyDescent="0.2">
      <c r="A1119" s="109">
        <v>195168</v>
      </c>
      <c r="B1119" s="110">
        <v>43893</v>
      </c>
      <c r="C1119" s="110">
        <v>43923</v>
      </c>
      <c r="D1119" s="180">
        <v>1000</v>
      </c>
      <c r="E1119" s="181" t="s">
        <v>713</v>
      </c>
      <c r="F1119" s="63" t="s">
        <v>163</v>
      </c>
      <c r="G1119" s="64"/>
      <c r="H1119" s="3"/>
    </row>
    <row r="1120" spans="1:8" ht="21" hidden="1" x14ac:dyDescent="0.2">
      <c r="A1120" s="109">
        <v>82332</v>
      </c>
      <c r="B1120" s="110">
        <v>43873</v>
      </c>
      <c r="C1120" s="110">
        <v>43903</v>
      </c>
      <c r="D1120" s="182">
        <v>953.6</v>
      </c>
      <c r="E1120" s="181" t="s">
        <v>713</v>
      </c>
      <c r="F1120" s="63" t="s">
        <v>164</v>
      </c>
      <c r="G1120" s="64"/>
      <c r="H1120" s="5"/>
    </row>
    <row r="1121" spans="1:8" ht="21" hidden="1" x14ac:dyDescent="0.2">
      <c r="A1121" s="109">
        <v>76559</v>
      </c>
      <c r="B1121" s="110">
        <v>43873</v>
      </c>
      <c r="C1121" s="110">
        <v>43903</v>
      </c>
      <c r="D1121" s="182">
        <v>2456</v>
      </c>
      <c r="E1121" s="181" t="s">
        <v>713</v>
      </c>
      <c r="F1121" s="63" t="s">
        <v>164</v>
      </c>
      <c r="G1121" s="64"/>
      <c r="H1121" s="5"/>
    </row>
    <row r="1122" spans="1:8" ht="21" hidden="1" x14ac:dyDescent="0.2">
      <c r="A1122" s="109">
        <v>9556</v>
      </c>
      <c r="B1122" s="110">
        <v>43885</v>
      </c>
      <c r="C1122" s="110">
        <v>43915</v>
      </c>
      <c r="D1122" s="180">
        <v>560</v>
      </c>
      <c r="E1122" s="181" t="s">
        <v>713</v>
      </c>
      <c r="F1122" s="63" t="s">
        <v>165</v>
      </c>
      <c r="G1122" s="64"/>
      <c r="H1122" s="3"/>
    </row>
    <row r="1123" spans="1:8" ht="21" hidden="1" x14ac:dyDescent="0.2">
      <c r="A1123" s="109">
        <v>142773</v>
      </c>
      <c r="B1123" s="110">
        <v>43875</v>
      </c>
      <c r="C1123" s="110">
        <v>43905</v>
      </c>
      <c r="D1123" s="182">
        <v>330</v>
      </c>
      <c r="E1123" s="181" t="s">
        <v>713</v>
      </c>
      <c r="F1123" s="63" t="s">
        <v>165</v>
      </c>
      <c r="G1123" s="64"/>
      <c r="H1123" s="4"/>
    </row>
    <row r="1124" spans="1:8" ht="21" hidden="1" x14ac:dyDescent="0.2">
      <c r="A1124" s="109">
        <v>978084</v>
      </c>
      <c r="B1124" s="110">
        <v>43875</v>
      </c>
      <c r="C1124" s="110">
        <v>43905</v>
      </c>
      <c r="D1124" s="182">
        <v>377.41</v>
      </c>
      <c r="E1124" s="181" t="s">
        <v>713</v>
      </c>
      <c r="F1124" s="63" t="s">
        <v>165</v>
      </c>
      <c r="G1124" s="64"/>
      <c r="H1124" s="4"/>
    </row>
    <row r="1125" spans="1:8" ht="21" hidden="1" x14ac:dyDescent="0.2">
      <c r="A1125" s="109">
        <v>172452</v>
      </c>
      <c r="B1125" s="110">
        <v>43875</v>
      </c>
      <c r="C1125" s="110">
        <v>43905</v>
      </c>
      <c r="D1125" s="182">
        <v>506.9</v>
      </c>
      <c r="E1125" s="181" t="s">
        <v>713</v>
      </c>
      <c r="F1125" s="63" t="s">
        <v>166</v>
      </c>
      <c r="G1125" s="64"/>
      <c r="H1125" s="5"/>
    </row>
    <row r="1126" spans="1:8" ht="21" hidden="1" x14ac:dyDescent="0.2">
      <c r="A1126" s="109">
        <v>55274</v>
      </c>
      <c r="B1126" s="110">
        <v>43875</v>
      </c>
      <c r="C1126" s="110">
        <v>43905</v>
      </c>
      <c r="D1126" s="180">
        <v>742.5</v>
      </c>
      <c r="E1126" s="181" t="s">
        <v>713</v>
      </c>
      <c r="F1126" s="63" t="s">
        <v>166</v>
      </c>
      <c r="G1126" s="64"/>
      <c r="H1126" s="6"/>
    </row>
    <row r="1127" spans="1:8" ht="21" hidden="1" x14ac:dyDescent="0.2">
      <c r="A1127" s="109">
        <v>143176</v>
      </c>
      <c r="B1127" s="110">
        <v>43881</v>
      </c>
      <c r="C1127" s="110">
        <v>43911</v>
      </c>
      <c r="D1127" s="180">
        <v>1100</v>
      </c>
      <c r="E1127" s="181" t="s">
        <v>713</v>
      </c>
      <c r="F1127" s="63" t="s">
        <v>167</v>
      </c>
      <c r="G1127" s="64"/>
      <c r="H1127" s="6"/>
    </row>
    <row r="1128" spans="1:8" ht="21" hidden="1" x14ac:dyDescent="0.2">
      <c r="A1128" s="109">
        <v>140807</v>
      </c>
      <c r="B1128" s="110">
        <v>43880</v>
      </c>
      <c r="C1128" s="110">
        <v>43910</v>
      </c>
      <c r="D1128" s="180">
        <v>527</v>
      </c>
      <c r="E1128" s="181" t="s">
        <v>713</v>
      </c>
      <c r="F1128" s="63" t="s">
        <v>167</v>
      </c>
      <c r="G1128" s="64"/>
      <c r="H1128" s="4"/>
    </row>
    <row r="1129" spans="1:8" ht="21" hidden="1" x14ac:dyDescent="0.2">
      <c r="A1129" s="109">
        <v>6915</v>
      </c>
      <c r="B1129" s="110">
        <v>43880</v>
      </c>
      <c r="C1129" s="110">
        <v>43910</v>
      </c>
      <c r="D1129" s="180">
        <v>1360</v>
      </c>
      <c r="E1129" s="181" t="s">
        <v>713</v>
      </c>
      <c r="F1129" s="63" t="s">
        <v>168</v>
      </c>
      <c r="G1129" s="64"/>
      <c r="H1129" s="4"/>
    </row>
    <row r="1130" spans="1:8" ht="21" hidden="1" x14ac:dyDescent="0.2">
      <c r="A1130" s="109">
        <v>10826</v>
      </c>
      <c r="B1130" s="110">
        <v>43879</v>
      </c>
      <c r="C1130" s="110">
        <v>43909</v>
      </c>
      <c r="D1130" s="180">
        <v>3281.1</v>
      </c>
      <c r="E1130" s="181" t="s">
        <v>713</v>
      </c>
      <c r="F1130" s="63" t="s">
        <v>168</v>
      </c>
      <c r="G1130" s="64"/>
      <c r="H1130" s="6"/>
    </row>
    <row r="1131" spans="1:8" ht="21" hidden="1" x14ac:dyDescent="0.2">
      <c r="A1131" s="109">
        <v>1491</v>
      </c>
      <c r="B1131" s="110">
        <v>43882</v>
      </c>
      <c r="C1131" s="110">
        <v>43909</v>
      </c>
      <c r="D1131" s="180">
        <v>759.8</v>
      </c>
      <c r="E1131" s="181" t="s">
        <v>713</v>
      </c>
      <c r="F1131" s="63" t="s">
        <v>169</v>
      </c>
      <c r="G1131" s="64"/>
      <c r="H1131" s="6"/>
    </row>
    <row r="1132" spans="1:8" ht="21" hidden="1" x14ac:dyDescent="0.2">
      <c r="A1132" s="109">
        <v>108712</v>
      </c>
      <c r="B1132" s="110">
        <v>43901</v>
      </c>
      <c r="C1132" s="110">
        <v>43931</v>
      </c>
      <c r="D1132" s="180">
        <v>1419.5</v>
      </c>
      <c r="E1132" s="181" t="s">
        <v>713</v>
      </c>
      <c r="F1132" s="63" t="s">
        <v>176</v>
      </c>
      <c r="G1132" s="64"/>
      <c r="H1132" s="3"/>
    </row>
    <row r="1133" spans="1:8" ht="21" hidden="1" x14ac:dyDescent="0.2">
      <c r="A1133" s="109">
        <v>420880</v>
      </c>
      <c r="B1133" s="179">
        <v>43894</v>
      </c>
      <c r="C1133" s="179">
        <v>43924</v>
      </c>
      <c r="D1133" s="180">
        <v>1285.3</v>
      </c>
      <c r="E1133" s="181" t="s">
        <v>713</v>
      </c>
      <c r="F1133" s="63" t="s">
        <v>176</v>
      </c>
      <c r="G1133" s="64"/>
    </row>
    <row r="1134" spans="1:8" ht="21" hidden="1" x14ac:dyDescent="0.2">
      <c r="A1134" s="109">
        <v>42701</v>
      </c>
      <c r="B1134" s="179">
        <v>43936</v>
      </c>
      <c r="C1134" s="110">
        <v>43964</v>
      </c>
      <c r="D1134" s="180">
        <v>350</v>
      </c>
      <c r="E1134" s="181" t="s">
        <v>713</v>
      </c>
      <c r="F1134" s="63" t="s">
        <v>294</v>
      </c>
      <c r="G1134" s="64"/>
    </row>
    <row r="1135" spans="1:8" ht="21" hidden="1" x14ac:dyDescent="0.2">
      <c r="A1135" s="109">
        <v>42579</v>
      </c>
      <c r="B1135" s="179">
        <v>43929</v>
      </c>
      <c r="C1135" s="179">
        <v>43957</v>
      </c>
      <c r="D1135" s="180">
        <v>350</v>
      </c>
      <c r="E1135" s="181" t="s">
        <v>713</v>
      </c>
      <c r="F1135" s="63" t="s">
        <v>294</v>
      </c>
      <c r="G1135" s="64"/>
    </row>
    <row r="1136" spans="1:8" ht="21" hidden="1" x14ac:dyDescent="0.2">
      <c r="A1136" s="175">
        <v>42454</v>
      </c>
      <c r="B1136" s="197">
        <v>43922</v>
      </c>
      <c r="C1136" s="197">
        <v>43950</v>
      </c>
      <c r="D1136" s="198">
        <v>350</v>
      </c>
      <c r="E1136" s="181" t="s">
        <v>713</v>
      </c>
      <c r="F1136" s="63" t="s">
        <v>294</v>
      </c>
      <c r="G1136" s="64"/>
    </row>
    <row r="1137" spans="1:8" ht="21" hidden="1" x14ac:dyDescent="0.2">
      <c r="A1137" s="109">
        <v>12364</v>
      </c>
      <c r="B1137" s="110">
        <v>43900</v>
      </c>
      <c r="C1137" s="110">
        <v>43905</v>
      </c>
      <c r="D1137" s="180">
        <v>652.5</v>
      </c>
      <c r="E1137" s="181" t="s">
        <v>713</v>
      </c>
      <c r="F1137" s="113" t="s">
        <v>297</v>
      </c>
      <c r="G1137" s="245"/>
      <c r="H1137" s="3"/>
    </row>
    <row r="1138" spans="1:8" ht="21" hidden="1" x14ac:dyDescent="0.2">
      <c r="A1138" s="109">
        <v>254635</v>
      </c>
      <c r="B1138" s="179">
        <v>43917</v>
      </c>
      <c r="C1138" s="179">
        <v>43917</v>
      </c>
      <c r="D1138" s="180">
        <v>1265.01</v>
      </c>
      <c r="E1138" s="181" t="s">
        <v>713</v>
      </c>
      <c r="F1138" s="113" t="s">
        <v>300</v>
      </c>
      <c r="G1138" s="245"/>
    </row>
    <row r="1139" spans="1:8" ht="21" hidden="1" x14ac:dyDescent="0.2">
      <c r="A1139" s="109">
        <v>5710</v>
      </c>
      <c r="B1139" s="110">
        <v>43920</v>
      </c>
      <c r="C1139" s="110">
        <v>43950</v>
      </c>
      <c r="D1139" s="180">
        <v>12820.23</v>
      </c>
      <c r="E1139" s="181" t="s">
        <v>713</v>
      </c>
      <c r="F1139" s="113" t="s">
        <v>301</v>
      </c>
      <c r="G1139" s="245"/>
    </row>
    <row r="1140" spans="1:8" ht="21" hidden="1" x14ac:dyDescent="0.2">
      <c r="A1140" s="109">
        <v>394</v>
      </c>
      <c r="B1140" s="110">
        <v>43911</v>
      </c>
      <c r="C1140" s="110">
        <v>43944</v>
      </c>
      <c r="D1140" s="180">
        <v>412</v>
      </c>
      <c r="E1140" s="181" t="s">
        <v>713</v>
      </c>
      <c r="F1140" s="113" t="s">
        <v>302</v>
      </c>
      <c r="G1140" s="245"/>
    </row>
    <row r="1141" spans="1:8" ht="21" hidden="1" x14ac:dyDescent="0.2">
      <c r="A1141" s="109">
        <v>82548</v>
      </c>
      <c r="B1141" s="110">
        <v>43911</v>
      </c>
      <c r="C1141" s="110">
        <v>43938</v>
      </c>
      <c r="D1141" s="180">
        <v>1968.8</v>
      </c>
      <c r="E1141" s="181" t="s">
        <v>713</v>
      </c>
      <c r="F1141" s="113" t="s">
        <v>303</v>
      </c>
      <c r="G1141" s="245"/>
    </row>
    <row r="1142" spans="1:8" ht="21" hidden="1" x14ac:dyDescent="0.2">
      <c r="A1142" s="109">
        <v>255317</v>
      </c>
      <c r="B1142" s="110">
        <v>43909</v>
      </c>
      <c r="C1142" s="110">
        <v>43939</v>
      </c>
      <c r="D1142" s="180">
        <v>302.93</v>
      </c>
      <c r="E1142" s="181" t="s">
        <v>713</v>
      </c>
      <c r="F1142" s="63" t="s">
        <v>303</v>
      </c>
      <c r="G1142" s="64"/>
    </row>
    <row r="1143" spans="1:8" ht="21" hidden="1" x14ac:dyDescent="0.2">
      <c r="A1143" s="109">
        <v>52601</v>
      </c>
      <c r="B1143" s="110">
        <v>43906</v>
      </c>
      <c r="C1143" s="110">
        <v>43936</v>
      </c>
      <c r="D1143" s="180">
        <v>14560</v>
      </c>
      <c r="E1143" s="181" t="s">
        <v>713</v>
      </c>
      <c r="F1143" s="63" t="s">
        <v>290</v>
      </c>
      <c r="G1143" s="64"/>
    </row>
    <row r="1144" spans="1:8" ht="21" hidden="1" x14ac:dyDescent="0.2">
      <c r="A1144" s="109">
        <v>183</v>
      </c>
      <c r="B1144" s="110">
        <v>43903</v>
      </c>
      <c r="C1144" s="110">
        <v>43934</v>
      </c>
      <c r="D1144" s="180">
        <v>7500</v>
      </c>
      <c r="E1144" s="181" t="s">
        <v>713</v>
      </c>
      <c r="F1144" s="63" t="s">
        <v>290</v>
      </c>
      <c r="G1144" s="64"/>
    </row>
    <row r="1145" spans="1:8" hidden="1" x14ac:dyDescent="0.2">
      <c r="A1145" s="109">
        <v>1117</v>
      </c>
      <c r="B1145" s="179">
        <v>43937</v>
      </c>
      <c r="C1145" s="179">
        <v>43967</v>
      </c>
      <c r="D1145" s="180">
        <v>57</v>
      </c>
      <c r="E1145" s="181" t="s">
        <v>62</v>
      </c>
      <c r="F1145" s="63" t="s">
        <v>314</v>
      </c>
      <c r="G1145" s="64"/>
    </row>
    <row r="1146" spans="1:8" ht="21" hidden="1" x14ac:dyDescent="0.2">
      <c r="A1146" s="109">
        <v>3395766</v>
      </c>
      <c r="B1146" s="179">
        <v>43937</v>
      </c>
      <c r="C1146" s="179">
        <v>43958</v>
      </c>
      <c r="D1146" s="180">
        <v>1021.5</v>
      </c>
      <c r="E1146" s="181" t="s">
        <v>217</v>
      </c>
      <c r="F1146" s="63" t="s">
        <v>314</v>
      </c>
      <c r="G1146" s="64"/>
    </row>
    <row r="1147" spans="1:8" hidden="1" x14ac:dyDescent="0.2">
      <c r="A1147" s="109">
        <v>1078</v>
      </c>
      <c r="B1147" s="110">
        <v>43923</v>
      </c>
      <c r="C1147" s="110">
        <v>43953</v>
      </c>
      <c r="D1147" s="180">
        <v>5100</v>
      </c>
      <c r="E1147" s="181" t="s">
        <v>62</v>
      </c>
      <c r="F1147" s="63" t="s">
        <v>314</v>
      </c>
      <c r="G1147" s="64"/>
    </row>
    <row r="1148" spans="1:8" hidden="1" x14ac:dyDescent="0.2">
      <c r="A1148" s="109">
        <v>213905</v>
      </c>
      <c r="B1148" s="110">
        <v>43921</v>
      </c>
      <c r="C1148" s="110">
        <v>43935</v>
      </c>
      <c r="D1148" s="180">
        <v>4400.0600000000004</v>
      </c>
      <c r="E1148" s="181" t="s">
        <v>73</v>
      </c>
      <c r="F1148" s="63" t="s">
        <v>314</v>
      </c>
      <c r="G1148" s="64"/>
    </row>
    <row r="1149" spans="1:8" hidden="1" x14ac:dyDescent="0.2">
      <c r="A1149" s="109">
        <v>1267219</v>
      </c>
      <c r="B1149" s="110">
        <v>43921</v>
      </c>
      <c r="C1149" s="110">
        <v>43939</v>
      </c>
      <c r="D1149" s="180">
        <v>16011.36</v>
      </c>
      <c r="E1149" s="112" t="s">
        <v>63</v>
      </c>
      <c r="F1149" s="63" t="s">
        <v>314</v>
      </c>
      <c r="G1149" s="64"/>
    </row>
    <row r="1150" spans="1:8" hidden="1" x14ac:dyDescent="0.2">
      <c r="A1150" s="109">
        <v>2215</v>
      </c>
      <c r="B1150" s="110">
        <v>43920</v>
      </c>
      <c r="C1150" s="110">
        <v>43949</v>
      </c>
      <c r="D1150" s="180">
        <v>1805</v>
      </c>
      <c r="E1150" s="181" t="s">
        <v>795</v>
      </c>
      <c r="F1150" s="63" t="s">
        <v>314</v>
      </c>
      <c r="G1150" s="64"/>
    </row>
    <row r="1151" spans="1:8" ht="21" hidden="1" x14ac:dyDescent="0.2">
      <c r="A1151" s="109">
        <v>3380046</v>
      </c>
      <c r="B1151" s="179">
        <v>43920</v>
      </c>
      <c r="C1151" s="179">
        <v>43941</v>
      </c>
      <c r="D1151" s="180">
        <v>1931</v>
      </c>
      <c r="E1151" s="181" t="s">
        <v>217</v>
      </c>
      <c r="F1151" s="63" t="s">
        <v>314</v>
      </c>
      <c r="G1151" s="64"/>
    </row>
    <row r="1152" spans="1:8" ht="21" hidden="1" x14ac:dyDescent="0.2">
      <c r="A1152" s="109">
        <v>45412</v>
      </c>
      <c r="B1152" s="179">
        <v>43917</v>
      </c>
      <c r="C1152" s="179">
        <v>43947</v>
      </c>
      <c r="D1152" s="180">
        <v>2196</v>
      </c>
      <c r="E1152" s="181" t="s">
        <v>59</v>
      </c>
      <c r="F1152" s="63" t="s">
        <v>314</v>
      </c>
      <c r="G1152" s="64"/>
    </row>
    <row r="1153" spans="1:8" ht="21" hidden="1" x14ac:dyDescent="0.2">
      <c r="A1153" s="109">
        <v>256176</v>
      </c>
      <c r="B1153" s="110">
        <v>43917</v>
      </c>
      <c r="C1153" s="110">
        <v>43945</v>
      </c>
      <c r="D1153" s="180">
        <v>776.94</v>
      </c>
      <c r="E1153" s="112" t="s">
        <v>225</v>
      </c>
      <c r="F1153" s="63" t="s">
        <v>314</v>
      </c>
      <c r="G1153" s="64"/>
    </row>
    <row r="1154" spans="1:8" ht="21" hidden="1" x14ac:dyDescent="0.2">
      <c r="A1154" s="109">
        <v>8909</v>
      </c>
      <c r="B1154" s="110">
        <v>43921</v>
      </c>
      <c r="C1154" s="110">
        <v>43951</v>
      </c>
      <c r="D1154" s="180">
        <v>1033.57</v>
      </c>
      <c r="E1154" s="181" t="s">
        <v>713</v>
      </c>
      <c r="F1154" s="63" t="s">
        <v>354</v>
      </c>
      <c r="G1154" s="64"/>
    </row>
    <row r="1155" spans="1:8" ht="21" hidden="1" x14ac:dyDescent="0.2">
      <c r="A1155" s="109">
        <v>82574</v>
      </c>
      <c r="B1155" s="110">
        <v>43920</v>
      </c>
      <c r="C1155" s="110">
        <v>43948</v>
      </c>
      <c r="D1155" s="180">
        <v>872.8</v>
      </c>
      <c r="E1155" s="181" t="s">
        <v>379</v>
      </c>
      <c r="F1155" s="63" t="s">
        <v>357</v>
      </c>
      <c r="G1155" s="64"/>
    </row>
    <row r="1156" spans="1:8" hidden="1" x14ac:dyDescent="0.2">
      <c r="A1156" s="109">
        <v>25398</v>
      </c>
      <c r="B1156" s="110">
        <v>43916</v>
      </c>
      <c r="C1156" s="110">
        <v>43931</v>
      </c>
      <c r="D1156" s="180">
        <v>2900</v>
      </c>
      <c r="E1156" s="112" t="s">
        <v>1664</v>
      </c>
      <c r="F1156" s="63" t="s">
        <v>357</v>
      </c>
      <c r="G1156" s="64"/>
    </row>
    <row r="1157" spans="1:8" ht="21" hidden="1" x14ac:dyDescent="0.2">
      <c r="A1157" s="109">
        <v>82566</v>
      </c>
      <c r="B1157" s="110">
        <v>43916</v>
      </c>
      <c r="C1157" s="110">
        <v>43944</v>
      </c>
      <c r="D1157" s="180">
        <v>359.2</v>
      </c>
      <c r="E1157" s="181" t="s">
        <v>379</v>
      </c>
      <c r="F1157" s="63" t="s">
        <v>357</v>
      </c>
      <c r="G1157" s="64"/>
    </row>
    <row r="1158" spans="1:8" hidden="1" x14ac:dyDescent="0.2">
      <c r="A1158" s="109">
        <v>13007</v>
      </c>
      <c r="B1158" s="179">
        <v>43929</v>
      </c>
      <c r="C1158" s="179">
        <v>43959</v>
      </c>
      <c r="D1158" s="180">
        <v>5690</v>
      </c>
      <c r="E1158" s="112" t="s">
        <v>79</v>
      </c>
      <c r="F1158" s="63" t="s">
        <v>363</v>
      </c>
      <c r="G1158" s="64"/>
    </row>
    <row r="1159" spans="1:8" hidden="1" x14ac:dyDescent="0.2">
      <c r="A1159" s="109">
        <v>991395</v>
      </c>
      <c r="B1159" s="110">
        <v>43923</v>
      </c>
      <c r="C1159" s="110">
        <v>43953</v>
      </c>
      <c r="D1159" s="180">
        <v>2472.12</v>
      </c>
      <c r="E1159" s="181" t="s">
        <v>939</v>
      </c>
      <c r="F1159" s="63" t="s">
        <v>363</v>
      </c>
      <c r="G1159" s="64"/>
    </row>
    <row r="1160" spans="1:8" ht="21" hidden="1" x14ac:dyDescent="0.2">
      <c r="A1160" s="109">
        <v>3382609</v>
      </c>
      <c r="B1160" s="179">
        <v>43922</v>
      </c>
      <c r="C1160" s="179">
        <v>43943</v>
      </c>
      <c r="D1160" s="180">
        <v>600.63</v>
      </c>
      <c r="E1160" s="181" t="s">
        <v>217</v>
      </c>
      <c r="F1160" s="63" t="s">
        <v>363</v>
      </c>
      <c r="G1160" s="64"/>
    </row>
    <row r="1161" spans="1:8" ht="21" hidden="1" x14ac:dyDescent="0.2">
      <c r="A1161" s="109">
        <v>335</v>
      </c>
      <c r="B1161" s="179">
        <v>43927</v>
      </c>
      <c r="C1161" s="179">
        <v>43933</v>
      </c>
      <c r="D1161" s="180">
        <v>1043</v>
      </c>
      <c r="E1161" s="181" t="s">
        <v>713</v>
      </c>
      <c r="F1161" s="63" t="s">
        <v>373</v>
      </c>
      <c r="G1161" s="64"/>
    </row>
    <row r="1162" spans="1:8" ht="21" hidden="1" x14ac:dyDescent="0.2">
      <c r="A1162" s="109">
        <v>3070829</v>
      </c>
      <c r="B1162" s="179">
        <v>43929</v>
      </c>
      <c r="C1162" s="110">
        <v>43943</v>
      </c>
      <c r="D1162" s="180">
        <v>1671.6</v>
      </c>
      <c r="E1162" s="181" t="s">
        <v>713</v>
      </c>
      <c r="F1162" s="63" t="s">
        <v>430</v>
      </c>
      <c r="G1162" s="64"/>
    </row>
    <row r="1163" spans="1:8" ht="21" hidden="1" x14ac:dyDescent="0.2">
      <c r="A1163" s="109">
        <v>129679784</v>
      </c>
      <c r="B1163" s="179">
        <v>43922</v>
      </c>
      <c r="C1163" s="179">
        <f>B1163+16</f>
        <v>43938</v>
      </c>
      <c r="D1163" s="180">
        <v>198.63</v>
      </c>
      <c r="E1163" s="181" t="s">
        <v>713</v>
      </c>
      <c r="F1163" s="63" t="s">
        <v>443</v>
      </c>
      <c r="G1163" s="64"/>
    </row>
    <row r="1164" spans="1:8" ht="12" hidden="1" x14ac:dyDescent="0.2">
      <c r="A1164" s="109">
        <v>47185</v>
      </c>
      <c r="B1164" s="110">
        <v>43852</v>
      </c>
      <c r="C1164" s="110">
        <v>43868</v>
      </c>
      <c r="D1164" s="111">
        <v>1243.5999999999999</v>
      </c>
      <c r="E1164" s="178" t="s">
        <v>81</v>
      </c>
      <c r="F1164" s="63" t="s">
        <v>47</v>
      </c>
      <c r="G1164" s="64"/>
      <c r="H1164" s="5"/>
    </row>
    <row r="1165" spans="1:8" ht="12" hidden="1" x14ac:dyDescent="0.2">
      <c r="A1165" s="109">
        <v>47600</v>
      </c>
      <c r="B1165" s="110">
        <v>43880</v>
      </c>
      <c r="C1165" s="110">
        <v>43911</v>
      </c>
      <c r="D1165" s="180">
        <v>2570.29</v>
      </c>
      <c r="E1165" s="181" t="s">
        <v>81</v>
      </c>
      <c r="F1165" s="63" t="s">
        <v>99</v>
      </c>
      <c r="G1165" s="64"/>
      <c r="H1165" s="6"/>
    </row>
    <row r="1166" spans="1:8" ht="12.75" hidden="1" x14ac:dyDescent="0.2">
      <c r="A1166" s="109">
        <v>7</v>
      </c>
      <c r="B1166" s="110">
        <v>43889</v>
      </c>
      <c r="C1166" s="110">
        <f>SUM(B1166+30)</f>
        <v>43919</v>
      </c>
      <c r="D1166" s="180">
        <v>135</v>
      </c>
      <c r="E1166" s="181" t="s">
        <v>786</v>
      </c>
      <c r="F1166" s="63" t="s">
        <v>91</v>
      </c>
      <c r="G1166" s="64"/>
      <c r="H1166" s="3"/>
    </row>
    <row r="1167" spans="1:8" hidden="1" x14ac:dyDescent="0.2">
      <c r="A1167" s="109">
        <v>62026</v>
      </c>
      <c r="B1167" s="179">
        <v>44096</v>
      </c>
      <c r="C1167" s="179">
        <v>44126</v>
      </c>
      <c r="D1167" s="180">
        <v>2500</v>
      </c>
      <c r="E1167" s="181" t="s">
        <v>689</v>
      </c>
      <c r="F1167" s="63" t="s">
        <v>629</v>
      </c>
      <c r="G1167" s="47">
        <v>44106</v>
      </c>
    </row>
    <row r="1168" spans="1:8" hidden="1" x14ac:dyDescent="0.2">
      <c r="A1168" s="109">
        <v>13</v>
      </c>
      <c r="B1168" s="179">
        <v>44104</v>
      </c>
      <c r="C1168" s="179">
        <v>44134</v>
      </c>
      <c r="D1168" s="180">
        <v>135</v>
      </c>
      <c r="E1168" s="181" t="s">
        <v>786</v>
      </c>
      <c r="F1168" s="63" t="s">
        <v>608</v>
      </c>
      <c r="G1168" s="63" t="s">
        <v>1427</v>
      </c>
    </row>
    <row r="1169" spans="1:7" hidden="1" x14ac:dyDescent="0.2">
      <c r="A1169" s="109">
        <v>46</v>
      </c>
      <c r="B1169" s="179">
        <v>44104</v>
      </c>
      <c r="C1169" s="179">
        <f>B1169+30</f>
        <v>44134</v>
      </c>
      <c r="D1169" s="180">
        <v>1224.8</v>
      </c>
      <c r="E1169" s="181" t="s">
        <v>1243</v>
      </c>
      <c r="F1169" s="63" t="s">
        <v>607</v>
      </c>
      <c r="G1169" s="63" t="s">
        <v>1427</v>
      </c>
    </row>
    <row r="1170" spans="1:7" hidden="1" x14ac:dyDescent="0.2">
      <c r="A1170" s="109">
        <v>47</v>
      </c>
      <c r="B1170" s="179">
        <v>44104</v>
      </c>
      <c r="C1170" s="179">
        <f>B1170+30</f>
        <v>44134</v>
      </c>
      <c r="D1170" s="180">
        <v>325</v>
      </c>
      <c r="E1170" s="181" t="s">
        <v>1243</v>
      </c>
      <c r="F1170" s="63" t="s">
        <v>607</v>
      </c>
      <c r="G1170" s="63" t="s">
        <v>1427</v>
      </c>
    </row>
    <row r="1171" spans="1:7" ht="21" hidden="1" x14ac:dyDescent="0.2">
      <c r="A1171" s="109">
        <v>1427426</v>
      </c>
      <c r="B1171" s="179">
        <v>44103</v>
      </c>
      <c r="C1171" s="179">
        <v>44123</v>
      </c>
      <c r="D1171" s="180">
        <v>282.60000000000002</v>
      </c>
      <c r="E1171" s="181" t="s">
        <v>343</v>
      </c>
      <c r="F1171" s="63" t="s">
        <v>605</v>
      </c>
      <c r="G1171" s="63" t="s">
        <v>1427</v>
      </c>
    </row>
    <row r="1172" spans="1:7" hidden="1" x14ac:dyDescent="0.2">
      <c r="A1172" s="109">
        <v>14238</v>
      </c>
      <c r="B1172" s="179">
        <v>44104</v>
      </c>
      <c r="C1172" s="179">
        <v>44125</v>
      </c>
      <c r="D1172" s="180">
        <v>1043.5</v>
      </c>
      <c r="E1172" s="112" t="s">
        <v>79</v>
      </c>
      <c r="F1172" s="63" t="s">
        <v>625</v>
      </c>
      <c r="G1172" s="63" t="s">
        <v>1427</v>
      </c>
    </row>
    <row r="1173" spans="1:7" hidden="1" x14ac:dyDescent="0.2">
      <c r="A1173" s="175">
        <v>39608</v>
      </c>
      <c r="B1173" s="197">
        <v>44096</v>
      </c>
      <c r="C1173" s="197">
        <v>44126</v>
      </c>
      <c r="D1173" s="198">
        <v>362</v>
      </c>
      <c r="E1173" s="199" t="s">
        <v>203</v>
      </c>
      <c r="F1173" s="63" t="s">
        <v>629</v>
      </c>
      <c r="G1173" s="63" t="s">
        <v>1427</v>
      </c>
    </row>
    <row r="1174" spans="1:7" ht="21" hidden="1" x14ac:dyDescent="0.2">
      <c r="A1174" s="109">
        <v>1428213</v>
      </c>
      <c r="B1174" s="179">
        <v>44106</v>
      </c>
      <c r="C1174" s="179">
        <v>44126</v>
      </c>
      <c r="D1174" s="180">
        <v>451.3</v>
      </c>
      <c r="E1174" s="181" t="s">
        <v>343</v>
      </c>
      <c r="F1174" s="113" t="s">
        <v>631</v>
      </c>
      <c r="G1174" s="63" t="s">
        <v>1428</v>
      </c>
    </row>
    <row r="1175" spans="1:7" hidden="1" x14ac:dyDescent="0.2">
      <c r="A1175" s="109">
        <v>5734</v>
      </c>
      <c r="B1175" s="179">
        <v>44105</v>
      </c>
      <c r="C1175" s="179">
        <v>44135</v>
      </c>
      <c r="D1175" s="180">
        <v>422</v>
      </c>
      <c r="E1175" s="181" t="s">
        <v>1529</v>
      </c>
      <c r="F1175" s="113" t="s">
        <v>570</v>
      </c>
      <c r="G1175" s="63" t="s">
        <v>1428</v>
      </c>
    </row>
    <row r="1176" spans="1:7" ht="21" hidden="1" x14ac:dyDescent="0.2">
      <c r="A1176" s="109">
        <v>1427922</v>
      </c>
      <c r="B1176" s="179">
        <v>44105</v>
      </c>
      <c r="C1176" s="179">
        <v>44125</v>
      </c>
      <c r="D1176" s="180">
        <v>369.4</v>
      </c>
      <c r="E1176" s="181" t="s">
        <v>343</v>
      </c>
      <c r="F1176" s="113" t="s">
        <v>631</v>
      </c>
      <c r="G1176" s="63" t="s">
        <v>1428</v>
      </c>
    </row>
    <row r="1177" spans="1:7" ht="21" hidden="1" x14ac:dyDescent="0.2">
      <c r="A1177" s="109">
        <v>46212</v>
      </c>
      <c r="B1177" s="179">
        <v>44104</v>
      </c>
      <c r="C1177" s="179">
        <v>44132</v>
      </c>
      <c r="D1177" s="180">
        <v>831</v>
      </c>
      <c r="E1177" s="181" t="s">
        <v>713</v>
      </c>
      <c r="F1177" s="113" t="s">
        <v>633</v>
      </c>
      <c r="G1177" s="63" t="s">
        <v>1428</v>
      </c>
    </row>
    <row r="1178" spans="1:7" hidden="1" x14ac:dyDescent="0.2">
      <c r="A1178" s="109">
        <v>499154</v>
      </c>
      <c r="B1178" s="179">
        <v>44105</v>
      </c>
      <c r="C1178" s="179">
        <v>44120</v>
      </c>
      <c r="D1178" s="180">
        <v>1997.03</v>
      </c>
      <c r="E1178" s="181" t="s">
        <v>144</v>
      </c>
      <c r="F1178" s="113" t="s">
        <v>633</v>
      </c>
      <c r="G1178" s="63" t="s">
        <v>1428</v>
      </c>
    </row>
    <row r="1179" spans="1:7" hidden="1" x14ac:dyDescent="0.2">
      <c r="A1179" s="109">
        <v>8658</v>
      </c>
      <c r="B1179" s="179">
        <v>44105</v>
      </c>
      <c r="C1179" s="179">
        <v>44119</v>
      </c>
      <c r="D1179" s="180">
        <v>321.56</v>
      </c>
      <c r="E1179" s="181" t="s">
        <v>414</v>
      </c>
      <c r="F1179" s="113" t="s">
        <v>631</v>
      </c>
      <c r="G1179" s="63" t="s">
        <v>1428</v>
      </c>
    </row>
    <row r="1180" spans="1:7" ht="21" hidden="1" x14ac:dyDescent="0.2">
      <c r="A1180" s="109">
        <v>680</v>
      </c>
      <c r="B1180" s="179">
        <v>44102</v>
      </c>
      <c r="C1180" s="179">
        <f>B1180+30</f>
        <v>44132</v>
      </c>
      <c r="D1180" s="180">
        <v>12968.39</v>
      </c>
      <c r="E1180" s="181" t="s">
        <v>740</v>
      </c>
      <c r="F1180" s="113" t="s">
        <v>87</v>
      </c>
      <c r="G1180" s="63" t="s">
        <v>1429</v>
      </c>
    </row>
    <row r="1181" spans="1:7" hidden="1" x14ac:dyDescent="0.2">
      <c r="A1181" s="109">
        <v>63377</v>
      </c>
      <c r="B1181" s="179">
        <v>44110</v>
      </c>
      <c r="C1181" s="179">
        <v>44125</v>
      </c>
      <c r="D1181" s="180">
        <v>4789.28</v>
      </c>
      <c r="E1181" s="181" t="s">
        <v>445</v>
      </c>
      <c r="F1181" s="113" t="s">
        <v>633</v>
      </c>
      <c r="G1181" s="63" t="s">
        <v>1432</v>
      </c>
    </row>
    <row r="1182" spans="1:7" hidden="1" x14ac:dyDescent="0.2">
      <c r="A1182" s="109">
        <v>498523</v>
      </c>
      <c r="B1182" s="179">
        <v>44103</v>
      </c>
      <c r="C1182" s="179">
        <v>44118</v>
      </c>
      <c r="D1182" s="180">
        <v>1114.92</v>
      </c>
      <c r="E1182" s="181" t="s">
        <v>144</v>
      </c>
      <c r="F1182" s="113" t="s">
        <v>635</v>
      </c>
      <c r="G1182" s="63" t="s">
        <v>1432</v>
      </c>
    </row>
    <row r="1183" spans="1:7" hidden="1" x14ac:dyDescent="0.2">
      <c r="A1183" s="109">
        <v>499533</v>
      </c>
      <c r="B1183" s="179">
        <v>44110</v>
      </c>
      <c r="C1183" s="179">
        <v>44125</v>
      </c>
      <c r="D1183" s="180">
        <v>237.84</v>
      </c>
      <c r="E1183" s="181" t="s">
        <v>144</v>
      </c>
      <c r="F1183" s="113" t="s">
        <v>635</v>
      </c>
      <c r="G1183" s="63" t="s">
        <v>1432</v>
      </c>
    </row>
    <row r="1184" spans="1:7" hidden="1" x14ac:dyDescent="0.2">
      <c r="A1184" s="109">
        <v>500855</v>
      </c>
      <c r="B1184" s="179">
        <v>44118</v>
      </c>
      <c r="C1184" s="179">
        <v>44120</v>
      </c>
      <c r="D1184" s="180">
        <v>924</v>
      </c>
      <c r="E1184" s="181" t="s">
        <v>144</v>
      </c>
      <c r="F1184" s="113" t="s">
        <v>635</v>
      </c>
      <c r="G1184" s="63" t="s">
        <v>1449</v>
      </c>
    </row>
    <row r="1185" spans="1:7" ht="21" hidden="1" x14ac:dyDescent="0.2">
      <c r="A1185" s="109">
        <v>1428519</v>
      </c>
      <c r="B1185" s="179">
        <v>44110</v>
      </c>
      <c r="C1185" s="179">
        <v>44130</v>
      </c>
      <c r="D1185" s="180">
        <v>292.89999999999998</v>
      </c>
      <c r="E1185" s="181" t="s">
        <v>343</v>
      </c>
      <c r="F1185" s="113" t="s">
        <v>631</v>
      </c>
      <c r="G1185" s="63" t="s">
        <v>1432</v>
      </c>
    </row>
    <row r="1186" spans="1:7" hidden="1" x14ac:dyDescent="0.2">
      <c r="A1186" s="109">
        <v>130585</v>
      </c>
      <c r="B1186" s="179">
        <v>44104</v>
      </c>
      <c r="C1186" s="179">
        <v>44134</v>
      </c>
      <c r="D1186" s="180">
        <v>400</v>
      </c>
      <c r="E1186" s="181" t="s">
        <v>690</v>
      </c>
      <c r="F1186" s="113" t="s">
        <v>629</v>
      </c>
      <c r="G1186" s="63" t="s">
        <v>1432</v>
      </c>
    </row>
    <row r="1187" spans="1:7" ht="21" hidden="1" x14ac:dyDescent="0.2">
      <c r="A1187" s="109">
        <v>14401</v>
      </c>
      <c r="B1187" s="179">
        <v>44109</v>
      </c>
      <c r="C1187" s="179">
        <v>44139</v>
      </c>
      <c r="D1187" s="180">
        <v>44000</v>
      </c>
      <c r="E1187" s="181" t="s">
        <v>1129</v>
      </c>
      <c r="F1187" s="113" t="s">
        <v>512</v>
      </c>
      <c r="G1187" s="63" t="s">
        <v>1432</v>
      </c>
    </row>
    <row r="1188" spans="1:7" hidden="1" x14ac:dyDescent="0.2">
      <c r="A1188" s="109">
        <v>3090</v>
      </c>
      <c r="B1188" s="179">
        <v>44104</v>
      </c>
      <c r="C1188" s="179">
        <v>44119</v>
      </c>
      <c r="D1188" s="180">
        <v>1860</v>
      </c>
      <c r="E1188" s="181" t="s">
        <v>1430</v>
      </c>
      <c r="F1188" s="113" t="s">
        <v>620</v>
      </c>
      <c r="G1188" s="63" t="s">
        <v>1432</v>
      </c>
    </row>
    <row r="1189" spans="1:7" hidden="1" x14ac:dyDescent="0.2">
      <c r="A1189" s="109">
        <v>1932071</v>
      </c>
      <c r="B1189" s="179">
        <v>44104</v>
      </c>
      <c r="C1189" s="179">
        <v>44125</v>
      </c>
      <c r="D1189" s="180">
        <v>1198</v>
      </c>
      <c r="E1189" s="181" t="s">
        <v>1431</v>
      </c>
      <c r="F1189" s="113" t="s">
        <v>633</v>
      </c>
      <c r="G1189" s="63" t="s">
        <v>1432</v>
      </c>
    </row>
    <row r="1190" spans="1:7" hidden="1" x14ac:dyDescent="0.2">
      <c r="A1190" s="109">
        <v>8674</v>
      </c>
      <c r="B1190" s="179">
        <v>44110</v>
      </c>
      <c r="C1190" s="179">
        <v>44124</v>
      </c>
      <c r="D1190" s="180">
        <v>283.7</v>
      </c>
      <c r="E1190" s="181" t="s">
        <v>414</v>
      </c>
      <c r="F1190" s="113" t="s">
        <v>631</v>
      </c>
      <c r="G1190" s="63" t="s">
        <v>1432</v>
      </c>
    </row>
    <row r="1191" spans="1:7" hidden="1" x14ac:dyDescent="0.2">
      <c r="A1191" s="109">
        <v>14284</v>
      </c>
      <c r="B1191" s="179">
        <v>44110</v>
      </c>
      <c r="C1191" s="179">
        <v>44131</v>
      </c>
      <c r="D1191" s="180">
        <v>1421</v>
      </c>
      <c r="E1191" s="112" t="s">
        <v>79</v>
      </c>
      <c r="F1191" s="113" t="s">
        <v>625</v>
      </c>
      <c r="G1191" s="63" t="s">
        <v>1432</v>
      </c>
    </row>
    <row r="1192" spans="1:7" hidden="1" x14ac:dyDescent="0.2">
      <c r="A1192" s="109">
        <v>1318716</v>
      </c>
      <c r="B1192" s="179">
        <v>44109</v>
      </c>
      <c r="C1192" s="179">
        <v>44139</v>
      </c>
      <c r="D1192" s="180">
        <v>447.2</v>
      </c>
      <c r="E1192" s="112" t="s">
        <v>63</v>
      </c>
      <c r="F1192" s="242" t="s">
        <v>628</v>
      </c>
      <c r="G1192" s="63" t="s">
        <v>1432</v>
      </c>
    </row>
    <row r="1193" spans="1:7" hidden="1" x14ac:dyDescent="0.2">
      <c r="A1193" s="109">
        <v>38796</v>
      </c>
      <c r="B1193" s="179">
        <v>44119</v>
      </c>
      <c r="C1193" s="179">
        <v>44149</v>
      </c>
      <c r="D1193" s="180">
        <v>490.56</v>
      </c>
      <c r="E1193" s="181" t="s">
        <v>799</v>
      </c>
      <c r="F1193" s="113" t="s">
        <v>645</v>
      </c>
      <c r="G1193" s="173">
        <v>44123</v>
      </c>
    </row>
    <row r="1194" spans="1:7" hidden="1" x14ac:dyDescent="0.2">
      <c r="A1194" s="109">
        <v>290700</v>
      </c>
      <c r="B1194" s="179">
        <v>44111</v>
      </c>
      <c r="C1194" s="179">
        <v>44141</v>
      </c>
      <c r="D1194" s="180">
        <v>1240.48</v>
      </c>
      <c r="E1194" s="181" t="s">
        <v>882</v>
      </c>
      <c r="F1194" s="113" t="s">
        <v>645</v>
      </c>
      <c r="G1194" s="63" t="s">
        <v>1458</v>
      </c>
    </row>
    <row r="1195" spans="1:7" hidden="1" x14ac:dyDescent="0.2">
      <c r="A1195" s="109">
        <v>140002</v>
      </c>
      <c r="B1195" s="179">
        <v>44111</v>
      </c>
      <c r="C1195" s="179">
        <v>44141</v>
      </c>
      <c r="D1195" s="180">
        <v>1301.1400000000001</v>
      </c>
      <c r="E1195" s="181" t="s">
        <v>884</v>
      </c>
      <c r="F1195" s="113" t="s">
        <v>645</v>
      </c>
      <c r="G1195" s="173">
        <v>44125</v>
      </c>
    </row>
    <row r="1196" spans="1:7" ht="21" hidden="1" x14ac:dyDescent="0.2">
      <c r="A1196" s="109">
        <v>66136</v>
      </c>
      <c r="B1196" s="179" t="s">
        <v>1439</v>
      </c>
      <c r="C1196" s="179">
        <v>44141</v>
      </c>
      <c r="D1196" s="180">
        <v>366</v>
      </c>
      <c r="E1196" s="181" t="s">
        <v>686</v>
      </c>
      <c r="F1196" s="315" t="s">
        <v>644</v>
      </c>
      <c r="G1196" s="63" t="s">
        <v>1438</v>
      </c>
    </row>
    <row r="1197" spans="1:7" ht="21" hidden="1" x14ac:dyDescent="0.2">
      <c r="A1197" s="109">
        <v>33886</v>
      </c>
      <c r="B1197" s="179">
        <v>44111</v>
      </c>
      <c r="C1197" s="179">
        <v>44141</v>
      </c>
      <c r="D1197" s="180">
        <v>1218.75</v>
      </c>
      <c r="E1197" s="181" t="s">
        <v>57</v>
      </c>
      <c r="F1197" s="113" t="s">
        <v>644</v>
      </c>
      <c r="G1197" s="63" t="s">
        <v>1438</v>
      </c>
    </row>
    <row r="1198" spans="1:7" ht="21" hidden="1" x14ac:dyDescent="0.2">
      <c r="A1198" s="109">
        <v>66130</v>
      </c>
      <c r="B1198" s="179">
        <v>44111</v>
      </c>
      <c r="C1198" s="179">
        <v>44141</v>
      </c>
      <c r="D1198" s="180">
        <v>678.45</v>
      </c>
      <c r="E1198" s="181" t="s">
        <v>686</v>
      </c>
      <c r="F1198" s="113" t="s">
        <v>643</v>
      </c>
      <c r="G1198" s="63" t="s">
        <v>1438</v>
      </c>
    </row>
    <row r="1199" spans="1:7" hidden="1" x14ac:dyDescent="0.2">
      <c r="A1199" s="109">
        <v>2029</v>
      </c>
      <c r="B1199" s="179">
        <v>44109</v>
      </c>
      <c r="C1199" s="179">
        <v>44139</v>
      </c>
      <c r="D1199" s="180">
        <v>1618.5</v>
      </c>
      <c r="E1199" s="181" t="s">
        <v>201</v>
      </c>
      <c r="F1199" s="242" t="s">
        <v>617</v>
      </c>
      <c r="G1199" s="63" t="s">
        <v>1438</v>
      </c>
    </row>
    <row r="1200" spans="1:7" hidden="1" x14ac:dyDescent="0.2">
      <c r="A1200" s="109">
        <v>140321</v>
      </c>
      <c r="B1200" s="179">
        <v>44118</v>
      </c>
      <c r="C1200" s="179">
        <f>B1200+30</f>
        <v>44148</v>
      </c>
      <c r="D1200" s="180">
        <v>111.5</v>
      </c>
      <c r="E1200" s="181" t="s">
        <v>884</v>
      </c>
      <c r="F1200" s="113" t="s">
        <v>645</v>
      </c>
      <c r="G1200" s="173">
        <v>44125</v>
      </c>
    </row>
    <row r="1201" spans="1:7" hidden="1" x14ac:dyDescent="0.2">
      <c r="A1201" s="109">
        <v>1354216</v>
      </c>
      <c r="B1201" s="179">
        <v>44110</v>
      </c>
      <c r="C1201" s="179">
        <v>44140</v>
      </c>
      <c r="D1201" s="180">
        <v>26325.8</v>
      </c>
      <c r="E1201" s="181" t="s">
        <v>58</v>
      </c>
      <c r="F1201" s="113" t="s">
        <v>645</v>
      </c>
      <c r="G1201" s="63" t="s">
        <v>1438</v>
      </c>
    </row>
    <row r="1202" spans="1:7" hidden="1" x14ac:dyDescent="0.2">
      <c r="A1202" s="109">
        <v>1355170</v>
      </c>
      <c r="B1202" s="179">
        <v>44112</v>
      </c>
      <c r="C1202" s="179">
        <v>44140</v>
      </c>
      <c r="D1202" s="180">
        <v>508.8</v>
      </c>
      <c r="E1202" s="181" t="s">
        <v>58</v>
      </c>
      <c r="F1202" s="113" t="s">
        <v>643</v>
      </c>
      <c r="G1202" s="63" t="s">
        <v>1458</v>
      </c>
    </row>
    <row r="1203" spans="1:7" ht="21" hidden="1" x14ac:dyDescent="0.2">
      <c r="A1203" s="175">
        <v>104083</v>
      </c>
      <c r="B1203" s="197">
        <v>44110</v>
      </c>
      <c r="C1203" s="197" t="s">
        <v>1437</v>
      </c>
      <c r="D1203" s="198">
        <v>136.72</v>
      </c>
      <c r="E1203" s="199" t="s">
        <v>56</v>
      </c>
      <c r="F1203" s="113" t="s">
        <v>645</v>
      </c>
      <c r="G1203" s="63" t="s">
        <v>1438</v>
      </c>
    </row>
    <row r="1204" spans="1:7" ht="21" hidden="1" x14ac:dyDescent="0.2">
      <c r="A1204" s="109">
        <v>105190</v>
      </c>
      <c r="B1204" s="179">
        <v>44112</v>
      </c>
      <c r="C1204" s="179">
        <v>44142</v>
      </c>
      <c r="D1204" s="180">
        <v>364.25</v>
      </c>
      <c r="E1204" s="181" t="s">
        <v>56</v>
      </c>
      <c r="F1204" s="315" t="s">
        <v>647</v>
      </c>
      <c r="G1204" s="63" t="s">
        <v>1448</v>
      </c>
    </row>
    <row r="1205" spans="1:7" ht="21" hidden="1" x14ac:dyDescent="0.2">
      <c r="A1205" s="109">
        <v>24569</v>
      </c>
      <c r="B1205" s="179">
        <v>44112</v>
      </c>
      <c r="C1205" s="179">
        <v>44141</v>
      </c>
      <c r="D1205" s="180">
        <v>1411.76</v>
      </c>
      <c r="E1205" s="181" t="s">
        <v>779</v>
      </c>
      <c r="F1205" s="113" t="s">
        <v>647</v>
      </c>
      <c r="G1205" s="63" t="s">
        <v>1448</v>
      </c>
    </row>
    <row r="1206" spans="1:7" ht="21" hidden="1" x14ac:dyDescent="0.2">
      <c r="A1206" s="109">
        <v>1129487</v>
      </c>
      <c r="B1206" s="179">
        <v>44112</v>
      </c>
      <c r="C1206" s="179">
        <v>44142</v>
      </c>
      <c r="D1206" s="180">
        <v>244.8</v>
      </c>
      <c r="E1206" s="181" t="s">
        <v>56</v>
      </c>
      <c r="F1206" s="113" t="s">
        <v>647</v>
      </c>
      <c r="G1206" s="63" t="s">
        <v>1448</v>
      </c>
    </row>
    <row r="1207" spans="1:7" ht="21" hidden="1" x14ac:dyDescent="0.2">
      <c r="A1207" s="109">
        <v>49093</v>
      </c>
      <c r="B1207" s="179">
        <v>44112</v>
      </c>
      <c r="C1207" s="179">
        <v>44140</v>
      </c>
      <c r="D1207" s="180">
        <v>2074.69</v>
      </c>
      <c r="E1207" s="181" t="s">
        <v>59</v>
      </c>
      <c r="F1207" s="113" t="s">
        <v>647</v>
      </c>
      <c r="G1207" s="63" t="s">
        <v>1448</v>
      </c>
    </row>
    <row r="1208" spans="1:7" ht="21" hidden="1" x14ac:dyDescent="0.2">
      <c r="A1208" s="109">
        <v>474679</v>
      </c>
      <c r="B1208" s="179">
        <v>44112</v>
      </c>
      <c r="C1208" s="179">
        <v>44144</v>
      </c>
      <c r="D1208" s="180">
        <v>573.38</v>
      </c>
      <c r="E1208" s="181" t="s">
        <v>68</v>
      </c>
      <c r="F1208" s="113" t="s">
        <v>647</v>
      </c>
      <c r="G1208" s="63" t="s">
        <v>1448</v>
      </c>
    </row>
    <row r="1209" spans="1:7" ht="21" hidden="1" x14ac:dyDescent="0.2">
      <c r="A1209" s="109">
        <v>127765</v>
      </c>
      <c r="B1209" s="179">
        <v>44112</v>
      </c>
      <c r="C1209" s="179">
        <v>44144</v>
      </c>
      <c r="D1209" s="180">
        <v>3256.93</v>
      </c>
      <c r="E1209" s="181" t="s">
        <v>68</v>
      </c>
      <c r="F1209" s="113" t="s">
        <v>647</v>
      </c>
      <c r="G1209" s="63" t="s">
        <v>1448</v>
      </c>
    </row>
    <row r="1210" spans="1:7" hidden="1" x14ac:dyDescent="0.2">
      <c r="A1210" s="109">
        <v>49634</v>
      </c>
      <c r="B1210" s="179">
        <v>44112</v>
      </c>
      <c r="C1210" s="179">
        <v>44141</v>
      </c>
      <c r="D1210" s="180">
        <v>248.4</v>
      </c>
      <c r="E1210" s="181" t="s">
        <v>378</v>
      </c>
      <c r="F1210" s="113" t="s">
        <v>647</v>
      </c>
      <c r="G1210" s="63" t="s">
        <v>1448</v>
      </c>
    </row>
    <row r="1211" spans="1:7" hidden="1" x14ac:dyDescent="0.2">
      <c r="A1211" s="109">
        <v>1034929</v>
      </c>
      <c r="B1211" s="179">
        <v>44112</v>
      </c>
      <c r="C1211" s="179">
        <v>44142</v>
      </c>
      <c r="D1211" s="180">
        <v>4055.54</v>
      </c>
      <c r="E1211" s="181" t="s">
        <v>939</v>
      </c>
      <c r="F1211" s="113" t="s">
        <v>647</v>
      </c>
      <c r="G1211" s="63" t="s">
        <v>1448</v>
      </c>
    </row>
    <row r="1212" spans="1:7" hidden="1" x14ac:dyDescent="0.2">
      <c r="A1212" s="109">
        <v>291741</v>
      </c>
      <c r="B1212" s="179">
        <v>44112</v>
      </c>
      <c r="C1212" s="179">
        <v>44142</v>
      </c>
      <c r="D1212" s="180">
        <v>1079.8</v>
      </c>
      <c r="E1212" s="181" t="s">
        <v>882</v>
      </c>
      <c r="F1212" s="113" t="s">
        <v>647</v>
      </c>
      <c r="G1212" s="63" t="s">
        <v>1448</v>
      </c>
    </row>
    <row r="1213" spans="1:7" hidden="1" x14ac:dyDescent="0.2">
      <c r="A1213" s="109">
        <v>5826</v>
      </c>
      <c r="B1213" s="179">
        <v>44112</v>
      </c>
      <c r="C1213" s="179">
        <v>44142</v>
      </c>
      <c r="D1213" s="180">
        <v>422</v>
      </c>
      <c r="E1213" s="181" t="s">
        <v>1529</v>
      </c>
      <c r="F1213" s="113" t="s">
        <v>570</v>
      </c>
      <c r="G1213" s="63" t="s">
        <v>1448</v>
      </c>
    </row>
    <row r="1214" spans="1:7" hidden="1" x14ac:dyDescent="0.2">
      <c r="A1214" s="109">
        <v>502171</v>
      </c>
      <c r="B1214" s="179">
        <v>44126</v>
      </c>
      <c r="C1214" s="179">
        <v>44141</v>
      </c>
      <c r="D1214" s="180">
        <v>702.5</v>
      </c>
      <c r="E1214" s="181" t="s">
        <v>144</v>
      </c>
      <c r="F1214" s="113" t="s">
        <v>635</v>
      </c>
      <c r="G1214" s="173">
        <v>44127</v>
      </c>
    </row>
    <row r="1215" spans="1:7" ht="21" hidden="1" x14ac:dyDescent="0.2">
      <c r="A1215" s="109">
        <v>1428862</v>
      </c>
      <c r="B1215" s="179">
        <v>44112</v>
      </c>
      <c r="C1215" s="179">
        <v>44132</v>
      </c>
      <c r="D1215" s="180">
        <v>671.1</v>
      </c>
      <c r="E1215" s="181" t="s">
        <v>343</v>
      </c>
      <c r="F1215" s="113" t="s">
        <v>631</v>
      </c>
      <c r="G1215" s="63" t="s">
        <v>1448</v>
      </c>
    </row>
    <row r="1216" spans="1:7" hidden="1" x14ac:dyDescent="0.2">
      <c r="A1216" s="109">
        <v>1753163</v>
      </c>
      <c r="B1216" s="179">
        <v>44111</v>
      </c>
      <c r="C1216" s="179">
        <v>44129</v>
      </c>
      <c r="D1216" s="180">
        <v>1120</v>
      </c>
      <c r="E1216" s="112" t="s">
        <v>714</v>
      </c>
      <c r="F1216" s="113" t="s">
        <v>88</v>
      </c>
      <c r="G1216" s="63" t="s">
        <v>1448</v>
      </c>
    </row>
    <row r="1217" spans="1:7" hidden="1" x14ac:dyDescent="0.2">
      <c r="A1217" s="109">
        <v>411072</v>
      </c>
      <c r="B1217" s="179">
        <v>44113</v>
      </c>
      <c r="C1217" s="179">
        <v>44129</v>
      </c>
      <c r="D1217" s="180">
        <v>480</v>
      </c>
      <c r="E1217" s="181" t="s">
        <v>714</v>
      </c>
      <c r="F1217" s="113" t="s">
        <v>88</v>
      </c>
      <c r="G1217" s="63" t="s">
        <v>1448</v>
      </c>
    </row>
    <row r="1218" spans="1:7" ht="21" hidden="1" x14ac:dyDescent="0.2">
      <c r="A1218" s="109">
        <v>1429297</v>
      </c>
      <c r="B1218" s="179">
        <v>44117</v>
      </c>
      <c r="C1218" s="179">
        <v>44137</v>
      </c>
      <c r="D1218" s="180">
        <v>288.10000000000002</v>
      </c>
      <c r="E1218" s="181" t="s">
        <v>343</v>
      </c>
      <c r="F1218" s="113" t="s">
        <v>631</v>
      </c>
      <c r="G1218" s="63" t="s">
        <v>1449</v>
      </c>
    </row>
    <row r="1219" spans="1:7" hidden="1" x14ac:dyDescent="0.2">
      <c r="A1219" s="109">
        <v>503408</v>
      </c>
      <c r="B1219" s="179">
        <v>44133</v>
      </c>
      <c r="C1219" s="179">
        <v>44148</v>
      </c>
      <c r="D1219" s="180">
        <v>674.9</v>
      </c>
      <c r="E1219" s="181" t="s">
        <v>144</v>
      </c>
      <c r="F1219" s="113" t="s">
        <v>635</v>
      </c>
      <c r="G1219" s="173">
        <v>44138</v>
      </c>
    </row>
    <row r="1220" spans="1:7" ht="21" hidden="1" x14ac:dyDescent="0.2">
      <c r="A1220" s="109">
        <v>42469</v>
      </c>
      <c r="B1220" s="179">
        <v>44117</v>
      </c>
      <c r="C1220" s="179">
        <v>44146</v>
      </c>
      <c r="D1220" s="180">
        <v>1324.72</v>
      </c>
      <c r="E1220" s="181" t="s">
        <v>661</v>
      </c>
      <c r="F1220" s="113" t="s">
        <v>635</v>
      </c>
      <c r="G1220" s="63" t="s">
        <v>1449</v>
      </c>
    </row>
    <row r="1221" spans="1:7" hidden="1" x14ac:dyDescent="0.2">
      <c r="A1221" s="109">
        <v>300888</v>
      </c>
      <c r="B1221" s="179">
        <v>44104</v>
      </c>
      <c r="C1221" s="179">
        <v>44133</v>
      </c>
      <c r="D1221" s="180">
        <v>1881.79</v>
      </c>
      <c r="E1221" s="181" t="s">
        <v>1020</v>
      </c>
      <c r="F1221" s="113" t="s">
        <v>635</v>
      </c>
      <c r="G1221" s="63" t="s">
        <v>1432</v>
      </c>
    </row>
    <row r="1222" spans="1:7" ht="21" hidden="1" x14ac:dyDescent="0.2">
      <c r="A1222" s="109">
        <v>339</v>
      </c>
      <c r="B1222" s="179">
        <v>44117</v>
      </c>
      <c r="C1222" s="179">
        <f>B1222+20</f>
        <v>44137</v>
      </c>
      <c r="D1222" s="180">
        <v>19800</v>
      </c>
      <c r="E1222" s="181" t="s">
        <v>229</v>
      </c>
      <c r="F1222" s="60" t="s">
        <v>55</v>
      </c>
      <c r="G1222" s="63" t="s">
        <v>1449</v>
      </c>
    </row>
    <row r="1223" spans="1:7" hidden="1" x14ac:dyDescent="0.2">
      <c r="A1223" s="109">
        <v>14330</v>
      </c>
      <c r="B1223" s="179">
        <v>44117</v>
      </c>
      <c r="C1223" s="179">
        <v>44138</v>
      </c>
      <c r="D1223" s="180">
        <v>2796</v>
      </c>
      <c r="E1223" s="112" t="s">
        <v>79</v>
      </c>
      <c r="F1223" s="60" t="s">
        <v>649</v>
      </c>
      <c r="G1223" s="63" t="s">
        <v>1458</v>
      </c>
    </row>
    <row r="1224" spans="1:7" hidden="1" x14ac:dyDescent="0.2">
      <c r="A1224" s="109">
        <v>74385</v>
      </c>
      <c r="B1224" s="179">
        <v>44113</v>
      </c>
      <c r="C1224" s="179">
        <v>44143</v>
      </c>
      <c r="D1224" s="180">
        <v>1344</v>
      </c>
      <c r="E1224" s="181" t="s">
        <v>196</v>
      </c>
      <c r="F1224" s="63" t="s">
        <v>647</v>
      </c>
      <c r="G1224" s="63" t="s">
        <v>1458</v>
      </c>
    </row>
    <row r="1225" spans="1:7" hidden="1" x14ac:dyDescent="0.2">
      <c r="A1225" s="109">
        <v>17746</v>
      </c>
      <c r="B1225" s="179">
        <v>44117</v>
      </c>
      <c r="C1225" s="179">
        <v>44147</v>
      </c>
      <c r="D1225" s="180">
        <v>6252.4</v>
      </c>
      <c r="E1225" s="181" t="s">
        <v>741</v>
      </c>
      <c r="F1225" s="63" t="s">
        <v>647</v>
      </c>
      <c r="G1225" s="63" t="s">
        <v>1458</v>
      </c>
    </row>
    <row r="1226" spans="1:7" hidden="1" x14ac:dyDescent="0.2">
      <c r="A1226" s="109">
        <v>153202</v>
      </c>
      <c r="B1226" s="179">
        <v>44117</v>
      </c>
      <c r="C1226" s="179">
        <v>44147</v>
      </c>
      <c r="D1226" s="180">
        <v>1100</v>
      </c>
      <c r="E1226" s="181" t="s">
        <v>784</v>
      </c>
      <c r="F1226" s="63" t="s">
        <v>647</v>
      </c>
      <c r="G1226" s="63" t="s">
        <v>1458</v>
      </c>
    </row>
    <row r="1227" spans="1:7" hidden="1" x14ac:dyDescent="0.2">
      <c r="A1227" s="109">
        <v>153206</v>
      </c>
      <c r="B1227" s="179">
        <v>44117</v>
      </c>
      <c r="C1227" s="179">
        <v>44147</v>
      </c>
      <c r="D1227" s="180">
        <v>2597</v>
      </c>
      <c r="E1227" s="181" t="s">
        <v>784</v>
      </c>
      <c r="F1227" s="63" t="s">
        <v>647</v>
      </c>
      <c r="G1227" s="63" t="s">
        <v>1458</v>
      </c>
    </row>
    <row r="1228" spans="1:7" ht="21" hidden="1" x14ac:dyDescent="0.2">
      <c r="A1228" s="109">
        <v>1266518</v>
      </c>
      <c r="B1228" s="179">
        <v>44113</v>
      </c>
      <c r="C1228" s="179">
        <v>44143</v>
      </c>
      <c r="D1228" s="180">
        <v>3555.8</v>
      </c>
      <c r="E1228" s="181" t="s">
        <v>65</v>
      </c>
      <c r="F1228" s="63" t="s">
        <v>647</v>
      </c>
      <c r="G1228" s="63" t="s">
        <v>1458</v>
      </c>
    </row>
    <row r="1229" spans="1:7" hidden="1" x14ac:dyDescent="0.2">
      <c r="A1229" s="109">
        <v>559168</v>
      </c>
      <c r="B1229" s="179">
        <v>44113</v>
      </c>
      <c r="C1229" s="179">
        <v>44144</v>
      </c>
      <c r="D1229" s="180">
        <v>5784.21</v>
      </c>
      <c r="E1229" s="181" t="s">
        <v>58</v>
      </c>
      <c r="F1229" s="63" t="s">
        <v>647</v>
      </c>
      <c r="G1229" s="63" t="s">
        <v>1458</v>
      </c>
    </row>
    <row r="1230" spans="1:7" hidden="1" x14ac:dyDescent="0.2">
      <c r="A1230" s="109">
        <v>89750</v>
      </c>
      <c r="B1230" s="179">
        <v>44113</v>
      </c>
      <c r="C1230" s="179">
        <v>44143</v>
      </c>
      <c r="D1230" s="180">
        <v>860</v>
      </c>
      <c r="E1230" s="181" t="s">
        <v>66</v>
      </c>
      <c r="F1230" s="63" t="s">
        <v>647</v>
      </c>
      <c r="G1230" s="63" t="s">
        <v>1458</v>
      </c>
    </row>
    <row r="1231" spans="1:7" ht="21" hidden="1" x14ac:dyDescent="0.2">
      <c r="A1231" s="109">
        <v>671</v>
      </c>
      <c r="B1231" s="179">
        <v>44117</v>
      </c>
      <c r="C1231" s="179">
        <v>44147</v>
      </c>
      <c r="D1231" s="180">
        <v>1343</v>
      </c>
      <c r="E1231" s="181" t="s">
        <v>742</v>
      </c>
      <c r="F1231" s="63" t="s">
        <v>647</v>
      </c>
      <c r="G1231" s="63" t="s">
        <v>1458</v>
      </c>
    </row>
    <row r="1232" spans="1:7" hidden="1" x14ac:dyDescent="0.2">
      <c r="A1232" s="109">
        <v>367345</v>
      </c>
      <c r="B1232" s="179">
        <v>44113</v>
      </c>
      <c r="C1232" s="179">
        <v>44143</v>
      </c>
      <c r="D1232" s="180">
        <v>407</v>
      </c>
      <c r="E1232" s="181" t="s">
        <v>232</v>
      </c>
      <c r="F1232" s="63" t="s">
        <v>647</v>
      </c>
      <c r="G1232" s="63" t="s">
        <v>1458</v>
      </c>
    </row>
    <row r="1233" spans="1:7" hidden="1" x14ac:dyDescent="0.2">
      <c r="A1233" s="109">
        <v>1355407</v>
      </c>
      <c r="B1233" s="179">
        <v>44113</v>
      </c>
      <c r="C1233" s="179">
        <v>44144</v>
      </c>
      <c r="D1233" s="180">
        <v>8421.7199999999993</v>
      </c>
      <c r="E1233" s="181" t="s">
        <v>58</v>
      </c>
      <c r="F1233" s="63" t="s">
        <v>647</v>
      </c>
      <c r="G1233" s="63" t="s">
        <v>1458</v>
      </c>
    </row>
    <row r="1234" spans="1:7" hidden="1" x14ac:dyDescent="0.2">
      <c r="A1234" s="109">
        <v>559190</v>
      </c>
      <c r="B1234" s="179">
        <v>44113</v>
      </c>
      <c r="C1234" s="179">
        <v>44144</v>
      </c>
      <c r="D1234" s="180">
        <v>5888.43</v>
      </c>
      <c r="E1234" s="181" t="s">
        <v>58</v>
      </c>
      <c r="F1234" s="63" t="s">
        <v>647</v>
      </c>
      <c r="G1234" s="63" t="s">
        <v>1458</v>
      </c>
    </row>
    <row r="1235" spans="1:7" ht="21" hidden="1" x14ac:dyDescent="0.2">
      <c r="A1235" s="109">
        <v>41253</v>
      </c>
      <c r="B1235" s="179">
        <v>44117</v>
      </c>
      <c r="C1235" s="179">
        <v>44147</v>
      </c>
      <c r="D1235" s="180">
        <v>1522.43</v>
      </c>
      <c r="E1235" s="181" t="s">
        <v>1015</v>
      </c>
      <c r="F1235" s="63" t="s">
        <v>647</v>
      </c>
      <c r="G1235" s="63" t="s">
        <v>1458</v>
      </c>
    </row>
    <row r="1236" spans="1:7" hidden="1" x14ac:dyDescent="0.2">
      <c r="A1236" s="109">
        <v>13098</v>
      </c>
      <c r="B1236" s="179">
        <v>44118</v>
      </c>
      <c r="C1236" s="179">
        <v>44148</v>
      </c>
      <c r="D1236" s="180">
        <v>754.1</v>
      </c>
      <c r="E1236" s="181" t="s">
        <v>481</v>
      </c>
      <c r="F1236" s="63" t="s">
        <v>647</v>
      </c>
      <c r="G1236" s="63" t="s">
        <v>1458</v>
      </c>
    </row>
    <row r="1237" spans="1:7" hidden="1" x14ac:dyDescent="0.2">
      <c r="A1237" s="109">
        <v>38537</v>
      </c>
      <c r="B1237" s="179">
        <v>44112</v>
      </c>
      <c r="C1237" s="179">
        <v>44142</v>
      </c>
      <c r="D1237" s="180">
        <v>627</v>
      </c>
      <c r="E1237" s="181" t="s">
        <v>799</v>
      </c>
      <c r="F1237" s="63" t="s">
        <v>643</v>
      </c>
      <c r="G1237" s="63" t="s">
        <v>1458</v>
      </c>
    </row>
    <row r="1238" spans="1:7" ht="21" hidden="1" x14ac:dyDescent="0.2">
      <c r="A1238" s="109">
        <v>104135</v>
      </c>
      <c r="B1238" s="179">
        <v>44110</v>
      </c>
      <c r="C1238" s="179">
        <v>44140</v>
      </c>
      <c r="D1238" s="180">
        <v>1202.5</v>
      </c>
      <c r="E1238" s="181" t="s">
        <v>56</v>
      </c>
      <c r="F1238" s="113" t="s">
        <v>645</v>
      </c>
      <c r="G1238" s="63" t="s">
        <v>1438</v>
      </c>
    </row>
    <row r="1239" spans="1:7" hidden="1" x14ac:dyDescent="0.2">
      <c r="A1239" s="109">
        <v>42033</v>
      </c>
      <c r="B1239" s="179">
        <v>44112</v>
      </c>
      <c r="C1239" s="179">
        <v>44142</v>
      </c>
      <c r="D1239" s="180">
        <v>119.28</v>
      </c>
      <c r="E1239" s="181" t="s">
        <v>203</v>
      </c>
      <c r="F1239" s="63" t="s">
        <v>643</v>
      </c>
      <c r="G1239" s="63" t="s">
        <v>1458</v>
      </c>
    </row>
    <row r="1240" spans="1:7" ht="21" hidden="1" x14ac:dyDescent="0.2">
      <c r="A1240" s="109">
        <v>1128470</v>
      </c>
      <c r="B1240" s="179">
        <v>44110</v>
      </c>
      <c r="C1240" s="179">
        <v>44140</v>
      </c>
      <c r="D1240" s="180">
        <v>333.61</v>
      </c>
      <c r="E1240" s="181" t="s">
        <v>56</v>
      </c>
      <c r="F1240" s="113" t="s">
        <v>645</v>
      </c>
      <c r="G1240" s="63" t="s">
        <v>1438</v>
      </c>
    </row>
    <row r="1241" spans="1:7" ht="21" hidden="1" x14ac:dyDescent="0.2">
      <c r="A1241" s="109">
        <v>105184</v>
      </c>
      <c r="B1241" s="179">
        <v>44112</v>
      </c>
      <c r="C1241" s="179">
        <v>44142</v>
      </c>
      <c r="D1241" s="180">
        <v>115.44</v>
      </c>
      <c r="E1241" s="181" t="s">
        <v>56</v>
      </c>
      <c r="F1241" s="113" t="s">
        <v>645</v>
      </c>
      <c r="G1241" s="63" t="s">
        <v>1458</v>
      </c>
    </row>
    <row r="1242" spans="1:7" hidden="1" x14ac:dyDescent="0.2">
      <c r="A1242" s="109">
        <v>62212</v>
      </c>
      <c r="B1242" s="179">
        <v>44112</v>
      </c>
      <c r="C1242" s="179">
        <v>44144</v>
      </c>
      <c r="D1242" s="180">
        <v>3510</v>
      </c>
      <c r="E1242" s="181" t="s">
        <v>689</v>
      </c>
      <c r="F1242" s="63" t="s">
        <v>644</v>
      </c>
      <c r="G1242" s="63" t="s">
        <v>1458</v>
      </c>
    </row>
    <row r="1243" spans="1:7" ht="21" hidden="1" x14ac:dyDescent="0.2">
      <c r="A1243" s="109">
        <v>66129</v>
      </c>
      <c r="B1243" s="179">
        <v>44111</v>
      </c>
      <c r="C1243" s="179">
        <v>44141</v>
      </c>
      <c r="D1243" s="180">
        <v>720.14</v>
      </c>
      <c r="E1243" s="181" t="s">
        <v>686</v>
      </c>
      <c r="F1243" s="113" t="s">
        <v>645</v>
      </c>
      <c r="G1243" s="63" t="s">
        <v>1438</v>
      </c>
    </row>
    <row r="1244" spans="1:7" hidden="1" x14ac:dyDescent="0.2">
      <c r="A1244" s="109">
        <v>1355379</v>
      </c>
      <c r="B1244" s="179">
        <v>44113</v>
      </c>
      <c r="C1244" s="179">
        <v>44144</v>
      </c>
      <c r="D1244" s="180">
        <v>8800</v>
      </c>
      <c r="E1244" s="181" t="s">
        <v>58</v>
      </c>
      <c r="F1244" s="63" t="s">
        <v>644</v>
      </c>
      <c r="G1244" s="63" t="s">
        <v>1458</v>
      </c>
    </row>
    <row r="1245" spans="1:7" ht="21" hidden="1" x14ac:dyDescent="0.2">
      <c r="A1245" s="109">
        <v>227</v>
      </c>
      <c r="B1245" s="179">
        <v>44113</v>
      </c>
      <c r="C1245" s="179">
        <v>44130</v>
      </c>
      <c r="D1245" s="180">
        <v>1391</v>
      </c>
      <c r="E1245" s="181" t="s">
        <v>1460</v>
      </c>
      <c r="F1245" s="113" t="s">
        <v>645</v>
      </c>
      <c r="G1245" s="63" t="s">
        <v>1458</v>
      </c>
    </row>
    <row r="1246" spans="1:7" hidden="1" x14ac:dyDescent="0.2">
      <c r="A1246" s="109">
        <v>450673</v>
      </c>
      <c r="B1246" s="179">
        <v>44113</v>
      </c>
      <c r="C1246" s="179">
        <v>44141</v>
      </c>
      <c r="D1246" s="180">
        <v>14350</v>
      </c>
      <c r="E1246" s="181" t="s">
        <v>1459</v>
      </c>
      <c r="F1246" s="63" t="s">
        <v>644</v>
      </c>
      <c r="G1246" s="63" t="s">
        <v>1458</v>
      </c>
    </row>
    <row r="1247" spans="1:7" hidden="1" x14ac:dyDescent="0.2">
      <c r="A1247" s="109">
        <v>41728</v>
      </c>
      <c r="B1247" s="179">
        <v>44110</v>
      </c>
      <c r="C1247" s="179">
        <v>44140</v>
      </c>
      <c r="D1247" s="180">
        <v>4124.29</v>
      </c>
      <c r="E1247" s="181" t="s">
        <v>203</v>
      </c>
      <c r="F1247" s="113" t="s">
        <v>645</v>
      </c>
      <c r="G1247" s="63" t="s">
        <v>1438</v>
      </c>
    </row>
    <row r="1248" spans="1:7" hidden="1" x14ac:dyDescent="0.2">
      <c r="A1248" s="109">
        <v>140008</v>
      </c>
      <c r="B1248" s="179">
        <v>44111</v>
      </c>
      <c r="C1248" s="179">
        <v>44141</v>
      </c>
      <c r="D1248" s="180">
        <v>4221</v>
      </c>
      <c r="E1248" s="181" t="s">
        <v>884</v>
      </c>
      <c r="F1248" s="63" t="s">
        <v>644</v>
      </c>
      <c r="G1248" s="63" t="s">
        <v>1458</v>
      </c>
    </row>
    <row r="1249" spans="1:7" hidden="1" x14ac:dyDescent="0.2">
      <c r="A1249" s="109">
        <v>5396</v>
      </c>
      <c r="B1249" s="179">
        <v>44110</v>
      </c>
      <c r="C1249" s="179">
        <v>44140</v>
      </c>
      <c r="D1249" s="180">
        <v>486.2</v>
      </c>
      <c r="E1249" s="181" t="s">
        <v>1057</v>
      </c>
      <c r="F1249" s="63" t="s">
        <v>629</v>
      </c>
      <c r="G1249" s="173">
        <v>44120</v>
      </c>
    </row>
    <row r="1250" spans="1:7" hidden="1" x14ac:dyDescent="0.2">
      <c r="A1250" s="109">
        <v>42071</v>
      </c>
      <c r="B1250" s="179">
        <v>44112</v>
      </c>
      <c r="C1250" s="179">
        <v>44140</v>
      </c>
      <c r="D1250" s="180">
        <v>5268.84</v>
      </c>
      <c r="E1250" s="181" t="s">
        <v>203</v>
      </c>
      <c r="F1250" s="113" t="s">
        <v>645</v>
      </c>
      <c r="G1250" s="63" t="s">
        <v>1458</v>
      </c>
    </row>
    <row r="1251" spans="1:7" hidden="1" x14ac:dyDescent="0.2">
      <c r="A1251" s="109">
        <v>94480</v>
      </c>
      <c r="B1251" s="179">
        <v>44113</v>
      </c>
      <c r="C1251" s="179">
        <v>44143</v>
      </c>
      <c r="D1251" s="180">
        <v>740</v>
      </c>
      <c r="E1251" s="181" t="s">
        <v>690</v>
      </c>
      <c r="F1251" s="63" t="s">
        <v>643</v>
      </c>
      <c r="G1251" s="173">
        <v>44120</v>
      </c>
    </row>
    <row r="1252" spans="1:7" hidden="1" x14ac:dyDescent="0.2">
      <c r="A1252" s="109">
        <v>82675</v>
      </c>
      <c r="B1252" s="179">
        <v>44113</v>
      </c>
      <c r="C1252" s="179">
        <v>44143</v>
      </c>
      <c r="D1252" s="180">
        <v>4421.83</v>
      </c>
      <c r="E1252" s="181" t="s">
        <v>685</v>
      </c>
      <c r="F1252" s="63" t="s">
        <v>643</v>
      </c>
      <c r="G1252" s="173">
        <v>44120</v>
      </c>
    </row>
    <row r="1253" spans="1:7" hidden="1" x14ac:dyDescent="0.2">
      <c r="A1253" s="109">
        <v>559115</v>
      </c>
      <c r="B1253" s="179">
        <v>44112</v>
      </c>
      <c r="C1253" s="179">
        <v>44144</v>
      </c>
      <c r="D1253" s="180">
        <v>3555</v>
      </c>
      <c r="E1253" s="181" t="s">
        <v>58</v>
      </c>
      <c r="F1253" s="63" t="s">
        <v>644</v>
      </c>
      <c r="G1253" s="173">
        <v>44120</v>
      </c>
    </row>
    <row r="1254" spans="1:7" hidden="1" x14ac:dyDescent="0.2">
      <c r="A1254" s="109">
        <v>2625</v>
      </c>
      <c r="B1254" s="179">
        <v>44118</v>
      </c>
      <c r="C1254" s="179">
        <f>30+B1254</f>
        <v>44148</v>
      </c>
      <c r="D1254" s="180">
        <v>3234</v>
      </c>
      <c r="E1254" s="181" t="s">
        <v>415</v>
      </c>
      <c r="F1254" s="63" t="s">
        <v>54</v>
      </c>
      <c r="G1254" s="173">
        <v>44120</v>
      </c>
    </row>
    <row r="1255" spans="1:7" ht="21" hidden="1" x14ac:dyDescent="0.2">
      <c r="A1255" s="109">
        <v>9057</v>
      </c>
      <c r="B1255" s="179">
        <v>44120</v>
      </c>
      <c r="C1255" s="179">
        <v>44130</v>
      </c>
      <c r="D1255" s="180">
        <v>1755</v>
      </c>
      <c r="E1255" s="181" t="s">
        <v>342</v>
      </c>
      <c r="F1255" s="63" t="s">
        <v>624</v>
      </c>
      <c r="G1255" s="173">
        <v>44123</v>
      </c>
    </row>
    <row r="1256" spans="1:7" hidden="1" x14ac:dyDescent="0.2">
      <c r="A1256" s="109">
        <v>1593</v>
      </c>
      <c r="B1256" s="179">
        <v>44118</v>
      </c>
      <c r="C1256" s="179">
        <v>44145</v>
      </c>
      <c r="D1256" s="180">
        <v>19563.78</v>
      </c>
      <c r="E1256" s="181" t="s">
        <v>1473</v>
      </c>
      <c r="F1256" s="63" t="s">
        <v>589</v>
      </c>
      <c r="G1256" s="173">
        <v>44123</v>
      </c>
    </row>
    <row r="1257" spans="1:7" hidden="1" x14ac:dyDescent="0.2">
      <c r="A1257" s="109">
        <v>8717</v>
      </c>
      <c r="B1257" s="179">
        <v>44119</v>
      </c>
      <c r="C1257" s="179">
        <v>44134</v>
      </c>
      <c r="D1257" s="180">
        <v>351</v>
      </c>
      <c r="E1257" s="181" t="s">
        <v>414</v>
      </c>
      <c r="F1257" s="63" t="s">
        <v>631</v>
      </c>
      <c r="G1257" s="173">
        <v>44123</v>
      </c>
    </row>
    <row r="1258" spans="1:7" ht="21" hidden="1" x14ac:dyDescent="0.2">
      <c r="A1258" s="109">
        <v>1429588</v>
      </c>
      <c r="B1258" s="179">
        <v>44119</v>
      </c>
      <c r="C1258" s="179">
        <v>44139</v>
      </c>
      <c r="D1258" s="180">
        <v>207.9</v>
      </c>
      <c r="E1258" s="181" t="s">
        <v>343</v>
      </c>
      <c r="F1258" s="63" t="s">
        <v>631</v>
      </c>
      <c r="G1258" s="173">
        <v>44123</v>
      </c>
    </row>
    <row r="1259" spans="1:7" hidden="1" x14ac:dyDescent="0.2">
      <c r="A1259" s="109">
        <v>501117</v>
      </c>
      <c r="B1259" s="179">
        <v>44119</v>
      </c>
      <c r="C1259" s="179">
        <v>44134</v>
      </c>
      <c r="D1259" s="180">
        <v>358</v>
      </c>
      <c r="E1259" s="181" t="s">
        <v>144</v>
      </c>
      <c r="F1259" s="63" t="s">
        <v>633</v>
      </c>
      <c r="G1259" s="173">
        <v>44123</v>
      </c>
    </row>
    <row r="1260" spans="1:7" hidden="1" x14ac:dyDescent="0.2">
      <c r="A1260" s="109">
        <v>311196</v>
      </c>
      <c r="B1260" s="179">
        <v>44123</v>
      </c>
      <c r="C1260" s="179">
        <v>44153</v>
      </c>
      <c r="D1260" s="180">
        <v>355.28</v>
      </c>
      <c r="E1260" s="181" t="s">
        <v>845</v>
      </c>
      <c r="F1260" s="63" t="s">
        <v>635</v>
      </c>
      <c r="G1260" s="173">
        <v>44123</v>
      </c>
    </row>
    <row r="1261" spans="1:7" hidden="1" x14ac:dyDescent="0.2">
      <c r="A1261" s="109">
        <v>5936</v>
      </c>
      <c r="B1261" s="179">
        <v>44120</v>
      </c>
      <c r="C1261" s="179">
        <v>44150</v>
      </c>
      <c r="D1261" s="180">
        <v>422</v>
      </c>
      <c r="E1261" s="181" t="s">
        <v>1529</v>
      </c>
      <c r="F1261" s="113" t="s">
        <v>570</v>
      </c>
      <c r="G1261" s="173">
        <v>44123</v>
      </c>
    </row>
    <row r="1262" spans="1:7" ht="21" hidden="1" x14ac:dyDescent="0.2">
      <c r="A1262" s="109">
        <v>1429876</v>
      </c>
      <c r="B1262" s="179">
        <v>44120</v>
      </c>
      <c r="C1262" s="179">
        <v>44140</v>
      </c>
      <c r="D1262" s="180">
        <v>214.7</v>
      </c>
      <c r="E1262" s="181" t="s">
        <v>343</v>
      </c>
      <c r="F1262" s="63" t="s">
        <v>631</v>
      </c>
      <c r="G1262" s="173">
        <v>44123</v>
      </c>
    </row>
    <row r="1263" spans="1:7" hidden="1" x14ac:dyDescent="0.2">
      <c r="A1263" s="109">
        <v>192855</v>
      </c>
      <c r="B1263" s="179">
        <v>44103</v>
      </c>
      <c r="C1263" s="179">
        <v>44124</v>
      </c>
      <c r="D1263" s="180">
        <v>2624.84</v>
      </c>
      <c r="E1263" s="181" t="s">
        <v>1431</v>
      </c>
      <c r="F1263" s="63" t="s">
        <v>635</v>
      </c>
      <c r="G1263" s="63" t="s">
        <v>1449</v>
      </c>
    </row>
    <row r="1264" spans="1:7" hidden="1" x14ac:dyDescent="0.2">
      <c r="A1264" s="109">
        <v>6390</v>
      </c>
      <c r="B1264" s="179">
        <v>44111</v>
      </c>
      <c r="C1264" s="179">
        <v>44141</v>
      </c>
      <c r="D1264" s="180">
        <v>1347.85</v>
      </c>
      <c r="E1264" s="181" t="s">
        <v>895</v>
      </c>
      <c r="F1264" s="113" t="s">
        <v>645</v>
      </c>
      <c r="G1264" s="63" t="s">
        <v>1458</v>
      </c>
    </row>
    <row r="1265" spans="1:7" ht="21" hidden="1" x14ac:dyDescent="0.2">
      <c r="A1265" s="175">
        <v>1130741</v>
      </c>
      <c r="B1265" s="197">
        <v>44119</v>
      </c>
      <c r="C1265" s="197">
        <v>44149</v>
      </c>
      <c r="D1265" s="198">
        <v>1235</v>
      </c>
      <c r="E1265" s="199" t="s">
        <v>56</v>
      </c>
      <c r="F1265" s="63" t="s">
        <v>644</v>
      </c>
      <c r="G1265" s="173">
        <v>44123</v>
      </c>
    </row>
    <row r="1266" spans="1:7" ht="21" hidden="1" x14ac:dyDescent="0.2">
      <c r="A1266" s="109">
        <v>1430231</v>
      </c>
      <c r="B1266" s="179">
        <v>44124</v>
      </c>
      <c r="C1266" s="179">
        <v>44144</v>
      </c>
      <c r="D1266" s="180">
        <v>180.2</v>
      </c>
      <c r="E1266" s="181" t="s">
        <v>343</v>
      </c>
      <c r="F1266" s="113" t="s">
        <v>631</v>
      </c>
      <c r="G1266" s="173">
        <v>44125</v>
      </c>
    </row>
    <row r="1267" spans="1:7" hidden="1" x14ac:dyDescent="0.2">
      <c r="A1267" s="109">
        <v>8737</v>
      </c>
      <c r="B1267" s="179">
        <v>44124</v>
      </c>
      <c r="C1267" s="179">
        <v>44141</v>
      </c>
      <c r="D1267" s="180">
        <v>179.95</v>
      </c>
      <c r="E1267" s="181" t="s">
        <v>414</v>
      </c>
      <c r="F1267" s="113" t="s">
        <v>631</v>
      </c>
      <c r="G1267" s="173">
        <v>44125</v>
      </c>
    </row>
    <row r="1268" spans="1:7" hidden="1" x14ac:dyDescent="0.2">
      <c r="A1268" s="109">
        <v>1323190</v>
      </c>
      <c r="B1268" s="179">
        <v>44123</v>
      </c>
      <c r="C1268" s="110">
        <v>44153</v>
      </c>
      <c r="D1268" s="180">
        <v>491.35</v>
      </c>
      <c r="E1268" s="112" t="s">
        <v>63</v>
      </c>
      <c r="F1268" s="113" t="s">
        <v>649</v>
      </c>
      <c r="G1268" s="173">
        <v>44125</v>
      </c>
    </row>
    <row r="1269" spans="1:7" hidden="1" x14ac:dyDescent="0.2">
      <c r="A1269" s="109">
        <v>1777</v>
      </c>
      <c r="B1269" s="179">
        <v>44117</v>
      </c>
      <c r="C1269" s="179">
        <v>44147</v>
      </c>
      <c r="D1269" s="180">
        <v>400</v>
      </c>
      <c r="E1269" s="112" t="s">
        <v>1474</v>
      </c>
      <c r="F1269" s="113" t="s">
        <v>647</v>
      </c>
      <c r="G1269" s="173">
        <v>44125</v>
      </c>
    </row>
    <row r="1270" spans="1:7" hidden="1" x14ac:dyDescent="0.2">
      <c r="A1270" s="109">
        <v>323399</v>
      </c>
      <c r="B1270" s="179">
        <v>44118</v>
      </c>
      <c r="C1270" s="179">
        <v>44148</v>
      </c>
      <c r="D1270" s="180">
        <v>2972</v>
      </c>
      <c r="E1270" s="181" t="s">
        <v>67</v>
      </c>
      <c r="F1270" s="113" t="s">
        <v>647</v>
      </c>
      <c r="G1270" s="173">
        <v>44125</v>
      </c>
    </row>
    <row r="1271" spans="1:7" hidden="1" x14ac:dyDescent="0.2">
      <c r="A1271" s="109">
        <v>7311</v>
      </c>
      <c r="B1271" s="179">
        <v>44123</v>
      </c>
      <c r="C1271" s="179">
        <v>44153</v>
      </c>
      <c r="D1271" s="180">
        <v>1440</v>
      </c>
      <c r="E1271" s="181" t="s">
        <v>1317</v>
      </c>
      <c r="F1271" s="113" t="s">
        <v>649</v>
      </c>
      <c r="G1271" s="173">
        <v>44125</v>
      </c>
    </row>
    <row r="1272" spans="1:7" hidden="1" x14ac:dyDescent="0.2">
      <c r="A1272" s="109">
        <v>17787</v>
      </c>
      <c r="B1272" s="179">
        <v>44123</v>
      </c>
      <c r="C1272" s="179">
        <v>44153</v>
      </c>
      <c r="D1272" s="180">
        <v>1200</v>
      </c>
      <c r="E1272" s="181" t="s">
        <v>741</v>
      </c>
      <c r="F1272" s="113" t="s">
        <v>647</v>
      </c>
      <c r="G1272" s="173">
        <v>44125</v>
      </c>
    </row>
    <row r="1273" spans="1:7" ht="21" hidden="1" x14ac:dyDescent="0.2">
      <c r="A1273" s="109">
        <v>126902</v>
      </c>
      <c r="B1273" s="179">
        <v>44113</v>
      </c>
      <c r="C1273" s="179">
        <v>44144</v>
      </c>
      <c r="D1273" s="180">
        <v>1588</v>
      </c>
      <c r="E1273" s="181" t="s">
        <v>74</v>
      </c>
      <c r="F1273" s="113" t="s">
        <v>647</v>
      </c>
      <c r="G1273" s="173">
        <v>44125</v>
      </c>
    </row>
    <row r="1274" spans="1:7" hidden="1" x14ac:dyDescent="0.2">
      <c r="A1274" s="109">
        <v>1490</v>
      </c>
      <c r="B1274" s="179">
        <v>44119</v>
      </c>
      <c r="C1274" s="179">
        <v>44149</v>
      </c>
      <c r="D1274" s="180">
        <v>1186.8599999999999</v>
      </c>
      <c r="E1274" s="181" t="s">
        <v>62</v>
      </c>
      <c r="F1274" s="113" t="s">
        <v>649</v>
      </c>
      <c r="G1274" s="173">
        <v>44125</v>
      </c>
    </row>
    <row r="1275" spans="1:7" ht="21" hidden="1" x14ac:dyDescent="0.2">
      <c r="A1275" s="109">
        <v>1912</v>
      </c>
      <c r="B1275" s="179">
        <v>44117</v>
      </c>
      <c r="C1275" s="179">
        <v>44147</v>
      </c>
      <c r="D1275" s="180">
        <v>585.6</v>
      </c>
      <c r="E1275" s="181" t="s">
        <v>787</v>
      </c>
      <c r="F1275" s="113" t="s">
        <v>647</v>
      </c>
      <c r="G1275" s="173">
        <v>44125</v>
      </c>
    </row>
    <row r="1276" spans="1:7" hidden="1" x14ac:dyDescent="0.2">
      <c r="A1276" s="109">
        <v>913</v>
      </c>
      <c r="B1276" s="179">
        <v>44121</v>
      </c>
      <c r="C1276" s="179">
        <v>44150</v>
      </c>
      <c r="D1276" s="180">
        <v>372.44</v>
      </c>
      <c r="E1276" s="181" t="s">
        <v>863</v>
      </c>
      <c r="F1276" s="113" t="s">
        <v>1466</v>
      </c>
      <c r="G1276" s="173">
        <v>44125</v>
      </c>
    </row>
    <row r="1277" spans="1:7" hidden="1" x14ac:dyDescent="0.2">
      <c r="A1277" s="109">
        <v>1492</v>
      </c>
      <c r="B1277" s="179">
        <v>44119</v>
      </c>
      <c r="C1277" s="179">
        <v>44149</v>
      </c>
      <c r="D1277" s="180">
        <v>959.68</v>
      </c>
      <c r="E1277" s="181" t="s">
        <v>62</v>
      </c>
      <c r="F1277" s="113" t="s">
        <v>647</v>
      </c>
      <c r="G1277" s="173">
        <v>44125</v>
      </c>
    </row>
    <row r="1278" spans="1:7" hidden="1" x14ac:dyDescent="0.2">
      <c r="A1278" s="109">
        <v>252849</v>
      </c>
      <c r="B1278" s="179">
        <v>44117</v>
      </c>
      <c r="C1278" s="179">
        <v>44147</v>
      </c>
      <c r="D1278" s="180">
        <v>532.32000000000005</v>
      </c>
      <c r="E1278" s="181" t="s">
        <v>216</v>
      </c>
      <c r="F1278" s="113" t="s">
        <v>649</v>
      </c>
      <c r="G1278" s="173">
        <v>44125</v>
      </c>
    </row>
    <row r="1279" spans="1:7" ht="21" hidden="1" x14ac:dyDescent="0.2">
      <c r="A1279" s="109">
        <v>3611126</v>
      </c>
      <c r="B1279" s="179">
        <v>44119</v>
      </c>
      <c r="C1279" s="179">
        <v>44147</v>
      </c>
      <c r="D1279" s="180">
        <v>3371.61</v>
      </c>
      <c r="E1279" s="181" t="s">
        <v>217</v>
      </c>
      <c r="F1279" s="113" t="s">
        <v>649</v>
      </c>
      <c r="G1279" s="173">
        <v>44125</v>
      </c>
    </row>
    <row r="1280" spans="1:7" hidden="1" x14ac:dyDescent="0.2">
      <c r="A1280" s="109">
        <v>68228</v>
      </c>
      <c r="B1280" s="179">
        <v>44113</v>
      </c>
      <c r="C1280" s="179">
        <v>44143</v>
      </c>
      <c r="D1280" s="180">
        <v>820.98</v>
      </c>
      <c r="E1280" s="181" t="s">
        <v>338</v>
      </c>
      <c r="F1280" s="113" t="s">
        <v>647</v>
      </c>
      <c r="G1280" s="173">
        <v>44125</v>
      </c>
    </row>
    <row r="1281" spans="1:7" hidden="1" x14ac:dyDescent="0.2">
      <c r="A1281" s="109">
        <v>85</v>
      </c>
      <c r="B1281" s="179">
        <v>44119</v>
      </c>
      <c r="C1281" s="179">
        <v>44148</v>
      </c>
      <c r="D1281" s="180">
        <v>553.54</v>
      </c>
      <c r="E1281" s="181" t="s">
        <v>877</v>
      </c>
      <c r="F1281" s="242" t="s">
        <v>1466</v>
      </c>
      <c r="G1281" s="173">
        <v>44125</v>
      </c>
    </row>
    <row r="1282" spans="1:7" ht="21" hidden="1" x14ac:dyDescent="0.2">
      <c r="A1282" s="109">
        <v>33853</v>
      </c>
      <c r="B1282" s="179">
        <v>44110</v>
      </c>
      <c r="C1282" s="179" t="s">
        <v>1437</v>
      </c>
      <c r="D1282" s="180">
        <v>1512</v>
      </c>
      <c r="E1282" s="181" t="s">
        <v>57</v>
      </c>
      <c r="F1282" s="113" t="s">
        <v>645</v>
      </c>
      <c r="G1282" s="63" t="s">
        <v>1438</v>
      </c>
    </row>
    <row r="1283" spans="1:7" hidden="1" x14ac:dyDescent="0.2">
      <c r="A1283" s="109">
        <v>450814</v>
      </c>
      <c r="B1283" s="179">
        <v>44117</v>
      </c>
      <c r="C1283" s="179">
        <v>44145</v>
      </c>
      <c r="D1283" s="180">
        <v>14000</v>
      </c>
      <c r="E1283" s="181" t="s">
        <v>1459</v>
      </c>
      <c r="F1283" s="113" t="s">
        <v>645</v>
      </c>
      <c r="G1283" s="173">
        <v>44120</v>
      </c>
    </row>
    <row r="1284" spans="1:7" ht="21" hidden="1" x14ac:dyDescent="0.2">
      <c r="A1284" s="109">
        <v>3129</v>
      </c>
      <c r="B1284" s="179">
        <v>44126</v>
      </c>
      <c r="C1284" s="179">
        <v>44140</v>
      </c>
      <c r="D1284" s="180">
        <v>1076</v>
      </c>
      <c r="E1284" s="181" t="s">
        <v>1478</v>
      </c>
      <c r="F1284" s="315" t="s">
        <v>611</v>
      </c>
      <c r="G1284" s="173">
        <v>44127</v>
      </c>
    </row>
    <row r="1285" spans="1:7" hidden="1" x14ac:dyDescent="0.2">
      <c r="A1285" s="109">
        <v>1959420</v>
      </c>
      <c r="B1285" s="179">
        <v>44125</v>
      </c>
      <c r="C1285" s="179">
        <v>44146</v>
      </c>
      <c r="D1285" s="180">
        <v>740</v>
      </c>
      <c r="E1285" s="181" t="s">
        <v>1431</v>
      </c>
      <c r="F1285" s="113" t="s">
        <v>633</v>
      </c>
      <c r="G1285" s="173">
        <v>44127</v>
      </c>
    </row>
    <row r="1286" spans="1:7" hidden="1" x14ac:dyDescent="0.2">
      <c r="A1286" s="109">
        <v>502172</v>
      </c>
      <c r="B1286" s="179">
        <v>44126</v>
      </c>
      <c r="C1286" s="179">
        <v>44141</v>
      </c>
      <c r="D1286" s="180">
        <v>571.35</v>
      </c>
      <c r="E1286" s="181" t="s">
        <v>144</v>
      </c>
      <c r="F1286" s="113" t="s">
        <v>633</v>
      </c>
      <c r="G1286" s="173">
        <v>44127</v>
      </c>
    </row>
    <row r="1287" spans="1:7" hidden="1" x14ac:dyDescent="0.2">
      <c r="A1287" s="109">
        <v>98608</v>
      </c>
      <c r="B1287" s="179">
        <v>44112</v>
      </c>
      <c r="C1287" s="179">
        <v>44143</v>
      </c>
      <c r="D1287" s="180">
        <v>433.17</v>
      </c>
      <c r="E1287" s="112" t="s">
        <v>967</v>
      </c>
      <c r="F1287" s="113" t="s">
        <v>635</v>
      </c>
      <c r="G1287" s="63" t="s">
        <v>1448</v>
      </c>
    </row>
    <row r="1288" spans="1:7" ht="21" hidden="1" x14ac:dyDescent="0.2">
      <c r="A1288" s="109">
        <v>195424</v>
      </c>
      <c r="B1288" s="179">
        <v>44125</v>
      </c>
      <c r="C1288" s="179">
        <v>44155</v>
      </c>
      <c r="D1288" s="180">
        <v>6145.2</v>
      </c>
      <c r="E1288" s="181" t="s">
        <v>687</v>
      </c>
      <c r="F1288" s="113" t="s">
        <v>1479</v>
      </c>
      <c r="G1288" s="173">
        <v>44127</v>
      </c>
    </row>
    <row r="1289" spans="1:7" ht="21" hidden="1" x14ac:dyDescent="0.2">
      <c r="A1289" s="109">
        <v>131642</v>
      </c>
      <c r="B1289" s="179">
        <v>44125</v>
      </c>
      <c r="C1289" s="179">
        <v>44155</v>
      </c>
      <c r="D1289" s="180">
        <v>2364.48</v>
      </c>
      <c r="E1289" s="181" t="s">
        <v>68</v>
      </c>
      <c r="F1289" s="113" t="s">
        <v>1479</v>
      </c>
      <c r="G1289" s="173">
        <v>44127</v>
      </c>
    </row>
    <row r="1290" spans="1:7" ht="21" hidden="1" x14ac:dyDescent="0.2">
      <c r="A1290" s="109">
        <v>96460</v>
      </c>
      <c r="B1290" s="179">
        <v>44125</v>
      </c>
      <c r="C1290" s="179">
        <v>44155</v>
      </c>
      <c r="D1290" s="180">
        <v>576</v>
      </c>
      <c r="E1290" s="181" t="s">
        <v>416</v>
      </c>
      <c r="F1290" s="113" t="s">
        <v>1479</v>
      </c>
      <c r="G1290" s="173">
        <v>44127</v>
      </c>
    </row>
    <row r="1291" spans="1:7" ht="21" hidden="1" x14ac:dyDescent="0.2">
      <c r="A1291" s="109">
        <v>477060</v>
      </c>
      <c r="B1291" s="179">
        <v>44125</v>
      </c>
      <c r="C1291" s="179">
        <v>44155</v>
      </c>
      <c r="D1291" s="180">
        <v>1636</v>
      </c>
      <c r="E1291" s="181" t="s">
        <v>68</v>
      </c>
      <c r="F1291" s="113" t="s">
        <v>1479</v>
      </c>
      <c r="G1291" s="173">
        <v>44127</v>
      </c>
    </row>
    <row r="1292" spans="1:7" hidden="1" x14ac:dyDescent="0.2">
      <c r="A1292" s="109">
        <v>1459</v>
      </c>
      <c r="B1292" s="179">
        <v>44118</v>
      </c>
      <c r="C1292" s="179">
        <v>44139</v>
      </c>
      <c r="D1292" s="180">
        <v>984</v>
      </c>
      <c r="E1292" s="181" t="s">
        <v>869</v>
      </c>
      <c r="F1292" s="113" t="s">
        <v>649</v>
      </c>
      <c r="G1292" s="173">
        <v>44127</v>
      </c>
    </row>
    <row r="1293" spans="1:7" hidden="1" x14ac:dyDescent="0.2">
      <c r="A1293" s="109">
        <v>337503</v>
      </c>
      <c r="B1293" s="179">
        <v>44123</v>
      </c>
      <c r="C1293" s="179">
        <v>44153</v>
      </c>
      <c r="D1293" s="180">
        <v>1740.39</v>
      </c>
      <c r="E1293" s="181" t="s">
        <v>60</v>
      </c>
      <c r="F1293" s="113" t="s">
        <v>650</v>
      </c>
      <c r="G1293" s="173">
        <v>44127</v>
      </c>
    </row>
    <row r="1294" spans="1:7" ht="21" hidden="1" x14ac:dyDescent="0.2">
      <c r="A1294" s="109">
        <v>1430529</v>
      </c>
      <c r="B1294" s="179">
        <v>44127</v>
      </c>
      <c r="C1294" s="179">
        <v>44146</v>
      </c>
      <c r="D1294" s="180">
        <v>568.29999999999995</v>
      </c>
      <c r="E1294" s="181" t="s">
        <v>343</v>
      </c>
      <c r="F1294" s="113" t="s">
        <v>631</v>
      </c>
      <c r="G1294" s="173">
        <v>44127</v>
      </c>
    </row>
    <row r="1295" spans="1:7" hidden="1" x14ac:dyDescent="0.2">
      <c r="A1295" s="109">
        <v>1359827</v>
      </c>
      <c r="B1295" s="179">
        <v>44126</v>
      </c>
      <c r="C1295" s="179">
        <v>44158</v>
      </c>
      <c r="D1295" s="180">
        <v>521.6</v>
      </c>
      <c r="E1295" s="181" t="s">
        <v>58</v>
      </c>
      <c r="F1295" s="113" t="s">
        <v>647</v>
      </c>
      <c r="G1295" s="173">
        <v>44127</v>
      </c>
    </row>
    <row r="1296" spans="1:7" ht="21" hidden="1" x14ac:dyDescent="0.2">
      <c r="A1296" s="109">
        <v>1430816</v>
      </c>
      <c r="B1296" s="179">
        <v>44127</v>
      </c>
      <c r="C1296" s="179">
        <v>44147</v>
      </c>
      <c r="D1296" s="180">
        <v>292.89999999999998</v>
      </c>
      <c r="E1296" s="181" t="s">
        <v>343</v>
      </c>
      <c r="F1296" s="113" t="s">
        <v>631</v>
      </c>
      <c r="G1296" s="173">
        <v>44130</v>
      </c>
    </row>
    <row r="1297" spans="1:7" ht="21" hidden="1" x14ac:dyDescent="0.2">
      <c r="A1297" s="109">
        <v>2771502</v>
      </c>
      <c r="B1297" s="179">
        <v>44125</v>
      </c>
      <c r="C1297" s="179">
        <v>44155</v>
      </c>
      <c r="D1297" s="180">
        <v>1194</v>
      </c>
      <c r="E1297" s="181" t="s">
        <v>320</v>
      </c>
      <c r="F1297" s="113" t="s">
        <v>1479</v>
      </c>
      <c r="G1297" s="173">
        <v>44130</v>
      </c>
    </row>
    <row r="1298" spans="1:7" hidden="1" x14ac:dyDescent="0.2">
      <c r="A1298" s="109">
        <v>83697</v>
      </c>
      <c r="B1298" s="179">
        <v>44125</v>
      </c>
      <c r="C1298" s="179">
        <v>44153</v>
      </c>
      <c r="D1298" s="180">
        <v>5552.07</v>
      </c>
      <c r="E1298" s="181" t="s">
        <v>685</v>
      </c>
      <c r="F1298" s="113" t="s">
        <v>643</v>
      </c>
      <c r="G1298" s="173">
        <v>44132</v>
      </c>
    </row>
    <row r="1299" spans="1:7" ht="21" hidden="1" x14ac:dyDescent="0.2">
      <c r="A1299" s="109">
        <v>684</v>
      </c>
      <c r="B1299" s="179">
        <v>44130</v>
      </c>
      <c r="C1299" s="179">
        <v>44160</v>
      </c>
      <c r="D1299" s="180">
        <v>12968.39</v>
      </c>
      <c r="E1299" s="181" t="s">
        <v>740</v>
      </c>
      <c r="F1299" s="113" t="s">
        <v>87</v>
      </c>
      <c r="G1299" s="60">
        <v>44132</v>
      </c>
    </row>
    <row r="1300" spans="1:7" hidden="1" x14ac:dyDescent="0.2">
      <c r="A1300" s="109">
        <v>6049</v>
      </c>
      <c r="B1300" s="179">
        <v>44131</v>
      </c>
      <c r="C1300" s="179">
        <v>44161</v>
      </c>
      <c r="D1300" s="180">
        <v>633</v>
      </c>
      <c r="E1300" s="181" t="s">
        <v>1529</v>
      </c>
      <c r="F1300" s="113" t="s">
        <v>570</v>
      </c>
      <c r="G1300" s="173">
        <v>44132</v>
      </c>
    </row>
    <row r="1301" spans="1:7" ht="21" hidden="1" x14ac:dyDescent="0.2">
      <c r="A1301" s="109">
        <v>1431190</v>
      </c>
      <c r="B1301" s="179">
        <v>44131</v>
      </c>
      <c r="C1301" s="179">
        <v>44151</v>
      </c>
      <c r="D1301" s="180">
        <v>428.7</v>
      </c>
      <c r="E1301" s="181" t="s">
        <v>343</v>
      </c>
      <c r="F1301" s="113" t="s">
        <v>631</v>
      </c>
      <c r="G1301" s="173">
        <v>44132</v>
      </c>
    </row>
    <row r="1302" spans="1:7" hidden="1" x14ac:dyDescent="0.2">
      <c r="A1302" s="109">
        <v>1726</v>
      </c>
      <c r="B1302" s="179">
        <v>44131</v>
      </c>
      <c r="C1302" s="179">
        <v>44162</v>
      </c>
      <c r="D1302" s="180">
        <v>450</v>
      </c>
      <c r="E1302" s="181" t="s">
        <v>1503</v>
      </c>
      <c r="F1302" s="113" t="s">
        <v>646</v>
      </c>
      <c r="G1302" s="173">
        <v>44132</v>
      </c>
    </row>
    <row r="1303" spans="1:7" hidden="1" x14ac:dyDescent="0.2">
      <c r="A1303" s="109">
        <v>8771</v>
      </c>
      <c r="B1303" s="179">
        <v>44131</v>
      </c>
      <c r="C1303" s="179">
        <v>44145</v>
      </c>
      <c r="D1303" s="180">
        <v>209.82</v>
      </c>
      <c r="E1303" s="181" t="s">
        <v>414</v>
      </c>
      <c r="F1303" s="113" t="s">
        <v>631</v>
      </c>
      <c r="G1303" s="173">
        <v>44132</v>
      </c>
    </row>
    <row r="1304" spans="1:7" ht="21" hidden="1" x14ac:dyDescent="0.2">
      <c r="A1304" s="109">
        <v>1431664</v>
      </c>
      <c r="B1304" s="179">
        <v>44133</v>
      </c>
      <c r="C1304" s="179">
        <v>44153</v>
      </c>
      <c r="D1304" s="180">
        <v>573.79999999999995</v>
      </c>
      <c r="E1304" s="181" t="s">
        <v>343</v>
      </c>
      <c r="F1304" s="113" t="s">
        <v>631</v>
      </c>
      <c r="G1304" s="173">
        <v>44138</v>
      </c>
    </row>
    <row r="1305" spans="1:7" hidden="1" x14ac:dyDescent="0.2">
      <c r="A1305" s="109">
        <v>1969288</v>
      </c>
      <c r="B1305" s="179">
        <v>44133</v>
      </c>
      <c r="C1305" s="179">
        <v>44154</v>
      </c>
      <c r="D1305" s="180">
        <v>1098.76</v>
      </c>
      <c r="E1305" s="181" t="s">
        <v>1431</v>
      </c>
      <c r="F1305" s="113" t="s">
        <v>1481</v>
      </c>
      <c r="G1305" s="173">
        <v>44138</v>
      </c>
    </row>
    <row r="1306" spans="1:7" hidden="1" x14ac:dyDescent="0.2">
      <c r="A1306" s="109">
        <v>503409</v>
      </c>
      <c r="B1306" s="179">
        <v>44133</v>
      </c>
      <c r="C1306" s="179">
        <v>44148</v>
      </c>
      <c r="D1306" s="180">
        <v>1313.46</v>
      </c>
      <c r="E1306" s="181" t="s">
        <v>144</v>
      </c>
      <c r="F1306" s="113" t="s">
        <v>1481</v>
      </c>
      <c r="G1306" s="173">
        <v>44138</v>
      </c>
    </row>
    <row r="1307" spans="1:7" hidden="1" x14ac:dyDescent="0.2">
      <c r="A1307" s="109">
        <v>401</v>
      </c>
      <c r="B1307" s="179">
        <v>44120</v>
      </c>
      <c r="C1307" s="179">
        <v>44147</v>
      </c>
      <c r="D1307" s="180">
        <v>1669.43</v>
      </c>
      <c r="E1307" s="181" t="s">
        <v>1005</v>
      </c>
      <c r="F1307" s="113" t="s">
        <v>635</v>
      </c>
      <c r="G1307" s="173">
        <v>44123</v>
      </c>
    </row>
    <row r="1308" spans="1:7" hidden="1" x14ac:dyDescent="0.2">
      <c r="A1308" s="109">
        <v>931</v>
      </c>
      <c r="B1308" s="179">
        <v>44127</v>
      </c>
      <c r="C1308" s="179">
        <v>44158</v>
      </c>
      <c r="D1308" s="180">
        <v>347</v>
      </c>
      <c r="E1308" s="181" t="s">
        <v>1505</v>
      </c>
      <c r="F1308" s="113" t="s">
        <v>1479</v>
      </c>
      <c r="G1308" s="173">
        <v>44138</v>
      </c>
    </row>
    <row r="1309" spans="1:7" hidden="1" x14ac:dyDescent="0.2">
      <c r="A1309" s="109">
        <v>1361708</v>
      </c>
      <c r="B1309" s="179">
        <v>44131</v>
      </c>
      <c r="C1309" s="179">
        <v>44161</v>
      </c>
      <c r="D1309" s="180">
        <v>10665</v>
      </c>
      <c r="E1309" s="181" t="s">
        <v>58</v>
      </c>
      <c r="F1309" s="113" t="s">
        <v>648</v>
      </c>
      <c r="G1309" s="173">
        <v>44138</v>
      </c>
    </row>
    <row r="1310" spans="1:7" hidden="1" x14ac:dyDescent="0.2">
      <c r="A1310" s="109">
        <v>405</v>
      </c>
      <c r="B1310" s="179">
        <v>44125</v>
      </c>
      <c r="C1310" s="179">
        <v>44127</v>
      </c>
      <c r="D1310" s="180">
        <v>885</v>
      </c>
      <c r="E1310" s="181" t="s">
        <v>1005</v>
      </c>
      <c r="F1310" s="113" t="s">
        <v>635</v>
      </c>
      <c r="G1310" s="173">
        <v>44138</v>
      </c>
    </row>
    <row r="1311" spans="1:7" ht="21" hidden="1" x14ac:dyDescent="0.2">
      <c r="A1311" s="109">
        <v>47042</v>
      </c>
      <c r="B1311" s="179">
        <v>44132</v>
      </c>
      <c r="C1311" s="179">
        <v>44160</v>
      </c>
      <c r="D1311" s="180">
        <v>863</v>
      </c>
      <c r="E1311" s="181" t="s">
        <v>713</v>
      </c>
      <c r="F1311" s="113" t="s">
        <v>1481</v>
      </c>
      <c r="G1311" s="173">
        <v>44138</v>
      </c>
    </row>
    <row r="1312" spans="1:7" hidden="1" x14ac:dyDescent="0.2">
      <c r="A1312" s="109">
        <v>8795</v>
      </c>
      <c r="B1312" s="179">
        <v>44133</v>
      </c>
      <c r="C1312" s="179">
        <v>44147</v>
      </c>
      <c r="D1312" s="180">
        <v>145.09</v>
      </c>
      <c r="E1312" s="181" t="s">
        <v>414</v>
      </c>
      <c r="F1312" s="113" t="s">
        <v>631</v>
      </c>
      <c r="G1312" s="173">
        <v>44138</v>
      </c>
    </row>
    <row r="1313" spans="1:7" hidden="1" x14ac:dyDescent="0.2">
      <c r="A1313" s="109">
        <v>132812</v>
      </c>
      <c r="B1313" s="179">
        <v>44131</v>
      </c>
      <c r="C1313" s="179">
        <v>44161</v>
      </c>
      <c r="D1313" s="180">
        <v>800</v>
      </c>
      <c r="E1313" s="181" t="s">
        <v>690</v>
      </c>
      <c r="F1313" s="113" t="s">
        <v>1479</v>
      </c>
      <c r="G1313" s="173">
        <v>44138</v>
      </c>
    </row>
    <row r="1314" spans="1:7" ht="21" hidden="1" x14ac:dyDescent="0.2">
      <c r="A1314" s="109">
        <v>278577</v>
      </c>
      <c r="B1314" s="179">
        <v>44127</v>
      </c>
      <c r="C1314" s="179">
        <v>44157</v>
      </c>
      <c r="D1314" s="180">
        <v>348.04</v>
      </c>
      <c r="E1314" s="181" t="s">
        <v>1506</v>
      </c>
      <c r="F1314" s="113" t="s">
        <v>650</v>
      </c>
      <c r="G1314" s="173">
        <v>44138</v>
      </c>
    </row>
    <row r="1315" spans="1:7" hidden="1" x14ac:dyDescent="0.2">
      <c r="A1315" s="109">
        <v>8813</v>
      </c>
      <c r="B1315" s="179">
        <v>44135</v>
      </c>
      <c r="C1315" s="179">
        <v>44151</v>
      </c>
      <c r="D1315" s="180">
        <v>243</v>
      </c>
      <c r="E1315" s="181" t="s">
        <v>414</v>
      </c>
      <c r="F1315" s="113" t="s">
        <v>1483</v>
      </c>
      <c r="G1315" s="173">
        <v>44138</v>
      </c>
    </row>
    <row r="1316" spans="1:7" ht="21" hidden="1" x14ac:dyDescent="0.2">
      <c r="A1316" s="109">
        <v>1432276</v>
      </c>
      <c r="B1316" s="179">
        <v>44138</v>
      </c>
      <c r="C1316" s="179">
        <v>44158</v>
      </c>
      <c r="D1316" s="180">
        <v>279.14999999999998</v>
      </c>
      <c r="E1316" s="181" t="s">
        <v>343</v>
      </c>
      <c r="F1316" s="113" t="s">
        <v>1483</v>
      </c>
      <c r="G1316" s="173">
        <v>44139</v>
      </c>
    </row>
    <row r="1317" spans="1:7" hidden="1" x14ac:dyDescent="0.2">
      <c r="A1317" s="109">
        <v>49</v>
      </c>
      <c r="B1317" s="179">
        <v>44138</v>
      </c>
      <c r="C1317" s="179">
        <f>B1317+30</f>
        <v>44168</v>
      </c>
      <c r="D1317" s="180">
        <v>1156.79</v>
      </c>
      <c r="E1317" s="181" t="s">
        <v>1243</v>
      </c>
      <c r="F1317" s="113" t="s">
        <v>634</v>
      </c>
      <c r="G1317" s="173">
        <v>44139</v>
      </c>
    </row>
    <row r="1318" spans="1:7" hidden="1" x14ac:dyDescent="0.2">
      <c r="A1318" s="109">
        <v>50</v>
      </c>
      <c r="B1318" s="179">
        <v>44138</v>
      </c>
      <c r="C1318" s="179">
        <f>B1317+30</f>
        <v>44168</v>
      </c>
      <c r="D1318" s="180">
        <v>640</v>
      </c>
      <c r="E1318" s="181" t="s">
        <v>1243</v>
      </c>
      <c r="F1318" s="113" t="s">
        <v>632</v>
      </c>
      <c r="G1318" s="173">
        <v>44139</v>
      </c>
    </row>
    <row r="1319" spans="1:7" hidden="1" x14ac:dyDescent="0.2">
      <c r="A1319" s="109">
        <v>48</v>
      </c>
      <c r="B1319" s="179">
        <v>44138</v>
      </c>
      <c r="C1319" s="179">
        <f>B1317+30</f>
        <v>44168</v>
      </c>
      <c r="D1319" s="180">
        <v>325</v>
      </c>
      <c r="E1319" s="181" t="s">
        <v>1243</v>
      </c>
      <c r="F1319" s="113" t="s">
        <v>634</v>
      </c>
      <c r="G1319" s="173">
        <v>44139</v>
      </c>
    </row>
    <row r="1320" spans="1:7" hidden="1" x14ac:dyDescent="0.2">
      <c r="A1320" s="109">
        <v>607</v>
      </c>
      <c r="B1320" s="179">
        <v>44132</v>
      </c>
      <c r="C1320" s="179">
        <f>B1320+30</f>
        <v>44162</v>
      </c>
      <c r="D1320" s="180">
        <v>424</v>
      </c>
      <c r="E1320" s="181" t="s">
        <v>77</v>
      </c>
      <c r="F1320" s="113" t="s">
        <v>651</v>
      </c>
      <c r="G1320" s="173">
        <v>44139</v>
      </c>
    </row>
    <row r="1321" spans="1:7" ht="21" hidden="1" x14ac:dyDescent="0.2">
      <c r="A1321" s="109">
        <v>733</v>
      </c>
      <c r="B1321" s="179">
        <v>44133</v>
      </c>
      <c r="C1321" s="179">
        <v>44163</v>
      </c>
      <c r="D1321" s="180">
        <v>2250</v>
      </c>
      <c r="E1321" s="181" t="s">
        <v>742</v>
      </c>
      <c r="F1321" s="113" t="s">
        <v>636</v>
      </c>
      <c r="G1321" s="173">
        <v>44139</v>
      </c>
    </row>
    <row r="1322" spans="1:7" hidden="1" x14ac:dyDescent="0.2">
      <c r="A1322" s="109">
        <v>3998</v>
      </c>
      <c r="B1322" s="179">
        <v>44140</v>
      </c>
      <c r="C1322" s="179">
        <v>44170</v>
      </c>
      <c r="D1322" s="180">
        <v>650</v>
      </c>
      <c r="E1322" s="181" t="s">
        <v>1470</v>
      </c>
      <c r="F1322" s="113" t="s">
        <v>639</v>
      </c>
      <c r="G1322" s="173">
        <v>44141</v>
      </c>
    </row>
    <row r="1323" spans="1:7" hidden="1" x14ac:dyDescent="0.2">
      <c r="A1323" s="109">
        <v>1628</v>
      </c>
      <c r="B1323" s="179">
        <v>44140</v>
      </c>
      <c r="C1323" s="179">
        <v>44175</v>
      </c>
      <c r="D1323" s="180">
        <v>20051.27</v>
      </c>
      <c r="E1323" s="181" t="s">
        <v>1473</v>
      </c>
      <c r="F1323" s="113" t="s">
        <v>589</v>
      </c>
      <c r="G1323" s="173">
        <v>44141</v>
      </c>
    </row>
    <row r="1324" spans="1:7" hidden="1" x14ac:dyDescent="0.2">
      <c r="A1324" s="109">
        <v>45931</v>
      </c>
      <c r="B1324" s="179">
        <v>44141</v>
      </c>
      <c r="C1324" s="179">
        <v>44171</v>
      </c>
      <c r="D1324" s="180">
        <v>11928.75</v>
      </c>
      <c r="E1324" s="181" t="s">
        <v>203</v>
      </c>
      <c r="F1324" s="113" t="s">
        <v>1489</v>
      </c>
      <c r="G1324" s="173">
        <v>44144</v>
      </c>
    </row>
    <row r="1325" spans="1:7" ht="21" hidden="1" x14ac:dyDescent="0.2">
      <c r="A1325" s="109">
        <v>97307</v>
      </c>
      <c r="B1325" s="179">
        <v>44141</v>
      </c>
      <c r="C1325" s="179">
        <v>44171</v>
      </c>
      <c r="D1325" s="180">
        <v>16965</v>
      </c>
      <c r="E1325" s="181" t="s">
        <v>416</v>
      </c>
      <c r="F1325" s="113" t="s">
        <v>1489</v>
      </c>
      <c r="G1325" s="173">
        <v>44144</v>
      </c>
    </row>
    <row r="1326" spans="1:7" ht="21" hidden="1" x14ac:dyDescent="0.2">
      <c r="A1326" s="109">
        <v>114744</v>
      </c>
      <c r="B1326" s="179">
        <v>44141</v>
      </c>
      <c r="C1326" s="179">
        <v>44171</v>
      </c>
      <c r="D1326" s="180">
        <v>2525.25</v>
      </c>
      <c r="E1326" s="181" t="s">
        <v>56</v>
      </c>
      <c r="F1326" s="113" t="s">
        <v>1489</v>
      </c>
      <c r="G1326" s="173">
        <v>44144</v>
      </c>
    </row>
    <row r="1327" spans="1:7" ht="21" hidden="1" x14ac:dyDescent="0.2">
      <c r="A1327" s="109">
        <v>34420</v>
      </c>
      <c r="B1327" s="179">
        <v>44141</v>
      </c>
      <c r="C1327" s="179">
        <v>44171</v>
      </c>
      <c r="D1327" s="180">
        <v>15615.6</v>
      </c>
      <c r="E1327" s="181" t="s">
        <v>57</v>
      </c>
      <c r="F1327" s="113" t="s">
        <v>1489</v>
      </c>
      <c r="G1327" s="173">
        <v>44144</v>
      </c>
    </row>
    <row r="1328" spans="1:7" ht="21" hidden="1" x14ac:dyDescent="0.2">
      <c r="A1328" s="109">
        <v>67869</v>
      </c>
      <c r="B1328" s="179">
        <v>44141</v>
      </c>
      <c r="C1328" s="179">
        <v>44151</v>
      </c>
      <c r="D1328" s="180">
        <v>37850</v>
      </c>
      <c r="E1328" s="181" t="s">
        <v>686</v>
      </c>
      <c r="F1328" s="113" t="s">
        <v>1489</v>
      </c>
      <c r="G1328" s="173">
        <v>44144</v>
      </c>
    </row>
    <row r="1329" spans="1:7" hidden="1" x14ac:dyDescent="0.2">
      <c r="A1329" s="109">
        <v>3184597</v>
      </c>
      <c r="B1329" s="179">
        <v>44140</v>
      </c>
      <c r="C1329" s="179">
        <v>44154</v>
      </c>
      <c r="D1329" s="180">
        <v>297.83999999999997</v>
      </c>
      <c r="E1329" s="181" t="s">
        <v>417</v>
      </c>
      <c r="F1329" s="113" t="s">
        <v>1480</v>
      </c>
      <c r="G1329" s="173">
        <v>44144</v>
      </c>
    </row>
    <row r="1330" spans="1:7" ht="21" hidden="1" x14ac:dyDescent="0.2">
      <c r="A1330" s="109">
        <v>1432983</v>
      </c>
      <c r="B1330" s="179">
        <v>44141</v>
      </c>
      <c r="C1330" s="179">
        <v>44161</v>
      </c>
      <c r="D1330" s="180">
        <v>171.4</v>
      </c>
      <c r="E1330" s="181" t="s">
        <v>343</v>
      </c>
      <c r="F1330" s="113" t="s">
        <v>1483</v>
      </c>
      <c r="G1330" s="173">
        <v>44144</v>
      </c>
    </row>
    <row r="1331" spans="1:7" hidden="1" x14ac:dyDescent="0.2">
      <c r="A1331" s="109">
        <v>64479</v>
      </c>
      <c r="B1331" s="179">
        <v>44140</v>
      </c>
      <c r="C1331" s="179">
        <v>44155</v>
      </c>
      <c r="D1331" s="180">
        <v>4717.57</v>
      </c>
      <c r="E1331" s="181" t="s">
        <v>445</v>
      </c>
      <c r="F1331" s="113" t="s">
        <v>1481</v>
      </c>
      <c r="G1331" s="173">
        <v>44144</v>
      </c>
    </row>
    <row r="1332" spans="1:7" hidden="1" x14ac:dyDescent="0.2">
      <c r="A1332" s="109">
        <v>21057</v>
      </c>
      <c r="B1332" s="179">
        <v>44133</v>
      </c>
      <c r="C1332" s="179">
        <v>44163</v>
      </c>
      <c r="D1332" s="180">
        <v>3606.4</v>
      </c>
      <c r="E1332" s="181" t="s">
        <v>206</v>
      </c>
      <c r="F1332" s="113" t="s">
        <v>642</v>
      </c>
      <c r="G1332" s="173">
        <v>44144</v>
      </c>
    </row>
    <row r="1333" spans="1:7" ht="21" hidden="1" x14ac:dyDescent="0.2">
      <c r="A1333" s="109">
        <v>1432619</v>
      </c>
      <c r="B1333" s="179" t="s">
        <v>1511</v>
      </c>
      <c r="C1333" s="179">
        <v>44160</v>
      </c>
      <c r="D1333" s="180">
        <v>221.7</v>
      </c>
      <c r="E1333" s="181" t="s">
        <v>343</v>
      </c>
      <c r="F1333" s="113" t="s">
        <v>1483</v>
      </c>
      <c r="G1333" s="173">
        <v>44144</v>
      </c>
    </row>
    <row r="1334" spans="1:7" hidden="1" x14ac:dyDescent="0.2">
      <c r="A1334" s="109">
        <v>6160</v>
      </c>
      <c r="B1334" s="179">
        <v>44140</v>
      </c>
      <c r="C1334" s="179">
        <v>44170</v>
      </c>
      <c r="D1334" s="180">
        <v>422</v>
      </c>
      <c r="E1334" s="181" t="s">
        <v>1529</v>
      </c>
      <c r="F1334" s="113" t="s">
        <v>570</v>
      </c>
      <c r="G1334" s="173">
        <v>44144</v>
      </c>
    </row>
    <row r="1335" spans="1:7" ht="21" hidden="1" x14ac:dyDescent="0.2">
      <c r="A1335" s="109">
        <v>344</v>
      </c>
      <c r="B1335" s="179">
        <v>44141</v>
      </c>
      <c r="C1335" s="179">
        <f>B1335+30</f>
        <v>44171</v>
      </c>
      <c r="D1335" s="180">
        <v>19980</v>
      </c>
      <c r="E1335" s="181" t="s">
        <v>229</v>
      </c>
      <c r="F1335" s="113" t="s">
        <v>55</v>
      </c>
      <c r="G1335" s="173">
        <v>44144</v>
      </c>
    </row>
    <row r="1336" spans="1:7" hidden="1" x14ac:dyDescent="0.2">
      <c r="A1336" s="109">
        <v>2</v>
      </c>
      <c r="B1336" s="179">
        <v>44144</v>
      </c>
      <c r="C1336" s="179">
        <v>44159</v>
      </c>
      <c r="D1336" s="180">
        <v>2010</v>
      </c>
      <c r="E1336" s="181" t="s">
        <v>1512</v>
      </c>
      <c r="F1336" s="113" t="s">
        <v>612</v>
      </c>
      <c r="G1336" s="173">
        <v>44145</v>
      </c>
    </row>
    <row r="1337" spans="1:7" ht="21" hidden="1" x14ac:dyDescent="0.2">
      <c r="A1337" s="109">
        <v>1433438</v>
      </c>
      <c r="B1337" s="179">
        <v>44145</v>
      </c>
      <c r="C1337" s="179">
        <v>44165</v>
      </c>
      <c r="D1337" s="180">
        <v>181.15</v>
      </c>
      <c r="E1337" s="181" t="s">
        <v>343</v>
      </c>
      <c r="F1337" s="113" t="s">
        <v>1483</v>
      </c>
      <c r="G1337" s="173">
        <v>44146</v>
      </c>
    </row>
    <row r="1338" spans="1:7" hidden="1" x14ac:dyDescent="0.2">
      <c r="A1338" s="109">
        <v>2152816</v>
      </c>
      <c r="B1338" s="179">
        <v>44141</v>
      </c>
      <c r="C1338" s="179">
        <v>44171</v>
      </c>
      <c r="D1338" s="180">
        <v>2180</v>
      </c>
      <c r="E1338" s="181" t="s">
        <v>864</v>
      </c>
      <c r="F1338" s="113" t="s">
        <v>1489</v>
      </c>
      <c r="G1338" s="173">
        <v>44146</v>
      </c>
    </row>
    <row r="1339" spans="1:7" hidden="1" x14ac:dyDescent="0.2">
      <c r="A1339" s="109">
        <v>2152968</v>
      </c>
      <c r="B1339" s="179">
        <v>44141</v>
      </c>
      <c r="C1339" s="179">
        <v>44171</v>
      </c>
      <c r="D1339" s="180">
        <v>9120</v>
      </c>
      <c r="E1339" s="181" t="s">
        <v>864</v>
      </c>
      <c r="F1339" s="113" t="s">
        <v>1489</v>
      </c>
      <c r="G1339" s="173">
        <v>44146</v>
      </c>
    </row>
    <row r="1340" spans="1:7" ht="21" hidden="1" x14ac:dyDescent="0.2">
      <c r="A1340" s="109">
        <v>2787130</v>
      </c>
      <c r="B1340" s="179">
        <v>44144</v>
      </c>
      <c r="C1340" s="179">
        <v>44174</v>
      </c>
      <c r="D1340" s="180">
        <v>22500</v>
      </c>
      <c r="E1340" s="181" t="s">
        <v>320</v>
      </c>
      <c r="F1340" s="113" t="s">
        <v>1489</v>
      </c>
      <c r="G1340" s="173">
        <v>44146</v>
      </c>
    </row>
    <row r="1341" spans="1:7" ht="21" hidden="1" x14ac:dyDescent="0.2">
      <c r="A1341" s="109">
        <v>1136741</v>
      </c>
      <c r="B1341" s="179">
        <v>44141</v>
      </c>
      <c r="C1341" s="179">
        <v>44171</v>
      </c>
      <c r="D1341" s="180">
        <v>1034.4000000000001</v>
      </c>
      <c r="E1341" s="181" t="s">
        <v>56</v>
      </c>
      <c r="F1341" s="113" t="s">
        <v>1489</v>
      </c>
      <c r="G1341" s="173">
        <v>44146</v>
      </c>
    </row>
    <row r="1342" spans="1:7" hidden="1" x14ac:dyDescent="0.2">
      <c r="A1342" s="109">
        <v>303169</v>
      </c>
      <c r="B1342" s="179">
        <v>44141</v>
      </c>
      <c r="C1342" s="179">
        <v>44151</v>
      </c>
      <c r="D1342" s="180">
        <v>26200</v>
      </c>
      <c r="E1342" s="181" t="s">
        <v>882</v>
      </c>
      <c r="F1342" s="113" t="s">
        <v>1489</v>
      </c>
      <c r="G1342" s="173">
        <v>44146</v>
      </c>
    </row>
    <row r="1343" spans="1:7" ht="21" hidden="1" x14ac:dyDescent="0.2">
      <c r="A1343" s="109">
        <v>1663</v>
      </c>
      <c r="B1343" s="179">
        <v>44141</v>
      </c>
      <c r="C1343" s="179">
        <v>44151</v>
      </c>
      <c r="D1343" s="180">
        <v>7807.5</v>
      </c>
      <c r="E1343" s="181" t="s">
        <v>1521</v>
      </c>
      <c r="F1343" s="113" t="s">
        <v>1489</v>
      </c>
      <c r="G1343" s="173">
        <v>44146</v>
      </c>
    </row>
    <row r="1344" spans="1:7" hidden="1" x14ac:dyDescent="0.2">
      <c r="A1344" s="109">
        <v>1366095</v>
      </c>
      <c r="B1344" s="179">
        <v>44144</v>
      </c>
      <c r="C1344" s="179">
        <v>44174</v>
      </c>
      <c r="D1344" s="180">
        <v>1149</v>
      </c>
      <c r="E1344" s="181" t="s">
        <v>58</v>
      </c>
      <c r="F1344" s="113" t="s">
        <v>1489</v>
      </c>
      <c r="G1344" s="173">
        <v>44146</v>
      </c>
    </row>
    <row r="1345" spans="1:7" hidden="1" x14ac:dyDescent="0.2">
      <c r="A1345" s="109">
        <v>8853</v>
      </c>
      <c r="B1345" s="179">
        <v>44145</v>
      </c>
      <c r="C1345" s="179">
        <v>44159</v>
      </c>
      <c r="D1345" s="180">
        <v>210.58</v>
      </c>
      <c r="E1345" s="181" t="s">
        <v>414</v>
      </c>
      <c r="F1345" s="113" t="s">
        <v>1483</v>
      </c>
      <c r="G1345" s="173">
        <v>44146</v>
      </c>
    </row>
    <row r="1346" spans="1:7" hidden="1" x14ac:dyDescent="0.2">
      <c r="A1346" s="109">
        <v>504656</v>
      </c>
      <c r="B1346" s="179">
        <v>44145</v>
      </c>
      <c r="C1346" s="179">
        <v>44160</v>
      </c>
      <c r="D1346" s="180">
        <v>3254.56</v>
      </c>
      <c r="E1346" s="281" t="s">
        <v>144</v>
      </c>
      <c r="F1346" s="113" t="s">
        <v>1480</v>
      </c>
      <c r="G1346" s="173">
        <v>44146</v>
      </c>
    </row>
    <row r="1347" spans="1:7" hidden="1" x14ac:dyDescent="0.2">
      <c r="A1347" s="109">
        <v>504657</v>
      </c>
      <c r="B1347" s="179">
        <v>44145</v>
      </c>
      <c r="C1347" s="179">
        <v>44160</v>
      </c>
      <c r="D1347" s="180">
        <v>1314.78</v>
      </c>
      <c r="E1347" s="181" t="s">
        <v>144</v>
      </c>
      <c r="F1347" s="113" t="s">
        <v>1481</v>
      </c>
      <c r="G1347" s="173">
        <v>44146</v>
      </c>
    </row>
    <row r="1348" spans="1:7" ht="21" hidden="1" x14ac:dyDescent="0.2">
      <c r="A1348" s="109">
        <v>25145</v>
      </c>
      <c r="B1348" s="179">
        <v>44140</v>
      </c>
      <c r="C1348" s="179">
        <v>44169</v>
      </c>
      <c r="D1348" s="180">
        <v>731.64</v>
      </c>
      <c r="E1348" s="181" t="s">
        <v>779</v>
      </c>
      <c r="F1348" s="113" t="s">
        <v>647</v>
      </c>
      <c r="G1348" s="173">
        <v>44146</v>
      </c>
    </row>
    <row r="1349" spans="1:7" hidden="1" x14ac:dyDescent="0.2">
      <c r="A1349" s="109">
        <v>2641</v>
      </c>
      <c r="B1349" s="179">
        <v>44141</v>
      </c>
      <c r="C1349" s="179">
        <v>44170</v>
      </c>
      <c r="D1349" s="180">
        <v>3208</v>
      </c>
      <c r="E1349" s="181" t="s">
        <v>415</v>
      </c>
      <c r="F1349" s="113" t="s">
        <v>54</v>
      </c>
      <c r="G1349" s="173">
        <v>44146</v>
      </c>
    </row>
    <row r="1350" spans="1:7" ht="21" hidden="1" x14ac:dyDescent="0.2">
      <c r="A1350" s="109">
        <v>2787586</v>
      </c>
      <c r="B1350" s="179">
        <v>44144</v>
      </c>
      <c r="C1350" s="179">
        <v>44204</v>
      </c>
      <c r="D1350" s="180">
        <v>5200</v>
      </c>
      <c r="E1350" s="181" t="s">
        <v>320</v>
      </c>
      <c r="F1350" s="63" t="s">
        <v>1489</v>
      </c>
      <c r="G1350" s="173">
        <v>44147</v>
      </c>
    </row>
    <row r="1351" spans="1:7" hidden="1" x14ac:dyDescent="0.2">
      <c r="A1351" s="109">
        <v>39169</v>
      </c>
      <c r="B1351" s="179">
        <v>44146</v>
      </c>
      <c r="C1351" s="179">
        <v>44176</v>
      </c>
      <c r="D1351" s="180">
        <v>1323</v>
      </c>
      <c r="E1351" s="181" t="s">
        <v>952</v>
      </c>
      <c r="F1351" s="63" t="s">
        <v>1490</v>
      </c>
      <c r="G1351" s="173">
        <v>44148</v>
      </c>
    </row>
    <row r="1352" spans="1:7" hidden="1" x14ac:dyDescent="0.2">
      <c r="A1352" s="109">
        <v>112853</v>
      </c>
      <c r="B1352" s="179">
        <v>44146</v>
      </c>
      <c r="C1352" s="179">
        <v>44176</v>
      </c>
      <c r="D1352" s="180">
        <v>389.88</v>
      </c>
      <c r="E1352" s="181" t="s">
        <v>72</v>
      </c>
      <c r="F1352" s="63" t="s">
        <v>1490</v>
      </c>
      <c r="G1352" s="173">
        <v>44148</v>
      </c>
    </row>
    <row r="1353" spans="1:7" hidden="1" x14ac:dyDescent="0.2">
      <c r="A1353" s="109">
        <v>304702</v>
      </c>
      <c r="B1353" s="179">
        <v>44146</v>
      </c>
      <c r="C1353" s="179">
        <v>44176</v>
      </c>
      <c r="D1353" s="180">
        <v>1492.73</v>
      </c>
      <c r="E1353" s="181" t="s">
        <v>882</v>
      </c>
      <c r="F1353" s="63" t="s">
        <v>1490</v>
      </c>
      <c r="G1353" s="173">
        <v>44148</v>
      </c>
    </row>
    <row r="1354" spans="1:7" hidden="1" x14ac:dyDescent="0.2">
      <c r="A1354" s="109">
        <v>309913</v>
      </c>
      <c r="B1354" s="179">
        <v>44144</v>
      </c>
      <c r="C1354" s="179">
        <v>44165</v>
      </c>
      <c r="D1354" s="180">
        <v>36873</v>
      </c>
      <c r="E1354" s="181" t="s">
        <v>1530</v>
      </c>
      <c r="F1354" s="63" t="s">
        <v>1491</v>
      </c>
      <c r="G1354" s="173">
        <v>44148</v>
      </c>
    </row>
    <row r="1355" spans="1:7" hidden="1" x14ac:dyDescent="0.2">
      <c r="A1355" s="109">
        <v>754550</v>
      </c>
      <c r="B1355" s="179">
        <v>44144</v>
      </c>
      <c r="C1355" s="179">
        <v>44174</v>
      </c>
      <c r="D1355" s="180">
        <v>4224</v>
      </c>
      <c r="E1355" s="181" t="s">
        <v>1531</v>
      </c>
      <c r="F1355" s="63" t="s">
        <v>1491</v>
      </c>
      <c r="G1355" s="173">
        <v>44148</v>
      </c>
    </row>
    <row r="1356" spans="1:7" hidden="1" x14ac:dyDescent="0.2">
      <c r="A1356" s="109">
        <v>154709</v>
      </c>
      <c r="B1356" s="179">
        <v>44145</v>
      </c>
      <c r="C1356" s="179">
        <v>44175</v>
      </c>
      <c r="D1356" s="180">
        <v>4400</v>
      </c>
      <c r="E1356" s="181" t="s">
        <v>784</v>
      </c>
      <c r="F1356" s="63" t="s">
        <v>1493</v>
      </c>
      <c r="G1356" s="173">
        <v>44148</v>
      </c>
    </row>
    <row r="1357" spans="1:7" hidden="1" x14ac:dyDescent="0.2">
      <c r="A1357" s="109">
        <v>154713</v>
      </c>
      <c r="B1357" s="179">
        <v>44145</v>
      </c>
      <c r="C1357" s="179">
        <v>44145</v>
      </c>
      <c r="D1357" s="180">
        <v>1200</v>
      </c>
      <c r="E1357" s="181" t="s">
        <v>784</v>
      </c>
      <c r="F1357" s="63" t="s">
        <v>1493</v>
      </c>
      <c r="G1357" s="173">
        <v>44148</v>
      </c>
    </row>
    <row r="1358" spans="1:7" ht="21" hidden="1" x14ac:dyDescent="0.2">
      <c r="A1358" s="109">
        <v>25255</v>
      </c>
      <c r="B1358" s="179">
        <v>44145</v>
      </c>
      <c r="C1358" s="179">
        <v>44174</v>
      </c>
      <c r="D1358" s="180">
        <v>3938.4</v>
      </c>
      <c r="E1358" s="181" t="s">
        <v>779</v>
      </c>
      <c r="F1358" s="63" t="s">
        <v>1493</v>
      </c>
      <c r="G1358" s="173">
        <v>44148</v>
      </c>
    </row>
    <row r="1359" spans="1:7" hidden="1" x14ac:dyDescent="0.2">
      <c r="A1359" s="109">
        <v>1367561</v>
      </c>
      <c r="B1359" s="179">
        <v>44146</v>
      </c>
      <c r="C1359" s="179">
        <v>44176</v>
      </c>
      <c r="D1359" s="180">
        <v>1791.68</v>
      </c>
      <c r="E1359" s="181" t="s">
        <v>58</v>
      </c>
      <c r="F1359" s="63" t="s">
        <v>1493</v>
      </c>
      <c r="G1359" s="173">
        <v>44148</v>
      </c>
    </row>
    <row r="1360" spans="1:7" hidden="1" x14ac:dyDescent="0.2">
      <c r="A1360" s="109">
        <v>6885</v>
      </c>
      <c r="B1360" s="179">
        <v>44146</v>
      </c>
      <c r="C1360" s="179">
        <v>44176</v>
      </c>
      <c r="D1360" s="180">
        <v>1769.35</v>
      </c>
      <c r="E1360" s="181" t="s">
        <v>781</v>
      </c>
      <c r="F1360" s="63" t="s">
        <v>1493</v>
      </c>
      <c r="G1360" s="173">
        <v>44148</v>
      </c>
    </row>
    <row r="1361" spans="1:7" hidden="1" x14ac:dyDescent="0.2">
      <c r="A1361" s="109">
        <v>143724</v>
      </c>
      <c r="B1361" s="179">
        <v>44145</v>
      </c>
      <c r="C1361" s="179">
        <v>44175</v>
      </c>
      <c r="D1361" s="180">
        <v>3393</v>
      </c>
      <c r="E1361" s="181" t="s">
        <v>898</v>
      </c>
      <c r="F1361" s="63" t="s">
        <v>1493</v>
      </c>
      <c r="G1361" s="173">
        <v>44148</v>
      </c>
    </row>
    <row r="1362" spans="1:7" hidden="1" x14ac:dyDescent="0.2">
      <c r="A1362" s="109">
        <v>365548</v>
      </c>
      <c r="B1362" s="179">
        <v>44145</v>
      </c>
      <c r="C1362" s="179">
        <v>44175</v>
      </c>
      <c r="D1362" s="180">
        <v>340.5</v>
      </c>
      <c r="E1362" s="181" t="s">
        <v>1532</v>
      </c>
      <c r="F1362" s="63" t="s">
        <v>1493</v>
      </c>
      <c r="G1362" s="173">
        <v>44148</v>
      </c>
    </row>
    <row r="1363" spans="1:7" hidden="1" x14ac:dyDescent="0.2">
      <c r="A1363" s="109">
        <v>13316</v>
      </c>
      <c r="B1363" s="179">
        <v>44145</v>
      </c>
      <c r="C1363" s="179">
        <f>B1363+30</f>
        <v>44175</v>
      </c>
      <c r="D1363" s="180">
        <v>2406.7399999999998</v>
      </c>
      <c r="E1363" s="181" t="s">
        <v>481</v>
      </c>
      <c r="F1363" s="63" t="s">
        <v>1493</v>
      </c>
      <c r="G1363" s="173">
        <v>44148</v>
      </c>
    </row>
    <row r="1364" spans="1:7" hidden="1" x14ac:dyDescent="0.2">
      <c r="A1364" s="109">
        <v>44588</v>
      </c>
      <c r="B1364" s="179">
        <v>44145</v>
      </c>
      <c r="C1364" s="179">
        <v>44174</v>
      </c>
      <c r="D1364" s="180">
        <v>518.07000000000005</v>
      </c>
      <c r="E1364" s="181" t="s">
        <v>1172</v>
      </c>
      <c r="F1364" s="63" t="s">
        <v>1493</v>
      </c>
      <c r="G1364" s="173">
        <v>44148</v>
      </c>
    </row>
    <row r="1365" spans="1:7" ht="21" hidden="1" x14ac:dyDescent="0.2">
      <c r="A1365" s="109">
        <v>128040</v>
      </c>
      <c r="B1365" s="179">
        <v>44145</v>
      </c>
      <c r="C1365" s="179">
        <v>44175</v>
      </c>
      <c r="D1365" s="180">
        <v>4867</v>
      </c>
      <c r="E1365" s="181" t="s">
        <v>74</v>
      </c>
      <c r="F1365" s="63" t="s">
        <v>1493</v>
      </c>
      <c r="G1365" s="173">
        <v>44148</v>
      </c>
    </row>
    <row r="1366" spans="1:7" hidden="1" x14ac:dyDescent="0.2">
      <c r="A1366" s="109">
        <v>13512</v>
      </c>
      <c r="B1366" s="179">
        <v>44145</v>
      </c>
      <c r="C1366" s="179">
        <v>44175</v>
      </c>
      <c r="D1366" s="180">
        <v>2406</v>
      </c>
      <c r="E1366" s="181" t="s">
        <v>716</v>
      </c>
      <c r="F1366" s="63" t="s">
        <v>1493</v>
      </c>
      <c r="G1366" s="173">
        <v>44148</v>
      </c>
    </row>
    <row r="1367" spans="1:7" hidden="1" x14ac:dyDescent="0.2">
      <c r="A1367" s="109">
        <v>304551</v>
      </c>
      <c r="B1367" s="179">
        <v>44145</v>
      </c>
      <c r="C1367" s="179">
        <v>44175</v>
      </c>
      <c r="D1367" s="180">
        <v>2095.94</v>
      </c>
      <c r="E1367" s="181" t="s">
        <v>882</v>
      </c>
      <c r="F1367" s="63" t="s">
        <v>1493</v>
      </c>
      <c r="G1367" s="173">
        <v>44148</v>
      </c>
    </row>
    <row r="1368" spans="1:7" ht="21" hidden="1" x14ac:dyDescent="0.2">
      <c r="A1368" s="109">
        <v>1137419</v>
      </c>
      <c r="B1368" s="179">
        <v>44145</v>
      </c>
      <c r="C1368" s="179">
        <v>44175</v>
      </c>
      <c r="D1368" s="180">
        <v>1289.5999999999999</v>
      </c>
      <c r="E1368" s="181" t="s">
        <v>56</v>
      </c>
      <c r="F1368" s="63" t="s">
        <v>1493</v>
      </c>
      <c r="G1368" s="173">
        <v>44148</v>
      </c>
    </row>
    <row r="1369" spans="1:7" hidden="1" x14ac:dyDescent="0.2">
      <c r="A1369" s="109">
        <v>370448</v>
      </c>
      <c r="B1369" s="179">
        <v>44145</v>
      </c>
      <c r="C1369" s="179">
        <v>44175</v>
      </c>
      <c r="D1369" s="180">
        <v>1119.25</v>
      </c>
      <c r="E1369" s="181" t="s">
        <v>232</v>
      </c>
      <c r="F1369" s="63" t="s">
        <v>1493</v>
      </c>
      <c r="G1369" s="173">
        <v>44148</v>
      </c>
    </row>
    <row r="1370" spans="1:7" hidden="1" x14ac:dyDescent="0.2">
      <c r="A1370" s="109">
        <v>1367024</v>
      </c>
      <c r="B1370" s="179">
        <v>44145</v>
      </c>
      <c r="C1370" s="179">
        <v>44175</v>
      </c>
      <c r="D1370" s="180">
        <v>604.79999999999995</v>
      </c>
      <c r="E1370" s="181" t="s">
        <v>58</v>
      </c>
      <c r="F1370" s="63" t="s">
        <v>1493</v>
      </c>
      <c r="G1370" s="173">
        <v>44148</v>
      </c>
    </row>
    <row r="1371" spans="1:7" ht="21" hidden="1" x14ac:dyDescent="0.2">
      <c r="A1371" s="109">
        <v>49645</v>
      </c>
      <c r="B1371" s="179">
        <v>44145</v>
      </c>
      <c r="C1371" s="179">
        <v>44173</v>
      </c>
      <c r="D1371" s="180">
        <v>2239.5</v>
      </c>
      <c r="E1371" s="181" t="s">
        <v>59</v>
      </c>
      <c r="F1371" s="63" t="s">
        <v>1493</v>
      </c>
      <c r="G1371" s="173">
        <v>44148</v>
      </c>
    </row>
    <row r="1372" spans="1:7" hidden="1" x14ac:dyDescent="0.2">
      <c r="A1372" s="109">
        <v>1042487</v>
      </c>
      <c r="B1372" s="179">
        <v>44145</v>
      </c>
      <c r="C1372" s="179">
        <v>44175</v>
      </c>
      <c r="D1372" s="180">
        <v>11746.18</v>
      </c>
      <c r="E1372" s="181" t="s">
        <v>939</v>
      </c>
      <c r="F1372" s="63" t="s">
        <v>1493</v>
      </c>
      <c r="G1372" s="173">
        <v>44148</v>
      </c>
    </row>
    <row r="1373" spans="1:7" ht="21" hidden="1" x14ac:dyDescent="0.2">
      <c r="A1373" s="109">
        <v>1276415</v>
      </c>
      <c r="B1373" s="179">
        <v>44145</v>
      </c>
      <c r="C1373" s="179">
        <v>44175</v>
      </c>
      <c r="D1373" s="180">
        <v>10517.32</v>
      </c>
      <c r="E1373" s="181" t="s">
        <v>65</v>
      </c>
      <c r="F1373" s="63" t="s">
        <v>1493</v>
      </c>
      <c r="G1373" s="173">
        <v>44148</v>
      </c>
    </row>
    <row r="1374" spans="1:7" hidden="1" x14ac:dyDescent="0.2">
      <c r="A1374" s="109">
        <v>74686</v>
      </c>
      <c r="B1374" s="179">
        <v>44146</v>
      </c>
      <c r="C1374" s="179">
        <v>44176</v>
      </c>
      <c r="D1374" s="180">
        <v>4284</v>
      </c>
      <c r="E1374" s="181" t="s">
        <v>196</v>
      </c>
      <c r="F1374" s="63" t="s">
        <v>1493</v>
      </c>
      <c r="G1374" s="173">
        <v>44148</v>
      </c>
    </row>
    <row r="1375" spans="1:7" hidden="1" x14ac:dyDescent="0.2">
      <c r="A1375" s="109">
        <v>505136</v>
      </c>
      <c r="B1375" s="179">
        <v>44146</v>
      </c>
      <c r="C1375" s="179">
        <v>44161</v>
      </c>
      <c r="D1375" s="180">
        <v>921.01</v>
      </c>
      <c r="E1375" s="181" t="s">
        <v>144</v>
      </c>
      <c r="F1375" s="63" t="s">
        <v>1481</v>
      </c>
      <c r="G1375" s="173">
        <v>44148</v>
      </c>
    </row>
    <row r="1376" spans="1:7" hidden="1" x14ac:dyDescent="0.2">
      <c r="A1376" s="109">
        <v>8861</v>
      </c>
      <c r="B1376" s="179">
        <v>44147</v>
      </c>
      <c r="C1376" s="179">
        <v>44161</v>
      </c>
      <c r="D1376" s="180">
        <v>115</v>
      </c>
      <c r="E1376" s="181" t="s">
        <v>414</v>
      </c>
      <c r="F1376" s="63" t="s">
        <v>1483</v>
      </c>
      <c r="G1376" s="173">
        <v>44148</v>
      </c>
    </row>
    <row r="1377" spans="1:7" hidden="1" x14ac:dyDescent="0.2">
      <c r="A1377" s="109">
        <v>1798023</v>
      </c>
      <c r="B1377" s="179">
        <v>44141</v>
      </c>
      <c r="C1377" s="179">
        <v>44172</v>
      </c>
      <c r="D1377" s="180">
        <v>2506.5</v>
      </c>
      <c r="E1377" s="181" t="s">
        <v>1533</v>
      </c>
      <c r="F1377" s="63" t="s">
        <v>1480</v>
      </c>
      <c r="G1377" s="173">
        <v>44148</v>
      </c>
    </row>
    <row r="1378" spans="1:7" hidden="1" x14ac:dyDescent="0.2">
      <c r="A1378" s="109">
        <v>430</v>
      </c>
      <c r="B1378" s="179">
        <v>44145</v>
      </c>
      <c r="C1378" s="179">
        <v>44175</v>
      </c>
      <c r="D1378" s="180">
        <v>2580.12</v>
      </c>
      <c r="E1378" s="181" t="s">
        <v>1005</v>
      </c>
      <c r="F1378" s="63" t="s">
        <v>1480</v>
      </c>
      <c r="G1378" s="173">
        <v>44148</v>
      </c>
    </row>
    <row r="1379" spans="1:7" ht="21" hidden="1" x14ac:dyDescent="0.2">
      <c r="A1379" s="109">
        <v>68024</v>
      </c>
      <c r="B1379" s="179">
        <v>44145</v>
      </c>
      <c r="C1379" s="179">
        <v>44175</v>
      </c>
      <c r="D1379" s="180">
        <v>2208.65</v>
      </c>
      <c r="E1379" s="181" t="s">
        <v>686</v>
      </c>
      <c r="F1379" s="63" t="s">
        <v>1490</v>
      </c>
      <c r="G1379" s="173">
        <v>44148</v>
      </c>
    </row>
    <row r="1380" spans="1:7" ht="21" hidden="1" x14ac:dyDescent="0.2">
      <c r="A1380" s="109">
        <v>34467</v>
      </c>
      <c r="B1380" s="179">
        <v>44145</v>
      </c>
      <c r="C1380" s="179">
        <v>44175</v>
      </c>
      <c r="D1380" s="180">
        <v>1156.25</v>
      </c>
      <c r="E1380" s="181" t="s">
        <v>57</v>
      </c>
      <c r="F1380" s="63" t="s">
        <v>1490</v>
      </c>
      <c r="G1380" s="173">
        <v>44148</v>
      </c>
    </row>
    <row r="1381" spans="1:7" ht="21" hidden="1" x14ac:dyDescent="0.2">
      <c r="A1381" s="109">
        <v>97496</v>
      </c>
      <c r="B1381" s="179">
        <v>44145</v>
      </c>
      <c r="C1381" s="179">
        <v>44175</v>
      </c>
      <c r="D1381" s="180">
        <v>786.8</v>
      </c>
      <c r="E1381" s="181" t="s">
        <v>416</v>
      </c>
      <c r="F1381" s="63" t="s">
        <v>1490</v>
      </c>
      <c r="G1381" s="173">
        <v>44148</v>
      </c>
    </row>
    <row r="1382" spans="1:7" hidden="1" x14ac:dyDescent="0.2">
      <c r="A1382" s="109">
        <v>46356</v>
      </c>
      <c r="B1382" s="179">
        <v>44145</v>
      </c>
      <c r="C1382" s="179">
        <v>44175</v>
      </c>
      <c r="D1382" s="180">
        <v>445.38</v>
      </c>
      <c r="E1382" s="181" t="s">
        <v>203</v>
      </c>
      <c r="F1382" s="63" t="s">
        <v>1490</v>
      </c>
      <c r="G1382" s="173">
        <v>44148</v>
      </c>
    </row>
    <row r="1383" spans="1:7" ht="21" hidden="1" x14ac:dyDescent="0.2">
      <c r="A1383" s="109">
        <v>187522</v>
      </c>
      <c r="B1383" s="179">
        <v>44145</v>
      </c>
      <c r="C1383" s="179">
        <v>44175</v>
      </c>
      <c r="D1383" s="180">
        <v>4744.1000000000004</v>
      </c>
      <c r="E1383" s="181" t="s">
        <v>195</v>
      </c>
      <c r="F1383" s="63" t="s">
        <v>1490</v>
      </c>
      <c r="G1383" s="173">
        <v>44148</v>
      </c>
    </row>
    <row r="1384" spans="1:7" hidden="1" x14ac:dyDescent="0.2">
      <c r="A1384" s="109">
        <v>126204</v>
      </c>
      <c r="B1384" s="179">
        <v>44145</v>
      </c>
      <c r="C1384" s="179">
        <v>44175</v>
      </c>
      <c r="D1384" s="180">
        <v>3450</v>
      </c>
      <c r="E1384" s="181" t="s">
        <v>715</v>
      </c>
      <c r="F1384" s="63" t="s">
        <v>1490</v>
      </c>
      <c r="G1384" s="173">
        <v>44148</v>
      </c>
    </row>
    <row r="1385" spans="1:7" hidden="1" x14ac:dyDescent="0.2">
      <c r="A1385" s="109">
        <v>1367155</v>
      </c>
      <c r="B1385" s="179">
        <v>44145</v>
      </c>
      <c r="C1385" s="179">
        <v>44175</v>
      </c>
      <c r="D1385" s="180">
        <v>47685.1</v>
      </c>
      <c r="E1385" s="181" t="s">
        <v>58</v>
      </c>
      <c r="F1385" s="63" t="s">
        <v>1490</v>
      </c>
      <c r="G1385" s="173">
        <v>44148</v>
      </c>
    </row>
    <row r="1386" spans="1:7" hidden="1" x14ac:dyDescent="0.2">
      <c r="A1386" s="109">
        <v>6241</v>
      </c>
      <c r="B1386" s="179">
        <v>44146</v>
      </c>
      <c r="C1386" s="179">
        <v>44176</v>
      </c>
      <c r="D1386" s="180">
        <v>422</v>
      </c>
      <c r="E1386" s="181" t="s">
        <v>1529</v>
      </c>
      <c r="F1386" s="63" t="s">
        <v>570</v>
      </c>
      <c r="G1386" s="173">
        <v>44148</v>
      </c>
    </row>
    <row r="1387" spans="1:7" hidden="1" x14ac:dyDescent="0.2">
      <c r="A1387" s="109">
        <v>470029</v>
      </c>
      <c r="B1387" s="179">
        <v>44145</v>
      </c>
      <c r="C1387" s="179">
        <v>44160</v>
      </c>
      <c r="D1387" s="180">
        <v>480</v>
      </c>
      <c r="E1387" s="181" t="s">
        <v>714</v>
      </c>
      <c r="F1387" s="63" t="s">
        <v>88</v>
      </c>
      <c r="G1387" s="173">
        <v>44148</v>
      </c>
    </row>
    <row r="1388" spans="1:7" hidden="1" x14ac:dyDescent="0.2">
      <c r="A1388" s="109">
        <v>1831133</v>
      </c>
      <c r="B1388" s="179">
        <v>44144</v>
      </c>
      <c r="C1388" s="179">
        <v>44160</v>
      </c>
      <c r="D1388" s="180">
        <v>1120</v>
      </c>
      <c r="E1388" s="181" t="s">
        <v>714</v>
      </c>
      <c r="F1388" s="63" t="s">
        <v>88</v>
      </c>
      <c r="G1388" s="173">
        <v>44148</v>
      </c>
    </row>
    <row r="1389" spans="1:7" ht="21" hidden="1" x14ac:dyDescent="0.2">
      <c r="A1389" s="109">
        <v>47437</v>
      </c>
      <c r="B1389" s="179">
        <v>44146</v>
      </c>
      <c r="C1389" s="179">
        <v>44174</v>
      </c>
      <c r="D1389" s="180">
        <v>863</v>
      </c>
      <c r="E1389" s="181" t="s">
        <v>713</v>
      </c>
      <c r="F1389" s="63" t="s">
        <v>1481</v>
      </c>
      <c r="G1389" s="173">
        <v>44148</v>
      </c>
    </row>
    <row r="1390" spans="1:7" hidden="1" x14ac:dyDescent="0.2">
      <c r="A1390" s="109">
        <v>1989218</v>
      </c>
      <c r="B1390" s="179">
        <v>44148</v>
      </c>
      <c r="C1390" s="179">
        <v>44169</v>
      </c>
      <c r="D1390" s="180">
        <v>1157.2</v>
      </c>
      <c r="E1390" s="181" t="s">
        <v>1431</v>
      </c>
      <c r="F1390" s="63" t="s">
        <v>1481</v>
      </c>
      <c r="G1390" s="173">
        <v>44148</v>
      </c>
    </row>
    <row r="1391" spans="1:7" ht="21" hidden="1" x14ac:dyDescent="0.2">
      <c r="A1391" s="109">
        <v>1433670</v>
      </c>
      <c r="B1391" s="179">
        <v>44147</v>
      </c>
      <c r="C1391" s="179">
        <v>44167</v>
      </c>
      <c r="D1391" s="180">
        <v>236.4</v>
      </c>
      <c r="E1391" s="181" t="s">
        <v>343</v>
      </c>
      <c r="F1391" s="63" t="s">
        <v>1483</v>
      </c>
      <c r="G1391" s="173">
        <v>44148</v>
      </c>
    </row>
    <row r="1392" spans="1:7" hidden="1" x14ac:dyDescent="0.2">
      <c r="A1392" s="109">
        <v>17903</v>
      </c>
      <c r="B1392" s="179">
        <v>44144</v>
      </c>
      <c r="C1392" s="179">
        <v>44154</v>
      </c>
      <c r="D1392" s="180">
        <v>16328</v>
      </c>
      <c r="E1392" s="181" t="s">
        <v>741</v>
      </c>
      <c r="F1392" s="63" t="s">
        <v>1491</v>
      </c>
      <c r="G1392" s="173">
        <v>44151</v>
      </c>
    </row>
    <row r="1393" spans="1:7" ht="21" hidden="1" x14ac:dyDescent="0.2">
      <c r="A1393" s="109">
        <v>12355</v>
      </c>
      <c r="B1393" s="179">
        <v>44147</v>
      </c>
      <c r="C1393" s="179">
        <v>44177</v>
      </c>
      <c r="D1393" s="180">
        <v>2313</v>
      </c>
      <c r="E1393" s="181" t="s">
        <v>71</v>
      </c>
      <c r="F1393" s="63" t="s">
        <v>1490</v>
      </c>
      <c r="G1393" s="173">
        <v>44151</v>
      </c>
    </row>
    <row r="1394" spans="1:7" ht="21" hidden="1" x14ac:dyDescent="0.2">
      <c r="A1394" s="109">
        <v>2789891</v>
      </c>
      <c r="B1394" s="179">
        <v>44146</v>
      </c>
      <c r="C1394" s="179">
        <v>44176</v>
      </c>
      <c r="D1394" s="180">
        <v>492</v>
      </c>
      <c r="E1394" s="181" t="s">
        <v>320</v>
      </c>
      <c r="F1394" s="63" t="s">
        <v>1490</v>
      </c>
      <c r="G1394" s="173">
        <v>44151</v>
      </c>
    </row>
    <row r="1395" spans="1:7" hidden="1" x14ac:dyDescent="0.2">
      <c r="A1395" s="109">
        <v>39893</v>
      </c>
      <c r="B1395" s="179">
        <v>44146</v>
      </c>
      <c r="C1395" s="179">
        <v>44146</v>
      </c>
      <c r="D1395" s="180">
        <v>776.92</v>
      </c>
      <c r="E1395" s="181" t="s">
        <v>799</v>
      </c>
      <c r="F1395" s="63" t="s">
        <v>1490</v>
      </c>
      <c r="G1395" s="173">
        <v>44151</v>
      </c>
    </row>
    <row r="1396" spans="1:7" hidden="1" x14ac:dyDescent="0.2">
      <c r="A1396" s="109">
        <v>563439</v>
      </c>
      <c r="B1396" s="179">
        <v>44145</v>
      </c>
      <c r="C1396" s="179">
        <v>44175</v>
      </c>
      <c r="D1396" s="180">
        <v>9590</v>
      </c>
      <c r="E1396" s="181" t="s">
        <v>58</v>
      </c>
      <c r="F1396" s="63" t="s">
        <v>1490</v>
      </c>
      <c r="G1396" s="173">
        <v>44151</v>
      </c>
    </row>
    <row r="1397" spans="1:7" hidden="1" x14ac:dyDescent="0.2">
      <c r="A1397" s="109">
        <v>156855</v>
      </c>
      <c r="B1397" s="179">
        <v>44146</v>
      </c>
      <c r="C1397" s="179">
        <v>44176</v>
      </c>
      <c r="D1397" s="180">
        <v>5854.78</v>
      </c>
      <c r="E1397" s="181" t="s">
        <v>339</v>
      </c>
      <c r="F1397" s="63" t="s">
        <v>1490</v>
      </c>
      <c r="G1397" s="173">
        <v>44151</v>
      </c>
    </row>
    <row r="1398" spans="1:7" hidden="1" x14ac:dyDescent="0.2">
      <c r="A1398" s="175">
        <v>563678</v>
      </c>
      <c r="B1398" s="197">
        <v>44146</v>
      </c>
      <c r="C1398" s="197">
        <v>44176</v>
      </c>
      <c r="D1398" s="198">
        <v>4488</v>
      </c>
      <c r="E1398" s="199" t="s">
        <v>58</v>
      </c>
      <c r="F1398" s="63" t="s">
        <v>1491</v>
      </c>
      <c r="G1398" s="173">
        <v>44151</v>
      </c>
    </row>
    <row r="1399" spans="1:7" hidden="1" x14ac:dyDescent="0.2">
      <c r="A1399" s="109">
        <v>346</v>
      </c>
      <c r="B1399" s="179">
        <v>44148</v>
      </c>
      <c r="C1399" s="179">
        <v>44153</v>
      </c>
      <c r="D1399" s="180">
        <v>4802</v>
      </c>
      <c r="E1399" s="181" t="s">
        <v>1541</v>
      </c>
      <c r="F1399" s="113" t="s">
        <v>1491</v>
      </c>
      <c r="G1399" s="173">
        <v>44151</v>
      </c>
    </row>
    <row r="1400" spans="1:7" ht="21" hidden="1" x14ac:dyDescent="0.2">
      <c r="A1400" s="109">
        <v>49711</v>
      </c>
      <c r="B1400" s="179">
        <v>44147</v>
      </c>
      <c r="C1400" s="179">
        <v>44157</v>
      </c>
      <c r="D1400" s="180">
        <v>7280</v>
      </c>
      <c r="E1400" s="181" t="s">
        <v>59</v>
      </c>
      <c r="F1400" s="63" t="s">
        <v>1491</v>
      </c>
      <c r="G1400" s="173">
        <v>44151</v>
      </c>
    </row>
    <row r="1401" spans="1:7" hidden="1" x14ac:dyDescent="0.2">
      <c r="A1401" s="109">
        <v>95580</v>
      </c>
      <c r="B1401" s="179">
        <v>44151</v>
      </c>
      <c r="C1401" s="179">
        <v>44181</v>
      </c>
      <c r="D1401" s="180">
        <v>1150</v>
      </c>
      <c r="E1401" s="181" t="s">
        <v>690</v>
      </c>
      <c r="F1401" s="63" t="s">
        <v>1490</v>
      </c>
      <c r="G1401" s="173">
        <v>44153</v>
      </c>
    </row>
    <row r="1402" spans="1:7" ht="21" hidden="1" x14ac:dyDescent="0.2">
      <c r="A1402" s="109">
        <v>117807</v>
      </c>
      <c r="B1402" s="179">
        <v>44151</v>
      </c>
      <c r="C1402" s="179">
        <v>44181</v>
      </c>
      <c r="D1402" s="180">
        <v>758.97</v>
      </c>
      <c r="E1402" s="181" t="s">
        <v>56</v>
      </c>
      <c r="F1402" s="63" t="s">
        <v>1490</v>
      </c>
      <c r="G1402" s="173">
        <v>44153</v>
      </c>
    </row>
    <row r="1403" spans="1:7" ht="21" hidden="1" x14ac:dyDescent="0.2">
      <c r="A1403" s="109">
        <v>1138914</v>
      </c>
      <c r="B1403" s="179">
        <v>44151</v>
      </c>
      <c r="C1403" s="179">
        <v>44181</v>
      </c>
      <c r="D1403" s="180">
        <v>919.98</v>
      </c>
      <c r="E1403" s="181" t="s">
        <v>56</v>
      </c>
      <c r="F1403" s="63" t="s">
        <v>1490</v>
      </c>
      <c r="G1403" s="173">
        <v>44153</v>
      </c>
    </row>
    <row r="1404" spans="1:7" hidden="1" x14ac:dyDescent="0.2">
      <c r="A1404" s="109">
        <v>2734</v>
      </c>
      <c r="B1404" s="179">
        <v>44146</v>
      </c>
      <c r="C1404" s="179">
        <v>44176</v>
      </c>
      <c r="D1404" s="180">
        <v>1051.57</v>
      </c>
      <c r="E1404" s="181" t="s">
        <v>884</v>
      </c>
      <c r="F1404" s="63" t="s">
        <v>1490</v>
      </c>
      <c r="G1404" s="173">
        <v>44153</v>
      </c>
    </row>
    <row r="1405" spans="1:7" ht="21" hidden="1" x14ac:dyDescent="0.2">
      <c r="A1405" s="109">
        <v>2792295</v>
      </c>
      <c r="B1405" s="179">
        <v>44147</v>
      </c>
      <c r="C1405" s="179">
        <v>44179</v>
      </c>
      <c r="D1405" s="180">
        <v>840</v>
      </c>
      <c r="E1405" s="181" t="s">
        <v>320</v>
      </c>
      <c r="F1405" s="63" t="s">
        <v>1490</v>
      </c>
      <c r="G1405" s="173">
        <v>44153</v>
      </c>
    </row>
    <row r="1406" spans="1:7" ht="21" hidden="1" x14ac:dyDescent="0.2">
      <c r="A1406" s="109">
        <v>90332</v>
      </c>
      <c r="B1406" s="179">
        <v>44145</v>
      </c>
      <c r="C1406" s="179">
        <v>44175</v>
      </c>
      <c r="D1406" s="180">
        <v>4726.2</v>
      </c>
      <c r="E1406" s="181" t="s">
        <v>69</v>
      </c>
      <c r="F1406" s="63" t="s">
        <v>1490</v>
      </c>
      <c r="G1406" s="173">
        <v>44153</v>
      </c>
    </row>
    <row r="1407" spans="1:7" ht="21" hidden="1" x14ac:dyDescent="0.2">
      <c r="A1407" s="109">
        <v>2792635</v>
      </c>
      <c r="B1407" s="179">
        <v>44148</v>
      </c>
      <c r="C1407" s="179">
        <v>44179</v>
      </c>
      <c r="D1407" s="180">
        <v>50</v>
      </c>
      <c r="E1407" s="181" t="s">
        <v>320</v>
      </c>
      <c r="F1407" s="63" t="s">
        <v>1490</v>
      </c>
      <c r="G1407" s="173">
        <v>44153</v>
      </c>
    </row>
    <row r="1408" spans="1:7" ht="21" hidden="1" x14ac:dyDescent="0.2">
      <c r="A1408" s="109">
        <v>7409</v>
      </c>
      <c r="B1408" s="179">
        <v>44147</v>
      </c>
      <c r="C1408" s="179">
        <v>44177</v>
      </c>
      <c r="D1408" s="180">
        <v>422</v>
      </c>
      <c r="E1408" s="181" t="s">
        <v>1579</v>
      </c>
      <c r="F1408" s="63" t="s">
        <v>1490</v>
      </c>
      <c r="G1408" s="173">
        <v>44153</v>
      </c>
    </row>
    <row r="1409" spans="1:7" hidden="1" x14ac:dyDescent="0.2">
      <c r="A1409" s="246">
        <v>945</v>
      </c>
      <c r="B1409" s="247">
        <v>44146</v>
      </c>
      <c r="C1409" s="247">
        <v>44176</v>
      </c>
      <c r="D1409" s="248">
        <v>353</v>
      </c>
      <c r="E1409" s="249" t="s">
        <v>1505</v>
      </c>
      <c r="F1409" s="43" t="s">
        <v>1490</v>
      </c>
      <c r="G1409" s="47">
        <v>44153</v>
      </c>
    </row>
    <row r="1410" spans="1:7" hidden="1" x14ac:dyDescent="0.2">
      <c r="A1410" s="246">
        <v>50456</v>
      </c>
      <c r="B1410" s="247">
        <v>44146</v>
      </c>
      <c r="C1410" s="247">
        <v>44176</v>
      </c>
      <c r="D1410" s="248">
        <v>4439.1099999999997</v>
      </c>
      <c r="E1410" s="181" t="s">
        <v>378</v>
      </c>
      <c r="F1410" s="43" t="s">
        <v>1493</v>
      </c>
      <c r="G1410" s="47">
        <v>44153</v>
      </c>
    </row>
    <row r="1411" spans="1:7" hidden="1" x14ac:dyDescent="0.2">
      <c r="A1411" s="246">
        <v>1629</v>
      </c>
      <c r="B1411" s="247">
        <v>44146</v>
      </c>
      <c r="C1411" s="247">
        <v>44176</v>
      </c>
      <c r="D1411" s="248">
        <v>2548.7600000000002</v>
      </c>
      <c r="E1411" s="181" t="s">
        <v>899</v>
      </c>
      <c r="F1411" s="43" t="s">
        <v>1493</v>
      </c>
      <c r="G1411" s="47">
        <v>44153</v>
      </c>
    </row>
    <row r="1412" spans="1:7" hidden="1" x14ac:dyDescent="0.2">
      <c r="A1412" s="246">
        <v>14114</v>
      </c>
      <c r="B1412" s="247">
        <v>44145</v>
      </c>
      <c r="C1412" s="247">
        <v>44178</v>
      </c>
      <c r="D1412" s="248">
        <v>3517.13</v>
      </c>
      <c r="E1412" s="249" t="s">
        <v>1580</v>
      </c>
      <c r="F1412" s="43" t="s">
        <v>1493</v>
      </c>
      <c r="G1412" s="47">
        <v>44153</v>
      </c>
    </row>
    <row r="1413" spans="1:7" hidden="1" x14ac:dyDescent="0.2">
      <c r="A1413" s="246">
        <v>1368108</v>
      </c>
      <c r="B1413" s="247">
        <v>44147</v>
      </c>
      <c r="C1413" s="247">
        <v>44179</v>
      </c>
      <c r="D1413" s="248">
        <v>295.68</v>
      </c>
      <c r="E1413" s="249" t="s">
        <v>58</v>
      </c>
      <c r="F1413" s="43" t="s">
        <v>1493</v>
      </c>
      <c r="G1413" s="47">
        <v>44153</v>
      </c>
    </row>
    <row r="1414" spans="1:7" hidden="1" x14ac:dyDescent="0.2">
      <c r="A1414" s="246">
        <v>256360</v>
      </c>
      <c r="B1414" s="247">
        <v>44147</v>
      </c>
      <c r="C1414" s="247">
        <v>44179</v>
      </c>
      <c r="D1414" s="248">
        <v>7587.11</v>
      </c>
      <c r="E1414" s="249" t="s">
        <v>216</v>
      </c>
      <c r="F1414" s="43" t="s">
        <v>1513</v>
      </c>
      <c r="G1414" s="47">
        <v>44153</v>
      </c>
    </row>
    <row r="1415" spans="1:7" hidden="1" x14ac:dyDescent="0.2">
      <c r="A1415" s="246">
        <v>111125</v>
      </c>
      <c r="B1415" s="247">
        <v>44139</v>
      </c>
      <c r="C1415" s="247" t="s">
        <v>930</v>
      </c>
      <c r="D1415" s="248">
        <v>575.28</v>
      </c>
      <c r="E1415" s="249" t="s">
        <v>1545</v>
      </c>
      <c r="F1415" s="43" t="s">
        <v>1485</v>
      </c>
      <c r="G1415" s="47">
        <v>44153</v>
      </c>
    </row>
    <row r="1416" spans="1:7" hidden="1" x14ac:dyDescent="0.2">
      <c r="A1416" s="246">
        <v>313451</v>
      </c>
      <c r="B1416" s="247">
        <v>44146</v>
      </c>
      <c r="C1416" s="247">
        <v>44175</v>
      </c>
      <c r="D1416" s="248">
        <v>221.2</v>
      </c>
      <c r="E1416" s="249" t="s">
        <v>845</v>
      </c>
      <c r="F1416" s="43" t="s">
        <v>1480</v>
      </c>
      <c r="G1416" s="47">
        <v>44153</v>
      </c>
    </row>
    <row r="1417" spans="1:7" hidden="1" x14ac:dyDescent="0.2">
      <c r="A1417" s="246">
        <v>313724</v>
      </c>
      <c r="B1417" s="247">
        <v>44148</v>
      </c>
      <c r="C1417" s="247">
        <v>44178</v>
      </c>
      <c r="D1417" s="248">
        <v>89.7</v>
      </c>
      <c r="E1417" s="249" t="s">
        <v>845</v>
      </c>
      <c r="F1417" s="43" t="s">
        <v>1480</v>
      </c>
      <c r="G1417" s="47">
        <v>44153</v>
      </c>
    </row>
    <row r="1418" spans="1:7" hidden="1" x14ac:dyDescent="0.2">
      <c r="A1418" s="246">
        <v>505390</v>
      </c>
      <c r="B1418" s="247">
        <v>44147</v>
      </c>
      <c r="C1418" s="247">
        <v>44162</v>
      </c>
      <c r="D1418" s="248">
        <v>131.6</v>
      </c>
      <c r="E1418" s="249" t="s">
        <v>144</v>
      </c>
      <c r="F1418" s="43" t="s">
        <v>1480</v>
      </c>
      <c r="G1418" s="47">
        <v>44153</v>
      </c>
    </row>
    <row r="1419" spans="1:7" hidden="1" x14ac:dyDescent="0.2">
      <c r="A1419" s="246">
        <v>8868</v>
      </c>
      <c r="B1419" s="247">
        <v>44149</v>
      </c>
      <c r="C1419" s="247">
        <v>44165</v>
      </c>
      <c r="D1419" s="248">
        <v>158.38999999999999</v>
      </c>
      <c r="E1419" s="181" t="s">
        <v>414</v>
      </c>
      <c r="F1419" s="43" t="s">
        <v>1483</v>
      </c>
      <c r="G1419" s="47">
        <v>44153</v>
      </c>
    </row>
    <row r="1420" spans="1:7" ht="21" hidden="1" x14ac:dyDescent="0.2">
      <c r="A1420" s="284">
        <v>1433897</v>
      </c>
      <c r="B1420" s="285">
        <v>44148</v>
      </c>
      <c r="C1420" s="285">
        <v>44168</v>
      </c>
      <c r="D1420" s="286">
        <v>257.8</v>
      </c>
      <c r="E1420" s="181" t="s">
        <v>343</v>
      </c>
      <c r="F1420" s="43" t="s">
        <v>1483</v>
      </c>
      <c r="G1420" s="47">
        <v>44153</v>
      </c>
    </row>
    <row r="1421" spans="1:7" hidden="1" x14ac:dyDescent="0.2">
      <c r="A1421" s="246">
        <v>7480</v>
      </c>
      <c r="B1421" s="247">
        <v>44151</v>
      </c>
      <c r="C1421" s="247">
        <v>44181</v>
      </c>
      <c r="D1421" s="248">
        <v>3360</v>
      </c>
      <c r="E1421" s="249" t="s">
        <v>1317</v>
      </c>
      <c r="F1421" s="271" t="s">
        <v>1513</v>
      </c>
      <c r="G1421" s="47">
        <v>44154</v>
      </c>
    </row>
    <row r="1422" spans="1:7" ht="21" hidden="1" x14ac:dyDescent="0.2">
      <c r="A1422" s="246">
        <v>1434335</v>
      </c>
      <c r="B1422" s="247">
        <v>44152</v>
      </c>
      <c r="C1422" s="247">
        <v>44172</v>
      </c>
      <c r="D1422" s="248">
        <v>482.8</v>
      </c>
      <c r="E1422" s="181" t="s">
        <v>343</v>
      </c>
      <c r="F1422" s="271" t="s">
        <v>1483</v>
      </c>
      <c r="G1422" s="47">
        <v>44154</v>
      </c>
    </row>
    <row r="1423" spans="1:7" hidden="1" x14ac:dyDescent="0.2">
      <c r="A1423" s="246">
        <v>506166</v>
      </c>
      <c r="B1423" s="247">
        <v>44153</v>
      </c>
      <c r="C1423" s="247">
        <v>44168</v>
      </c>
      <c r="D1423" s="248">
        <v>449.8</v>
      </c>
      <c r="E1423" s="249" t="s">
        <v>144</v>
      </c>
      <c r="F1423" s="271" t="s">
        <v>1481</v>
      </c>
      <c r="G1423" s="47">
        <v>44154</v>
      </c>
    </row>
    <row r="1424" spans="1:7" hidden="1" x14ac:dyDescent="0.2">
      <c r="A1424" s="246">
        <v>8893</v>
      </c>
      <c r="B1424" s="247">
        <v>44154</v>
      </c>
      <c r="C1424" s="247">
        <v>44168</v>
      </c>
      <c r="D1424" s="248">
        <v>207.11</v>
      </c>
      <c r="E1424" s="181" t="s">
        <v>414</v>
      </c>
      <c r="F1424" s="271" t="s">
        <v>1483</v>
      </c>
      <c r="G1424" s="47">
        <v>44154</v>
      </c>
    </row>
    <row r="1425" spans="1:7" hidden="1" x14ac:dyDescent="0.2">
      <c r="A1425" s="246">
        <v>437</v>
      </c>
      <c r="B1425" s="247">
        <v>44152</v>
      </c>
      <c r="C1425" s="247">
        <v>44179</v>
      </c>
      <c r="D1425" s="248">
        <v>1258.52</v>
      </c>
      <c r="E1425" s="249" t="s">
        <v>1005</v>
      </c>
      <c r="F1425" s="271" t="s">
        <v>1480</v>
      </c>
      <c r="G1425" s="47">
        <v>44154</v>
      </c>
    </row>
    <row r="1426" spans="1:7" ht="21" hidden="1" x14ac:dyDescent="0.2">
      <c r="A1426" s="246">
        <v>2025</v>
      </c>
      <c r="B1426" s="247">
        <v>44147</v>
      </c>
      <c r="C1426" s="247">
        <v>44177</v>
      </c>
      <c r="D1426" s="248">
        <v>1398.7</v>
      </c>
      <c r="E1426" s="249" t="s">
        <v>787</v>
      </c>
      <c r="F1426" s="271" t="s">
        <v>1493</v>
      </c>
      <c r="G1426" s="47">
        <v>44154</v>
      </c>
    </row>
    <row r="1427" spans="1:7" ht="21" hidden="1" x14ac:dyDescent="0.2">
      <c r="A1427" s="246">
        <v>117730</v>
      </c>
      <c r="B1427" s="247">
        <v>44151</v>
      </c>
      <c r="C1427" s="247">
        <v>44181</v>
      </c>
      <c r="D1427" s="248">
        <v>160.85</v>
      </c>
      <c r="E1427" s="249" t="s">
        <v>56</v>
      </c>
      <c r="F1427" s="271" t="s">
        <v>1493</v>
      </c>
      <c r="G1427" s="47">
        <v>44154</v>
      </c>
    </row>
    <row r="1428" spans="1:7" hidden="1" x14ac:dyDescent="0.2">
      <c r="A1428" s="246">
        <v>88</v>
      </c>
      <c r="B1428" s="247">
        <v>44152</v>
      </c>
      <c r="C1428" s="247">
        <v>44182</v>
      </c>
      <c r="D1428" s="248">
        <v>1968.54</v>
      </c>
      <c r="E1428" s="249" t="s">
        <v>877</v>
      </c>
      <c r="F1428" s="271" t="s">
        <v>1494</v>
      </c>
      <c r="G1428" s="47">
        <v>44154</v>
      </c>
    </row>
    <row r="1429" spans="1:7" hidden="1" x14ac:dyDescent="0.2">
      <c r="A1429" s="246">
        <v>342129</v>
      </c>
      <c r="B1429" s="247">
        <v>44151</v>
      </c>
      <c r="C1429" s="247">
        <v>44181</v>
      </c>
      <c r="D1429" s="248">
        <v>5115</v>
      </c>
      <c r="E1429" s="249" t="s">
        <v>60</v>
      </c>
      <c r="F1429" s="271" t="s">
        <v>1492</v>
      </c>
      <c r="G1429" s="47">
        <v>44154</v>
      </c>
    </row>
    <row r="1430" spans="1:7" hidden="1" x14ac:dyDescent="0.2">
      <c r="A1430" s="246">
        <v>38411</v>
      </c>
      <c r="B1430" s="247">
        <v>44152</v>
      </c>
      <c r="C1430" s="247">
        <v>44182</v>
      </c>
      <c r="D1430" s="248">
        <v>755.29</v>
      </c>
      <c r="E1430" s="249" t="s">
        <v>945</v>
      </c>
      <c r="F1430" s="271" t="s">
        <v>1492</v>
      </c>
      <c r="G1430" s="47">
        <v>44154</v>
      </c>
    </row>
    <row r="1431" spans="1:7" hidden="1" x14ac:dyDescent="0.2">
      <c r="A1431" s="284">
        <v>113161</v>
      </c>
      <c r="B1431" s="285">
        <v>44152</v>
      </c>
      <c r="C1431" s="285">
        <v>44182</v>
      </c>
      <c r="D1431" s="286">
        <v>7028.32</v>
      </c>
      <c r="E1431" s="287" t="s">
        <v>72</v>
      </c>
      <c r="F1431" s="288" t="s">
        <v>1493</v>
      </c>
      <c r="G1431" s="47">
        <v>44154</v>
      </c>
    </row>
    <row r="1432" spans="1:7" ht="21" hidden="1" x14ac:dyDescent="0.2">
      <c r="A1432" s="246">
        <v>122098</v>
      </c>
      <c r="B1432" s="247">
        <v>44151</v>
      </c>
      <c r="C1432" s="247">
        <v>44181</v>
      </c>
      <c r="D1432" s="248">
        <v>342.9</v>
      </c>
      <c r="E1432" s="181" t="s">
        <v>1409</v>
      </c>
      <c r="F1432" s="271" t="s">
        <v>1513</v>
      </c>
      <c r="G1432" s="289">
        <v>44158</v>
      </c>
    </row>
    <row r="1433" spans="1:7" hidden="1" x14ac:dyDescent="0.2">
      <c r="A1433" s="246">
        <v>1556</v>
      </c>
      <c r="B1433" s="247">
        <v>44152</v>
      </c>
      <c r="C1433" s="247">
        <v>44182</v>
      </c>
      <c r="D1433" s="248">
        <v>4907.8999999999996</v>
      </c>
      <c r="E1433" s="181" t="s">
        <v>62</v>
      </c>
      <c r="F1433" s="271" t="s">
        <v>1513</v>
      </c>
      <c r="G1433" s="289" t="s">
        <v>1590</v>
      </c>
    </row>
    <row r="1434" spans="1:7" hidden="1" x14ac:dyDescent="0.2">
      <c r="A1434" s="246">
        <v>1078</v>
      </c>
      <c r="B1434" s="247">
        <v>44151</v>
      </c>
      <c r="C1434" s="247">
        <v>44180</v>
      </c>
      <c r="D1434" s="248">
        <v>680</v>
      </c>
      <c r="E1434" s="249" t="s">
        <v>1070</v>
      </c>
      <c r="F1434" s="271" t="s">
        <v>1513</v>
      </c>
      <c r="G1434" s="289" t="s">
        <v>1590</v>
      </c>
    </row>
    <row r="1435" spans="1:7" hidden="1" x14ac:dyDescent="0.2">
      <c r="A1435" s="246">
        <v>6344</v>
      </c>
      <c r="B1435" s="247">
        <v>44154</v>
      </c>
      <c r="C1435" s="247">
        <v>44184</v>
      </c>
      <c r="D1435" s="248">
        <v>422</v>
      </c>
      <c r="E1435" s="181" t="s">
        <v>1529</v>
      </c>
      <c r="F1435" s="271" t="s">
        <v>570</v>
      </c>
      <c r="G1435" s="289" t="s">
        <v>1590</v>
      </c>
    </row>
    <row r="1436" spans="1:7" ht="21" hidden="1" x14ac:dyDescent="0.2">
      <c r="A1436" s="246">
        <v>1435035</v>
      </c>
      <c r="B1436" s="247">
        <v>44155</v>
      </c>
      <c r="C1436" s="247">
        <v>44175</v>
      </c>
      <c r="D1436" s="248">
        <v>349.7</v>
      </c>
      <c r="E1436" s="181" t="s">
        <v>343</v>
      </c>
      <c r="F1436" s="271" t="s">
        <v>1483</v>
      </c>
      <c r="G1436" s="289" t="s">
        <v>1590</v>
      </c>
    </row>
    <row r="1437" spans="1:7" ht="21" hidden="1" x14ac:dyDescent="0.2">
      <c r="A1437" s="284">
        <v>7187</v>
      </c>
      <c r="B1437" s="285">
        <v>44153</v>
      </c>
      <c r="C1437" s="285">
        <v>44168</v>
      </c>
      <c r="D1437" s="286">
        <v>632.5</v>
      </c>
      <c r="E1437" s="287" t="s">
        <v>1463</v>
      </c>
      <c r="F1437" s="288" t="s">
        <v>646</v>
      </c>
      <c r="G1437" s="47">
        <v>44158</v>
      </c>
    </row>
    <row r="1438" spans="1:7" hidden="1" x14ac:dyDescent="0.2">
      <c r="A1438" s="307">
        <v>545</v>
      </c>
      <c r="B1438" s="308">
        <v>44158</v>
      </c>
      <c r="C1438" s="308">
        <v>44163</v>
      </c>
      <c r="D1438" s="309">
        <v>37905</v>
      </c>
      <c r="E1438" s="310" t="s">
        <v>1593</v>
      </c>
      <c r="F1438" s="311" t="s">
        <v>1491</v>
      </c>
      <c r="G1438" s="312">
        <v>44158</v>
      </c>
    </row>
    <row r="1439" spans="1:7" ht="21" hidden="1" x14ac:dyDescent="0.2">
      <c r="A1439" s="294">
        <v>7187</v>
      </c>
      <c r="B1439" s="295">
        <v>44153</v>
      </c>
      <c r="C1439" s="295">
        <v>44183</v>
      </c>
      <c r="D1439" s="296">
        <v>632.5</v>
      </c>
      <c r="E1439" s="297" t="s">
        <v>1463</v>
      </c>
      <c r="F1439" s="306" t="s">
        <v>646</v>
      </c>
      <c r="G1439" s="47">
        <v>44158</v>
      </c>
    </row>
    <row r="1440" spans="1:7" hidden="1" x14ac:dyDescent="0.2">
      <c r="A1440" s="246">
        <v>11779</v>
      </c>
      <c r="B1440" s="247">
        <v>44148</v>
      </c>
      <c r="C1440" s="247">
        <v>44158</v>
      </c>
      <c r="D1440" s="248">
        <v>1946.1</v>
      </c>
      <c r="E1440" s="249" t="s">
        <v>1603</v>
      </c>
      <c r="F1440" s="43" t="s">
        <v>1491</v>
      </c>
      <c r="G1440" s="47">
        <v>44160</v>
      </c>
    </row>
    <row r="1441" spans="1:7" hidden="1" x14ac:dyDescent="0.2">
      <c r="A1441" s="246">
        <v>68902</v>
      </c>
      <c r="B1441" s="247">
        <v>44147</v>
      </c>
      <c r="C1441" s="247">
        <v>44177</v>
      </c>
      <c r="D1441" s="248">
        <v>1883.42</v>
      </c>
      <c r="E1441" s="181" t="s">
        <v>338</v>
      </c>
      <c r="F1441" s="43" t="s">
        <v>1493</v>
      </c>
      <c r="G1441" s="47">
        <v>44160</v>
      </c>
    </row>
    <row r="1442" spans="1:7" hidden="1" x14ac:dyDescent="0.2">
      <c r="A1442" s="246">
        <v>2114</v>
      </c>
      <c r="B1442" s="247">
        <v>44152</v>
      </c>
      <c r="C1442" s="247">
        <v>44182</v>
      </c>
      <c r="D1442" s="248">
        <v>3522.4</v>
      </c>
      <c r="E1442" s="249" t="s">
        <v>201</v>
      </c>
      <c r="F1442" s="43" t="s">
        <v>1493</v>
      </c>
      <c r="G1442" s="47">
        <v>44160</v>
      </c>
    </row>
    <row r="1443" spans="1:7" hidden="1" x14ac:dyDescent="0.2">
      <c r="A1443" s="246">
        <v>916</v>
      </c>
      <c r="B1443" s="247">
        <v>44158</v>
      </c>
      <c r="C1443" s="247">
        <v>44188</v>
      </c>
      <c r="D1443" s="248">
        <v>752.22</v>
      </c>
      <c r="E1443" s="249" t="s">
        <v>863</v>
      </c>
      <c r="F1443" s="43" t="s">
        <v>1494</v>
      </c>
      <c r="G1443" s="47">
        <v>44160</v>
      </c>
    </row>
    <row r="1444" spans="1:7" hidden="1" x14ac:dyDescent="0.2">
      <c r="A1444" s="246">
        <v>631</v>
      </c>
      <c r="B1444" s="247">
        <v>44155</v>
      </c>
      <c r="C1444" s="247">
        <v>44183</v>
      </c>
      <c r="D1444" s="248">
        <v>1772.1</v>
      </c>
      <c r="E1444" s="249" t="s">
        <v>77</v>
      </c>
      <c r="F1444" s="43" t="s">
        <v>1495</v>
      </c>
      <c r="G1444" s="47">
        <v>44160</v>
      </c>
    </row>
    <row r="1445" spans="1:7" ht="21" hidden="1" x14ac:dyDescent="0.2">
      <c r="A1445" s="246">
        <v>482965</v>
      </c>
      <c r="B1445" s="247">
        <v>44154</v>
      </c>
      <c r="C1445" s="247">
        <v>44186</v>
      </c>
      <c r="D1445" s="248">
        <v>563.33000000000004</v>
      </c>
      <c r="E1445" s="181" t="s">
        <v>68</v>
      </c>
      <c r="F1445" s="43" t="s">
        <v>1490</v>
      </c>
      <c r="G1445" s="47">
        <v>44160</v>
      </c>
    </row>
    <row r="1446" spans="1:7" hidden="1" x14ac:dyDescent="0.2">
      <c r="A1446" s="246">
        <v>184200</v>
      </c>
      <c r="B1446" s="247">
        <v>44152</v>
      </c>
      <c r="C1446" s="247">
        <v>43848</v>
      </c>
      <c r="D1446" s="248">
        <v>6000</v>
      </c>
      <c r="E1446" s="249" t="s">
        <v>1123</v>
      </c>
      <c r="F1446" s="43" t="s">
        <v>1490</v>
      </c>
      <c r="G1446" s="47">
        <v>44160</v>
      </c>
    </row>
    <row r="1447" spans="1:7" hidden="1" x14ac:dyDescent="0.2">
      <c r="A1447" s="246">
        <v>36135</v>
      </c>
      <c r="B1447" s="247">
        <v>44146</v>
      </c>
      <c r="C1447" s="247">
        <v>44176</v>
      </c>
      <c r="D1447" s="248">
        <v>17440</v>
      </c>
      <c r="E1447" s="249" t="s">
        <v>58</v>
      </c>
      <c r="F1447" s="43" t="s">
        <v>1490</v>
      </c>
      <c r="G1447" s="47">
        <v>44160</v>
      </c>
    </row>
    <row r="1448" spans="1:7" ht="21" hidden="1" x14ac:dyDescent="0.2">
      <c r="A1448" s="246">
        <v>141960</v>
      </c>
      <c r="B1448" s="247">
        <v>44154</v>
      </c>
      <c r="C1448" s="247">
        <v>44186</v>
      </c>
      <c r="D1448" s="248">
        <v>323.17</v>
      </c>
      <c r="E1448" s="181" t="s">
        <v>68</v>
      </c>
      <c r="F1448" s="43" t="s">
        <v>1490</v>
      </c>
      <c r="G1448" s="47">
        <v>44160</v>
      </c>
    </row>
    <row r="1449" spans="1:7" ht="21" hidden="1" x14ac:dyDescent="0.2">
      <c r="A1449" s="246">
        <v>3651609</v>
      </c>
      <c r="B1449" s="247">
        <v>44151</v>
      </c>
      <c r="C1449" s="247">
        <v>44179</v>
      </c>
      <c r="D1449" s="248">
        <v>3156.21</v>
      </c>
      <c r="E1449" s="249" t="s">
        <v>217</v>
      </c>
      <c r="F1449" s="43" t="s">
        <v>1513</v>
      </c>
      <c r="G1449" s="47">
        <v>44160</v>
      </c>
    </row>
    <row r="1450" spans="1:7" hidden="1" x14ac:dyDescent="0.2">
      <c r="A1450" s="246">
        <v>1332209</v>
      </c>
      <c r="B1450" s="247">
        <v>44153</v>
      </c>
      <c r="C1450" s="247">
        <v>44183</v>
      </c>
      <c r="D1450" s="248">
        <v>231.5</v>
      </c>
      <c r="E1450" s="112" t="s">
        <v>63</v>
      </c>
      <c r="F1450" s="43" t="s">
        <v>1513</v>
      </c>
      <c r="G1450" s="47">
        <v>44160</v>
      </c>
    </row>
    <row r="1451" spans="1:7" hidden="1" x14ac:dyDescent="0.2">
      <c r="A1451" s="246">
        <v>1331443</v>
      </c>
      <c r="B1451" s="247">
        <v>44152</v>
      </c>
      <c r="C1451" s="247">
        <v>44182</v>
      </c>
      <c r="D1451" s="248">
        <v>7131.67</v>
      </c>
      <c r="E1451" s="112" t="s">
        <v>63</v>
      </c>
      <c r="F1451" s="43" t="s">
        <v>1513</v>
      </c>
      <c r="G1451" s="47">
        <v>44160</v>
      </c>
    </row>
    <row r="1452" spans="1:7" hidden="1" x14ac:dyDescent="0.2">
      <c r="A1452" s="246">
        <v>14584</v>
      </c>
      <c r="B1452" s="247">
        <v>44158</v>
      </c>
      <c r="C1452" s="247">
        <v>44188</v>
      </c>
      <c r="D1452" s="248">
        <v>1535.96</v>
      </c>
      <c r="E1452" s="112" t="s">
        <v>79</v>
      </c>
      <c r="F1452" s="43" t="s">
        <v>1513</v>
      </c>
      <c r="G1452" s="47">
        <v>44160</v>
      </c>
    </row>
    <row r="1453" spans="1:7" hidden="1" x14ac:dyDescent="0.2">
      <c r="A1453" s="246">
        <v>8939</v>
      </c>
      <c r="B1453" s="247">
        <v>44159</v>
      </c>
      <c r="C1453" s="247">
        <v>44174</v>
      </c>
      <c r="D1453" s="248">
        <v>343.15</v>
      </c>
      <c r="E1453" s="181" t="s">
        <v>414</v>
      </c>
      <c r="F1453" s="43" t="s">
        <v>1483</v>
      </c>
      <c r="G1453" s="47">
        <v>44160</v>
      </c>
    </row>
    <row r="1454" spans="1:7" ht="21" hidden="1" x14ac:dyDescent="0.2">
      <c r="A1454" s="284">
        <v>1435400</v>
      </c>
      <c r="B1454" s="285">
        <v>44159</v>
      </c>
      <c r="C1454" s="285">
        <v>44179</v>
      </c>
      <c r="D1454" s="286">
        <v>487.5</v>
      </c>
      <c r="E1454" s="181" t="s">
        <v>343</v>
      </c>
      <c r="F1454" s="43" t="s">
        <v>1483</v>
      </c>
      <c r="G1454" s="47">
        <v>44160</v>
      </c>
    </row>
    <row r="1455" spans="1:7" hidden="1" x14ac:dyDescent="0.2">
      <c r="A1455" s="246">
        <v>56021</v>
      </c>
      <c r="B1455" s="247">
        <v>44161</v>
      </c>
      <c r="C1455" s="247">
        <v>44166</v>
      </c>
      <c r="D1455" s="248">
        <v>22680</v>
      </c>
      <c r="E1455" s="249" t="s">
        <v>76</v>
      </c>
      <c r="F1455" s="271" t="s">
        <v>1616</v>
      </c>
      <c r="G1455" s="289">
        <v>44165</v>
      </c>
    </row>
    <row r="1456" spans="1:7" ht="21" hidden="1" x14ac:dyDescent="0.2">
      <c r="A1456" s="246">
        <v>5822</v>
      </c>
      <c r="B1456" s="247">
        <v>44151</v>
      </c>
      <c r="C1456" s="247" t="s">
        <v>1637</v>
      </c>
      <c r="D1456" s="248">
        <v>1008</v>
      </c>
      <c r="E1456" s="249" t="s">
        <v>1638</v>
      </c>
      <c r="F1456" s="271" t="s">
        <v>1490</v>
      </c>
      <c r="G1456" s="289">
        <v>44165</v>
      </c>
    </row>
    <row r="1457" spans="1:7" hidden="1" x14ac:dyDescent="0.2">
      <c r="A1457" s="246">
        <v>1333762</v>
      </c>
      <c r="B1457" s="247">
        <v>44160</v>
      </c>
      <c r="C1457" s="247">
        <v>44190</v>
      </c>
      <c r="D1457" s="248">
        <v>2350</v>
      </c>
      <c r="E1457" s="249" t="s">
        <v>63</v>
      </c>
      <c r="F1457" s="271" t="s">
        <v>1513</v>
      </c>
      <c r="G1457" s="289">
        <v>44165</v>
      </c>
    </row>
    <row r="1458" spans="1:7" ht="21" hidden="1" x14ac:dyDescent="0.2">
      <c r="A1458" s="246">
        <v>3447</v>
      </c>
      <c r="B1458" s="247">
        <v>44154</v>
      </c>
      <c r="C1458" s="247" t="s">
        <v>1637</v>
      </c>
      <c r="D1458" s="248">
        <v>1066.26</v>
      </c>
      <c r="E1458" s="249" t="s">
        <v>1639</v>
      </c>
      <c r="F1458" s="271" t="s">
        <v>1609</v>
      </c>
      <c r="G1458" s="289">
        <v>44165</v>
      </c>
    </row>
    <row r="1459" spans="1:7" hidden="1" x14ac:dyDescent="0.2">
      <c r="A1459" s="246">
        <v>13209</v>
      </c>
      <c r="B1459" s="247">
        <v>44154</v>
      </c>
      <c r="C1459" s="247">
        <v>44169</v>
      </c>
      <c r="D1459" s="248">
        <v>1115</v>
      </c>
      <c r="E1459" s="249" t="s">
        <v>946</v>
      </c>
      <c r="F1459" s="271" t="s">
        <v>1496</v>
      </c>
      <c r="G1459" s="300">
        <v>44165</v>
      </c>
    </row>
    <row r="1460" spans="1:7" ht="21" hidden="1" x14ac:dyDescent="0.2">
      <c r="A1460" s="246">
        <v>1435749</v>
      </c>
      <c r="B1460" s="247">
        <v>44161</v>
      </c>
      <c r="C1460" s="247">
        <v>44181</v>
      </c>
      <c r="D1460" s="248">
        <v>415.3</v>
      </c>
      <c r="E1460" s="181" t="s">
        <v>343</v>
      </c>
      <c r="F1460" s="271" t="s">
        <v>1483</v>
      </c>
      <c r="G1460" s="289">
        <v>44165</v>
      </c>
    </row>
    <row r="1461" spans="1:7" hidden="1" x14ac:dyDescent="0.2">
      <c r="A1461" s="246">
        <v>6429</v>
      </c>
      <c r="B1461" s="247">
        <v>44161</v>
      </c>
      <c r="C1461" s="247">
        <v>44191</v>
      </c>
      <c r="D1461" s="248">
        <v>422</v>
      </c>
      <c r="E1461" s="181" t="s">
        <v>1529</v>
      </c>
      <c r="F1461" s="271" t="s">
        <v>570</v>
      </c>
      <c r="G1461" s="301">
        <v>44165</v>
      </c>
    </row>
    <row r="1462" spans="1:7" ht="21" hidden="1" x14ac:dyDescent="0.2">
      <c r="A1462" s="246">
        <v>693</v>
      </c>
      <c r="B1462" s="247">
        <v>44162</v>
      </c>
      <c r="C1462" s="247">
        <v>44192</v>
      </c>
      <c r="D1462" s="248">
        <v>12968.39</v>
      </c>
      <c r="E1462" s="181" t="s">
        <v>740</v>
      </c>
      <c r="F1462" s="271" t="s">
        <v>87</v>
      </c>
      <c r="G1462" s="289">
        <v>44165</v>
      </c>
    </row>
    <row r="1463" spans="1:7" ht="21" hidden="1" x14ac:dyDescent="0.2">
      <c r="A1463" s="246">
        <v>1436176</v>
      </c>
      <c r="B1463" s="247">
        <v>44162</v>
      </c>
      <c r="C1463" s="247">
        <v>44182</v>
      </c>
      <c r="D1463" s="248">
        <v>786.05</v>
      </c>
      <c r="E1463" s="181" t="s">
        <v>343</v>
      </c>
      <c r="F1463" s="43" t="s">
        <v>1483</v>
      </c>
      <c r="G1463" s="47">
        <v>44165</v>
      </c>
    </row>
    <row r="1464" spans="1:7" hidden="1" x14ac:dyDescent="0.2">
      <c r="A1464" s="246">
        <v>8748</v>
      </c>
      <c r="B1464" s="247">
        <v>44162</v>
      </c>
      <c r="C1464" s="247">
        <v>44177</v>
      </c>
      <c r="D1464" s="248">
        <v>2179.3000000000002</v>
      </c>
      <c r="E1464" s="249" t="s">
        <v>1653</v>
      </c>
      <c r="F1464" s="43" t="s">
        <v>1487</v>
      </c>
      <c r="G1464" s="47">
        <v>44165</v>
      </c>
    </row>
    <row r="1465" spans="1:7" ht="21" hidden="1" x14ac:dyDescent="0.2">
      <c r="A1465" s="246">
        <v>11803873</v>
      </c>
      <c r="B1465" s="247">
        <v>44161</v>
      </c>
      <c r="C1465" s="247">
        <v>44281</v>
      </c>
      <c r="D1465" s="248">
        <v>1417.44</v>
      </c>
      <c r="E1465" s="249" t="s">
        <v>1654</v>
      </c>
      <c r="F1465" s="43" t="s">
        <v>171</v>
      </c>
      <c r="G1465" s="47">
        <v>44165</v>
      </c>
    </row>
    <row r="1466" spans="1:7" hidden="1" x14ac:dyDescent="0.2">
      <c r="A1466" s="246">
        <v>389</v>
      </c>
      <c r="B1466" s="247">
        <v>44165</v>
      </c>
      <c r="C1466" s="247">
        <v>44195</v>
      </c>
      <c r="D1466" s="248">
        <v>55350</v>
      </c>
      <c r="E1466" s="249" t="s">
        <v>1541</v>
      </c>
      <c r="F1466" s="43" t="s">
        <v>1617</v>
      </c>
      <c r="G1466" s="47">
        <v>44167</v>
      </c>
    </row>
    <row r="1467" spans="1:7" hidden="1" x14ac:dyDescent="0.2">
      <c r="A1467" s="246">
        <v>48946</v>
      </c>
      <c r="B1467" s="247">
        <v>44162</v>
      </c>
      <c r="C1467" s="247">
        <v>44192</v>
      </c>
      <c r="D1467" s="248">
        <v>442.55</v>
      </c>
      <c r="E1467" s="249" t="s">
        <v>203</v>
      </c>
      <c r="F1467" s="43" t="s">
        <v>1616</v>
      </c>
      <c r="G1467" s="47">
        <v>44167</v>
      </c>
    </row>
    <row r="1468" spans="1:7" hidden="1" x14ac:dyDescent="0.2">
      <c r="A1468" s="246">
        <v>1374609</v>
      </c>
      <c r="B1468" s="247">
        <v>44165</v>
      </c>
      <c r="C1468" s="247">
        <v>44195</v>
      </c>
      <c r="D1468" s="248">
        <v>1860</v>
      </c>
      <c r="E1468" s="249" t="s">
        <v>58</v>
      </c>
      <c r="F1468" s="43" t="s">
        <v>604</v>
      </c>
      <c r="G1468" s="47">
        <v>44167</v>
      </c>
    </row>
    <row r="1469" spans="1:7" hidden="1" x14ac:dyDescent="0.2">
      <c r="A1469" s="246">
        <v>507823</v>
      </c>
      <c r="B1469" s="247">
        <v>44166</v>
      </c>
      <c r="C1469" s="247">
        <v>44181</v>
      </c>
      <c r="D1469" s="248">
        <v>1011.8</v>
      </c>
      <c r="E1469" s="249" t="s">
        <v>144</v>
      </c>
      <c r="F1469" s="43" t="s">
        <v>1614</v>
      </c>
      <c r="G1469" s="47">
        <v>44167</v>
      </c>
    </row>
    <row r="1470" spans="1:7" ht="21" hidden="1" x14ac:dyDescent="0.2">
      <c r="A1470" s="246">
        <v>2805822</v>
      </c>
      <c r="B1470" s="247">
        <v>44161</v>
      </c>
      <c r="C1470" s="247">
        <v>44193</v>
      </c>
      <c r="D1470" s="248">
        <v>6500</v>
      </c>
      <c r="E1470" s="181" t="s">
        <v>320</v>
      </c>
      <c r="F1470" s="43" t="s">
        <v>1490</v>
      </c>
      <c r="G1470" s="47">
        <v>44167</v>
      </c>
    </row>
    <row r="1471" spans="1:7" ht="21" hidden="1" x14ac:dyDescent="0.2">
      <c r="A1471" s="246">
        <v>2806464</v>
      </c>
      <c r="B1471" s="247">
        <v>44161</v>
      </c>
      <c r="C1471" s="247">
        <v>44193</v>
      </c>
      <c r="D1471" s="248">
        <v>885</v>
      </c>
      <c r="E1471" s="181" t="s">
        <v>320</v>
      </c>
      <c r="F1471" s="43" t="s">
        <v>1490</v>
      </c>
      <c r="G1471" s="41">
        <v>44167</v>
      </c>
    </row>
    <row r="1472" spans="1:7" ht="21" hidden="1" x14ac:dyDescent="0.2">
      <c r="A1472" s="246">
        <v>9129</v>
      </c>
      <c r="B1472" s="247">
        <v>44166</v>
      </c>
      <c r="C1472" s="247">
        <v>44187</v>
      </c>
      <c r="D1472" s="248">
        <v>1912.01</v>
      </c>
      <c r="E1472" s="249" t="s">
        <v>1383</v>
      </c>
      <c r="F1472" s="43" t="s">
        <v>1488</v>
      </c>
      <c r="G1472" s="47">
        <v>44169</v>
      </c>
    </row>
    <row r="1473" spans="1:7" hidden="1" x14ac:dyDescent="0.2">
      <c r="A1473" s="246">
        <v>53</v>
      </c>
      <c r="B1473" s="247">
        <v>44166</v>
      </c>
      <c r="C1473" s="247">
        <f>B1473+30</f>
        <v>44196</v>
      </c>
      <c r="D1473" s="248">
        <v>753.03</v>
      </c>
      <c r="E1473" s="181" t="s">
        <v>1243</v>
      </c>
      <c r="F1473" s="43" t="s">
        <v>1484</v>
      </c>
      <c r="G1473" s="47">
        <v>44169</v>
      </c>
    </row>
    <row r="1474" spans="1:7" hidden="1" x14ac:dyDescent="0.2">
      <c r="A1474" s="246">
        <v>52</v>
      </c>
      <c r="B1474" s="247">
        <v>44166</v>
      </c>
      <c r="C1474" s="247">
        <f>B1473+30</f>
        <v>44196</v>
      </c>
      <c r="D1474" s="248">
        <v>182</v>
      </c>
      <c r="E1474" s="181" t="s">
        <v>1243</v>
      </c>
      <c r="F1474" s="43" t="s">
        <v>1484</v>
      </c>
      <c r="G1474" s="47">
        <v>44169</v>
      </c>
    </row>
    <row r="1475" spans="1:7" hidden="1" x14ac:dyDescent="0.2">
      <c r="A1475" s="246">
        <v>51</v>
      </c>
      <c r="B1475" s="247">
        <v>44166</v>
      </c>
      <c r="C1475" s="247">
        <f>B1473+30</f>
        <v>44196</v>
      </c>
      <c r="D1475" s="248">
        <v>300</v>
      </c>
      <c r="E1475" s="181" t="s">
        <v>1243</v>
      </c>
      <c r="F1475" s="43" t="s">
        <v>1482</v>
      </c>
      <c r="G1475" s="47">
        <v>44169</v>
      </c>
    </row>
    <row r="1476" spans="1:7" ht="21" hidden="1" x14ac:dyDescent="0.2">
      <c r="A1476" s="246">
        <v>48022</v>
      </c>
      <c r="B1476" s="247">
        <v>44167</v>
      </c>
      <c r="C1476" s="247">
        <v>44195</v>
      </c>
      <c r="D1476" s="248">
        <v>833</v>
      </c>
      <c r="E1476" s="181" t="s">
        <v>713</v>
      </c>
      <c r="F1476" s="43" t="s">
        <v>596</v>
      </c>
      <c r="G1476" s="47">
        <v>44169</v>
      </c>
    </row>
    <row r="1477" spans="1:7" hidden="1" x14ac:dyDescent="0.2">
      <c r="A1477" s="246">
        <v>508928</v>
      </c>
      <c r="B1477" s="247">
        <v>44173</v>
      </c>
      <c r="C1477" s="247">
        <v>44188</v>
      </c>
      <c r="D1477" s="248">
        <v>1535.16</v>
      </c>
      <c r="E1477" s="249" t="s">
        <v>144</v>
      </c>
      <c r="F1477" s="43" t="s">
        <v>1613</v>
      </c>
      <c r="G1477" s="47">
        <v>44176</v>
      </c>
    </row>
    <row r="1478" spans="1:7" hidden="1" x14ac:dyDescent="0.2">
      <c r="A1478" s="246">
        <v>8996</v>
      </c>
      <c r="B1478" s="247">
        <v>44168</v>
      </c>
      <c r="C1478" s="247">
        <v>44182</v>
      </c>
      <c r="D1478" s="248">
        <v>258.45999999999998</v>
      </c>
      <c r="E1478" s="181" t="s">
        <v>414</v>
      </c>
      <c r="F1478" s="43" t="s">
        <v>1610</v>
      </c>
      <c r="G1478" s="47">
        <v>44169</v>
      </c>
    </row>
    <row r="1479" spans="1:7" hidden="1" x14ac:dyDescent="0.2">
      <c r="A1479" s="317">
        <v>9007</v>
      </c>
      <c r="B1479" s="247">
        <v>44173</v>
      </c>
      <c r="C1479" s="247">
        <v>44187</v>
      </c>
      <c r="D1479" s="248">
        <v>223.63</v>
      </c>
      <c r="E1479" s="181" t="s">
        <v>414</v>
      </c>
      <c r="F1479" s="43" t="s">
        <v>1610</v>
      </c>
      <c r="G1479" s="47">
        <v>44174</v>
      </c>
    </row>
    <row r="1480" spans="1:7" hidden="1" x14ac:dyDescent="0.2">
      <c r="A1480" s="246">
        <v>50917</v>
      </c>
      <c r="B1480" s="247">
        <v>44162</v>
      </c>
      <c r="C1480" s="247">
        <v>44192</v>
      </c>
      <c r="D1480" s="248">
        <v>330</v>
      </c>
      <c r="E1480" s="181" t="s">
        <v>378</v>
      </c>
      <c r="F1480" s="43" t="s">
        <v>1616</v>
      </c>
      <c r="G1480" s="47">
        <v>44173</v>
      </c>
    </row>
    <row r="1481" spans="1:7" hidden="1" x14ac:dyDescent="0.2">
      <c r="A1481" s="246">
        <v>56124</v>
      </c>
      <c r="B1481" s="247">
        <v>44166</v>
      </c>
      <c r="C1481" s="247">
        <v>44196</v>
      </c>
      <c r="D1481" s="248">
        <v>9280</v>
      </c>
      <c r="E1481" s="249" t="s">
        <v>76</v>
      </c>
      <c r="F1481" s="43" t="s">
        <v>1617</v>
      </c>
      <c r="G1481" s="47">
        <v>44173</v>
      </c>
    </row>
    <row r="1482" spans="1:7" hidden="1" x14ac:dyDescent="0.2">
      <c r="A1482" s="246">
        <v>312222</v>
      </c>
      <c r="B1482" s="247">
        <v>44165</v>
      </c>
      <c r="C1482" s="247">
        <v>44195</v>
      </c>
      <c r="D1482" s="248">
        <v>21450</v>
      </c>
      <c r="E1482" s="249" t="s">
        <v>1530</v>
      </c>
      <c r="F1482" s="43" t="s">
        <v>1617</v>
      </c>
      <c r="G1482" s="47">
        <v>44173</v>
      </c>
    </row>
    <row r="1483" spans="1:7" hidden="1" x14ac:dyDescent="0.2">
      <c r="A1483" s="246">
        <v>6534</v>
      </c>
      <c r="B1483" s="247">
        <v>44169</v>
      </c>
      <c r="C1483" s="247">
        <v>43833</v>
      </c>
      <c r="D1483" s="248">
        <v>422</v>
      </c>
      <c r="E1483" s="181" t="s">
        <v>1529</v>
      </c>
      <c r="F1483" s="43" t="s">
        <v>570</v>
      </c>
      <c r="G1483" s="47">
        <v>44173</v>
      </c>
    </row>
    <row r="1484" spans="1:7" hidden="1" x14ac:dyDescent="0.2">
      <c r="A1484" s="246">
        <v>508929</v>
      </c>
      <c r="B1484" s="247">
        <v>44173</v>
      </c>
      <c r="C1484" s="247">
        <v>44188</v>
      </c>
      <c r="D1484" s="248">
        <v>776.75</v>
      </c>
      <c r="E1484" s="249" t="s">
        <v>144</v>
      </c>
      <c r="F1484" s="43" t="s">
        <v>1614</v>
      </c>
      <c r="G1484" s="47">
        <v>44176</v>
      </c>
    </row>
    <row r="1485" spans="1:7" hidden="1" x14ac:dyDescent="0.2">
      <c r="A1485" s="317">
        <v>9056</v>
      </c>
      <c r="B1485" s="247">
        <v>44182</v>
      </c>
      <c r="C1485" s="247">
        <v>44196</v>
      </c>
      <c r="D1485" s="248">
        <v>280.89999999999998</v>
      </c>
      <c r="E1485" s="181" t="s">
        <v>414</v>
      </c>
      <c r="F1485" s="43" t="s">
        <v>1610</v>
      </c>
      <c r="G1485" s="47">
        <v>44183</v>
      </c>
    </row>
    <row r="1486" spans="1:7" ht="21" hidden="1" x14ac:dyDescent="0.2">
      <c r="A1486" s="246">
        <v>43215</v>
      </c>
      <c r="B1486" s="247">
        <v>44169</v>
      </c>
      <c r="C1486" s="247">
        <v>43832</v>
      </c>
      <c r="D1486" s="248">
        <v>2963.5</v>
      </c>
      <c r="E1486" s="181" t="s">
        <v>661</v>
      </c>
      <c r="F1486" s="43" t="s">
        <v>1613</v>
      </c>
      <c r="G1486" s="47">
        <v>44174</v>
      </c>
    </row>
    <row r="1487" spans="1:7" hidden="1" x14ac:dyDescent="0.2">
      <c r="A1487" s="317">
        <v>9078</v>
      </c>
      <c r="B1487" s="247">
        <v>44187</v>
      </c>
      <c r="C1487" s="247">
        <v>44201</v>
      </c>
      <c r="D1487" s="248">
        <v>223.14</v>
      </c>
      <c r="E1487" s="181" t="s">
        <v>414</v>
      </c>
      <c r="F1487" s="43" t="s">
        <v>1610</v>
      </c>
      <c r="G1487" s="47">
        <v>44193</v>
      </c>
    </row>
    <row r="1488" spans="1:7" hidden="1" x14ac:dyDescent="0.2">
      <c r="A1488" s="246">
        <v>30908</v>
      </c>
      <c r="B1488" s="247">
        <v>44169</v>
      </c>
      <c r="C1488" s="247">
        <v>44199</v>
      </c>
      <c r="D1488" s="248">
        <v>7600</v>
      </c>
      <c r="E1488" s="249" t="s">
        <v>900</v>
      </c>
      <c r="F1488" s="43" t="s">
        <v>1619</v>
      </c>
      <c r="G1488" s="47">
        <v>44174</v>
      </c>
    </row>
    <row r="1489" spans="1:7" hidden="1" x14ac:dyDescent="0.2">
      <c r="A1489" s="246">
        <v>145854</v>
      </c>
      <c r="B1489" s="247">
        <v>44169</v>
      </c>
      <c r="C1489" s="247">
        <v>44199</v>
      </c>
      <c r="D1489" s="248">
        <v>2600</v>
      </c>
      <c r="E1489" s="249" t="s">
        <v>898</v>
      </c>
      <c r="F1489" s="43" t="s">
        <v>1619</v>
      </c>
      <c r="G1489" s="47">
        <v>44174</v>
      </c>
    </row>
    <row r="1490" spans="1:7" hidden="1" x14ac:dyDescent="0.2">
      <c r="A1490" s="246">
        <v>49880</v>
      </c>
      <c r="B1490" s="247">
        <v>44169</v>
      </c>
      <c r="C1490" s="247">
        <v>44199</v>
      </c>
      <c r="D1490" s="248">
        <v>519.6</v>
      </c>
      <c r="E1490" s="249" t="s">
        <v>203</v>
      </c>
      <c r="F1490" s="43" t="s">
        <v>1619</v>
      </c>
      <c r="G1490" s="47">
        <v>44174</v>
      </c>
    </row>
    <row r="1491" spans="1:7" hidden="1" x14ac:dyDescent="0.2">
      <c r="A1491" s="246">
        <v>114035</v>
      </c>
      <c r="B1491" s="247">
        <v>44169</v>
      </c>
      <c r="C1491" s="247">
        <v>44199</v>
      </c>
      <c r="D1491" s="248">
        <v>326.25</v>
      </c>
      <c r="E1491" s="249" t="s">
        <v>72</v>
      </c>
      <c r="F1491" s="43" t="s">
        <v>1619</v>
      </c>
      <c r="G1491" s="47">
        <v>44174</v>
      </c>
    </row>
    <row r="1492" spans="1:7" ht="21" hidden="1" x14ac:dyDescent="0.2">
      <c r="A1492" s="246">
        <v>189192</v>
      </c>
      <c r="B1492" s="247">
        <v>44169</v>
      </c>
      <c r="C1492" s="247">
        <v>44199</v>
      </c>
      <c r="D1492" s="248">
        <v>730</v>
      </c>
      <c r="E1492" s="249" t="s">
        <v>195</v>
      </c>
      <c r="F1492" s="43" t="s">
        <v>1619</v>
      </c>
      <c r="G1492" s="47">
        <v>44174</v>
      </c>
    </row>
    <row r="1493" spans="1:7" hidden="1" x14ac:dyDescent="0.2">
      <c r="A1493" s="246">
        <v>300214</v>
      </c>
      <c r="B1493" s="247">
        <v>44172</v>
      </c>
      <c r="C1493" s="247">
        <v>44200</v>
      </c>
      <c r="D1493" s="248">
        <v>2837.8</v>
      </c>
      <c r="E1493" s="249" t="s">
        <v>1262</v>
      </c>
      <c r="F1493" s="43" t="s">
        <v>1619</v>
      </c>
      <c r="G1493" s="47">
        <v>44174</v>
      </c>
    </row>
    <row r="1494" spans="1:7" hidden="1" x14ac:dyDescent="0.2">
      <c r="A1494" s="246">
        <v>1377700</v>
      </c>
      <c r="B1494" s="247">
        <v>44172</v>
      </c>
      <c r="C1494" s="247">
        <v>44202</v>
      </c>
      <c r="D1494" s="248">
        <v>3400</v>
      </c>
      <c r="E1494" s="249" t="s">
        <v>58</v>
      </c>
      <c r="F1494" s="43" t="s">
        <v>1619</v>
      </c>
      <c r="G1494" s="47">
        <v>44174</v>
      </c>
    </row>
    <row r="1495" spans="1:7" hidden="1" x14ac:dyDescent="0.2">
      <c r="A1495" s="246">
        <v>40997</v>
      </c>
      <c r="B1495" s="247">
        <v>44169</v>
      </c>
      <c r="C1495" s="247">
        <v>44199</v>
      </c>
      <c r="D1495" s="248">
        <v>14635.2</v>
      </c>
      <c r="E1495" s="249" t="s">
        <v>799</v>
      </c>
      <c r="F1495" s="43" t="s">
        <v>1619</v>
      </c>
      <c r="G1495" s="47">
        <v>44174</v>
      </c>
    </row>
    <row r="1496" spans="1:7" ht="21" hidden="1" x14ac:dyDescent="0.2">
      <c r="A1496" s="246">
        <v>12764</v>
      </c>
      <c r="B1496" s="247">
        <v>44172</v>
      </c>
      <c r="C1496" s="247">
        <v>44202</v>
      </c>
      <c r="D1496" s="248">
        <v>599</v>
      </c>
      <c r="E1496" s="181" t="s">
        <v>71</v>
      </c>
      <c r="F1496" s="43" t="s">
        <v>1619</v>
      </c>
      <c r="G1496" s="47">
        <v>44174</v>
      </c>
    </row>
    <row r="1497" spans="1:7" hidden="1" x14ac:dyDescent="0.2">
      <c r="A1497" s="246">
        <v>39</v>
      </c>
      <c r="B1497" s="247">
        <v>44173</v>
      </c>
      <c r="C1497" s="247">
        <v>43838</v>
      </c>
      <c r="D1497" s="248">
        <v>16000</v>
      </c>
      <c r="E1497" s="249" t="s">
        <v>1516</v>
      </c>
      <c r="F1497" s="43" t="s">
        <v>1514</v>
      </c>
      <c r="G1497" s="47">
        <v>44176</v>
      </c>
    </row>
    <row r="1498" spans="1:7" ht="21" hidden="1" x14ac:dyDescent="0.2">
      <c r="A1498" s="246">
        <v>348</v>
      </c>
      <c r="B1498" s="247">
        <v>44174</v>
      </c>
      <c r="C1498" s="247">
        <v>44204</v>
      </c>
      <c r="D1498" s="248">
        <v>20580</v>
      </c>
      <c r="E1498" s="181" t="s">
        <v>229</v>
      </c>
      <c r="F1498" s="43" t="s">
        <v>55</v>
      </c>
      <c r="G1498" s="47">
        <v>44176</v>
      </c>
    </row>
    <row r="1499" spans="1:7" ht="21" hidden="1" x14ac:dyDescent="0.2">
      <c r="A1499" s="246">
        <v>172</v>
      </c>
      <c r="B1499" s="247">
        <v>44169</v>
      </c>
      <c r="C1499" s="247">
        <v>44184</v>
      </c>
      <c r="D1499" s="248">
        <v>1570.6</v>
      </c>
      <c r="E1499" s="249" t="s">
        <v>1675</v>
      </c>
      <c r="F1499" s="43" t="s">
        <v>1488</v>
      </c>
      <c r="G1499" s="47">
        <v>44176</v>
      </c>
    </row>
    <row r="1500" spans="1:7" hidden="1" x14ac:dyDescent="0.2">
      <c r="A1500" s="246">
        <v>568</v>
      </c>
      <c r="B1500" s="247">
        <v>44172</v>
      </c>
      <c r="C1500" s="247">
        <v>44203</v>
      </c>
      <c r="D1500" s="248">
        <v>19800</v>
      </c>
      <c r="E1500" s="249" t="s">
        <v>1593</v>
      </c>
      <c r="F1500" s="43" t="s">
        <v>1617</v>
      </c>
      <c r="G1500" s="47">
        <v>44176</v>
      </c>
    </row>
    <row r="1501" spans="1:7" ht="21" hidden="1" x14ac:dyDescent="0.2">
      <c r="A1501" s="246">
        <v>41861</v>
      </c>
      <c r="B1501" s="247">
        <v>44166</v>
      </c>
      <c r="C1501" s="247">
        <v>44196</v>
      </c>
      <c r="D1501" s="248">
        <v>1522.43</v>
      </c>
      <c r="E1501" s="249" t="s">
        <v>1015</v>
      </c>
      <c r="F1501" s="43" t="s">
        <v>1616</v>
      </c>
      <c r="G1501" s="47">
        <v>44176</v>
      </c>
    </row>
    <row r="1502" spans="1:7" hidden="1" x14ac:dyDescent="0.2">
      <c r="A1502" s="246">
        <v>2702</v>
      </c>
      <c r="B1502" s="247">
        <v>44173</v>
      </c>
      <c r="C1502" s="247">
        <v>44204</v>
      </c>
      <c r="D1502" s="248">
        <v>3504</v>
      </c>
      <c r="E1502" s="181" t="s">
        <v>415</v>
      </c>
      <c r="F1502" s="43" t="s">
        <v>54</v>
      </c>
      <c r="G1502" s="47">
        <v>44176</v>
      </c>
    </row>
    <row r="1503" spans="1:7" ht="21" hidden="1" x14ac:dyDescent="0.2">
      <c r="A1503" s="246">
        <v>126128</v>
      </c>
      <c r="B1503" s="247">
        <v>44173</v>
      </c>
      <c r="C1503" s="247">
        <v>44203</v>
      </c>
      <c r="D1503" s="248">
        <v>3152.96</v>
      </c>
      <c r="E1503" s="249" t="s">
        <v>56</v>
      </c>
      <c r="F1503" s="43" t="s">
        <v>1619</v>
      </c>
      <c r="G1503" s="47">
        <v>44176</v>
      </c>
    </row>
    <row r="1504" spans="1:7" ht="21" hidden="1" x14ac:dyDescent="0.2">
      <c r="A1504" s="246">
        <v>2817754</v>
      </c>
      <c r="B1504" s="247">
        <v>44172</v>
      </c>
      <c r="C1504" s="247">
        <v>44202</v>
      </c>
      <c r="D1504" s="248">
        <v>12292.5</v>
      </c>
      <c r="E1504" s="181" t="s">
        <v>320</v>
      </c>
      <c r="F1504" s="43" t="s">
        <v>1619</v>
      </c>
      <c r="G1504" s="47">
        <v>44176</v>
      </c>
    </row>
    <row r="1505" spans="1:7" hidden="1" x14ac:dyDescent="0.2">
      <c r="A1505" s="246">
        <v>1819518</v>
      </c>
      <c r="B1505" s="247">
        <v>44173</v>
      </c>
      <c r="C1505" s="247">
        <v>44202</v>
      </c>
      <c r="D1505" s="248">
        <v>1708</v>
      </c>
      <c r="E1505" s="249" t="s">
        <v>1533</v>
      </c>
      <c r="F1505" s="43" t="s">
        <v>1613</v>
      </c>
      <c r="G1505" s="47">
        <v>44180</v>
      </c>
    </row>
    <row r="1506" spans="1:7" hidden="1" x14ac:dyDescent="0.2">
      <c r="A1506" s="246">
        <v>509496</v>
      </c>
      <c r="B1506" s="247">
        <v>44174</v>
      </c>
      <c r="C1506" s="247">
        <v>44189</v>
      </c>
      <c r="D1506" s="248">
        <v>2275.0700000000002</v>
      </c>
      <c r="E1506" s="249" t="s">
        <v>144</v>
      </c>
      <c r="F1506" s="43" t="s">
        <v>1614</v>
      </c>
      <c r="G1506" s="47">
        <v>44176</v>
      </c>
    </row>
    <row r="1507" spans="1:7" hidden="1" x14ac:dyDescent="0.2">
      <c r="A1507" s="317">
        <v>9119</v>
      </c>
      <c r="B1507" s="247">
        <v>44195</v>
      </c>
      <c r="C1507" s="247">
        <v>44211</v>
      </c>
      <c r="D1507" s="248">
        <v>339.89</v>
      </c>
      <c r="E1507" s="181" t="s">
        <v>414</v>
      </c>
      <c r="F1507" s="43" t="s">
        <v>1610</v>
      </c>
      <c r="G1507" s="47">
        <v>44195</v>
      </c>
    </row>
    <row r="1508" spans="1:7" ht="21" hidden="1" x14ac:dyDescent="0.2">
      <c r="A1508" s="317">
        <v>1436881</v>
      </c>
      <c r="B1508" s="247">
        <v>44168</v>
      </c>
      <c r="C1508" s="247">
        <v>44188</v>
      </c>
      <c r="D1508" s="248">
        <v>310.5</v>
      </c>
      <c r="E1508" s="181" t="s">
        <v>343</v>
      </c>
      <c r="F1508" s="43" t="s">
        <v>1610</v>
      </c>
      <c r="G1508" s="47">
        <v>44169</v>
      </c>
    </row>
    <row r="1509" spans="1:7" hidden="1" x14ac:dyDescent="0.2">
      <c r="A1509" s="246">
        <v>511339</v>
      </c>
      <c r="B1509" s="247">
        <v>44186</v>
      </c>
      <c r="C1509" s="247">
        <v>44201</v>
      </c>
      <c r="D1509" s="248">
        <v>2244.3200000000002</v>
      </c>
      <c r="E1509" s="249" t="s">
        <v>144</v>
      </c>
      <c r="F1509" s="43" t="s">
        <v>1614</v>
      </c>
      <c r="G1509" s="47">
        <v>44186</v>
      </c>
    </row>
    <row r="1510" spans="1:7" hidden="1" x14ac:dyDescent="0.2">
      <c r="A1510" s="246">
        <v>316387</v>
      </c>
      <c r="B1510" s="247">
        <v>44176</v>
      </c>
      <c r="C1510" s="247">
        <v>44206</v>
      </c>
      <c r="D1510" s="248">
        <v>395.4</v>
      </c>
      <c r="E1510" s="249" t="s">
        <v>845</v>
      </c>
      <c r="F1510" s="43" t="s">
        <v>1613</v>
      </c>
      <c r="G1510" s="47">
        <v>44180</v>
      </c>
    </row>
    <row r="1511" spans="1:7" ht="21" hidden="1" x14ac:dyDescent="0.2">
      <c r="A1511" s="246">
        <v>15082</v>
      </c>
      <c r="B1511" s="247">
        <v>44176</v>
      </c>
      <c r="C1511" s="247">
        <v>44207</v>
      </c>
      <c r="D1511" s="248">
        <v>490.52</v>
      </c>
      <c r="E1511" s="181" t="s">
        <v>68</v>
      </c>
      <c r="F1511" s="43" t="s">
        <v>1619</v>
      </c>
      <c r="G1511" s="47">
        <v>44176</v>
      </c>
    </row>
    <row r="1512" spans="1:7" hidden="1" x14ac:dyDescent="0.2">
      <c r="A1512" s="246">
        <v>37765</v>
      </c>
      <c r="B1512" s="247">
        <v>44169</v>
      </c>
      <c r="C1512" s="247">
        <v>44199</v>
      </c>
      <c r="D1512" s="248">
        <v>20042.3</v>
      </c>
      <c r="E1512" s="249" t="s">
        <v>58</v>
      </c>
      <c r="F1512" s="43" t="s">
        <v>1619</v>
      </c>
      <c r="G1512" s="47">
        <v>44176</v>
      </c>
    </row>
    <row r="1513" spans="1:7" hidden="1" x14ac:dyDescent="0.2">
      <c r="A1513" s="246">
        <v>464752</v>
      </c>
      <c r="B1513" s="247">
        <v>44175</v>
      </c>
      <c r="C1513" s="247">
        <v>44203</v>
      </c>
      <c r="D1513" s="248">
        <v>426.3</v>
      </c>
      <c r="E1513" s="181" t="s">
        <v>1459</v>
      </c>
      <c r="F1513" s="43" t="s">
        <v>1619</v>
      </c>
      <c r="G1513" s="47">
        <v>44176</v>
      </c>
    </row>
    <row r="1514" spans="1:7" hidden="1" x14ac:dyDescent="0.2">
      <c r="A1514" s="246">
        <v>156492</v>
      </c>
      <c r="B1514" s="247">
        <v>44175</v>
      </c>
      <c r="C1514" s="247">
        <v>44205</v>
      </c>
      <c r="D1514" s="248">
        <v>1140</v>
      </c>
      <c r="E1514" s="249" t="s">
        <v>784</v>
      </c>
      <c r="F1514" s="43" t="s">
        <v>1493</v>
      </c>
      <c r="G1514" s="47">
        <v>44176</v>
      </c>
    </row>
    <row r="1515" spans="1:7" hidden="1" x14ac:dyDescent="0.2">
      <c r="A1515" s="246">
        <v>100093</v>
      </c>
      <c r="B1515" s="247">
        <v>44168</v>
      </c>
      <c r="C1515" s="247">
        <v>43833</v>
      </c>
      <c r="D1515" s="248">
        <v>439.46</v>
      </c>
      <c r="E1515" s="249" t="s">
        <v>967</v>
      </c>
      <c r="F1515" s="43" t="s">
        <v>1613</v>
      </c>
      <c r="G1515" s="47">
        <v>44169</v>
      </c>
    </row>
    <row r="1516" spans="1:7" ht="21" hidden="1" x14ac:dyDescent="0.2">
      <c r="A1516" s="246">
        <v>4129</v>
      </c>
      <c r="B1516" s="247">
        <v>44172</v>
      </c>
      <c r="C1516" s="247">
        <v>44202</v>
      </c>
      <c r="D1516" s="248">
        <v>1198</v>
      </c>
      <c r="E1516" s="249" t="s">
        <v>1677</v>
      </c>
      <c r="F1516" s="43" t="s">
        <v>1619</v>
      </c>
      <c r="G1516" s="47">
        <v>44180</v>
      </c>
    </row>
    <row r="1517" spans="1:7" hidden="1" x14ac:dyDescent="0.2">
      <c r="A1517" s="246">
        <v>983</v>
      </c>
      <c r="B1517" s="247">
        <v>44174</v>
      </c>
      <c r="C1517" s="247">
        <v>44205</v>
      </c>
      <c r="D1517" s="248">
        <v>697</v>
      </c>
      <c r="E1517" s="249" t="s">
        <v>1505</v>
      </c>
      <c r="F1517" s="43" t="s">
        <v>1619</v>
      </c>
      <c r="G1517" s="47">
        <v>44180</v>
      </c>
    </row>
    <row r="1518" spans="1:7" ht="21" hidden="1" x14ac:dyDescent="0.2">
      <c r="A1518" s="246">
        <v>1692</v>
      </c>
      <c r="B1518" s="247">
        <v>44173</v>
      </c>
      <c r="C1518" s="247">
        <v>44203</v>
      </c>
      <c r="D1518" s="248">
        <v>5100</v>
      </c>
      <c r="E1518" s="249" t="s">
        <v>344</v>
      </c>
      <c r="F1518" s="43" t="s">
        <v>1619</v>
      </c>
      <c r="G1518" s="47">
        <v>44180</v>
      </c>
    </row>
    <row r="1519" spans="1:7" hidden="1" x14ac:dyDescent="0.2">
      <c r="A1519" s="246">
        <v>6657</v>
      </c>
      <c r="B1519" s="247">
        <v>44177</v>
      </c>
      <c r="C1519" s="247">
        <v>44207</v>
      </c>
      <c r="D1519" s="248">
        <v>422</v>
      </c>
      <c r="E1519" s="181" t="s">
        <v>1529</v>
      </c>
      <c r="F1519" s="43" t="s">
        <v>570</v>
      </c>
      <c r="G1519" s="47">
        <v>44180</v>
      </c>
    </row>
    <row r="1520" spans="1:7" hidden="1" x14ac:dyDescent="0.2">
      <c r="A1520" s="246">
        <v>100344</v>
      </c>
      <c r="B1520" s="247">
        <v>44175</v>
      </c>
      <c r="C1520" s="247">
        <v>44206</v>
      </c>
      <c r="D1520" s="248">
        <v>405</v>
      </c>
      <c r="E1520" s="249" t="s">
        <v>967</v>
      </c>
      <c r="F1520" s="43" t="s">
        <v>1613</v>
      </c>
      <c r="G1520" s="47">
        <v>44180</v>
      </c>
    </row>
    <row r="1521" spans="1:7" ht="21" hidden="1" x14ac:dyDescent="0.2">
      <c r="A1521" s="317">
        <v>1437142</v>
      </c>
      <c r="B1521" s="247">
        <v>44169</v>
      </c>
      <c r="C1521" s="247">
        <v>44189</v>
      </c>
      <c r="D1521" s="248">
        <v>295.64999999999998</v>
      </c>
      <c r="E1521" s="181" t="s">
        <v>343</v>
      </c>
      <c r="F1521" s="43" t="s">
        <v>1610</v>
      </c>
      <c r="G1521" s="47">
        <v>44173</v>
      </c>
    </row>
    <row r="1522" spans="1:7" ht="21" hidden="1" x14ac:dyDescent="0.2">
      <c r="A1522" s="246">
        <v>948807</v>
      </c>
      <c r="B1522" s="247">
        <v>44173</v>
      </c>
      <c r="C1522" s="247">
        <v>44201</v>
      </c>
      <c r="D1522" s="248">
        <v>1449.91</v>
      </c>
      <c r="E1522" s="249" t="s">
        <v>1676</v>
      </c>
      <c r="F1522" s="43" t="s">
        <v>1613</v>
      </c>
      <c r="G1522" s="47">
        <v>44176</v>
      </c>
    </row>
    <row r="1523" spans="1:7" hidden="1" x14ac:dyDescent="0.2">
      <c r="A1523" s="246">
        <v>1909056</v>
      </c>
      <c r="B1523" s="247">
        <v>44175</v>
      </c>
      <c r="C1523" s="247">
        <v>44190</v>
      </c>
      <c r="D1523" s="248">
        <v>1120</v>
      </c>
      <c r="E1523" s="249" t="s">
        <v>714</v>
      </c>
      <c r="F1523" s="43" t="s">
        <v>88</v>
      </c>
      <c r="G1523" s="47">
        <v>44180</v>
      </c>
    </row>
    <row r="1524" spans="1:7" hidden="1" x14ac:dyDescent="0.2">
      <c r="A1524" s="246">
        <v>529777</v>
      </c>
      <c r="B1524" s="247">
        <v>44175</v>
      </c>
      <c r="C1524" s="247">
        <v>44190</v>
      </c>
      <c r="D1524" s="248">
        <v>480</v>
      </c>
      <c r="E1524" s="249" t="s">
        <v>714</v>
      </c>
      <c r="F1524" s="43" t="s">
        <v>88</v>
      </c>
      <c r="G1524" s="47">
        <v>44180</v>
      </c>
    </row>
    <row r="1525" spans="1:7" hidden="1" x14ac:dyDescent="0.2">
      <c r="A1525" s="246">
        <v>1115</v>
      </c>
      <c r="B1525" s="247">
        <v>44175</v>
      </c>
      <c r="C1525" s="247">
        <v>44204</v>
      </c>
      <c r="D1525" s="248">
        <v>4664</v>
      </c>
      <c r="E1525" s="249" t="s">
        <v>1070</v>
      </c>
      <c r="F1525" s="43" t="s">
        <v>1513</v>
      </c>
      <c r="G1525" s="47">
        <v>44181</v>
      </c>
    </row>
    <row r="1526" spans="1:7" ht="21" hidden="1" x14ac:dyDescent="0.2">
      <c r="A1526" s="317">
        <v>1437546</v>
      </c>
      <c r="B1526" s="247">
        <v>44172</v>
      </c>
      <c r="C1526" s="247">
        <v>44192</v>
      </c>
      <c r="D1526" s="248">
        <v>214.5</v>
      </c>
      <c r="E1526" s="181" t="s">
        <v>343</v>
      </c>
      <c r="F1526" s="43" t="s">
        <v>1610</v>
      </c>
      <c r="G1526" s="47">
        <v>44176</v>
      </c>
    </row>
    <row r="1527" spans="1:7" ht="21" hidden="1" x14ac:dyDescent="0.2">
      <c r="A1527" s="317">
        <v>1437778</v>
      </c>
      <c r="B1527" s="247">
        <v>44175</v>
      </c>
      <c r="C1527" s="247">
        <v>44195</v>
      </c>
      <c r="D1527" s="248">
        <v>418.55</v>
      </c>
      <c r="E1527" s="181" t="s">
        <v>343</v>
      </c>
      <c r="F1527" s="43" t="s">
        <v>1610</v>
      </c>
      <c r="G1527" s="47">
        <v>44176</v>
      </c>
    </row>
    <row r="1528" spans="1:7" ht="21" hidden="1" x14ac:dyDescent="0.2">
      <c r="A1528" s="317">
        <v>1438247</v>
      </c>
      <c r="B1528" s="247">
        <v>44176</v>
      </c>
      <c r="C1528" s="247">
        <v>44196</v>
      </c>
      <c r="D1528" s="248">
        <v>405.5</v>
      </c>
      <c r="E1528" s="181" t="s">
        <v>343</v>
      </c>
      <c r="F1528" s="43" t="s">
        <v>1610</v>
      </c>
      <c r="G1528" s="47">
        <v>44180</v>
      </c>
    </row>
    <row r="1529" spans="1:7" hidden="1" x14ac:dyDescent="0.2">
      <c r="A1529" s="246">
        <v>1682</v>
      </c>
      <c r="B1529" s="247">
        <v>44172</v>
      </c>
      <c r="C1529" s="247">
        <v>44206</v>
      </c>
      <c r="D1529" s="248">
        <v>22639.59</v>
      </c>
      <c r="E1529" s="249" t="s">
        <v>1473</v>
      </c>
      <c r="F1529" s="43" t="s">
        <v>589</v>
      </c>
      <c r="G1529" s="47">
        <v>44183</v>
      </c>
    </row>
    <row r="1530" spans="1:7" hidden="1" x14ac:dyDescent="0.2">
      <c r="A1530" s="246">
        <v>65647</v>
      </c>
      <c r="B1530" s="247">
        <v>44168</v>
      </c>
      <c r="C1530" s="247">
        <v>44183</v>
      </c>
      <c r="D1530" s="248">
        <v>2773.76</v>
      </c>
      <c r="E1530" s="181" t="s">
        <v>445</v>
      </c>
      <c r="F1530" s="43" t="s">
        <v>1614</v>
      </c>
      <c r="G1530" s="47">
        <v>44173</v>
      </c>
    </row>
    <row r="1531" spans="1:7" ht="21" hidden="1" x14ac:dyDescent="0.2">
      <c r="A1531" s="246">
        <v>1439266</v>
      </c>
      <c r="B1531" s="247">
        <v>44183</v>
      </c>
      <c r="C1531" s="247">
        <v>44203</v>
      </c>
      <c r="D1531" s="248">
        <v>345.4</v>
      </c>
      <c r="E1531" s="181" t="s">
        <v>343</v>
      </c>
      <c r="F1531" s="43" t="s">
        <v>1610</v>
      </c>
      <c r="G1531" s="47">
        <v>44186</v>
      </c>
    </row>
    <row r="1532" spans="1:7" hidden="1" x14ac:dyDescent="0.2">
      <c r="A1532" s="246">
        <v>66521</v>
      </c>
      <c r="B1532" s="247">
        <v>44188</v>
      </c>
      <c r="C1532" s="247">
        <v>44202</v>
      </c>
      <c r="D1532" s="248">
        <v>3427.77</v>
      </c>
      <c r="E1532" s="181" t="s">
        <v>445</v>
      </c>
      <c r="F1532" s="43" t="s">
        <v>1614</v>
      </c>
      <c r="G1532" s="47">
        <v>44188</v>
      </c>
    </row>
    <row r="1533" spans="1:7" hidden="1" x14ac:dyDescent="0.2">
      <c r="A1533" s="246">
        <v>14</v>
      </c>
      <c r="B1533" s="247">
        <v>44188</v>
      </c>
      <c r="C1533" s="247">
        <f>B1533+30</f>
        <v>44218</v>
      </c>
      <c r="D1533" s="248">
        <v>145</v>
      </c>
      <c r="E1533" s="249" t="s">
        <v>786</v>
      </c>
      <c r="F1533" s="43" t="s">
        <v>1613</v>
      </c>
      <c r="G1533" s="47">
        <v>44188</v>
      </c>
    </row>
    <row r="1534" spans="1:7" ht="21" hidden="1" x14ac:dyDescent="0.2">
      <c r="A1534" s="246">
        <v>48530</v>
      </c>
      <c r="B1534" s="247">
        <v>44183</v>
      </c>
      <c r="C1534" s="247">
        <v>44211</v>
      </c>
      <c r="D1534" s="248">
        <v>1434</v>
      </c>
      <c r="E1534" s="181" t="s">
        <v>713</v>
      </c>
      <c r="F1534" s="43" t="s">
        <v>1614</v>
      </c>
      <c r="G1534" s="47">
        <v>44186</v>
      </c>
    </row>
    <row r="1535" spans="1:7" ht="21" hidden="1" x14ac:dyDescent="0.2">
      <c r="A1535" s="317">
        <v>1438436</v>
      </c>
      <c r="B1535" s="247">
        <v>44180</v>
      </c>
      <c r="C1535" s="247">
        <v>44200</v>
      </c>
      <c r="D1535" s="248">
        <v>335.05</v>
      </c>
      <c r="E1535" s="181" t="s">
        <v>343</v>
      </c>
      <c r="F1535" s="43" t="s">
        <v>1610</v>
      </c>
      <c r="G1535" s="47">
        <v>44181</v>
      </c>
    </row>
    <row r="1536" spans="1:7" hidden="1" x14ac:dyDescent="0.2">
      <c r="A1536" s="246">
        <v>6794</v>
      </c>
      <c r="B1536" s="247">
        <v>44187</v>
      </c>
      <c r="C1536" s="247">
        <v>44217</v>
      </c>
      <c r="D1536" s="248">
        <v>422</v>
      </c>
      <c r="E1536" s="181" t="s">
        <v>1529</v>
      </c>
      <c r="F1536" s="43" t="s">
        <v>570</v>
      </c>
      <c r="G1536" s="47">
        <v>44188</v>
      </c>
    </row>
    <row r="1537" spans="1:7" hidden="1" x14ac:dyDescent="0.2">
      <c r="A1537" s="284">
        <v>466419</v>
      </c>
      <c r="B1537" s="285">
        <v>44180</v>
      </c>
      <c r="C1537" s="285">
        <v>44208</v>
      </c>
      <c r="D1537" s="286">
        <v>225</v>
      </c>
      <c r="E1537" s="181" t="s">
        <v>1459</v>
      </c>
      <c r="F1537" s="43" t="s">
        <v>1619</v>
      </c>
      <c r="G1537" s="47">
        <v>44188</v>
      </c>
    </row>
    <row r="1538" spans="1:7" hidden="1" x14ac:dyDescent="0.2">
      <c r="A1538" s="246">
        <v>513402</v>
      </c>
      <c r="B1538" s="247">
        <v>44201</v>
      </c>
      <c r="C1538" s="247">
        <v>44216</v>
      </c>
      <c r="D1538" s="248">
        <v>630.9</v>
      </c>
      <c r="E1538" s="249" t="s">
        <v>144</v>
      </c>
      <c r="F1538" s="271" t="s">
        <v>1626</v>
      </c>
      <c r="G1538" s="47">
        <v>44202</v>
      </c>
    </row>
    <row r="1539" spans="1:7" hidden="1" x14ac:dyDescent="0.2">
      <c r="A1539" s="284">
        <v>513400</v>
      </c>
      <c r="B1539" s="285">
        <v>44201</v>
      </c>
      <c r="C1539" s="285">
        <v>44216</v>
      </c>
      <c r="D1539" s="286">
        <v>652.35</v>
      </c>
      <c r="E1539" s="287" t="s">
        <v>144</v>
      </c>
      <c r="F1539" s="288" t="s">
        <v>1625</v>
      </c>
      <c r="G1539" s="47">
        <v>44202</v>
      </c>
    </row>
    <row r="1540" spans="1:7" ht="21" hidden="1" x14ac:dyDescent="0.2">
      <c r="A1540" s="246">
        <v>16105</v>
      </c>
      <c r="B1540" s="247">
        <v>44194</v>
      </c>
      <c r="C1540" s="247" t="s">
        <v>321</v>
      </c>
      <c r="D1540" s="248">
        <v>9800</v>
      </c>
      <c r="E1540" s="249" t="s">
        <v>1755</v>
      </c>
      <c r="F1540" s="271" t="s">
        <v>1630</v>
      </c>
      <c r="G1540" s="289">
        <v>44210</v>
      </c>
    </row>
    <row r="1541" spans="1:7" ht="21" hidden="1" x14ac:dyDescent="0.2">
      <c r="A1541" s="246">
        <v>159650</v>
      </c>
      <c r="B1541" s="247">
        <v>44208</v>
      </c>
      <c r="C1541" s="247">
        <v>44238</v>
      </c>
      <c r="D1541" s="248">
        <v>499.4</v>
      </c>
      <c r="E1541" s="249" t="s">
        <v>68</v>
      </c>
      <c r="F1541" s="271" t="s">
        <v>1632</v>
      </c>
      <c r="G1541" s="289">
        <v>44210</v>
      </c>
    </row>
    <row r="1542" spans="1:7" hidden="1" x14ac:dyDescent="0.2">
      <c r="A1542" s="246">
        <v>514566</v>
      </c>
      <c r="B1542" s="247">
        <v>44208</v>
      </c>
      <c r="C1542" s="247">
        <v>44223</v>
      </c>
      <c r="D1542" s="248">
        <v>1144.19</v>
      </c>
      <c r="E1542" s="249" t="s">
        <v>144</v>
      </c>
      <c r="F1542" s="271" t="s">
        <v>1626</v>
      </c>
      <c r="G1542" s="289">
        <v>44214</v>
      </c>
    </row>
    <row r="1543" spans="1:7" ht="21" hidden="1" x14ac:dyDescent="0.2">
      <c r="A1543" s="246">
        <v>1442215</v>
      </c>
      <c r="B1543" s="247">
        <v>44208</v>
      </c>
      <c r="C1543" s="247">
        <v>44228</v>
      </c>
      <c r="D1543" s="248">
        <v>274.64999999999998</v>
      </c>
      <c r="E1543" s="249" t="s">
        <v>343</v>
      </c>
      <c r="F1543" s="271" t="s">
        <v>1622</v>
      </c>
      <c r="G1543" s="289">
        <v>44214</v>
      </c>
    </row>
    <row r="1544" spans="1:7" ht="21" hidden="1" x14ac:dyDescent="0.2">
      <c r="A1544" s="294">
        <v>154367</v>
      </c>
      <c r="B1544" s="295">
        <v>44186</v>
      </c>
      <c r="C1544" s="295">
        <v>44216</v>
      </c>
      <c r="D1544" s="296">
        <v>7893.08</v>
      </c>
      <c r="E1544" s="193" t="s">
        <v>68</v>
      </c>
      <c r="F1544" s="43" t="s">
        <v>1630</v>
      </c>
      <c r="G1544" s="47">
        <v>44193</v>
      </c>
    </row>
    <row r="1545" spans="1:7" hidden="1" x14ac:dyDescent="0.2">
      <c r="A1545" s="246">
        <v>1382450</v>
      </c>
      <c r="B1545" s="247">
        <v>44186</v>
      </c>
      <c r="C1545" s="247">
        <v>44216</v>
      </c>
      <c r="D1545" s="248">
        <v>43239.6</v>
      </c>
      <c r="E1545" s="249" t="s">
        <v>58</v>
      </c>
      <c r="F1545" s="43" t="s">
        <v>1630</v>
      </c>
      <c r="G1545" s="47">
        <v>44193</v>
      </c>
    </row>
    <row r="1546" spans="1:7" hidden="1" x14ac:dyDescent="0.2">
      <c r="A1546" s="246">
        <v>114767</v>
      </c>
      <c r="B1546" s="247">
        <v>44186</v>
      </c>
      <c r="C1546" s="247">
        <v>44216</v>
      </c>
      <c r="D1546" s="248">
        <v>515.5</v>
      </c>
      <c r="E1546" s="249" t="s">
        <v>72</v>
      </c>
      <c r="F1546" s="43" t="s">
        <v>1630</v>
      </c>
      <c r="G1546" s="47">
        <v>44193</v>
      </c>
    </row>
    <row r="1547" spans="1:7" hidden="1" x14ac:dyDescent="0.2">
      <c r="A1547" s="246">
        <v>52572</v>
      </c>
      <c r="B1547" s="247">
        <v>44186</v>
      </c>
      <c r="C1547" s="247">
        <v>44216</v>
      </c>
      <c r="D1547" s="248">
        <v>1708.05</v>
      </c>
      <c r="E1547" s="249" t="s">
        <v>203</v>
      </c>
      <c r="F1547" s="43" t="s">
        <v>1630</v>
      </c>
      <c r="G1547" s="47">
        <v>44193</v>
      </c>
    </row>
    <row r="1548" spans="1:7" hidden="1" x14ac:dyDescent="0.2">
      <c r="A1548" s="246">
        <v>21304</v>
      </c>
      <c r="B1548" s="247">
        <v>44184</v>
      </c>
      <c r="C1548" s="247">
        <v>44204</v>
      </c>
      <c r="D1548" s="248">
        <v>1957.5</v>
      </c>
      <c r="E1548" s="249" t="s">
        <v>1678</v>
      </c>
      <c r="F1548" s="43" t="s">
        <v>1486</v>
      </c>
      <c r="G1548" s="47">
        <v>44193</v>
      </c>
    </row>
    <row r="1549" spans="1:7" ht="21" hidden="1" x14ac:dyDescent="0.2">
      <c r="A1549" s="317">
        <v>1438882</v>
      </c>
      <c r="B1549" s="247">
        <v>44182</v>
      </c>
      <c r="C1549" s="247">
        <v>44202</v>
      </c>
      <c r="D1549" s="248">
        <v>341.15</v>
      </c>
      <c r="E1549" s="181" t="s">
        <v>343</v>
      </c>
      <c r="F1549" s="43" t="s">
        <v>1610</v>
      </c>
      <c r="G1549" s="47">
        <v>44183</v>
      </c>
    </row>
    <row r="1550" spans="1:7" hidden="1" x14ac:dyDescent="0.2">
      <c r="A1550" s="246">
        <v>1538</v>
      </c>
      <c r="B1550" s="247">
        <v>44179</v>
      </c>
      <c r="C1550" s="247">
        <v>44207</v>
      </c>
      <c r="D1550" s="248">
        <v>2737.08</v>
      </c>
      <c r="E1550" s="249" t="s">
        <v>1679</v>
      </c>
      <c r="F1550" s="43" t="s">
        <v>1615</v>
      </c>
      <c r="G1550" s="47">
        <v>44193</v>
      </c>
    </row>
    <row r="1551" spans="1:7" ht="21" hidden="1" x14ac:dyDescent="0.2">
      <c r="A1551" s="246">
        <v>70381</v>
      </c>
      <c r="B1551" s="247">
        <v>44186</v>
      </c>
      <c r="C1551" s="247">
        <v>44216</v>
      </c>
      <c r="D1551" s="248">
        <v>1513.8</v>
      </c>
      <c r="E1551" s="249" t="s">
        <v>686</v>
      </c>
      <c r="F1551" s="43" t="s">
        <v>1630</v>
      </c>
      <c r="G1551" s="47">
        <v>44193</v>
      </c>
    </row>
    <row r="1552" spans="1:7" ht="21" hidden="1" x14ac:dyDescent="0.2">
      <c r="A1552" s="246">
        <v>131056</v>
      </c>
      <c r="B1552" s="247">
        <v>44186</v>
      </c>
      <c r="C1552" s="247">
        <v>44216</v>
      </c>
      <c r="D1552" s="248">
        <v>611.1</v>
      </c>
      <c r="E1552" s="181" t="s">
        <v>56</v>
      </c>
      <c r="F1552" s="43" t="s">
        <v>1630</v>
      </c>
      <c r="G1552" s="47">
        <v>44193</v>
      </c>
    </row>
    <row r="1553" spans="1:7" ht="21" hidden="1" x14ac:dyDescent="0.2">
      <c r="A1553" s="246">
        <v>13100</v>
      </c>
      <c r="B1553" s="247">
        <v>44187</v>
      </c>
      <c r="C1553" s="247">
        <v>44217</v>
      </c>
      <c r="D1553" s="248">
        <v>670</v>
      </c>
      <c r="E1553" s="181" t="s">
        <v>71</v>
      </c>
      <c r="F1553" s="43" t="s">
        <v>1630</v>
      </c>
      <c r="G1553" s="47">
        <v>44193</v>
      </c>
    </row>
    <row r="1554" spans="1:7" hidden="1" x14ac:dyDescent="0.2">
      <c r="A1554" s="246">
        <v>75083</v>
      </c>
      <c r="B1554" s="247">
        <v>44187</v>
      </c>
      <c r="C1554" s="247">
        <v>44217</v>
      </c>
      <c r="D1554" s="248">
        <v>2522</v>
      </c>
      <c r="E1554" s="181" t="s">
        <v>196</v>
      </c>
      <c r="F1554" s="43" t="s">
        <v>1621</v>
      </c>
      <c r="G1554" s="47">
        <v>44194</v>
      </c>
    </row>
    <row r="1555" spans="1:7" ht="21" hidden="1" x14ac:dyDescent="0.2">
      <c r="A1555" s="284">
        <v>699</v>
      </c>
      <c r="B1555" s="285">
        <v>44193</v>
      </c>
      <c r="C1555" s="285">
        <v>44223</v>
      </c>
      <c r="D1555" s="286">
        <v>12968.39</v>
      </c>
      <c r="E1555" s="181" t="s">
        <v>740</v>
      </c>
      <c r="F1555" s="43" t="s">
        <v>87</v>
      </c>
      <c r="G1555" s="47">
        <v>44194</v>
      </c>
    </row>
    <row r="1556" spans="1:7" ht="21" hidden="1" x14ac:dyDescent="0.2">
      <c r="A1556" s="246">
        <v>1439609</v>
      </c>
      <c r="B1556" s="247">
        <v>44187</v>
      </c>
      <c r="C1556" s="247">
        <v>44207</v>
      </c>
      <c r="D1556" s="248">
        <v>743.6</v>
      </c>
      <c r="E1556" s="181" t="s">
        <v>343</v>
      </c>
      <c r="F1556" s="43" t="s">
        <v>1610</v>
      </c>
      <c r="G1556" s="47">
        <v>44188</v>
      </c>
    </row>
    <row r="1557" spans="1:7" ht="21" hidden="1" x14ac:dyDescent="0.2">
      <c r="A1557" s="246">
        <v>31567</v>
      </c>
      <c r="B1557" s="247">
        <v>44193</v>
      </c>
      <c r="C1557" s="247">
        <f>B1557+30</f>
        <v>44223</v>
      </c>
      <c r="D1557" s="248">
        <v>640.29999999999995</v>
      </c>
      <c r="E1557" s="249" t="s">
        <v>1520</v>
      </c>
      <c r="F1557" s="43" t="s">
        <v>641</v>
      </c>
      <c r="G1557" s="47">
        <v>44194</v>
      </c>
    </row>
    <row r="1558" spans="1:7" ht="21" hidden="1" x14ac:dyDescent="0.2">
      <c r="A1558" s="246">
        <v>4536</v>
      </c>
      <c r="B1558" s="247">
        <v>44186</v>
      </c>
      <c r="C1558" s="247">
        <v>44216</v>
      </c>
      <c r="D1558" s="248">
        <v>1296</v>
      </c>
      <c r="E1558" s="249" t="s">
        <v>1677</v>
      </c>
      <c r="F1558" s="43" t="s">
        <v>1630</v>
      </c>
      <c r="G1558" s="47">
        <v>44194</v>
      </c>
    </row>
    <row r="1559" spans="1:7" ht="21" hidden="1" x14ac:dyDescent="0.2">
      <c r="A1559" s="246">
        <v>1439989</v>
      </c>
      <c r="B1559" s="247">
        <v>44188</v>
      </c>
      <c r="C1559" s="247">
        <v>44208</v>
      </c>
      <c r="D1559" s="248">
        <v>269.5</v>
      </c>
      <c r="E1559" s="181" t="s">
        <v>343</v>
      </c>
      <c r="F1559" s="43" t="s">
        <v>1610</v>
      </c>
      <c r="G1559" s="47">
        <v>44194</v>
      </c>
    </row>
    <row r="1560" spans="1:7" hidden="1" x14ac:dyDescent="0.2">
      <c r="A1560" s="246">
        <v>6878</v>
      </c>
      <c r="B1560" s="247">
        <v>44194</v>
      </c>
      <c r="C1560" s="247">
        <v>44224</v>
      </c>
      <c r="D1560" s="248">
        <v>422</v>
      </c>
      <c r="E1560" s="181" t="s">
        <v>1529</v>
      </c>
      <c r="F1560" s="43" t="s">
        <v>570</v>
      </c>
      <c r="G1560" s="47">
        <v>44195</v>
      </c>
    </row>
    <row r="1561" spans="1:7" ht="21" hidden="1" x14ac:dyDescent="0.2">
      <c r="A1561" s="246">
        <v>1440457</v>
      </c>
      <c r="B1561" s="247">
        <v>44194</v>
      </c>
      <c r="C1561" s="247">
        <v>44214</v>
      </c>
      <c r="D1561" s="248">
        <v>1033.8</v>
      </c>
      <c r="E1561" s="181" t="s">
        <v>343</v>
      </c>
      <c r="F1561" s="43" t="s">
        <v>1610</v>
      </c>
      <c r="G1561" s="47">
        <v>44195</v>
      </c>
    </row>
    <row r="1562" spans="1:7" ht="21" hidden="1" x14ac:dyDescent="0.2">
      <c r="A1562" s="246">
        <v>50489</v>
      </c>
      <c r="B1562" s="247">
        <v>44188</v>
      </c>
      <c r="C1562" s="247">
        <v>44216</v>
      </c>
      <c r="D1562" s="248">
        <v>1455</v>
      </c>
      <c r="E1562" s="181" t="s">
        <v>59</v>
      </c>
      <c r="F1562" s="43" t="s">
        <v>1629</v>
      </c>
      <c r="G1562" s="47">
        <v>44195</v>
      </c>
    </row>
    <row r="1563" spans="1:7" hidden="1" x14ac:dyDescent="0.2">
      <c r="A1563" s="246">
        <v>323605</v>
      </c>
      <c r="B1563" s="247">
        <v>44193</v>
      </c>
      <c r="C1563" s="247">
        <v>44223</v>
      </c>
      <c r="D1563" s="248">
        <v>1627.2</v>
      </c>
      <c r="E1563" s="181" t="s">
        <v>882</v>
      </c>
      <c r="F1563" s="43" t="s">
        <v>1629</v>
      </c>
      <c r="G1563" s="47">
        <v>44195</v>
      </c>
    </row>
    <row r="1564" spans="1:7" hidden="1" x14ac:dyDescent="0.2">
      <c r="A1564" s="246">
        <v>53066</v>
      </c>
      <c r="B1564" s="247">
        <v>44193</v>
      </c>
      <c r="C1564" s="247">
        <v>44223</v>
      </c>
      <c r="D1564" s="248">
        <v>1020.2</v>
      </c>
      <c r="E1564" s="249" t="s">
        <v>203</v>
      </c>
      <c r="F1564" s="43" t="s">
        <v>1629</v>
      </c>
      <c r="G1564" s="47">
        <v>44195</v>
      </c>
    </row>
    <row r="1565" spans="1:7" ht="21" hidden="1" x14ac:dyDescent="0.2">
      <c r="A1565" s="246">
        <v>70532</v>
      </c>
      <c r="B1565" s="247">
        <v>44193</v>
      </c>
      <c r="C1565" s="247">
        <v>44223</v>
      </c>
      <c r="D1565" s="248">
        <v>519.75</v>
      </c>
      <c r="E1565" s="249" t="s">
        <v>686</v>
      </c>
      <c r="F1565" s="43" t="s">
        <v>1629</v>
      </c>
      <c r="G1565" s="47">
        <v>44195</v>
      </c>
    </row>
    <row r="1566" spans="1:7" ht="21" hidden="1" x14ac:dyDescent="0.2">
      <c r="A1566" s="246">
        <v>155491</v>
      </c>
      <c r="B1566" s="247">
        <v>44189</v>
      </c>
      <c r="C1566" s="247">
        <v>44221</v>
      </c>
      <c r="D1566" s="248">
        <v>2339.8200000000002</v>
      </c>
      <c r="E1566" s="181" t="s">
        <v>68</v>
      </c>
      <c r="F1566" s="43" t="s">
        <v>1629</v>
      </c>
      <c r="G1566" s="47">
        <v>44195</v>
      </c>
    </row>
    <row r="1567" spans="1:7" ht="21" hidden="1" x14ac:dyDescent="0.2">
      <c r="A1567" s="246">
        <v>132284</v>
      </c>
      <c r="B1567" s="247">
        <v>44193</v>
      </c>
      <c r="C1567" s="247">
        <v>44223</v>
      </c>
      <c r="D1567" s="248">
        <v>301.19</v>
      </c>
      <c r="E1567" s="249" t="s">
        <v>56</v>
      </c>
      <c r="F1567" s="43" t="s">
        <v>1629</v>
      </c>
      <c r="G1567" s="47">
        <v>44195</v>
      </c>
    </row>
    <row r="1568" spans="1:7" ht="21" hidden="1" x14ac:dyDescent="0.2">
      <c r="A1568" s="246">
        <v>1150056</v>
      </c>
      <c r="B1568" s="247">
        <v>44193</v>
      </c>
      <c r="C1568" s="247">
        <v>44223</v>
      </c>
      <c r="D1568" s="248">
        <v>225</v>
      </c>
      <c r="E1568" s="249" t="s">
        <v>56</v>
      </c>
      <c r="F1568" s="43" t="s">
        <v>1629</v>
      </c>
      <c r="G1568" s="47">
        <v>44195</v>
      </c>
    </row>
    <row r="1569" spans="1:7" hidden="1" x14ac:dyDescent="0.2">
      <c r="A1569" s="246">
        <v>1383661</v>
      </c>
      <c r="B1569" s="247">
        <v>44193</v>
      </c>
      <c r="C1569" s="247">
        <v>44223</v>
      </c>
      <c r="D1569" s="248">
        <v>810</v>
      </c>
      <c r="E1569" s="249" t="s">
        <v>58</v>
      </c>
      <c r="F1569" s="43" t="s">
        <v>1629</v>
      </c>
      <c r="G1569" s="47">
        <v>44195</v>
      </c>
    </row>
    <row r="1570" spans="1:7" ht="21" hidden="1" x14ac:dyDescent="0.2">
      <c r="A1570" s="246">
        <v>1293438</v>
      </c>
      <c r="B1570" s="247">
        <v>44193</v>
      </c>
      <c r="C1570" s="247">
        <v>44223</v>
      </c>
      <c r="D1570" s="248">
        <v>7640.94</v>
      </c>
      <c r="E1570" s="181" t="s">
        <v>65</v>
      </c>
      <c r="F1570" s="43" t="s">
        <v>1629</v>
      </c>
      <c r="G1570" s="47">
        <v>44195</v>
      </c>
    </row>
    <row r="1571" spans="1:7" hidden="1" x14ac:dyDescent="0.2">
      <c r="A1571" s="246">
        <v>51672</v>
      </c>
      <c r="B1571" s="247">
        <v>44193</v>
      </c>
      <c r="C1571" s="247">
        <v>44223</v>
      </c>
      <c r="D1571" s="248">
        <v>809.19</v>
      </c>
      <c r="E1571" s="181" t="s">
        <v>378</v>
      </c>
      <c r="F1571" s="43" t="s">
        <v>1629</v>
      </c>
      <c r="G1571" s="47">
        <v>44195</v>
      </c>
    </row>
    <row r="1572" spans="1:7" hidden="1" x14ac:dyDescent="0.2">
      <c r="A1572" s="246">
        <v>14388</v>
      </c>
      <c r="B1572" s="247">
        <v>44193</v>
      </c>
      <c r="C1572" s="247">
        <v>44223</v>
      </c>
      <c r="D1572" s="248">
        <v>1184.26</v>
      </c>
      <c r="E1572" s="249" t="s">
        <v>1580</v>
      </c>
      <c r="F1572" s="43" t="s">
        <v>1629</v>
      </c>
      <c r="G1572" s="47">
        <v>44195</v>
      </c>
    </row>
    <row r="1573" spans="1:7" hidden="1" x14ac:dyDescent="0.2">
      <c r="A1573" s="246">
        <v>13841</v>
      </c>
      <c r="B1573" s="247">
        <v>44188</v>
      </c>
      <c r="C1573" s="247">
        <v>44218</v>
      </c>
      <c r="D1573" s="248">
        <v>765</v>
      </c>
      <c r="E1573" s="181" t="s">
        <v>716</v>
      </c>
      <c r="F1573" s="43" t="s">
        <v>1629</v>
      </c>
      <c r="G1573" s="47">
        <v>44195</v>
      </c>
    </row>
    <row r="1574" spans="1:7" hidden="1" x14ac:dyDescent="0.2">
      <c r="A1574" s="246">
        <v>89867</v>
      </c>
      <c r="B1574" s="247">
        <v>44193</v>
      </c>
      <c r="C1574" s="247">
        <v>44223</v>
      </c>
      <c r="D1574" s="248">
        <v>1789.8</v>
      </c>
      <c r="E1574" s="249" t="s">
        <v>1686</v>
      </c>
      <c r="F1574" s="43" t="s">
        <v>1629</v>
      </c>
      <c r="G1574" s="47">
        <v>44195</v>
      </c>
    </row>
    <row r="1575" spans="1:7" ht="21" hidden="1" x14ac:dyDescent="0.2">
      <c r="A1575" s="246">
        <v>149281</v>
      </c>
      <c r="B1575" s="247">
        <v>44193</v>
      </c>
      <c r="C1575" s="247">
        <v>44223</v>
      </c>
      <c r="D1575" s="248">
        <v>18200</v>
      </c>
      <c r="E1575" s="112" t="s">
        <v>843</v>
      </c>
      <c r="F1575" s="43" t="s">
        <v>1630</v>
      </c>
      <c r="G1575" s="47">
        <v>44195</v>
      </c>
    </row>
    <row r="1576" spans="1:7" hidden="1" x14ac:dyDescent="0.2">
      <c r="A1576" s="246">
        <v>158906</v>
      </c>
      <c r="B1576" s="247">
        <v>44187</v>
      </c>
      <c r="C1576" s="247">
        <v>44217</v>
      </c>
      <c r="D1576" s="248">
        <v>1098</v>
      </c>
      <c r="E1576" s="249" t="s">
        <v>1687</v>
      </c>
      <c r="F1576" s="43" t="s">
        <v>1630</v>
      </c>
      <c r="G1576" s="47">
        <v>44195</v>
      </c>
    </row>
    <row r="1577" spans="1:7" ht="21" hidden="1" x14ac:dyDescent="0.2">
      <c r="A1577" s="246">
        <v>48799</v>
      </c>
      <c r="B1577" s="247">
        <v>44194</v>
      </c>
      <c r="C1577" s="247">
        <v>44222</v>
      </c>
      <c r="D1577" s="248">
        <v>833</v>
      </c>
      <c r="E1577" s="181" t="s">
        <v>713</v>
      </c>
      <c r="F1577" s="43" t="s">
        <v>1626</v>
      </c>
      <c r="G1577" s="47">
        <v>44201</v>
      </c>
    </row>
    <row r="1578" spans="1:7" hidden="1" x14ac:dyDescent="0.2">
      <c r="A1578" s="246">
        <v>54</v>
      </c>
      <c r="B1578" s="247">
        <v>44200</v>
      </c>
      <c r="C1578" s="247">
        <f>B1578+30</f>
        <v>44230</v>
      </c>
      <c r="D1578" s="248">
        <v>221</v>
      </c>
      <c r="E1578" s="181" t="s">
        <v>1243</v>
      </c>
      <c r="F1578" s="43" t="s">
        <v>1611</v>
      </c>
      <c r="G1578" s="47">
        <v>44201</v>
      </c>
    </row>
    <row r="1579" spans="1:7" hidden="1" x14ac:dyDescent="0.2">
      <c r="A1579" s="246">
        <v>56</v>
      </c>
      <c r="B1579" s="247">
        <v>44200</v>
      </c>
      <c r="C1579" s="247">
        <f>B1578+30</f>
        <v>44230</v>
      </c>
      <c r="D1579" s="248">
        <v>813.6</v>
      </c>
      <c r="E1579" s="181" t="s">
        <v>1243</v>
      </c>
      <c r="F1579" s="43" t="s">
        <v>1611</v>
      </c>
      <c r="G1579" s="47">
        <v>44201</v>
      </c>
    </row>
    <row r="1580" spans="1:7" hidden="1" x14ac:dyDescent="0.2">
      <c r="A1580" s="284">
        <v>55</v>
      </c>
      <c r="B1580" s="285">
        <v>44200</v>
      </c>
      <c r="C1580" s="285">
        <f>B1578+30</f>
        <v>44230</v>
      </c>
      <c r="D1580" s="286">
        <v>300</v>
      </c>
      <c r="E1580" s="181" t="s">
        <v>1243</v>
      </c>
      <c r="F1580" s="43" t="s">
        <v>1612</v>
      </c>
      <c r="G1580" s="47">
        <v>44201</v>
      </c>
    </row>
    <row r="1581" spans="1:7" hidden="1" x14ac:dyDescent="0.2">
      <c r="A1581" s="246">
        <v>2057131</v>
      </c>
      <c r="B1581" s="247">
        <v>44201</v>
      </c>
      <c r="C1581" s="247">
        <v>44222</v>
      </c>
      <c r="D1581" s="248">
        <v>2514.73</v>
      </c>
      <c r="E1581" s="249" t="s">
        <v>1431</v>
      </c>
      <c r="F1581" s="271" t="s">
        <v>1626</v>
      </c>
      <c r="G1581" s="47">
        <v>44202</v>
      </c>
    </row>
    <row r="1582" spans="1:7" ht="21" hidden="1" x14ac:dyDescent="0.2">
      <c r="A1582" s="246">
        <v>1441122</v>
      </c>
      <c r="B1582" s="247">
        <v>44201</v>
      </c>
      <c r="C1582" s="247">
        <v>44221</v>
      </c>
      <c r="D1582" s="248">
        <v>207.8</v>
      </c>
      <c r="E1582" s="181" t="s">
        <v>343</v>
      </c>
      <c r="F1582" s="271" t="s">
        <v>1622</v>
      </c>
      <c r="G1582" s="47">
        <v>44202</v>
      </c>
    </row>
    <row r="1583" spans="1:7" hidden="1" x14ac:dyDescent="0.2">
      <c r="A1583" s="284">
        <v>40</v>
      </c>
      <c r="B1583" s="285">
        <v>44201</v>
      </c>
      <c r="C1583" s="285">
        <f>B1583+15</f>
        <v>44216</v>
      </c>
      <c r="D1583" s="286">
        <v>13935.448</v>
      </c>
      <c r="E1583" s="287" t="s">
        <v>1516</v>
      </c>
      <c r="F1583" s="288" t="s">
        <v>1514</v>
      </c>
      <c r="G1583" s="47">
        <v>44202</v>
      </c>
    </row>
    <row r="1584" spans="1:7" hidden="1" x14ac:dyDescent="0.2">
      <c r="A1584" s="246">
        <v>2059259</v>
      </c>
      <c r="B1584" s="247">
        <v>44202</v>
      </c>
      <c r="C1584" s="247">
        <v>44223</v>
      </c>
      <c r="D1584" s="248">
        <v>723.23</v>
      </c>
      <c r="E1584" s="249" t="s">
        <v>1431</v>
      </c>
      <c r="F1584" s="271" t="s">
        <v>1626</v>
      </c>
      <c r="G1584" s="289">
        <v>44204</v>
      </c>
    </row>
    <row r="1585" spans="1:7" hidden="1" x14ac:dyDescent="0.2">
      <c r="A1585" s="246">
        <v>261370</v>
      </c>
      <c r="B1585" s="247">
        <v>44193</v>
      </c>
      <c r="C1585" s="247">
        <v>44223</v>
      </c>
      <c r="D1585" s="248">
        <v>1819.3</v>
      </c>
      <c r="E1585" s="249" t="s">
        <v>216</v>
      </c>
      <c r="F1585" s="271" t="s">
        <v>1627</v>
      </c>
      <c r="G1585" s="289">
        <v>44204</v>
      </c>
    </row>
    <row r="1586" spans="1:7" hidden="1" x14ac:dyDescent="0.2">
      <c r="A1586" s="246">
        <v>1056465</v>
      </c>
      <c r="B1586" s="247">
        <v>44200</v>
      </c>
      <c r="C1586" s="247">
        <v>44230</v>
      </c>
      <c r="D1586" s="248">
        <v>21671.77</v>
      </c>
      <c r="E1586" s="181" t="s">
        <v>939</v>
      </c>
      <c r="F1586" s="271" t="s">
        <v>1629</v>
      </c>
      <c r="G1586" s="289">
        <v>44204</v>
      </c>
    </row>
    <row r="1587" spans="1:7" ht="21" hidden="1" x14ac:dyDescent="0.2">
      <c r="A1587" s="246">
        <v>156635</v>
      </c>
      <c r="B1587" s="247">
        <v>44195</v>
      </c>
      <c r="C1587" s="247">
        <v>44225</v>
      </c>
      <c r="D1587" s="248">
        <v>1564.8</v>
      </c>
      <c r="E1587" s="181" t="s">
        <v>68</v>
      </c>
      <c r="F1587" s="271" t="s">
        <v>1629</v>
      </c>
      <c r="G1587" s="289">
        <v>44204</v>
      </c>
    </row>
    <row r="1588" spans="1:7" hidden="1" x14ac:dyDescent="0.2">
      <c r="A1588" s="246">
        <v>157313</v>
      </c>
      <c r="B1588" s="247">
        <v>44200</v>
      </c>
      <c r="C1588" s="247">
        <v>44230</v>
      </c>
      <c r="D1588" s="248">
        <v>404</v>
      </c>
      <c r="E1588" s="249" t="s">
        <v>784</v>
      </c>
      <c r="F1588" s="271" t="s">
        <v>1629</v>
      </c>
      <c r="G1588" s="289">
        <v>44204</v>
      </c>
    </row>
    <row r="1589" spans="1:7" hidden="1" x14ac:dyDescent="0.2">
      <c r="A1589" s="246">
        <v>2174</v>
      </c>
      <c r="B1589" s="247">
        <v>44195</v>
      </c>
      <c r="C1589" s="247">
        <v>44225</v>
      </c>
      <c r="D1589" s="248">
        <v>10500</v>
      </c>
      <c r="E1589" s="181" t="s">
        <v>899</v>
      </c>
      <c r="F1589" s="271" t="s">
        <v>1629</v>
      </c>
      <c r="G1589" s="289">
        <v>44204</v>
      </c>
    </row>
    <row r="1590" spans="1:7" hidden="1" x14ac:dyDescent="0.2">
      <c r="A1590" s="246">
        <v>1056908</v>
      </c>
      <c r="B1590" s="247">
        <v>44201</v>
      </c>
      <c r="C1590" s="247">
        <v>44231</v>
      </c>
      <c r="D1590" s="248">
        <v>142.41999999999999</v>
      </c>
      <c r="E1590" s="181" t="s">
        <v>939</v>
      </c>
      <c r="F1590" s="271" t="s">
        <v>1629</v>
      </c>
      <c r="G1590" s="289">
        <v>44204</v>
      </c>
    </row>
    <row r="1591" spans="1:7" hidden="1" x14ac:dyDescent="0.2">
      <c r="A1591" s="246">
        <v>7011</v>
      </c>
      <c r="B1591" s="247">
        <v>44204</v>
      </c>
      <c r="C1591" s="247">
        <v>44234</v>
      </c>
      <c r="D1591" s="248">
        <v>422</v>
      </c>
      <c r="E1591" s="181" t="s">
        <v>1529</v>
      </c>
      <c r="F1591" s="271" t="s">
        <v>570</v>
      </c>
      <c r="G1591" s="305">
        <v>44207</v>
      </c>
    </row>
    <row r="1592" spans="1:7" ht="21" hidden="1" x14ac:dyDescent="0.2">
      <c r="A1592" s="246">
        <v>1441485</v>
      </c>
      <c r="B1592" s="247">
        <v>44203</v>
      </c>
      <c r="C1592" s="247">
        <v>44223</v>
      </c>
      <c r="D1592" s="248">
        <v>193.15</v>
      </c>
      <c r="E1592" s="181" t="s">
        <v>343</v>
      </c>
      <c r="F1592" s="271" t="s">
        <v>1622</v>
      </c>
      <c r="G1592" s="305">
        <v>44207</v>
      </c>
    </row>
    <row r="1593" spans="1:7" hidden="1" x14ac:dyDescent="0.2">
      <c r="A1593" s="246">
        <v>66934</v>
      </c>
      <c r="B1593" s="247">
        <v>44203</v>
      </c>
      <c r="C1593" s="247">
        <v>44218</v>
      </c>
      <c r="D1593" s="248">
        <v>4698.2700000000004</v>
      </c>
      <c r="E1593" s="181" t="s">
        <v>445</v>
      </c>
      <c r="F1593" s="271" t="s">
        <v>1626</v>
      </c>
      <c r="G1593" s="305">
        <v>44207</v>
      </c>
    </row>
    <row r="1594" spans="1:7" hidden="1" x14ac:dyDescent="0.2">
      <c r="A1594" s="246">
        <v>3377</v>
      </c>
      <c r="B1594" s="247">
        <v>44200</v>
      </c>
      <c r="C1594" s="247">
        <v>44230</v>
      </c>
      <c r="D1594" s="248">
        <v>2504.96</v>
      </c>
      <c r="E1594" s="249" t="s">
        <v>884</v>
      </c>
      <c r="F1594" s="271" t="s">
        <v>1629</v>
      </c>
      <c r="G1594" s="305">
        <v>44207</v>
      </c>
    </row>
    <row r="1595" spans="1:7" hidden="1" x14ac:dyDescent="0.2">
      <c r="A1595" s="246">
        <v>1386372</v>
      </c>
      <c r="B1595" s="247">
        <v>44203</v>
      </c>
      <c r="C1595" s="247">
        <v>44235</v>
      </c>
      <c r="D1595" s="248">
        <v>1240</v>
      </c>
      <c r="E1595" s="249" t="s">
        <v>58</v>
      </c>
      <c r="F1595" s="271" t="s">
        <v>1467</v>
      </c>
      <c r="G1595" s="305">
        <v>44207</v>
      </c>
    </row>
    <row r="1596" spans="1:7" hidden="1" x14ac:dyDescent="0.2">
      <c r="A1596" s="246">
        <v>2757</v>
      </c>
      <c r="B1596" s="247">
        <v>44207</v>
      </c>
      <c r="C1596" s="247">
        <f>B1596+30</f>
        <v>44237</v>
      </c>
      <c r="D1596" s="248">
        <v>3180</v>
      </c>
      <c r="E1596" s="181" t="s">
        <v>415</v>
      </c>
      <c r="F1596" s="43" t="s">
        <v>54</v>
      </c>
      <c r="G1596" s="47">
        <v>44208</v>
      </c>
    </row>
    <row r="1597" spans="1:7" hidden="1" x14ac:dyDescent="0.2">
      <c r="A1597" s="246">
        <v>100910</v>
      </c>
      <c r="B1597" s="247">
        <v>44203</v>
      </c>
      <c r="C1597" s="247">
        <v>44234</v>
      </c>
      <c r="D1597" s="248">
        <v>375.26</v>
      </c>
      <c r="E1597" s="249" t="s">
        <v>967</v>
      </c>
      <c r="F1597" s="43" t="s">
        <v>1625</v>
      </c>
      <c r="G1597" s="47">
        <v>44208</v>
      </c>
    </row>
    <row r="1598" spans="1:7" ht="21" hidden="1" x14ac:dyDescent="0.2">
      <c r="A1598" s="246">
        <v>1441826</v>
      </c>
      <c r="B1598" s="247">
        <v>44204</v>
      </c>
      <c r="C1598" s="247">
        <v>44224</v>
      </c>
      <c r="D1598" s="248">
        <v>219.4</v>
      </c>
      <c r="E1598" s="181" t="s">
        <v>343</v>
      </c>
      <c r="F1598" s="43" t="s">
        <v>1622</v>
      </c>
      <c r="G1598" s="47">
        <v>44208</v>
      </c>
    </row>
    <row r="1599" spans="1:7" hidden="1" x14ac:dyDescent="0.2">
      <c r="A1599" s="246">
        <v>24848</v>
      </c>
      <c r="B1599" s="247">
        <v>44203</v>
      </c>
      <c r="C1599" s="247">
        <v>44235</v>
      </c>
      <c r="D1599" s="248">
        <v>284.39999999999998</v>
      </c>
      <c r="E1599" s="249" t="s">
        <v>1752</v>
      </c>
      <c r="F1599" s="43" t="s">
        <v>1622</v>
      </c>
      <c r="G1599" s="47">
        <v>44208</v>
      </c>
    </row>
    <row r="1600" spans="1:7" hidden="1" x14ac:dyDescent="0.2">
      <c r="A1600" s="284">
        <v>24872</v>
      </c>
      <c r="B1600" s="285">
        <v>44204</v>
      </c>
      <c r="C1600" s="285">
        <v>44235</v>
      </c>
      <c r="D1600" s="286">
        <v>281.5</v>
      </c>
      <c r="E1600" s="287" t="s">
        <v>1752</v>
      </c>
      <c r="F1600" s="43" t="s">
        <v>1622</v>
      </c>
      <c r="G1600" s="47">
        <v>44208</v>
      </c>
    </row>
    <row r="1601" spans="1:8" hidden="1" x14ac:dyDescent="0.2">
      <c r="A1601" s="246">
        <v>514567</v>
      </c>
      <c r="B1601" s="247">
        <v>44208</v>
      </c>
      <c r="C1601" s="247">
        <v>44223</v>
      </c>
      <c r="D1601" s="248">
        <v>756.44</v>
      </c>
      <c r="E1601" s="249" t="s">
        <v>144</v>
      </c>
      <c r="F1601" s="271" t="s">
        <v>1625</v>
      </c>
      <c r="G1601" s="289">
        <v>44214</v>
      </c>
    </row>
    <row r="1602" spans="1:8" hidden="1" x14ac:dyDescent="0.2">
      <c r="A1602" s="246">
        <v>500</v>
      </c>
      <c r="B1602" s="247">
        <v>44209</v>
      </c>
      <c r="C1602" s="247">
        <v>44237</v>
      </c>
      <c r="D1602" s="248">
        <v>1598.79</v>
      </c>
      <c r="E1602" s="249" t="s">
        <v>1005</v>
      </c>
      <c r="F1602" s="271" t="s">
        <v>1625</v>
      </c>
      <c r="G1602" s="289">
        <v>44214</v>
      </c>
    </row>
    <row r="1603" spans="1:8" ht="21" hidden="1" x14ac:dyDescent="0.2">
      <c r="A1603" s="246">
        <v>970920</v>
      </c>
      <c r="B1603" s="247">
        <v>44208</v>
      </c>
      <c r="C1603" s="247">
        <v>44236</v>
      </c>
      <c r="D1603" s="248">
        <v>382.12</v>
      </c>
      <c r="E1603" s="249" t="s">
        <v>1676</v>
      </c>
      <c r="F1603" s="271" t="s">
        <v>1625</v>
      </c>
      <c r="G1603" s="289">
        <v>44214</v>
      </c>
    </row>
    <row r="1604" spans="1:8" hidden="1" x14ac:dyDescent="0.2">
      <c r="A1604" s="246">
        <v>3219128</v>
      </c>
      <c r="B1604" s="247">
        <v>44208</v>
      </c>
      <c r="C1604" s="247">
        <v>44222</v>
      </c>
      <c r="D1604" s="248">
        <v>767.78</v>
      </c>
      <c r="E1604" s="249" t="s">
        <v>417</v>
      </c>
      <c r="F1604" s="271" t="s">
        <v>1625</v>
      </c>
      <c r="G1604" s="289">
        <v>44214</v>
      </c>
    </row>
    <row r="1605" spans="1:8" ht="21" hidden="1" x14ac:dyDescent="0.2">
      <c r="A1605" s="246">
        <v>1442867</v>
      </c>
      <c r="B1605" s="247">
        <v>44211</v>
      </c>
      <c r="C1605" s="247">
        <v>44231</v>
      </c>
      <c r="D1605" s="248">
        <v>382.4</v>
      </c>
      <c r="E1605" s="249" t="s">
        <v>343</v>
      </c>
      <c r="F1605" s="271" t="s">
        <v>1622</v>
      </c>
      <c r="G1605" s="289">
        <v>44214</v>
      </c>
    </row>
    <row r="1606" spans="1:8" hidden="1" x14ac:dyDescent="0.2">
      <c r="A1606" s="246">
        <v>25028</v>
      </c>
      <c r="B1606" s="247">
        <v>44210</v>
      </c>
      <c r="C1606" s="247">
        <v>44242</v>
      </c>
      <c r="D1606" s="248">
        <v>366</v>
      </c>
      <c r="E1606" s="249" t="s">
        <v>1752</v>
      </c>
      <c r="F1606" s="271" t="s">
        <v>1622</v>
      </c>
      <c r="G1606" s="289">
        <v>44214</v>
      </c>
    </row>
    <row r="1607" spans="1:8" ht="21" hidden="1" x14ac:dyDescent="0.2">
      <c r="A1607" s="246">
        <v>1442516</v>
      </c>
      <c r="B1607" s="247">
        <v>44210</v>
      </c>
      <c r="C1607" s="247">
        <v>44230</v>
      </c>
      <c r="D1607" s="248">
        <v>150.05000000000001</v>
      </c>
      <c r="E1607" s="249" t="s">
        <v>343</v>
      </c>
      <c r="F1607" s="271" t="s">
        <v>1622</v>
      </c>
      <c r="G1607" s="289">
        <v>44214</v>
      </c>
    </row>
    <row r="1608" spans="1:8" hidden="1" x14ac:dyDescent="0.2">
      <c r="A1608" s="246">
        <v>101065</v>
      </c>
      <c r="B1608" s="247">
        <v>44210</v>
      </c>
      <c r="C1608" s="247">
        <v>44241</v>
      </c>
      <c r="D1608" s="248">
        <v>540</v>
      </c>
      <c r="E1608" s="249" t="s">
        <v>967</v>
      </c>
      <c r="F1608" s="271" t="s">
        <v>1625</v>
      </c>
      <c r="G1608" s="289">
        <v>44214</v>
      </c>
    </row>
    <row r="1609" spans="1:8" hidden="1" x14ac:dyDescent="0.2">
      <c r="A1609" s="246">
        <v>25165</v>
      </c>
      <c r="B1609" s="247">
        <v>44215</v>
      </c>
      <c r="C1609" s="247">
        <v>44245</v>
      </c>
      <c r="D1609" s="248">
        <v>260.45999999999998</v>
      </c>
      <c r="E1609" s="249" t="s">
        <v>1752</v>
      </c>
      <c r="F1609" s="271" t="s">
        <v>1622</v>
      </c>
      <c r="G1609" s="289">
        <v>44216</v>
      </c>
    </row>
    <row r="1610" spans="1:8" hidden="1" x14ac:dyDescent="0.2">
      <c r="A1610" s="246">
        <v>7136</v>
      </c>
      <c r="B1610" s="247">
        <v>44215</v>
      </c>
      <c r="C1610" s="247">
        <v>44245</v>
      </c>
      <c r="D1610" s="248">
        <v>422</v>
      </c>
      <c r="E1610" s="249" t="s">
        <v>1529</v>
      </c>
      <c r="F1610" s="271" t="s">
        <v>570</v>
      </c>
      <c r="G1610" s="289">
        <v>44216</v>
      </c>
    </row>
    <row r="1611" spans="1:8" hidden="1" x14ac:dyDescent="0.2">
      <c r="A1611" s="246">
        <v>21344</v>
      </c>
      <c r="B1611" s="247">
        <v>44215</v>
      </c>
      <c r="C1611" s="247">
        <v>44235</v>
      </c>
      <c r="D1611" s="248">
        <v>1589.56</v>
      </c>
      <c r="E1611" s="249" t="s">
        <v>1678</v>
      </c>
      <c r="F1611" s="271" t="s">
        <v>1486</v>
      </c>
      <c r="G1611" s="289">
        <v>44216</v>
      </c>
    </row>
    <row r="1612" spans="1:8" hidden="1" x14ac:dyDescent="0.2">
      <c r="A1612" s="246">
        <v>11300</v>
      </c>
      <c r="B1612" s="247">
        <v>44195</v>
      </c>
      <c r="C1612" s="247">
        <v>44225</v>
      </c>
      <c r="D1612" s="248">
        <v>2098</v>
      </c>
      <c r="E1612" s="249" t="s">
        <v>1042</v>
      </c>
      <c r="F1612" s="271" t="s">
        <v>1620</v>
      </c>
      <c r="G1612" s="289">
        <v>44216</v>
      </c>
    </row>
    <row r="1613" spans="1:8" hidden="1" x14ac:dyDescent="0.2">
      <c r="A1613" s="246">
        <v>592753</v>
      </c>
      <c r="B1613" s="247">
        <v>44210</v>
      </c>
      <c r="C1613" s="247">
        <v>44221</v>
      </c>
      <c r="D1613" s="248">
        <v>480</v>
      </c>
      <c r="E1613" s="249" t="s">
        <v>714</v>
      </c>
      <c r="F1613" s="271" t="s">
        <v>88</v>
      </c>
      <c r="G1613" s="289">
        <v>44216</v>
      </c>
    </row>
    <row r="1614" spans="1:8" hidden="1" x14ac:dyDescent="0.2">
      <c r="A1614" s="246">
        <v>1059754</v>
      </c>
      <c r="B1614" s="247">
        <v>44211</v>
      </c>
      <c r="C1614" s="247">
        <v>44241</v>
      </c>
      <c r="D1614" s="248">
        <v>68.849999999999994</v>
      </c>
      <c r="E1614" s="249" t="s">
        <v>939</v>
      </c>
      <c r="F1614" s="271" t="s">
        <v>1629</v>
      </c>
      <c r="G1614" s="289">
        <v>44216</v>
      </c>
    </row>
    <row r="1615" spans="1:8" hidden="1" x14ac:dyDescent="0.2">
      <c r="A1615" s="246">
        <v>1983300</v>
      </c>
      <c r="B1615" s="247">
        <v>44210</v>
      </c>
      <c r="C1615" s="247">
        <v>44221</v>
      </c>
      <c r="D1615" s="248">
        <v>1120</v>
      </c>
      <c r="E1615" s="249" t="s">
        <v>714</v>
      </c>
      <c r="F1615" s="271" t="s">
        <v>88</v>
      </c>
      <c r="G1615" s="289">
        <v>44216</v>
      </c>
      <c r="H1615" s="36"/>
    </row>
    <row r="1616" spans="1:8" ht="21" hidden="1" x14ac:dyDescent="0.2">
      <c r="A1616" s="246">
        <v>352</v>
      </c>
      <c r="B1616" s="247">
        <v>44210</v>
      </c>
      <c r="C1616" s="247">
        <f>B1616+20</f>
        <v>44230</v>
      </c>
      <c r="D1616" s="248">
        <v>18960</v>
      </c>
      <c r="E1616" s="249" t="s">
        <v>229</v>
      </c>
      <c r="F1616" s="271" t="s">
        <v>55</v>
      </c>
      <c r="G1616" s="289">
        <v>44216</v>
      </c>
    </row>
    <row r="1617" spans="1:7" ht="21" hidden="1" x14ac:dyDescent="0.2">
      <c r="A1617" s="246">
        <v>1443623</v>
      </c>
      <c r="B1617" s="247">
        <v>44217</v>
      </c>
      <c r="C1617" s="247">
        <v>44237</v>
      </c>
      <c r="D1617" s="248">
        <v>243.55</v>
      </c>
      <c r="E1617" s="249" t="s">
        <v>343</v>
      </c>
      <c r="F1617" s="43" t="s">
        <v>1622</v>
      </c>
      <c r="G1617" s="47">
        <v>44218</v>
      </c>
    </row>
    <row r="1618" spans="1:7" hidden="1" x14ac:dyDescent="0.2">
      <c r="A1618" s="246">
        <v>25248</v>
      </c>
      <c r="B1618" s="247">
        <v>44217</v>
      </c>
      <c r="C1618" s="247">
        <v>44249</v>
      </c>
      <c r="D1618" s="248">
        <v>236.36</v>
      </c>
      <c r="E1618" s="249" t="s">
        <v>1752</v>
      </c>
      <c r="F1618" s="43" t="s">
        <v>1622</v>
      </c>
      <c r="G1618" s="47">
        <v>44218</v>
      </c>
    </row>
    <row r="1619" spans="1:7" ht="21" hidden="1" x14ac:dyDescent="0.2">
      <c r="A1619" s="246">
        <v>49394</v>
      </c>
      <c r="B1619" s="247">
        <v>44216</v>
      </c>
      <c r="C1619" s="247">
        <v>44244</v>
      </c>
      <c r="D1619" s="248">
        <v>717</v>
      </c>
      <c r="E1619" s="249" t="s">
        <v>713</v>
      </c>
      <c r="F1619" s="43" t="s">
        <v>1626</v>
      </c>
      <c r="G1619" s="47">
        <v>44218</v>
      </c>
    </row>
    <row r="1620" spans="1:7" hidden="1" x14ac:dyDescent="0.2">
      <c r="A1620" s="246">
        <v>126</v>
      </c>
      <c r="B1620" s="247">
        <v>44202</v>
      </c>
      <c r="C1620" s="247">
        <v>44232</v>
      </c>
      <c r="D1620" s="248">
        <v>523.5</v>
      </c>
      <c r="E1620" s="249" t="s">
        <v>1769</v>
      </c>
      <c r="F1620" s="43" t="s">
        <v>1629</v>
      </c>
      <c r="G1620" s="47">
        <v>44218</v>
      </c>
    </row>
    <row r="1621" spans="1:7" hidden="1" x14ac:dyDescent="0.2">
      <c r="A1621" s="246">
        <v>1768</v>
      </c>
      <c r="B1621" s="247">
        <v>44209</v>
      </c>
      <c r="C1621" s="247">
        <f>B1621+30</f>
        <v>44239</v>
      </c>
      <c r="D1621" s="248">
        <v>8428.0300000000007</v>
      </c>
      <c r="E1621" s="249" t="s">
        <v>1473</v>
      </c>
      <c r="F1621" s="43" t="s">
        <v>589</v>
      </c>
      <c r="G1621" s="47">
        <v>44218</v>
      </c>
    </row>
    <row r="1622" spans="1:7" hidden="1" x14ac:dyDescent="0.2">
      <c r="A1622" s="246">
        <v>1061312</v>
      </c>
      <c r="B1622" s="247">
        <v>44217</v>
      </c>
      <c r="C1622" s="247">
        <v>44247</v>
      </c>
      <c r="D1622" s="248">
        <v>220</v>
      </c>
      <c r="E1622" s="249" t="s">
        <v>939</v>
      </c>
      <c r="F1622" s="43" t="s">
        <v>1629</v>
      </c>
      <c r="G1622" s="47">
        <v>44221</v>
      </c>
    </row>
    <row r="1623" spans="1:7" ht="21" hidden="1" x14ac:dyDescent="0.2">
      <c r="A1623" s="284">
        <v>1443881</v>
      </c>
      <c r="B1623" s="285">
        <v>44218</v>
      </c>
      <c r="C1623" s="285">
        <v>44238</v>
      </c>
      <c r="D1623" s="286">
        <v>361.5</v>
      </c>
      <c r="E1623" s="287" t="s">
        <v>343</v>
      </c>
      <c r="F1623" s="43" t="s">
        <v>1622</v>
      </c>
      <c r="G1623" s="47">
        <v>44221</v>
      </c>
    </row>
    <row r="1624" spans="1:7" ht="21" hidden="1" x14ac:dyDescent="0.2">
      <c r="A1624" s="246">
        <v>1444356</v>
      </c>
      <c r="B1624" s="247">
        <v>44222</v>
      </c>
      <c r="C1624" s="247">
        <v>44242</v>
      </c>
      <c r="D1624" s="248">
        <v>326</v>
      </c>
      <c r="E1624" s="249" t="s">
        <v>343</v>
      </c>
      <c r="F1624" s="271" t="s">
        <v>1622</v>
      </c>
      <c r="G1624" s="289">
        <v>44224</v>
      </c>
    </row>
    <row r="1625" spans="1:7" hidden="1" x14ac:dyDescent="0.2">
      <c r="A1625" s="246">
        <v>25382</v>
      </c>
      <c r="B1625" s="247">
        <v>44222</v>
      </c>
      <c r="C1625" s="247">
        <v>44252</v>
      </c>
      <c r="D1625" s="248">
        <v>327.8</v>
      </c>
      <c r="E1625" s="249" t="s">
        <v>1752</v>
      </c>
      <c r="F1625" s="271" t="s">
        <v>1622</v>
      </c>
      <c r="G1625" s="289">
        <v>44224</v>
      </c>
    </row>
    <row r="1626" spans="1:7" hidden="1" x14ac:dyDescent="0.2">
      <c r="A1626" s="246">
        <v>516956</v>
      </c>
      <c r="B1626" s="247">
        <v>44223</v>
      </c>
      <c r="C1626" s="247">
        <v>44238</v>
      </c>
      <c r="D1626" s="248">
        <v>34.35</v>
      </c>
      <c r="E1626" s="249" t="s">
        <v>144</v>
      </c>
      <c r="F1626" s="271" t="s">
        <v>1625</v>
      </c>
      <c r="G1626" s="289">
        <v>44224</v>
      </c>
    </row>
    <row r="1627" spans="1:7" hidden="1" x14ac:dyDescent="0.2">
      <c r="A1627" s="246">
        <v>516957</v>
      </c>
      <c r="B1627" s="247">
        <v>44223</v>
      </c>
      <c r="C1627" s="247">
        <v>44238</v>
      </c>
      <c r="D1627" s="248">
        <v>755.07</v>
      </c>
      <c r="E1627" s="249" t="s">
        <v>144</v>
      </c>
      <c r="F1627" s="271" t="s">
        <v>1626</v>
      </c>
      <c r="G1627" s="289">
        <v>44224</v>
      </c>
    </row>
    <row r="1628" spans="1:7" ht="21" hidden="1" x14ac:dyDescent="0.2">
      <c r="A1628" s="246">
        <v>31796</v>
      </c>
      <c r="B1628" s="247">
        <v>44218</v>
      </c>
      <c r="C1628" s="247">
        <v>44248</v>
      </c>
      <c r="D1628" s="248">
        <v>640.29999999999995</v>
      </c>
      <c r="E1628" s="249" t="s">
        <v>1520</v>
      </c>
      <c r="F1628" s="271" t="s">
        <v>641</v>
      </c>
      <c r="G1628" s="289">
        <v>44224</v>
      </c>
    </row>
    <row r="1629" spans="1:7" hidden="1" x14ac:dyDescent="0.2">
      <c r="A1629" s="246">
        <v>12</v>
      </c>
      <c r="B1629" s="247">
        <v>44222</v>
      </c>
      <c r="C1629" s="247">
        <f>B1629+15</f>
        <v>44237</v>
      </c>
      <c r="D1629" s="248">
        <v>3500</v>
      </c>
      <c r="E1629" s="249" t="s">
        <v>1775</v>
      </c>
      <c r="F1629" s="43" t="s">
        <v>603</v>
      </c>
      <c r="G1629" s="47">
        <v>44225</v>
      </c>
    </row>
    <row r="1630" spans="1:7" ht="21" hidden="1" x14ac:dyDescent="0.2">
      <c r="A1630" s="246">
        <v>1444738</v>
      </c>
      <c r="B1630" s="247">
        <v>44224</v>
      </c>
      <c r="C1630" s="247">
        <v>44244</v>
      </c>
      <c r="D1630" s="248">
        <v>345.4</v>
      </c>
      <c r="E1630" s="249" t="s">
        <v>343</v>
      </c>
      <c r="F1630" s="43" t="s">
        <v>1622</v>
      </c>
      <c r="G1630" s="47">
        <v>44225</v>
      </c>
    </row>
    <row r="1631" spans="1:7" hidden="1" x14ac:dyDescent="0.2">
      <c r="A1631" s="246">
        <v>7263</v>
      </c>
      <c r="B1631" s="247">
        <v>44224</v>
      </c>
      <c r="C1631" s="247">
        <v>44254</v>
      </c>
      <c r="D1631" s="248">
        <v>422</v>
      </c>
      <c r="E1631" s="249" t="s">
        <v>1529</v>
      </c>
      <c r="F1631" s="43" t="s">
        <v>570</v>
      </c>
      <c r="G1631" s="47">
        <v>44225</v>
      </c>
    </row>
    <row r="1632" spans="1:7" ht="21" hidden="1" x14ac:dyDescent="0.2">
      <c r="A1632" s="246">
        <v>50996</v>
      </c>
      <c r="B1632" s="247">
        <v>44223</v>
      </c>
      <c r="C1632" s="247">
        <v>44251</v>
      </c>
      <c r="D1632" s="248">
        <v>948</v>
      </c>
      <c r="E1632" s="249" t="s">
        <v>59</v>
      </c>
      <c r="F1632" s="43" t="s">
        <v>1629</v>
      </c>
      <c r="G1632" s="47">
        <v>44225</v>
      </c>
    </row>
    <row r="1633" spans="1:7" hidden="1" x14ac:dyDescent="0.2">
      <c r="A1633" s="246">
        <v>338291</v>
      </c>
      <c r="B1633" s="247">
        <v>44222</v>
      </c>
      <c r="C1633" s="247">
        <v>44252</v>
      </c>
      <c r="D1633" s="248">
        <v>743</v>
      </c>
      <c r="E1633" s="249" t="s">
        <v>67</v>
      </c>
      <c r="F1633" s="43" t="s">
        <v>1629</v>
      </c>
      <c r="G1633" s="47">
        <v>44225</v>
      </c>
    </row>
    <row r="1634" spans="1:7" ht="21" hidden="1" x14ac:dyDescent="0.2">
      <c r="A1634" s="246">
        <v>703</v>
      </c>
      <c r="B1634" s="247">
        <v>44223</v>
      </c>
      <c r="C1634" s="247">
        <f>B1634+30</f>
        <v>44253</v>
      </c>
      <c r="D1634" s="248">
        <v>12968.39</v>
      </c>
      <c r="E1634" s="249" t="s">
        <v>740</v>
      </c>
      <c r="F1634" s="43" t="s">
        <v>87</v>
      </c>
      <c r="G1634" s="47">
        <v>44225</v>
      </c>
    </row>
    <row r="1635" spans="1:7" ht="21" hidden="1" x14ac:dyDescent="0.2">
      <c r="A1635" s="246">
        <v>1445183</v>
      </c>
      <c r="B1635" s="247">
        <v>44225</v>
      </c>
      <c r="C1635" s="247">
        <v>44245</v>
      </c>
      <c r="D1635" s="248">
        <v>337.3</v>
      </c>
      <c r="E1635" s="249" t="s">
        <v>343</v>
      </c>
      <c r="F1635" s="43" t="s">
        <v>1622</v>
      </c>
      <c r="G1635" s="47">
        <v>44228</v>
      </c>
    </row>
    <row r="1636" spans="1:7" hidden="1" x14ac:dyDescent="0.2">
      <c r="A1636" s="246">
        <v>75245</v>
      </c>
      <c r="B1636" s="247">
        <v>44209</v>
      </c>
      <c r="C1636" s="247">
        <v>44239</v>
      </c>
      <c r="D1636" s="248">
        <v>1680</v>
      </c>
      <c r="E1636" s="249" t="s">
        <v>196</v>
      </c>
      <c r="F1636" s="43" t="s">
        <v>1629</v>
      </c>
      <c r="G1636" s="47">
        <v>44228</v>
      </c>
    </row>
    <row r="1637" spans="1:7" hidden="1" x14ac:dyDescent="0.2">
      <c r="A1637" s="246">
        <v>61</v>
      </c>
      <c r="B1637" s="247">
        <v>44230</v>
      </c>
      <c r="C1637" s="247">
        <f>B1637+30</f>
        <v>44260</v>
      </c>
      <c r="D1637" s="248">
        <v>752.44</v>
      </c>
      <c r="E1637" s="249" t="s">
        <v>1243</v>
      </c>
      <c r="F1637" s="43" t="s">
        <v>1623</v>
      </c>
      <c r="G1637" s="47">
        <v>44230</v>
      </c>
    </row>
    <row r="1638" spans="1:7" hidden="1" x14ac:dyDescent="0.2">
      <c r="A1638" s="246">
        <v>59</v>
      </c>
      <c r="B1638" s="247">
        <v>44229</v>
      </c>
      <c r="C1638" s="247">
        <f>B1638+30</f>
        <v>44259</v>
      </c>
      <c r="D1638" s="248">
        <v>143</v>
      </c>
      <c r="E1638" s="249" t="s">
        <v>1243</v>
      </c>
      <c r="F1638" s="43" t="s">
        <v>1623</v>
      </c>
      <c r="G1638" s="47">
        <v>44230</v>
      </c>
    </row>
    <row r="1639" spans="1:7" hidden="1" x14ac:dyDescent="0.2">
      <c r="A1639" s="246">
        <v>42</v>
      </c>
      <c r="B1639" s="247">
        <v>44228</v>
      </c>
      <c r="C1639" s="247">
        <f>B1639+10</f>
        <v>44238</v>
      </c>
      <c r="D1639" s="248">
        <v>46000</v>
      </c>
      <c r="E1639" s="249" t="s">
        <v>1516</v>
      </c>
      <c r="F1639" s="43" t="s">
        <v>1618</v>
      </c>
      <c r="G1639" s="47">
        <v>44230</v>
      </c>
    </row>
    <row r="1640" spans="1:7" hidden="1" x14ac:dyDescent="0.2">
      <c r="A1640" s="284">
        <v>7349</v>
      </c>
      <c r="B1640" s="285">
        <v>44230</v>
      </c>
      <c r="C1640" s="285">
        <v>44260</v>
      </c>
      <c r="D1640" s="286">
        <v>422</v>
      </c>
      <c r="E1640" s="287" t="s">
        <v>1529</v>
      </c>
      <c r="F1640" s="43" t="s">
        <v>570</v>
      </c>
      <c r="G1640" s="47">
        <v>44231</v>
      </c>
    </row>
    <row r="1641" spans="1:7" hidden="1" x14ac:dyDescent="0.2">
      <c r="A1641" s="246">
        <v>2786</v>
      </c>
      <c r="B1641" s="247">
        <v>44232</v>
      </c>
      <c r="C1641" s="247">
        <v>44260</v>
      </c>
      <c r="D1641" s="248">
        <v>2152</v>
      </c>
      <c r="E1641" s="249" t="s">
        <v>415</v>
      </c>
      <c r="F1641" s="271" t="s">
        <v>54</v>
      </c>
      <c r="G1641" s="289">
        <v>44235</v>
      </c>
    </row>
    <row r="1642" spans="1:7" ht="21" hidden="1" x14ac:dyDescent="0.2">
      <c r="A1642" s="246">
        <v>357</v>
      </c>
      <c r="B1642" s="247">
        <v>44235</v>
      </c>
      <c r="C1642" s="247">
        <f>B1642+20</f>
        <v>44255</v>
      </c>
      <c r="D1642" s="248">
        <v>18780</v>
      </c>
      <c r="E1642" s="249" t="s">
        <v>229</v>
      </c>
      <c r="F1642" s="43" t="s">
        <v>55</v>
      </c>
      <c r="G1642" s="47">
        <v>44236</v>
      </c>
    </row>
    <row r="1643" spans="1:7" hidden="1" x14ac:dyDescent="0.2">
      <c r="A1643" s="246">
        <v>1893</v>
      </c>
      <c r="B1643" s="247">
        <v>44229</v>
      </c>
      <c r="C1643" s="247">
        <v>44259</v>
      </c>
      <c r="D1643" s="248">
        <v>1886</v>
      </c>
      <c r="E1643" s="249" t="s">
        <v>1474</v>
      </c>
      <c r="F1643" s="43" t="s">
        <v>1629</v>
      </c>
      <c r="G1643" s="47">
        <v>44242</v>
      </c>
    </row>
    <row r="1644" spans="1:7" hidden="1" x14ac:dyDescent="0.2">
      <c r="A1644" s="246">
        <v>7437</v>
      </c>
      <c r="B1644" s="247">
        <v>44237</v>
      </c>
      <c r="C1644" s="247">
        <v>44267</v>
      </c>
      <c r="D1644" s="248">
        <v>422</v>
      </c>
      <c r="E1644" s="249" t="s">
        <v>1529</v>
      </c>
      <c r="F1644" s="43" t="s">
        <v>570</v>
      </c>
      <c r="G1644" s="47">
        <v>44242</v>
      </c>
    </row>
    <row r="1645" spans="1:7" x14ac:dyDescent="0.2">
      <c r="A1645" s="246">
        <v>1828</v>
      </c>
      <c r="B1645" s="247">
        <v>44239</v>
      </c>
      <c r="C1645" s="247">
        <v>44265</v>
      </c>
      <c r="D1645" s="248">
        <v>11432.9</v>
      </c>
      <c r="E1645" s="249" t="s">
        <v>1473</v>
      </c>
      <c r="F1645" s="43" t="s">
        <v>589</v>
      </c>
      <c r="G1645" s="47">
        <v>44243</v>
      </c>
    </row>
    <row r="1646" spans="1:7" x14ac:dyDescent="0.2">
      <c r="A1646" s="40"/>
      <c r="B1646" s="41"/>
      <c r="C1646" s="41"/>
      <c r="D1646" s="42"/>
      <c r="E1646" s="45"/>
      <c r="F1646" s="43"/>
      <c r="G1646" s="47"/>
    </row>
    <row r="1647" spans="1:7" x14ac:dyDescent="0.2">
      <c r="A1647" s="40"/>
      <c r="B1647" s="41"/>
      <c r="C1647" s="41"/>
      <c r="D1647" s="42"/>
      <c r="E1647" s="45"/>
      <c r="F1647" s="43"/>
      <c r="G1647" s="47"/>
    </row>
    <row r="1648" spans="1:7" x14ac:dyDescent="0.2">
      <c r="A1648" s="40"/>
      <c r="B1648" s="41"/>
      <c r="C1648" s="41"/>
      <c r="D1648" s="42"/>
      <c r="E1648" s="45"/>
      <c r="F1648" s="43"/>
      <c r="G1648" s="47"/>
    </row>
    <row r="1649" spans="1:7" x14ac:dyDescent="0.2">
      <c r="A1649" s="40"/>
      <c r="B1649" s="41"/>
      <c r="C1649" s="41"/>
      <c r="D1649" s="42"/>
      <c r="E1649" s="45"/>
      <c r="F1649" s="43"/>
      <c r="G1649" s="47"/>
    </row>
    <row r="1650" spans="1:7" x14ac:dyDescent="0.2">
      <c r="A1650" s="40"/>
      <c r="B1650" s="41"/>
      <c r="C1650" s="41"/>
      <c r="D1650" s="42"/>
      <c r="E1650" s="45"/>
      <c r="F1650" s="43"/>
      <c r="G1650" s="47"/>
    </row>
    <row r="1651" spans="1:7" x14ac:dyDescent="0.2">
      <c r="A1651" s="40"/>
      <c r="B1651" s="41"/>
      <c r="C1651" s="41"/>
      <c r="D1651" s="42"/>
      <c r="E1651" s="45"/>
      <c r="F1651" s="43"/>
      <c r="G1651" s="47"/>
    </row>
    <row r="1652" spans="1:7" x14ac:dyDescent="0.2">
      <c r="A1652" s="40"/>
      <c r="B1652" s="41"/>
      <c r="C1652" s="41"/>
      <c r="D1652" s="42"/>
      <c r="E1652" s="45"/>
      <c r="F1652" s="43"/>
      <c r="G1652" s="47"/>
    </row>
    <row r="1653" spans="1:7" x14ac:dyDescent="0.2">
      <c r="A1653" s="40"/>
      <c r="B1653" s="41"/>
      <c r="C1653" s="41"/>
      <c r="D1653" s="42"/>
      <c r="E1653" s="45"/>
      <c r="F1653" s="43"/>
      <c r="G1653" s="47"/>
    </row>
    <row r="1654" spans="1:7" x14ac:dyDescent="0.2">
      <c r="A1654" s="40"/>
      <c r="B1654" s="41"/>
      <c r="C1654" s="41"/>
      <c r="D1654" s="42"/>
      <c r="E1654" s="45"/>
      <c r="F1654" s="43"/>
      <c r="G1654" s="47"/>
    </row>
    <row r="1655" spans="1:7" x14ac:dyDescent="0.2">
      <c r="A1655" s="40"/>
      <c r="B1655" s="41"/>
      <c r="C1655" s="41"/>
      <c r="D1655" s="42"/>
      <c r="E1655" s="45"/>
      <c r="F1655" s="43"/>
      <c r="G1655" s="47"/>
    </row>
    <row r="1656" spans="1:7" x14ac:dyDescent="0.2">
      <c r="A1656" s="40"/>
      <c r="B1656" s="41"/>
      <c r="C1656" s="41"/>
      <c r="D1656" s="42"/>
      <c r="E1656" s="45"/>
      <c r="F1656" s="43"/>
      <c r="G1656" s="47"/>
    </row>
    <row r="1657" spans="1:7" x14ac:dyDescent="0.2">
      <c r="A1657" s="40"/>
      <c r="B1657" s="41"/>
      <c r="C1657" s="41"/>
      <c r="D1657" s="42"/>
      <c r="E1657" s="45"/>
      <c r="F1657" s="43"/>
      <c r="G1657" s="47"/>
    </row>
    <row r="1658" spans="1:7" x14ac:dyDescent="0.2">
      <c r="A1658" s="40"/>
      <c r="B1658" s="41"/>
      <c r="C1658" s="41"/>
      <c r="D1658" s="42"/>
      <c r="E1658" s="45"/>
      <c r="F1658" s="43"/>
      <c r="G1658" s="47"/>
    </row>
    <row r="1659" spans="1:7" x14ac:dyDescent="0.2">
      <c r="A1659" s="40"/>
      <c r="B1659" s="41"/>
      <c r="C1659" s="41"/>
      <c r="D1659" s="42"/>
      <c r="E1659" s="45"/>
      <c r="F1659" s="43"/>
      <c r="G1659" s="47"/>
    </row>
    <row r="1660" spans="1:7" x14ac:dyDescent="0.2">
      <c r="A1660" s="40"/>
      <c r="B1660" s="41"/>
      <c r="C1660" s="41"/>
      <c r="D1660" s="42"/>
      <c r="E1660" s="45"/>
      <c r="F1660" s="43"/>
      <c r="G1660" s="47"/>
    </row>
    <row r="1661" spans="1:7" x14ac:dyDescent="0.2">
      <c r="A1661" s="40"/>
      <c r="B1661" s="41"/>
      <c r="C1661" s="41"/>
      <c r="D1661" s="42"/>
      <c r="E1661" s="45"/>
      <c r="F1661" s="43"/>
      <c r="G1661" s="47"/>
    </row>
    <row r="1662" spans="1:7" x14ac:dyDescent="0.2">
      <c r="A1662" s="40"/>
      <c r="B1662" s="41"/>
      <c r="C1662" s="41"/>
      <c r="D1662" s="42"/>
      <c r="E1662" s="45"/>
      <c r="F1662" s="43"/>
      <c r="G1662" s="47"/>
    </row>
    <row r="1663" spans="1:7" x14ac:dyDescent="0.2">
      <c r="A1663" s="40"/>
      <c r="B1663" s="41"/>
      <c r="C1663" s="41"/>
      <c r="D1663" s="42"/>
      <c r="E1663" s="45"/>
      <c r="F1663" s="43"/>
      <c r="G1663" s="47"/>
    </row>
    <row r="1664" spans="1:7" x14ac:dyDescent="0.2">
      <c r="A1664" s="40"/>
      <c r="B1664" s="41"/>
      <c r="C1664" s="41"/>
      <c r="D1664" s="42"/>
      <c r="E1664" s="45"/>
      <c r="F1664" s="43"/>
      <c r="G1664" s="47"/>
    </row>
    <row r="1665" spans="1:7" x14ac:dyDescent="0.2">
      <c r="A1665" s="40"/>
      <c r="B1665" s="41"/>
      <c r="C1665" s="41"/>
      <c r="D1665" s="42"/>
      <c r="E1665" s="45"/>
      <c r="F1665" s="43"/>
      <c r="G1665" s="47"/>
    </row>
    <row r="1666" spans="1:7" x14ac:dyDescent="0.2">
      <c r="A1666" s="40"/>
      <c r="B1666" s="41"/>
      <c r="C1666" s="41"/>
      <c r="D1666" s="42"/>
      <c r="E1666" s="45"/>
      <c r="F1666" s="43"/>
      <c r="G1666" s="47"/>
    </row>
    <row r="1667" spans="1:7" x14ac:dyDescent="0.2">
      <c r="A1667" s="40"/>
      <c r="B1667" s="41"/>
      <c r="C1667" s="41"/>
      <c r="D1667" s="42"/>
      <c r="E1667" s="45"/>
      <c r="F1667" s="43"/>
      <c r="G1667" s="47"/>
    </row>
    <row r="1668" spans="1:7" x14ac:dyDescent="0.2">
      <c r="A1668" s="40"/>
      <c r="B1668" s="41"/>
      <c r="C1668" s="41"/>
      <c r="D1668" s="42"/>
      <c r="E1668" s="45"/>
      <c r="F1668" s="43"/>
      <c r="G1668" s="47"/>
    </row>
    <row r="1669" spans="1:7" x14ac:dyDescent="0.2">
      <c r="A1669" s="40"/>
      <c r="B1669" s="41"/>
      <c r="C1669" s="41"/>
      <c r="D1669" s="42"/>
      <c r="E1669" s="45"/>
      <c r="F1669" s="43"/>
      <c r="G1669" s="47"/>
    </row>
    <row r="1670" spans="1:7" x14ac:dyDescent="0.2">
      <c r="A1670" s="40"/>
      <c r="B1670" s="41"/>
      <c r="C1670" s="41"/>
      <c r="D1670" s="42"/>
      <c r="E1670" s="45"/>
      <c r="F1670" s="43"/>
      <c r="G1670" s="47"/>
    </row>
    <row r="1671" spans="1:7" x14ac:dyDescent="0.2">
      <c r="A1671" s="40"/>
      <c r="B1671" s="41"/>
      <c r="C1671" s="41"/>
      <c r="D1671" s="42"/>
      <c r="E1671" s="45"/>
      <c r="F1671" s="43"/>
      <c r="G1671" s="47"/>
    </row>
    <row r="1672" spans="1:7" x14ac:dyDescent="0.2">
      <c r="A1672" s="40"/>
      <c r="B1672" s="41"/>
      <c r="C1672" s="41"/>
      <c r="D1672" s="42"/>
      <c r="E1672" s="45"/>
      <c r="F1672" s="43"/>
      <c r="G1672" s="47"/>
    </row>
    <row r="1673" spans="1:7" x14ac:dyDescent="0.2">
      <c r="A1673" s="40"/>
      <c r="B1673" s="41"/>
      <c r="C1673" s="41"/>
      <c r="D1673" s="42"/>
      <c r="E1673" s="45"/>
      <c r="F1673" s="43"/>
      <c r="G1673" s="47"/>
    </row>
    <row r="1674" spans="1:7" x14ac:dyDescent="0.2">
      <c r="A1674" s="40"/>
      <c r="B1674" s="41"/>
      <c r="C1674" s="41"/>
      <c r="D1674" s="42"/>
      <c r="E1674" s="45"/>
      <c r="F1674" s="43"/>
      <c r="G1674" s="47"/>
    </row>
    <row r="1675" spans="1:7" x14ac:dyDescent="0.2">
      <c r="A1675" s="40"/>
      <c r="B1675" s="41"/>
      <c r="C1675" s="41"/>
      <c r="D1675" s="42"/>
      <c r="E1675" s="45"/>
      <c r="F1675" s="43"/>
      <c r="G1675" s="47"/>
    </row>
    <row r="1676" spans="1:7" x14ac:dyDescent="0.2">
      <c r="A1676" s="40"/>
      <c r="B1676" s="41"/>
      <c r="C1676" s="41"/>
      <c r="D1676" s="42"/>
      <c r="E1676" s="45"/>
      <c r="F1676" s="43"/>
      <c r="G1676" s="47"/>
    </row>
    <row r="1677" spans="1:7" x14ac:dyDescent="0.2">
      <c r="A1677" s="40"/>
      <c r="B1677" s="41"/>
      <c r="C1677" s="41"/>
      <c r="D1677" s="42"/>
      <c r="E1677" s="45"/>
      <c r="F1677" s="43"/>
      <c r="G1677" s="47"/>
    </row>
    <row r="1678" spans="1:7" x14ac:dyDescent="0.2">
      <c r="A1678" s="40"/>
      <c r="B1678" s="41"/>
      <c r="C1678" s="41"/>
      <c r="D1678" s="42"/>
      <c r="E1678" s="45"/>
      <c r="F1678" s="43"/>
      <c r="G1678" s="47"/>
    </row>
    <row r="1679" spans="1:7" x14ac:dyDescent="0.2">
      <c r="A1679" s="40"/>
      <c r="B1679" s="41"/>
      <c r="C1679" s="41"/>
      <c r="D1679" s="42"/>
      <c r="E1679" s="45"/>
      <c r="F1679" s="43"/>
      <c r="G1679" s="47"/>
    </row>
    <row r="1680" spans="1:7" x14ac:dyDescent="0.2">
      <c r="A1680" s="40"/>
      <c r="B1680" s="41"/>
      <c r="C1680" s="41"/>
      <c r="D1680" s="42"/>
      <c r="E1680" s="45"/>
      <c r="F1680" s="43"/>
      <c r="G1680" s="47"/>
    </row>
    <row r="1681" spans="1:7" x14ac:dyDescent="0.2">
      <c r="A1681" s="40"/>
      <c r="B1681" s="41"/>
      <c r="C1681" s="41"/>
      <c r="D1681" s="42"/>
      <c r="E1681" s="45"/>
      <c r="F1681" s="43"/>
      <c r="G1681" s="47"/>
    </row>
    <row r="1682" spans="1:7" x14ac:dyDescent="0.2">
      <c r="A1682" s="40"/>
      <c r="B1682" s="41"/>
      <c r="C1682" s="41"/>
      <c r="D1682" s="42"/>
      <c r="E1682" s="45"/>
      <c r="F1682" s="43"/>
      <c r="G1682" s="47"/>
    </row>
    <row r="1683" spans="1:7" x14ac:dyDescent="0.2">
      <c r="A1683" s="40"/>
      <c r="B1683" s="41"/>
      <c r="C1683" s="41"/>
      <c r="D1683" s="42"/>
      <c r="E1683" s="45"/>
      <c r="F1683" s="43"/>
      <c r="G1683" s="47"/>
    </row>
    <row r="1684" spans="1:7" x14ac:dyDescent="0.2">
      <c r="A1684" s="40"/>
      <c r="B1684" s="41"/>
      <c r="C1684" s="41"/>
      <c r="D1684" s="42"/>
      <c r="E1684" s="45"/>
      <c r="F1684" s="43"/>
      <c r="G1684" s="47"/>
    </row>
    <row r="1685" spans="1:7" x14ac:dyDescent="0.2">
      <c r="A1685" s="40"/>
      <c r="B1685" s="41"/>
      <c r="C1685" s="41"/>
      <c r="D1685" s="42"/>
      <c r="E1685" s="45"/>
      <c r="F1685" s="43"/>
      <c r="G1685" s="47"/>
    </row>
    <row r="1686" spans="1:7" x14ac:dyDescent="0.2">
      <c r="A1686" s="40"/>
      <c r="B1686" s="41"/>
      <c r="C1686" s="41"/>
      <c r="D1686" s="42"/>
      <c r="E1686" s="45"/>
      <c r="F1686" s="43"/>
      <c r="G1686" s="47"/>
    </row>
    <row r="1687" spans="1:7" x14ac:dyDescent="0.2">
      <c r="A1687" s="40"/>
      <c r="B1687" s="41"/>
      <c r="C1687" s="41"/>
      <c r="D1687" s="42"/>
      <c r="E1687" s="45"/>
      <c r="F1687" s="43"/>
      <c r="G1687" s="47"/>
    </row>
    <row r="1688" spans="1:7" x14ac:dyDescent="0.2">
      <c r="A1688" s="40"/>
      <c r="B1688" s="41"/>
      <c r="C1688" s="41"/>
      <c r="D1688" s="42"/>
      <c r="E1688" s="45"/>
      <c r="F1688" s="43"/>
      <c r="G1688" s="47"/>
    </row>
    <row r="1689" spans="1:7" x14ac:dyDescent="0.2">
      <c r="A1689" s="40"/>
      <c r="B1689" s="41"/>
      <c r="C1689" s="41"/>
      <c r="D1689" s="42"/>
      <c r="E1689" s="45"/>
      <c r="F1689" s="43"/>
      <c r="G1689" s="47"/>
    </row>
    <row r="1690" spans="1:7" x14ac:dyDescent="0.2">
      <c r="A1690" s="40"/>
      <c r="B1690" s="41"/>
      <c r="C1690" s="41"/>
      <c r="D1690" s="42"/>
      <c r="E1690" s="45"/>
      <c r="F1690" s="43"/>
      <c r="G1690" s="47"/>
    </row>
    <row r="1691" spans="1:7" x14ac:dyDescent="0.2">
      <c r="A1691" s="40"/>
      <c r="B1691" s="41"/>
      <c r="C1691" s="41"/>
      <c r="D1691" s="42"/>
      <c r="E1691" s="45"/>
      <c r="F1691" s="43"/>
      <c r="G1691" s="47"/>
    </row>
    <row r="1692" spans="1:7" x14ac:dyDescent="0.2">
      <c r="A1692" s="40"/>
      <c r="B1692" s="41"/>
      <c r="C1692" s="41"/>
      <c r="D1692" s="42"/>
      <c r="E1692" s="45"/>
      <c r="F1692" s="43"/>
      <c r="G1692" s="47"/>
    </row>
    <row r="1693" spans="1:7" x14ac:dyDescent="0.2">
      <c r="A1693" s="40"/>
      <c r="B1693" s="41"/>
      <c r="C1693" s="41"/>
      <c r="D1693" s="42"/>
      <c r="E1693" s="45"/>
      <c r="F1693" s="43"/>
      <c r="G1693" s="47"/>
    </row>
    <row r="1694" spans="1:7" x14ac:dyDescent="0.2">
      <c r="A1694" s="40"/>
      <c r="B1694" s="41"/>
      <c r="C1694" s="41"/>
      <c r="D1694" s="42"/>
      <c r="E1694" s="45"/>
      <c r="F1694" s="43"/>
      <c r="G1694" s="47"/>
    </row>
    <row r="1695" spans="1:7" x14ac:dyDescent="0.2">
      <c r="A1695" s="40"/>
      <c r="B1695" s="41"/>
      <c r="C1695" s="41"/>
      <c r="D1695" s="42"/>
      <c r="E1695" s="45"/>
      <c r="F1695" s="43"/>
      <c r="G1695" s="47"/>
    </row>
    <row r="1696" spans="1:7" x14ac:dyDescent="0.2">
      <c r="A1696" s="40"/>
      <c r="B1696" s="41"/>
      <c r="C1696" s="41"/>
      <c r="D1696" s="42"/>
      <c r="E1696" s="45"/>
      <c r="F1696" s="43"/>
      <c r="G1696" s="47"/>
    </row>
    <row r="1697" spans="1:7" x14ac:dyDescent="0.2">
      <c r="A1697" s="40"/>
      <c r="B1697" s="41"/>
      <c r="C1697" s="41"/>
      <c r="D1697" s="42"/>
      <c r="E1697" s="45"/>
      <c r="F1697" s="43"/>
      <c r="G1697" s="47"/>
    </row>
    <row r="1698" spans="1:7" x14ac:dyDescent="0.2">
      <c r="A1698" s="40"/>
      <c r="B1698" s="41"/>
      <c r="C1698" s="41"/>
      <c r="D1698" s="42"/>
      <c r="E1698" s="45"/>
      <c r="F1698" s="43"/>
      <c r="G1698" s="47"/>
    </row>
    <row r="1699" spans="1:7" x14ac:dyDescent="0.2">
      <c r="A1699" s="40"/>
      <c r="B1699" s="41"/>
      <c r="C1699" s="41"/>
      <c r="D1699" s="42"/>
      <c r="E1699" s="45"/>
      <c r="F1699" s="43"/>
      <c r="G1699" s="47"/>
    </row>
    <row r="1700" spans="1:7" x14ac:dyDescent="0.2">
      <c r="A1700" s="40"/>
      <c r="B1700" s="41"/>
      <c r="C1700" s="41"/>
      <c r="D1700" s="42"/>
      <c r="E1700" s="45"/>
      <c r="F1700" s="43"/>
      <c r="G1700" s="47"/>
    </row>
    <row r="1701" spans="1:7" x14ac:dyDescent="0.2">
      <c r="A1701" s="40"/>
      <c r="B1701" s="41"/>
      <c r="C1701" s="41"/>
      <c r="D1701" s="42"/>
      <c r="E1701" s="45"/>
      <c r="F1701" s="43"/>
      <c r="G1701" s="47"/>
    </row>
    <row r="1702" spans="1:7" x14ac:dyDescent="0.2">
      <c r="A1702" s="40"/>
      <c r="B1702" s="41"/>
      <c r="C1702" s="41"/>
      <c r="D1702" s="42"/>
      <c r="E1702" s="45"/>
      <c r="F1702" s="43"/>
      <c r="G1702" s="47"/>
    </row>
    <row r="1703" spans="1:7" x14ac:dyDescent="0.2">
      <c r="A1703" s="40"/>
      <c r="B1703" s="41"/>
      <c r="C1703" s="41"/>
      <c r="D1703" s="42"/>
      <c r="E1703" s="45"/>
      <c r="F1703" s="43"/>
      <c r="G1703" s="47"/>
    </row>
    <row r="1704" spans="1:7" x14ac:dyDescent="0.2">
      <c r="A1704" s="40"/>
      <c r="B1704" s="41"/>
      <c r="C1704" s="41"/>
      <c r="D1704" s="42"/>
      <c r="E1704" s="45"/>
      <c r="F1704" s="43"/>
      <c r="G1704" s="47"/>
    </row>
    <row r="1705" spans="1:7" x14ac:dyDescent="0.2">
      <c r="A1705" s="40"/>
      <c r="B1705" s="41"/>
      <c r="C1705" s="41"/>
      <c r="D1705" s="42"/>
      <c r="E1705" s="45"/>
      <c r="F1705" s="43"/>
      <c r="G1705" s="47"/>
    </row>
    <row r="1706" spans="1:7" x14ac:dyDescent="0.2">
      <c r="A1706" s="40"/>
      <c r="B1706" s="41"/>
      <c r="C1706" s="41"/>
      <c r="D1706" s="42"/>
      <c r="E1706" s="45"/>
      <c r="F1706" s="43"/>
      <c r="G1706" s="47"/>
    </row>
    <row r="1707" spans="1:7" x14ac:dyDescent="0.2">
      <c r="A1707" s="40"/>
      <c r="B1707" s="41"/>
      <c r="C1707" s="41"/>
      <c r="D1707" s="42"/>
      <c r="E1707" s="45"/>
      <c r="F1707" s="43"/>
      <c r="G1707" s="47"/>
    </row>
    <row r="1708" spans="1:7" x14ac:dyDescent="0.2">
      <c r="A1708" s="40"/>
      <c r="B1708" s="41"/>
      <c r="C1708" s="41"/>
      <c r="D1708" s="42"/>
      <c r="E1708" s="45"/>
      <c r="F1708" s="43"/>
      <c r="G1708" s="47"/>
    </row>
    <row r="1709" spans="1:7" x14ac:dyDescent="0.2">
      <c r="A1709" s="40"/>
      <c r="B1709" s="41"/>
      <c r="C1709" s="41"/>
      <c r="D1709" s="42"/>
      <c r="E1709" s="45"/>
      <c r="F1709" s="43"/>
      <c r="G1709" s="47"/>
    </row>
    <row r="1710" spans="1:7" x14ac:dyDescent="0.2">
      <c r="A1710" s="40"/>
      <c r="B1710" s="41"/>
      <c r="C1710" s="41"/>
      <c r="D1710" s="42"/>
      <c r="E1710" s="45"/>
      <c r="F1710" s="43"/>
      <c r="G1710" s="47"/>
    </row>
    <row r="1711" spans="1:7" x14ac:dyDescent="0.2">
      <c r="A1711" s="40"/>
      <c r="B1711" s="41"/>
      <c r="C1711" s="41"/>
      <c r="D1711" s="42"/>
      <c r="E1711" s="45"/>
      <c r="F1711" s="43"/>
      <c r="G1711" s="47"/>
    </row>
    <row r="1712" spans="1:7" x14ac:dyDescent="0.2">
      <c r="A1712" s="40"/>
      <c r="B1712" s="41"/>
      <c r="C1712" s="41"/>
      <c r="D1712" s="42"/>
      <c r="E1712" s="45"/>
      <c r="F1712" s="43"/>
      <c r="G1712" s="47"/>
    </row>
    <row r="1713" spans="1:7" x14ac:dyDescent="0.2">
      <c r="A1713" s="40"/>
      <c r="B1713" s="41"/>
      <c r="C1713" s="41"/>
      <c r="D1713" s="42"/>
      <c r="E1713" s="45"/>
      <c r="F1713" s="43"/>
      <c r="G1713" s="47"/>
    </row>
    <row r="1714" spans="1:7" x14ac:dyDescent="0.2">
      <c r="A1714" s="40"/>
      <c r="B1714" s="41"/>
      <c r="C1714" s="41"/>
      <c r="D1714" s="42"/>
      <c r="E1714" s="45"/>
      <c r="F1714" s="43"/>
      <c r="G1714" s="47"/>
    </row>
    <row r="1715" spans="1:7" x14ac:dyDescent="0.2">
      <c r="A1715" s="40"/>
      <c r="B1715" s="41"/>
      <c r="C1715" s="41"/>
      <c r="D1715" s="42"/>
      <c r="E1715" s="45"/>
      <c r="F1715" s="43"/>
      <c r="G1715" s="47"/>
    </row>
    <row r="1716" spans="1:7" x14ac:dyDescent="0.2">
      <c r="A1716" s="40"/>
      <c r="B1716" s="41"/>
      <c r="C1716" s="41"/>
      <c r="D1716" s="42"/>
      <c r="E1716" s="45"/>
      <c r="F1716" s="43"/>
      <c r="G1716" s="47"/>
    </row>
    <row r="1717" spans="1:7" x14ac:dyDescent="0.2">
      <c r="A1717" s="40"/>
      <c r="B1717" s="41"/>
      <c r="C1717" s="41"/>
      <c r="D1717" s="42"/>
      <c r="E1717" s="45"/>
      <c r="F1717" s="43"/>
      <c r="G1717" s="47"/>
    </row>
    <row r="1718" spans="1:7" x14ac:dyDescent="0.2">
      <c r="A1718" s="40"/>
      <c r="B1718" s="41"/>
      <c r="C1718" s="41"/>
      <c r="D1718" s="42"/>
      <c r="E1718" s="45"/>
      <c r="F1718" s="43"/>
      <c r="G1718" s="47"/>
    </row>
    <row r="1719" spans="1:7" x14ac:dyDescent="0.2">
      <c r="A1719" s="40"/>
      <c r="B1719" s="41"/>
      <c r="C1719" s="41"/>
      <c r="D1719" s="42"/>
      <c r="E1719" s="45"/>
      <c r="F1719" s="43"/>
      <c r="G1719" s="47"/>
    </row>
    <row r="1720" spans="1:7" x14ac:dyDescent="0.2">
      <c r="A1720" s="40"/>
      <c r="B1720" s="41"/>
      <c r="C1720" s="41"/>
      <c r="D1720" s="42"/>
      <c r="E1720" s="45"/>
      <c r="F1720" s="43"/>
      <c r="G1720" s="47"/>
    </row>
    <row r="1721" spans="1:7" x14ac:dyDescent="0.2">
      <c r="A1721" s="40"/>
      <c r="B1721" s="41"/>
      <c r="C1721" s="41"/>
      <c r="D1721" s="42"/>
      <c r="E1721" s="45"/>
      <c r="F1721" s="43"/>
      <c r="G1721" s="47"/>
    </row>
    <row r="1722" spans="1:7" x14ac:dyDescent="0.2">
      <c r="A1722" s="40"/>
      <c r="B1722" s="41"/>
      <c r="C1722" s="41"/>
      <c r="D1722" s="42"/>
      <c r="E1722" s="45"/>
      <c r="F1722" s="43"/>
      <c r="G1722" s="47"/>
    </row>
    <row r="1723" spans="1:7" x14ac:dyDescent="0.2">
      <c r="A1723" s="40"/>
      <c r="B1723" s="41"/>
      <c r="C1723" s="41"/>
      <c r="D1723" s="42"/>
      <c r="E1723" s="45"/>
      <c r="F1723" s="43"/>
      <c r="G1723" s="47"/>
    </row>
    <row r="1724" spans="1:7" x14ac:dyDescent="0.2">
      <c r="A1724" s="40"/>
      <c r="B1724" s="41"/>
      <c r="C1724" s="41"/>
      <c r="D1724" s="42"/>
      <c r="E1724" s="45"/>
      <c r="F1724" s="43"/>
      <c r="G1724" s="47"/>
    </row>
    <row r="1725" spans="1:7" x14ac:dyDescent="0.2">
      <c r="A1725" s="40"/>
      <c r="B1725" s="41"/>
      <c r="C1725" s="41"/>
      <c r="D1725" s="42"/>
      <c r="E1725" s="45"/>
      <c r="F1725" s="43"/>
      <c r="G1725" s="47"/>
    </row>
    <row r="1726" spans="1:7" x14ac:dyDescent="0.2">
      <c r="A1726" s="40"/>
      <c r="B1726" s="41"/>
      <c r="C1726" s="41"/>
      <c r="D1726" s="42"/>
      <c r="E1726" s="45"/>
      <c r="F1726" s="43"/>
      <c r="G1726" s="47"/>
    </row>
    <row r="1727" spans="1:7" x14ac:dyDescent="0.2">
      <c r="A1727" s="40"/>
      <c r="B1727" s="41"/>
      <c r="C1727" s="41"/>
      <c r="D1727" s="42"/>
      <c r="E1727" s="45"/>
      <c r="F1727" s="43"/>
      <c r="G1727" s="47"/>
    </row>
    <row r="1728" spans="1:7" x14ac:dyDescent="0.2">
      <c r="A1728" s="40"/>
      <c r="B1728" s="41"/>
      <c r="C1728" s="41"/>
      <c r="D1728" s="42"/>
      <c r="E1728" s="45"/>
      <c r="F1728" s="43"/>
      <c r="G1728" s="47"/>
    </row>
    <row r="1729" spans="1:7" x14ac:dyDescent="0.2">
      <c r="A1729" s="40"/>
      <c r="B1729" s="41"/>
      <c r="C1729" s="41"/>
      <c r="D1729" s="42"/>
      <c r="E1729" s="45"/>
      <c r="F1729" s="43"/>
      <c r="G1729" s="47"/>
    </row>
    <row r="1730" spans="1:7" x14ac:dyDescent="0.2">
      <c r="A1730" s="40"/>
      <c r="B1730" s="41"/>
      <c r="C1730" s="41"/>
      <c r="D1730" s="42"/>
      <c r="E1730" s="45"/>
      <c r="F1730" s="43"/>
      <c r="G1730" s="47"/>
    </row>
    <row r="1731" spans="1:7" x14ac:dyDescent="0.2">
      <c r="A1731" s="40"/>
      <c r="B1731" s="41"/>
      <c r="C1731" s="41"/>
      <c r="D1731" s="42"/>
      <c r="E1731" s="45"/>
      <c r="F1731" s="43"/>
      <c r="G1731" s="47"/>
    </row>
    <row r="1732" spans="1:7" x14ac:dyDescent="0.2">
      <c r="A1732" s="40"/>
      <c r="B1732" s="41"/>
      <c r="C1732" s="41"/>
      <c r="D1732" s="42"/>
      <c r="E1732" s="45"/>
      <c r="F1732" s="43"/>
      <c r="G1732" s="47"/>
    </row>
    <row r="1733" spans="1:7" x14ac:dyDescent="0.2">
      <c r="A1733" s="40"/>
      <c r="B1733" s="41"/>
      <c r="C1733" s="41"/>
      <c r="D1733" s="42"/>
      <c r="E1733" s="45"/>
      <c r="F1733" s="43"/>
      <c r="G1733" s="47"/>
    </row>
    <row r="1734" spans="1:7" x14ac:dyDescent="0.2">
      <c r="A1734" s="40"/>
      <c r="B1734" s="41"/>
      <c r="C1734" s="41"/>
      <c r="D1734" s="42"/>
      <c r="E1734" s="45"/>
      <c r="F1734" s="43"/>
      <c r="G1734" s="47"/>
    </row>
    <row r="1735" spans="1:7" x14ac:dyDescent="0.2">
      <c r="A1735" s="40"/>
      <c r="B1735" s="41"/>
      <c r="C1735" s="41"/>
      <c r="D1735" s="42"/>
      <c r="E1735" s="45"/>
      <c r="F1735" s="43"/>
      <c r="G1735" s="47"/>
    </row>
    <row r="1736" spans="1:7" x14ac:dyDescent="0.2">
      <c r="A1736" s="40"/>
      <c r="B1736" s="41"/>
      <c r="C1736" s="41"/>
      <c r="D1736" s="42"/>
      <c r="E1736" s="45"/>
      <c r="F1736" s="43"/>
      <c r="G1736" s="47"/>
    </row>
    <row r="1737" spans="1:7" x14ac:dyDescent="0.2">
      <c r="A1737" s="40"/>
      <c r="B1737" s="41"/>
      <c r="C1737" s="41"/>
      <c r="D1737" s="42"/>
      <c r="E1737" s="45"/>
      <c r="F1737" s="43"/>
      <c r="G1737" s="47"/>
    </row>
    <row r="1738" spans="1:7" x14ac:dyDescent="0.2">
      <c r="A1738" s="40"/>
      <c r="B1738" s="41"/>
      <c r="C1738" s="41"/>
      <c r="D1738" s="42"/>
      <c r="E1738" s="45"/>
      <c r="F1738" s="43"/>
      <c r="G1738" s="47"/>
    </row>
    <row r="1739" spans="1:7" x14ac:dyDescent="0.2">
      <c r="A1739" s="40"/>
      <c r="B1739" s="41"/>
      <c r="C1739" s="41"/>
      <c r="D1739" s="42"/>
      <c r="E1739" s="45"/>
      <c r="F1739" s="43"/>
      <c r="G1739" s="47"/>
    </row>
    <row r="1740" spans="1:7" x14ac:dyDescent="0.2">
      <c r="A1740" s="40"/>
      <c r="B1740" s="41"/>
      <c r="C1740" s="41"/>
      <c r="D1740" s="42"/>
      <c r="E1740" s="45"/>
      <c r="F1740" s="43"/>
      <c r="G1740" s="47"/>
    </row>
    <row r="1741" spans="1:7" x14ac:dyDescent="0.2">
      <c r="A1741" s="40"/>
      <c r="B1741" s="41"/>
      <c r="C1741" s="41"/>
      <c r="D1741" s="42"/>
      <c r="E1741" s="45"/>
      <c r="F1741" s="43"/>
      <c r="G1741" s="47"/>
    </row>
    <row r="1742" spans="1:7" x14ac:dyDescent="0.2">
      <c r="A1742" s="40"/>
      <c r="B1742" s="41"/>
      <c r="C1742" s="41"/>
      <c r="D1742" s="42"/>
      <c r="E1742" s="45"/>
      <c r="F1742" s="43"/>
      <c r="G1742" s="47"/>
    </row>
    <row r="1743" spans="1:7" x14ac:dyDescent="0.2">
      <c r="A1743" s="40"/>
      <c r="B1743" s="41"/>
      <c r="C1743" s="41"/>
      <c r="D1743" s="42"/>
      <c r="E1743" s="45"/>
      <c r="F1743" s="43"/>
      <c r="G1743" s="47"/>
    </row>
    <row r="1744" spans="1:7" x14ac:dyDescent="0.2">
      <c r="A1744" s="40"/>
      <c r="B1744" s="41"/>
      <c r="C1744" s="41"/>
      <c r="D1744" s="42"/>
      <c r="E1744" s="45"/>
      <c r="F1744" s="43"/>
      <c r="G1744" s="47"/>
    </row>
    <row r="1745" spans="1:7" x14ac:dyDescent="0.2">
      <c r="A1745" s="40"/>
      <c r="B1745" s="41"/>
      <c r="C1745" s="41"/>
      <c r="D1745" s="42"/>
      <c r="E1745" s="45"/>
      <c r="F1745" s="43"/>
      <c r="G1745" s="47"/>
    </row>
    <row r="1746" spans="1:7" x14ac:dyDescent="0.2">
      <c r="A1746" s="40"/>
      <c r="B1746" s="41"/>
      <c r="C1746" s="41"/>
      <c r="D1746" s="42"/>
      <c r="E1746" s="45"/>
      <c r="F1746" s="43"/>
      <c r="G1746" s="47"/>
    </row>
    <row r="1747" spans="1:7" x14ac:dyDescent="0.2">
      <c r="A1747" s="40"/>
      <c r="B1747" s="41"/>
      <c r="C1747" s="41"/>
      <c r="D1747" s="42"/>
      <c r="E1747" s="45"/>
      <c r="F1747" s="43"/>
      <c r="G1747" s="47"/>
    </row>
    <row r="1748" spans="1:7" x14ac:dyDescent="0.2">
      <c r="A1748" s="40"/>
      <c r="B1748" s="41"/>
      <c r="C1748" s="41"/>
      <c r="D1748" s="42"/>
      <c r="E1748" s="45"/>
      <c r="F1748" s="43"/>
      <c r="G1748" s="47"/>
    </row>
    <row r="1749" spans="1:7" x14ac:dyDescent="0.2">
      <c r="A1749" s="40"/>
      <c r="B1749" s="41"/>
      <c r="C1749" s="41"/>
      <c r="D1749" s="42"/>
      <c r="E1749" s="45"/>
      <c r="F1749" s="43"/>
      <c r="G1749" s="47"/>
    </row>
    <row r="1750" spans="1:7" x14ac:dyDescent="0.2">
      <c r="A1750" s="40"/>
      <c r="B1750" s="41"/>
      <c r="C1750" s="41"/>
      <c r="D1750" s="42"/>
      <c r="E1750" s="45"/>
      <c r="F1750" s="43"/>
      <c r="G1750" s="47"/>
    </row>
    <row r="1751" spans="1:7" x14ac:dyDescent="0.2">
      <c r="A1751" s="40"/>
      <c r="B1751" s="41"/>
      <c r="C1751" s="41"/>
      <c r="D1751" s="42"/>
      <c r="E1751" s="45"/>
      <c r="F1751" s="43"/>
      <c r="G1751" s="47"/>
    </row>
    <row r="1752" spans="1:7" x14ac:dyDescent="0.2">
      <c r="A1752" s="40"/>
      <c r="B1752" s="41"/>
      <c r="C1752" s="41"/>
      <c r="D1752" s="42"/>
      <c r="E1752" s="45"/>
      <c r="F1752" s="43"/>
      <c r="G1752" s="47"/>
    </row>
    <row r="1753" spans="1:7" x14ac:dyDescent="0.2">
      <c r="A1753" s="40"/>
      <c r="B1753" s="41"/>
      <c r="C1753" s="41"/>
      <c r="D1753" s="42"/>
      <c r="E1753" s="45"/>
      <c r="F1753" s="43"/>
      <c r="G1753" s="47"/>
    </row>
    <row r="1754" spans="1:7" x14ac:dyDescent="0.2">
      <c r="A1754" s="40"/>
      <c r="B1754" s="41"/>
      <c r="C1754" s="41"/>
      <c r="D1754" s="42"/>
      <c r="E1754" s="45"/>
      <c r="F1754" s="43"/>
      <c r="G1754" s="47"/>
    </row>
    <row r="1755" spans="1:7" x14ac:dyDescent="0.2">
      <c r="A1755" s="40"/>
      <c r="B1755" s="41"/>
      <c r="C1755" s="41"/>
      <c r="D1755" s="42"/>
      <c r="E1755" s="45"/>
      <c r="F1755" s="43"/>
      <c r="G1755" s="47"/>
    </row>
    <row r="1756" spans="1:7" x14ac:dyDescent="0.2">
      <c r="A1756" s="40"/>
      <c r="B1756" s="41"/>
      <c r="C1756" s="41"/>
      <c r="D1756" s="42"/>
      <c r="E1756" s="45"/>
      <c r="F1756" s="43"/>
      <c r="G1756" s="47"/>
    </row>
    <row r="1757" spans="1:7" x14ac:dyDescent="0.2">
      <c r="A1757" s="40"/>
      <c r="B1757" s="41"/>
      <c r="C1757" s="41"/>
      <c r="D1757" s="42"/>
      <c r="E1757" s="45"/>
      <c r="F1757" s="43"/>
      <c r="G1757" s="47"/>
    </row>
    <row r="1758" spans="1:7" x14ac:dyDescent="0.2">
      <c r="A1758" s="40"/>
      <c r="B1758" s="41"/>
      <c r="C1758" s="41"/>
      <c r="D1758" s="42"/>
      <c r="E1758" s="45"/>
      <c r="F1758" s="43"/>
      <c r="G1758" s="47"/>
    </row>
    <row r="1759" spans="1:7" x14ac:dyDescent="0.2">
      <c r="A1759" s="40"/>
      <c r="B1759" s="41"/>
      <c r="C1759" s="41"/>
      <c r="D1759" s="42"/>
      <c r="E1759" s="45"/>
      <c r="F1759" s="43"/>
      <c r="G1759" s="47"/>
    </row>
    <row r="1760" spans="1:7" x14ac:dyDescent="0.2">
      <c r="A1760" s="40"/>
      <c r="B1760" s="41"/>
      <c r="C1760" s="41"/>
      <c r="D1760" s="42"/>
      <c r="E1760" s="45"/>
      <c r="F1760" s="43"/>
      <c r="G1760" s="47"/>
    </row>
    <row r="1761" spans="1:7" x14ac:dyDescent="0.2">
      <c r="A1761" s="40"/>
      <c r="B1761" s="41"/>
      <c r="C1761" s="41"/>
      <c r="D1761" s="42"/>
      <c r="E1761" s="45"/>
      <c r="F1761" s="43"/>
      <c r="G1761" s="47"/>
    </row>
    <row r="1762" spans="1:7" x14ac:dyDescent="0.2">
      <c r="A1762" s="40"/>
      <c r="B1762" s="41"/>
      <c r="C1762" s="41"/>
      <c r="D1762" s="42"/>
      <c r="E1762" s="45"/>
      <c r="F1762" s="43"/>
      <c r="G1762" s="47"/>
    </row>
    <row r="1763" spans="1:7" x14ac:dyDescent="0.2">
      <c r="A1763" s="40"/>
      <c r="B1763" s="41"/>
      <c r="C1763" s="41"/>
      <c r="D1763" s="42"/>
      <c r="E1763" s="45"/>
      <c r="F1763" s="43"/>
      <c r="G1763" s="47"/>
    </row>
    <row r="1764" spans="1:7" x14ac:dyDescent="0.2">
      <c r="A1764" s="40"/>
      <c r="B1764" s="41"/>
      <c r="C1764" s="41"/>
      <c r="D1764" s="42"/>
      <c r="E1764" s="45"/>
      <c r="F1764" s="43"/>
      <c r="G1764" s="47"/>
    </row>
    <row r="1765" spans="1:7" x14ac:dyDescent="0.2">
      <c r="A1765" s="40"/>
      <c r="B1765" s="41"/>
      <c r="C1765" s="41"/>
      <c r="D1765" s="42"/>
      <c r="E1765" s="45"/>
      <c r="F1765" s="43"/>
      <c r="G1765" s="47"/>
    </row>
    <row r="1766" spans="1:7" x14ac:dyDescent="0.2">
      <c r="A1766" s="40"/>
      <c r="B1766" s="41"/>
      <c r="C1766" s="41"/>
      <c r="D1766" s="42"/>
      <c r="E1766" s="45"/>
      <c r="F1766" s="43"/>
      <c r="G1766" s="47"/>
    </row>
    <row r="1767" spans="1:7" x14ac:dyDescent="0.2">
      <c r="A1767" s="40"/>
      <c r="B1767" s="41"/>
      <c r="C1767" s="41"/>
      <c r="D1767" s="42"/>
      <c r="E1767" s="45"/>
      <c r="F1767" s="43"/>
      <c r="G1767" s="47"/>
    </row>
    <row r="1768" spans="1:7" x14ac:dyDescent="0.2">
      <c r="A1768" s="40"/>
      <c r="B1768" s="41"/>
      <c r="C1768" s="41"/>
      <c r="D1768" s="42"/>
      <c r="E1768" s="45"/>
      <c r="F1768" s="43"/>
      <c r="G1768" s="47"/>
    </row>
    <row r="1769" spans="1:7" x14ac:dyDescent="0.2">
      <c r="A1769" s="40"/>
      <c r="B1769" s="41"/>
      <c r="C1769" s="41"/>
      <c r="D1769" s="42"/>
      <c r="E1769" s="45"/>
      <c r="F1769" s="43"/>
      <c r="G1769" s="47"/>
    </row>
    <row r="1770" spans="1:7" x14ac:dyDescent="0.2">
      <c r="A1770" s="40"/>
      <c r="B1770" s="41"/>
      <c r="C1770" s="41"/>
      <c r="D1770" s="42"/>
      <c r="E1770" s="45"/>
      <c r="F1770" s="43"/>
      <c r="G1770" s="47"/>
    </row>
    <row r="1771" spans="1:7" x14ac:dyDescent="0.2">
      <c r="A1771" s="40"/>
      <c r="B1771" s="41"/>
      <c r="C1771" s="41"/>
      <c r="D1771" s="42"/>
      <c r="E1771" s="45"/>
      <c r="F1771" s="43"/>
      <c r="G1771" s="47"/>
    </row>
    <row r="1772" spans="1:7" x14ac:dyDescent="0.2">
      <c r="A1772" s="40"/>
      <c r="B1772" s="41"/>
      <c r="C1772" s="41"/>
      <c r="D1772" s="42"/>
      <c r="E1772" s="45"/>
      <c r="F1772" s="43"/>
      <c r="G1772" s="47"/>
    </row>
    <row r="1773" spans="1:7" x14ac:dyDescent="0.2">
      <c r="A1773" s="40"/>
      <c r="B1773" s="41"/>
      <c r="C1773" s="41"/>
      <c r="D1773" s="42"/>
      <c r="E1773" s="45"/>
      <c r="F1773" s="43"/>
      <c r="G1773" s="47"/>
    </row>
    <row r="1774" spans="1:7" x14ac:dyDescent="0.2">
      <c r="A1774" s="40"/>
      <c r="B1774" s="41"/>
      <c r="C1774" s="41"/>
      <c r="D1774" s="42"/>
      <c r="E1774" s="45"/>
      <c r="F1774" s="43"/>
      <c r="G1774" s="47"/>
    </row>
    <row r="1775" spans="1:7" x14ac:dyDescent="0.2">
      <c r="A1775" s="40"/>
      <c r="B1775" s="41"/>
      <c r="C1775" s="41"/>
      <c r="D1775" s="42"/>
      <c r="E1775" s="45"/>
      <c r="F1775" s="43"/>
      <c r="G1775" s="47"/>
    </row>
    <row r="1776" spans="1:7" x14ac:dyDescent="0.2">
      <c r="A1776" s="40"/>
      <c r="B1776" s="41"/>
      <c r="C1776" s="41"/>
      <c r="D1776" s="42"/>
      <c r="E1776" s="45"/>
      <c r="F1776" s="43"/>
      <c r="G1776" s="47"/>
    </row>
    <row r="1777" spans="1:7" x14ac:dyDescent="0.2">
      <c r="A1777" s="40"/>
      <c r="B1777" s="41"/>
      <c r="C1777" s="41"/>
      <c r="D1777" s="42"/>
      <c r="E1777" s="45"/>
      <c r="F1777" s="43"/>
      <c r="G1777" s="47"/>
    </row>
    <row r="1778" spans="1:7" x14ac:dyDescent="0.2">
      <c r="A1778" s="40"/>
      <c r="B1778" s="41"/>
      <c r="C1778" s="41"/>
      <c r="D1778" s="42"/>
      <c r="E1778" s="45"/>
      <c r="F1778" s="43"/>
      <c r="G1778" s="47"/>
    </row>
    <row r="1779" spans="1:7" x14ac:dyDescent="0.2">
      <c r="A1779" s="40"/>
      <c r="B1779" s="41"/>
      <c r="C1779" s="41"/>
      <c r="D1779" s="42"/>
      <c r="E1779" s="45"/>
      <c r="F1779" s="43"/>
      <c r="G1779" s="47"/>
    </row>
    <row r="1780" spans="1:7" x14ac:dyDescent="0.2">
      <c r="A1780" s="40"/>
      <c r="B1780" s="41"/>
      <c r="C1780" s="41"/>
      <c r="D1780" s="42"/>
      <c r="E1780" s="45"/>
      <c r="F1780" s="43"/>
      <c r="G1780" s="47"/>
    </row>
    <row r="1781" spans="1:7" x14ac:dyDescent="0.2">
      <c r="A1781" s="40"/>
      <c r="B1781" s="41"/>
      <c r="C1781" s="41"/>
      <c r="D1781" s="42"/>
      <c r="E1781" s="45"/>
      <c r="F1781" s="43"/>
      <c r="G1781" s="47"/>
    </row>
    <row r="1782" spans="1:7" x14ac:dyDescent="0.2">
      <c r="A1782" s="40"/>
      <c r="B1782" s="41"/>
      <c r="C1782" s="41"/>
      <c r="D1782" s="42"/>
      <c r="E1782" s="45"/>
      <c r="F1782" s="43"/>
      <c r="G1782" s="47"/>
    </row>
    <row r="1783" spans="1:7" x14ac:dyDescent="0.2">
      <c r="A1783" s="40"/>
      <c r="B1783" s="41"/>
      <c r="C1783" s="41"/>
      <c r="D1783" s="42"/>
      <c r="E1783" s="45"/>
      <c r="F1783" s="43"/>
      <c r="G1783" s="47"/>
    </row>
    <row r="1784" spans="1:7" x14ac:dyDescent="0.2">
      <c r="A1784" s="40"/>
      <c r="B1784" s="41"/>
      <c r="C1784" s="41"/>
      <c r="D1784" s="42"/>
      <c r="E1784" s="45"/>
      <c r="F1784" s="43"/>
      <c r="G1784" s="47"/>
    </row>
    <row r="1785" spans="1:7" x14ac:dyDescent="0.2">
      <c r="A1785" s="40"/>
      <c r="B1785" s="41"/>
      <c r="C1785" s="41"/>
      <c r="D1785" s="42"/>
      <c r="E1785" s="45"/>
      <c r="F1785" s="43"/>
      <c r="G1785" s="47"/>
    </row>
    <row r="1786" spans="1:7" x14ac:dyDescent="0.2">
      <c r="A1786" s="40"/>
      <c r="B1786" s="41"/>
      <c r="C1786" s="41"/>
      <c r="D1786" s="42"/>
      <c r="E1786" s="45"/>
      <c r="F1786" s="43"/>
      <c r="G1786" s="47"/>
    </row>
    <row r="1787" spans="1:7" x14ac:dyDescent="0.2">
      <c r="A1787" s="40"/>
      <c r="B1787" s="41"/>
      <c r="C1787" s="41"/>
      <c r="D1787" s="42"/>
      <c r="E1787" s="45"/>
      <c r="F1787" s="43"/>
      <c r="G1787" s="47"/>
    </row>
    <row r="1788" spans="1:7" x14ac:dyDescent="0.2">
      <c r="A1788" s="40"/>
      <c r="B1788" s="41"/>
      <c r="C1788" s="41"/>
      <c r="D1788" s="42"/>
      <c r="E1788" s="45"/>
      <c r="F1788" s="43"/>
      <c r="G1788" s="47"/>
    </row>
    <row r="1789" spans="1:7" x14ac:dyDescent="0.2">
      <c r="A1789" s="40"/>
      <c r="B1789" s="41"/>
      <c r="C1789" s="41"/>
      <c r="D1789" s="42"/>
      <c r="E1789" s="45"/>
      <c r="F1789" s="43"/>
      <c r="G1789" s="47"/>
    </row>
    <row r="1790" spans="1:7" x14ac:dyDescent="0.2">
      <c r="A1790" s="40"/>
      <c r="B1790" s="41"/>
      <c r="C1790" s="41"/>
      <c r="D1790" s="42"/>
      <c r="E1790" s="45"/>
      <c r="F1790" s="43"/>
      <c r="G1790" s="47"/>
    </row>
    <row r="1791" spans="1:7" x14ac:dyDescent="0.2">
      <c r="A1791" s="40"/>
      <c r="B1791" s="41"/>
      <c r="C1791" s="41"/>
      <c r="D1791" s="42"/>
      <c r="E1791" s="45"/>
      <c r="F1791" s="43"/>
      <c r="G1791" s="47"/>
    </row>
    <row r="1792" spans="1:7" x14ac:dyDescent="0.2">
      <c r="A1792" s="40"/>
      <c r="B1792" s="41"/>
      <c r="C1792" s="41"/>
      <c r="D1792" s="42"/>
      <c r="E1792" s="45"/>
      <c r="F1792" s="43"/>
      <c r="G1792" s="47"/>
    </row>
    <row r="1793" spans="1:7" x14ac:dyDescent="0.2">
      <c r="A1793" s="40"/>
      <c r="B1793" s="41"/>
      <c r="C1793" s="41"/>
      <c r="D1793" s="42"/>
      <c r="E1793" s="45"/>
      <c r="F1793" s="43"/>
      <c r="G1793" s="47"/>
    </row>
    <row r="1794" spans="1:7" x14ac:dyDescent="0.2">
      <c r="A1794" s="40"/>
      <c r="B1794" s="41"/>
      <c r="C1794" s="41"/>
      <c r="D1794" s="42"/>
      <c r="E1794" s="45"/>
      <c r="F1794" s="43"/>
      <c r="G1794" s="47"/>
    </row>
    <row r="1795" spans="1:7" x14ac:dyDescent="0.2">
      <c r="A1795" s="40"/>
      <c r="B1795" s="41"/>
      <c r="C1795" s="41"/>
      <c r="D1795" s="42"/>
      <c r="E1795" s="45"/>
      <c r="F1795" s="43"/>
      <c r="G1795" s="47"/>
    </row>
    <row r="1796" spans="1:7" x14ac:dyDescent="0.2">
      <c r="A1796" s="40"/>
      <c r="B1796" s="41"/>
      <c r="C1796" s="41"/>
      <c r="D1796" s="42"/>
      <c r="E1796" s="45"/>
      <c r="F1796" s="43"/>
      <c r="G1796" s="47"/>
    </row>
    <row r="1797" spans="1:7" x14ac:dyDescent="0.2">
      <c r="A1797" s="40"/>
      <c r="B1797" s="41"/>
      <c r="C1797" s="41"/>
      <c r="D1797" s="42"/>
      <c r="E1797" s="45"/>
      <c r="F1797" s="43"/>
      <c r="G1797" s="47"/>
    </row>
    <row r="1798" spans="1:7" x14ac:dyDescent="0.2">
      <c r="A1798" s="40"/>
      <c r="B1798" s="41"/>
      <c r="C1798" s="41"/>
      <c r="D1798" s="42"/>
      <c r="E1798" s="45"/>
      <c r="F1798" s="43"/>
      <c r="G1798" s="47"/>
    </row>
    <row r="1799" spans="1:7" x14ac:dyDescent="0.2">
      <c r="A1799" s="40"/>
      <c r="B1799" s="41"/>
      <c r="C1799" s="41"/>
      <c r="D1799" s="42"/>
      <c r="E1799" s="45"/>
      <c r="F1799" s="43"/>
      <c r="G1799" s="47"/>
    </row>
    <row r="1800" spans="1:7" x14ac:dyDescent="0.2">
      <c r="A1800" s="40"/>
      <c r="B1800" s="41"/>
      <c r="C1800" s="41"/>
      <c r="D1800" s="42"/>
      <c r="E1800" s="45"/>
      <c r="F1800" s="43"/>
      <c r="G1800" s="47"/>
    </row>
    <row r="1801" spans="1:7" x14ac:dyDescent="0.2">
      <c r="A1801" s="40"/>
      <c r="B1801" s="41"/>
      <c r="C1801" s="41"/>
      <c r="D1801" s="42"/>
      <c r="E1801" s="45"/>
      <c r="F1801" s="43"/>
      <c r="G1801" s="47"/>
    </row>
    <row r="1802" spans="1:7" x14ac:dyDescent="0.2">
      <c r="A1802" s="40"/>
      <c r="B1802" s="41"/>
      <c r="C1802" s="41"/>
      <c r="D1802" s="42"/>
      <c r="E1802" s="45"/>
      <c r="F1802" s="43"/>
      <c r="G1802" s="47"/>
    </row>
    <row r="1803" spans="1:7" x14ac:dyDescent="0.2">
      <c r="A1803" s="40"/>
      <c r="B1803" s="41"/>
      <c r="C1803" s="41"/>
      <c r="D1803" s="42"/>
      <c r="E1803" s="45"/>
      <c r="F1803" s="43"/>
      <c r="G1803" s="47"/>
    </row>
    <row r="1804" spans="1:7" x14ac:dyDescent="0.2">
      <c r="A1804" s="40"/>
      <c r="B1804" s="41"/>
      <c r="C1804" s="41"/>
      <c r="D1804" s="42"/>
      <c r="E1804" s="45"/>
      <c r="F1804" s="43"/>
      <c r="G1804" s="47"/>
    </row>
    <row r="1805" spans="1:7" x14ac:dyDescent="0.2">
      <c r="A1805" s="40"/>
      <c r="B1805" s="41"/>
      <c r="C1805" s="41"/>
      <c r="D1805" s="42"/>
      <c r="E1805" s="45"/>
      <c r="F1805" s="43"/>
      <c r="G1805" s="47"/>
    </row>
    <row r="1806" spans="1:7" x14ac:dyDescent="0.2">
      <c r="A1806" s="40"/>
      <c r="B1806" s="41"/>
      <c r="C1806" s="41"/>
      <c r="D1806" s="42"/>
      <c r="E1806" s="45"/>
      <c r="F1806" s="43"/>
      <c r="G1806" s="47"/>
    </row>
    <row r="1807" spans="1:7" x14ac:dyDescent="0.2">
      <c r="A1807" s="40"/>
      <c r="B1807" s="41"/>
      <c r="C1807" s="41"/>
      <c r="D1807" s="42"/>
      <c r="E1807" s="45"/>
      <c r="F1807" s="43"/>
      <c r="G1807" s="47"/>
    </row>
    <row r="1808" spans="1:7" x14ac:dyDescent="0.2">
      <c r="A1808" s="40"/>
      <c r="B1808" s="41"/>
      <c r="C1808" s="41"/>
      <c r="D1808" s="42"/>
      <c r="E1808" s="45"/>
      <c r="F1808" s="43"/>
      <c r="G1808" s="47"/>
    </row>
    <row r="1809" spans="1:7" x14ac:dyDescent="0.2">
      <c r="A1809" s="40"/>
      <c r="B1809" s="41"/>
      <c r="C1809" s="41"/>
      <c r="D1809" s="42"/>
      <c r="E1809" s="45"/>
      <c r="F1809" s="43"/>
      <c r="G1809" s="47"/>
    </row>
    <row r="1810" spans="1:7" x14ac:dyDescent="0.2">
      <c r="A1810" s="40"/>
      <c r="B1810" s="41"/>
      <c r="C1810" s="41"/>
      <c r="D1810" s="42"/>
      <c r="E1810" s="45"/>
      <c r="F1810" s="43"/>
      <c r="G1810" s="47"/>
    </row>
    <row r="1811" spans="1:7" x14ac:dyDescent="0.2">
      <c r="A1811" s="40"/>
      <c r="B1811" s="41"/>
      <c r="C1811" s="41"/>
      <c r="D1811" s="42"/>
      <c r="E1811" s="45"/>
      <c r="F1811" s="43"/>
      <c r="G1811" s="47"/>
    </row>
    <row r="1812" spans="1:7" x14ac:dyDescent="0.2">
      <c r="A1812" s="40"/>
      <c r="B1812" s="41"/>
      <c r="C1812" s="41"/>
      <c r="D1812" s="42"/>
      <c r="E1812" s="45"/>
      <c r="F1812" s="43"/>
      <c r="G1812" s="47"/>
    </row>
    <row r="1813" spans="1:7" x14ac:dyDescent="0.2">
      <c r="A1813" s="40"/>
      <c r="B1813" s="41"/>
      <c r="C1813" s="41"/>
      <c r="D1813" s="42"/>
      <c r="E1813" s="45"/>
      <c r="F1813" s="43"/>
      <c r="G1813" s="47"/>
    </row>
    <row r="1814" spans="1:7" x14ac:dyDescent="0.2">
      <c r="A1814" s="40"/>
      <c r="B1814" s="41"/>
      <c r="C1814" s="41"/>
      <c r="D1814" s="42"/>
      <c r="E1814" s="45"/>
      <c r="F1814" s="43"/>
      <c r="G1814" s="47"/>
    </row>
    <row r="1815" spans="1:7" x14ac:dyDescent="0.2">
      <c r="A1815" s="40"/>
      <c r="B1815" s="41"/>
      <c r="C1815" s="41"/>
      <c r="D1815" s="42"/>
      <c r="E1815" s="45"/>
      <c r="F1815" s="43"/>
      <c r="G1815" s="47"/>
    </row>
    <row r="1816" spans="1:7" x14ac:dyDescent="0.2">
      <c r="A1816" s="40"/>
      <c r="B1816" s="41"/>
      <c r="C1816" s="41"/>
      <c r="D1816" s="42"/>
      <c r="E1816" s="45"/>
      <c r="F1816" s="43"/>
      <c r="G1816" s="47"/>
    </row>
    <row r="1817" spans="1:7" x14ac:dyDescent="0.2">
      <c r="A1817" s="40"/>
      <c r="B1817" s="41"/>
      <c r="C1817" s="41"/>
      <c r="D1817" s="42"/>
      <c r="E1817" s="45"/>
      <c r="F1817" s="43"/>
      <c r="G1817" s="47"/>
    </row>
    <row r="1818" spans="1:7" x14ac:dyDescent="0.2">
      <c r="A1818" s="40"/>
      <c r="B1818" s="41"/>
      <c r="C1818" s="41"/>
      <c r="D1818" s="42"/>
      <c r="E1818" s="45"/>
      <c r="F1818" s="43"/>
      <c r="G1818" s="47"/>
    </row>
    <row r="1819" spans="1:7" x14ac:dyDescent="0.2">
      <c r="A1819" s="40"/>
      <c r="B1819" s="41"/>
      <c r="C1819" s="41"/>
      <c r="D1819" s="42"/>
      <c r="E1819" s="45"/>
      <c r="F1819" s="43"/>
      <c r="G1819" s="47"/>
    </row>
    <row r="1820" spans="1:7" x14ac:dyDescent="0.2">
      <c r="A1820" s="40"/>
      <c r="B1820" s="41"/>
      <c r="C1820" s="41"/>
      <c r="D1820" s="42"/>
      <c r="E1820" s="45"/>
      <c r="F1820" s="43"/>
      <c r="G1820" s="47"/>
    </row>
    <row r="1821" spans="1:7" x14ac:dyDescent="0.2">
      <c r="A1821" s="40"/>
      <c r="B1821" s="41"/>
      <c r="C1821" s="41"/>
      <c r="D1821" s="42"/>
      <c r="E1821" s="45"/>
      <c r="F1821" s="43"/>
      <c r="G1821" s="47"/>
    </row>
    <row r="1822" spans="1:7" x14ac:dyDescent="0.2">
      <c r="A1822" s="40"/>
      <c r="B1822" s="41"/>
      <c r="C1822" s="41"/>
      <c r="D1822" s="42"/>
      <c r="E1822" s="45"/>
      <c r="F1822" s="43"/>
      <c r="G1822" s="47"/>
    </row>
    <row r="1823" spans="1:7" x14ac:dyDescent="0.2">
      <c r="A1823" s="40"/>
      <c r="B1823" s="41"/>
      <c r="C1823" s="41"/>
      <c r="D1823" s="42"/>
      <c r="E1823" s="45"/>
      <c r="F1823" s="43"/>
      <c r="G1823" s="47"/>
    </row>
    <row r="1824" spans="1:7" x14ac:dyDescent="0.2">
      <c r="A1824" s="40"/>
      <c r="B1824" s="41"/>
      <c r="C1824" s="41"/>
      <c r="D1824" s="42"/>
      <c r="E1824" s="45"/>
      <c r="F1824" s="43"/>
      <c r="G1824" s="47"/>
    </row>
    <row r="1825" spans="1:7" x14ac:dyDescent="0.2">
      <c r="A1825" s="40"/>
      <c r="B1825" s="41"/>
      <c r="C1825" s="41"/>
      <c r="D1825" s="42"/>
      <c r="E1825" s="45"/>
      <c r="F1825" s="43"/>
      <c r="G1825" s="47"/>
    </row>
    <row r="1826" spans="1:7" x14ac:dyDescent="0.2">
      <c r="A1826" s="40"/>
      <c r="B1826" s="41"/>
      <c r="C1826" s="41"/>
      <c r="D1826" s="42"/>
      <c r="E1826" s="45"/>
      <c r="F1826" s="43"/>
      <c r="G1826" s="47"/>
    </row>
    <row r="1827" spans="1:7" x14ac:dyDescent="0.2">
      <c r="A1827" s="40"/>
      <c r="B1827" s="41"/>
      <c r="C1827" s="41"/>
      <c r="D1827" s="42"/>
      <c r="E1827" s="45"/>
      <c r="F1827" s="43"/>
      <c r="G1827" s="47"/>
    </row>
    <row r="1828" spans="1:7" x14ac:dyDescent="0.2">
      <c r="A1828" s="40"/>
      <c r="B1828" s="41"/>
      <c r="C1828" s="41"/>
      <c r="D1828" s="42"/>
      <c r="E1828" s="45"/>
      <c r="F1828" s="43"/>
      <c r="G1828" s="47"/>
    </row>
    <row r="1829" spans="1:7" x14ac:dyDescent="0.2">
      <c r="A1829" s="40"/>
      <c r="B1829" s="41"/>
      <c r="C1829" s="41"/>
      <c r="D1829" s="42"/>
      <c r="E1829" s="45"/>
      <c r="F1829" s="43"/>
      <c r="G1829" s="47"/>
    </row>
    <row r="1830" spans="1:7" x14ac:dyDescent="0.2">
      <c r="A1830" s="40"/>
      <c r="B1830" s="41"/>
      <c r="C1830" s="41"/>
      <c r="D1830" s="42"/>
      <c r="E1830" s="45"/>
      <c r="F1830" s="43"/>
      <c r="G1830" s="47"/>
    </row>
    <row r="1831" spans="1:7" x14ac:dyDescent="0.2">
      <c r="A1831" s="40"/>
      <c r="B1831" s="41"/>
      <c r="C1831" s="41"/>
      <c r="D1831" s="42"/>
      <c r="E1831" s="45"/>
      <c r="F1831" s="43"/>
      <c r="G1831" s="47"/>
    </row>
    <row r="1832" spans="1:7" x14ac:dyDescent="0.2">
      <c r="A1832" s="40"/>
      <c r="B1832" s="41"/>
      <c r="C1832" s="41"/>
      <c r="D1832" s="42"/>
      <c r="E1832" s="45"/>
      <c r="F1832" s="43"/>
      <c r="G1832" s="47"/>
    </row>
    <row r="1833" spans="1:7" x14ac:dyDescent="0.2">
      <c r="A1833" s="40"/>
      <c r="B1833" s="41"/>
      <c r="C1833" s="41"/>
      <c r="D1833" s="42"/>
      <c r="E1833" s="45"/>
      <c r="F1833" s="43"/>
      <c r="G1833" s="47"/>
    </row>
    <row r="1834" spans="1:7" x14ac:dyDescent="0.2">
      <c r="A1834" s="40"/>
      <c r="B1834" s="41"/>
      <c r="C1834" s="41"/>
      <c r="D1834" s="42"/>
      <c r="E1834" s="45"/>
      <c r="F1834" s="43"/>
      <c r="G1834" s="47"/>
    </row>
    <row r="1835" spans="1:7" x14ac:dyDescent="0.2">
      <c r="A1835" s="40"/>
      <c r="B1835" s="41"/>
      <c r="C1835" s="41"/>
      <c r="D1835" s="42"/>
      <c r="E1835" s="45"/>
      <c r="F1835" s="43"/>
      <c r="G1835" s="47"/>
    </row>
    <row r="1836" spans="1:7" x14ac:dyDescent="0.2">
      <c r="A1836" s="40"/>
      <c r="B1836" s="41"/>
      <c r="C1836" s="41"/>
      <c r="D1836" s="42"/>
      <c r="E1836" s="45"/>
      <c r="F1836" s="43"/>
      <c r="G1836" s="47"/>
    </row>
    <row r="1837" spans="1:7" x14ac:dyDescent="0.2">
      <c r="A1837" s="40"/>
      <c r="B1837" s="41"/>
      <c r="C1837" s="41"/>
      <c r="D1837" s="42"/>
      <c r="E1837" s="45"/>
      <c r="F1837" s="43"/>
      <c r="G1837" s="47"/>
    </row>
    <row r="1838" spans="1:7" x14ac:dyDescent="0.2">
      <c r="A1838" s="40"/>
      <c r="B1838" s="41"/>
      <c r="C1838" s="41"/>
      <c r="D1838" s="42"/>
      <c r="E1838" s="45"/>
      <c r="F1838" s="43"/>
      <c r="G1838" s="47"/>
    </row>
    <row r="1839" spans="1:7" x14ac:dyDescent="0.2">
      <c r="A1839" s="40"/>
      <c r="B1839" s="41"/>
      <c r="C1839" s="41"/>
      <c r="D1839" s="42"/>
      <c r="E1839" s="45"/>
      <c r="F1839" s="43"/>
      <c r="G1839" s="47"/>
    </row>
    <row r="1840" spans="1:7" x14ac:dyDescent="0.2">
      <c r="A1840" s="40"/>
      <c r="B1840" s="41"/>
      <c r="C1840" s="41"/>
      <c r="D1840" s="42"/>
      <c r="E1840" s="45"/>
      <c r="F1840" s="43"/>
      <c r="G1840" s="47"/>
    </row>
    <row r="1841" spans="1:7" x14ac:dyDescent="0.2">
      <c r="A1841" s="40"/>
      <c r="B1841" s="41"/>
      <c r="C1841" s="41"/>
      <c r="D1841" s="42"/>
      <c r="E1841" s="45"/>
      <c r="F1841" s="43"/>
      <c r="G1841" s="47"/>
    </row>
    <row r="1842" spans="1:7" x14ac:dyDescent="0.2">
      <c r="A1842" s="40"/>
      <c r="B1842" s="41"/>
      <c r="C1842" s="41"/>
      <c r="D1842" s="42"/>
      <c r="E1842" s="45"/>
      <c r="F1842" s="43"/>
      <c r="G1842" s="47"/>
    </row>
    <row r="1843" spans="1:7" x14ac:dyDescent="0.2">
      <c r="A1843" s="40"/>
      <c r="B1843" s="41"/>
      <c r="C1843" s="41"/>
      <c r="D1843" s="42"/>
      <c r="E1843" s="45"/>
      <c r="F1843" s="43"/>
      <c r="G1843" s="47"/>
    </row>
    <row r="1844" spans="1:7" x14ac:dyDescent="0.2">
      <c r="A1844" s="40"/>
      <c r="B1844" s="41"/>
      <c r="C1844" s="41"/>
      <c r="D1844" s="42"/>
      <c r="E1844" s="45"/>
      <c r="F1844" s="43"/>
      <c r="G1844" s="47"/>
    </row>
    <row r="1845" spans="1:7" x14ac:dyDescent="0.2">
      <c r="A1845" s="40"/>
      <c r="B1845" s="41"/>
      <c r="C1845" s="41"/>
      <c r="D1845" s="42"/>
      <c r="E1845" s="45"/>
      <c r="F1845" s="43"/>
      <c r="G1845" s="47"/>
    </row>
    <row r="1846" spans="1:7" x14ac:dyDescent="0.2">
      <c r="A1846" s="40"/>
      <c r="B1846" s="41"/>
      <c r="C1846" s="41"/>
      <c r="D1846" s="42"/>
      <c r="E1846" s="45"/>
      <c r="F1846" s="43"/>
      <c r="G1846" s="47"/>
    </row>
    <row r="1847" spans="1:7" x14ac:dyDescent="0.2">
      <c r="A1847" s="40"/>
      <c r="B1847" s="41"/>
      <c r="C1847" s="41"/>
      <c r="D1847" s="42"/>
      <c r="E1847" s="45"/>
      <c r="F1847" s="43"/>
      <c r="G1847" s="47"/>
    </row>
    <row r="1848" spans="1:7" x14ac:dyDescent="0.2">
      <c r="A1848" s="40"/>
      <c r="B1848" s="41"/>
      <c r="C1848" s="41"/>
      <c r="D1848" s="42"/>
      <c r="E1848" s="45"/>
      <c r="F1848" s="43"/>
      <c r="G1848" s="47"/>
    </row>
    <row r="1849" spans="1:7" x14ac:dyDescent="0.2">
      <c r="A1849" s="40"/>
      <c r="B1849" s="41"/>
      <c r="C1849" s="41"/>
      <c r="D1849" s="42"/>
      <c r="E1849" s="45"/>
      <c r="F1849" s="43"/>
      <c r="G1849" s="47"/>
    </row>
    <row r="1850" spans="1:7" x14ac:dyDescent="0.2">
      <c r="A1850" s="40"/>
      <c r="B1850" s="41"/>
      <c r="C1850" s="41"/>
      <c r="D1850" s="42"/>
      <c r="E1850" s="45"/>
      <c r="F1850" s="43"/>
      <c r="G1850" s="47"/>
    </row>
    <row r="1851" spans="1:7" x14ac:dyDescent="0.2">
      <c r="A1851" s="40"/>
      <c r="B1851" s="41"/>
      <c r="C1851" s="41"/>
      <c r="D1851" s="42"/>
      <c r="E1851" s="45"/>
      <c r="F1851" s="43"/>
      <c r="G1851" s="47"/>
    </row>
    <row r="1852" spans="1:7" x14ac:dyDescent="0.2">
      <c r="A1852" s="40"/>
      <c r="B1852" s="41"/>
      <c r="C1852" s="41"/>
      <c r="D1852" s="42"/>
      <c r="E1852" s="45"/>
      <c r="F1852" s="43"/>
      <c r="G1852" s="47"/>
    </row>
    <row r="1853" spans="1:7" x14ac:dyDescent="0.2">
      <c r="A1853" s="40"/>
      <c r="B1853" s="41"/>
      <c r="C1853" s="41"/>
      <c r="D1853" s="42"/>
      <c r="E1853" s="45"/>
      <c r="F1853" s="43"/>
      <c r="G1853" s="47"/>
    </row>
    <row r="1854" spans="1:7" x14ac:dyDescent="0.2">
      <c r="A1854" s="40"/>
      <c r="B1854" s="41"/>
      <c r="C1854" s="41"/>
      <c r="D1854" s="42"/>
      <c r="E1854" s="45"/>
      <c r="F1854" s="43"/>
      <c r="G1854" s="47"/>
    </row>
    <row r="1855" spans="1:7" x14ac:dyDescent="0.2">
      <c r="A1855" s="40"/>
      <c r="B1855" s="41"/>
      <c r="C1855" s="41"/>
      <c r="D1855" s="42"/>
      <c r="E1855" s="45"/>
      <c r="F1855" s="43"/>
      <c r="G1855" s="47"/>
    </row>
    <row r="1856" spans="1:7" x14ac:dyDescent="0.2">
      <c r="A1856" s="40"/>
      <c r="B1856" s="41"/>
      <c r="C1856" s="41"/>
      <c r="D1856" s="42"/>
      <c r="E1856" s="45"/>
      <c r="F1856" s="43"/>
      <c r="G1856" s="47"/>
    </row>
    <row r="1857" spans="1:7" x14ac:dyDescent="0.2">
      <c r="A1857" s="40"/>
      <c r="B1857" s="41"/>
      <c r="C1857" s="41"/>
      <c r="D1857" s="42"/>
      <c r="E1857" s="45"/>
      <c r="F1857" s="43"/>
      <c r="G1857" s="47"/>
    </row>
    <row r="1858" spans="1:7" x14ac:dyDescent="0.2">
      <c r="A1858" s="40"/>
      <c r="B1858" s="41"/>
      <c r="C1858" s="41"/>
      <c r="D1858" s="42"/>
      <c r="E1858" s="45"/>
      <c r="F1858" s="43"/>
      <c r="G1858" s="47"/>
    </row>
    <row r="1859" spans="1:7" x14ac:dyDescent="0.2">
      <c r="A1859" s="40"/>
      <c r="B1859" s="41"/>
      <c r="C1859" s="41"/>
      <c r="D1859" s="42"/>
      <c r="E1859" s="45"/>
      <c r="F1859" s="43"/>
      <c r="G1859" s="47"/>
    </row>
    <row r="1860" spans="1:7" x14ac:dyDescent="0.2">
      <c r="A1860" s="40"/>
      <c r="B1860" s="41"/>
      <c r="C1860" s="41"/>
      <c r="D1860" s="42"/>
      <c r="E1860" s="45"/>
      <c r="F1860" s="43"/>
      <c r="G1860" s="47"/>
    </row>
    <row r="1861" spans="1:7" x14ac:dyDescent="0.2">
      <c r="A1861" s="40"/>
      <c r="B1861" s="41"/>
      <c r="C1861" s="41"/>
      <c r="D1861" s="42"/>
      <c r="E1861" s="45"/>
      <c r="F1861" s="43"/>
      <c r="G1861" s="47"/>
    </row>
    <row r="1862" spans="1:7" x14ac:dyDescent="0.2">
      <c r="A1862" s="40"/>
      <c r="B1862" s="41"/>
      <c r="C1862" s="41"/>
      <c r="D1862" s="42"/>
      <c r="E1862" s="45"/>
      <c r="F1862" s="43"/>
      <c r="G1862" s="47"/>
    </row>
    <row r="1863" spans="1:7" x14ac:dyDescent="0.2">
      <c r="A1863" s="40"/>
      <c r="B1863" s="41"/>
      <c r="C1863" s="41"/>
      <c r="D1863" s="42"/>
      <c r="E1863" s="45"/>
      <c r="F1863" s="43"/>
      <c r="G1863" s="47"/>
    </row>
    <row r="1864" spans="1:7" x14ac:dyDescent="0.2">
      <c r="A1864" s="40"/>
      <c r="B1864" s="41"/>
      <c r="C1864" s="41"/>
      <c r="D1864" s="42"/>
      <c r="E1864" s="45"/>
      <c r="F1864" s="43"/>
      <c r="G1864" s="47"/>
    </row>
    <row r="1865" spans="1:7" x14ac:dyDescent="0.2">
      <c r="A1865" s="40"/>
      <c r="B1865" s="41"/>
      <c r="C1865" s="41"/>
      <c r="D1865" s="42"/>
      <c r="E1865" s="45"/>
      <c r="F1865" s="43"/>
      <c r="G1865" s="47"/>
    </row>
    <row r="1866" spans="1:7" x14ac:dyDescent="0.2">
      <c r="A1866" s="40"/>
      <c r="B1866" s="41"/>
      <c r="C1866" s="41"/>
      <c r="D1866" s="42"/>
      <c r="E1866" s="45"/>
      <c r="F1866" s="43"/>
      <c r="G1866" s="47"/>
    </row>
    <row r="1867" spans="1:7" x14ac:dyDescent="0.2">
      <c r="A1867" s="40"/>
      <c r="B1867" s="41"/>
      <c r="C1867" s="41"/>
      <c r="D1867" s="42"/>
      <c r="E1867" s="45"/>
      <c r="F1867" s="43"/>
      <c r="G1867" s="47"/>
    </row>
    <row r="1868" spans="1:7" x14ac:dyDescent="0.2">
      <c r="A1868" s="40"/>
      <c r="B1868" s="41"/>
      <c r="C1868" s="41"/>
      <c r="D1868" s="42"/>
      <c r="E1868" s="45"/>
      <c r="F1868" s="43"/>
      <c r="G1868" s="47"/>
    </row>
    <row r="1869" spans="1:7" x14ac:dyDescent="0.2">
      <c r="A1869" s="40"/>
      <c r="B1869" s="41"/>
      <c r="C1869" s="41"/>
      <c r="D1869" s="42"/>
      <c r="E1869" s="45"/>
      <c r="F1869" s="43"/>
      <c r="G1869" s="47"/>
    </row>
    <row r="1870" spans="1:7" x14ac:dyDescent="0.2">
      <c r="A1870" s="40"/>
      <c r="B1870" s="41"/>
      <c r="C1870" s="41"/>
      <c r="D1870" s="42"/>
      <c r="E1870" s="45"/>
      <c r="F1870" s="43"/>
      <c r="G1870" s="47"/>
    </row>
    <row r="1871" spans="1:7" x14ac:dyDescent="0.2">
      <c r="A1871" s="40"/>
      <c r="B1871" s="41"/>
      <c r="C1871" s="41"/>
      <c r="D1871" s="42"/>
      <c r="E1871" s="45"/>
      <c r="F1871" s="43"/>
      <c r="G1871" s="47"/>
    </row>
    <row r="1872" spans="1:7" x14ac:dyDescent="0.2">
      <c r="A1872" s="40"/>
      <c r="B1872" s="41"/>
      <c r="C1872" s="41"/>
      <c r="D1872" s="42"/>
      <c r="E1872" s="45"/>
      <c r="F1872" s="43"/>
      <c r="G1872" s="47"/>
    </row>
    <row r="1873" spans="1:7" x14ac:dyDescent="0.2">
      <c r="A1873" s="40"/>
      <c r="B1873" s="41"/>
      <c r="C1873" s="41"/>
      <c r="D1873" s="42"/>
      <c r="E1873" s="45"/>
      <c r="F1873" s="43"/>
      <c r="G1873" s="47"/>
    </row>
    <row r="1874" spans="1:7" x14ac:dyDescent="0.2">
      <c r="A1874" s="40"/>
      <c r="B1874" s="41"/>
      <c r="C1874" s="41"/>
      <c r="D1874" s="42"/>
      <c r="E1874" s="45"/>
      <c r="F1874" s="43"/>
      <c r="G1874" s="47"/>
    </row>
    <row r="1875" spans="1:7" x14ac:dyDescent="0.2">
      <c r="A1875" s="40"/>
      <c r="B1875" s="41"/>
      <c r="C1875" s="41"/>
      <c r="D1875" s="42"/>
      <c r="E1875" s="45"/>
      <c r="F1875" s="43"/>
      <c r="G1875" s="47"/>
    </row>
    <row r="1876" spans="1:7" x14ac:dyDescent="0.2">
      <c r="A1876" s="40"/>
      <c r="B1876" s="41"/>
      <c r="C1876" s="41"/>
      <c r="D1876" s="42"/>
      <c r="E1876" s="45"/>
      <c r="F1876" s="43"/>
      <c r="G1876" s="47"/>
    </row>
    <row r="1877" spans="1:7" x14ac:dyDescent="0.2">
      <c r="A1877" s="40"/>
      <c r="B1877" s="41"/>
      <c r="C1877" s="41"/>
      <c r="D1877" s="42"/>
      <c r="E1877" s="45"/>
      <c r="F1877" s="43"/>
      <c r="G1877" s="47"/>
    </row>
    <row r="1878" spans="1:7" x14ac:dyDescent="0.2">
      <c r="A1878" s="40"/>
      <c r="B1878" s="41"/>
      <c r="C1878" s="41"/>
      <c r="D1878" s="42"/>
      <c r="E1878" s="45"/>
      <c r="F1878" s="43"/>
      <c r="G1878" s="47"/>
    </row>
    <row r="1879" spans="1:7" x14ac:dyDescent="0.2">
      <c r="A1879" s="40"/>
      <c r="B1879" s="41"/>
      <c r="C1879" s="41"/>
      <c r="D1879" s="42"/>
      <c r="E1879" s="45"/>
      <c r="F1879" s="43"/>
      <c r="G1879" s="47"/>
    </row>
    <row r="1880" spans="1:7" x14ac:dyDescent="0.2">
      <c r="A1880" s="44"/>
      <c r="B1880" s="44"/>
      <c r="C1880" s="44"/>
      <c r="D1880" s="56"/>
      <c r="E1880" s="56"/>
      <c r="F1880" s="57"/>
      <c r="G1880" s="126"/>
    </row>
    <row r="1881" spans="1:7" x14ac:dyDescent="0.2">
      <c r="A1881" s="44"/>
      <c r="B1881" s="44"/>
      <c r="C1881" s="44"/>
      <c r="D1881" s="56"/>
      <c r="E1881" s="56"/>
      <c r="F1881" s="57"/>
      <c r="G1881" s="126"/>
    </row>
    <row r="1882" spans="1:7" x14ac:dyDescent="0.2">
      <c r="A1882" s="44"/>
      <c r="B1882" s="44"/>
      <c r="C1882" s="44"/>
      <c r="D1882" s="56"/>
      <c r="E1882" s="56"/>
      <c r="F1882" s="57"/>
      <c r="G1882" s="126"/>
    </row>
    <row r="1883" spans="1:7" x14ac:dyDescent="0.2">
      <c r="A1883" s="44"/>
      <c r="B1883" s="44"/>
      <c r="C1883" s="44"/>
      <c r="D1883" s="56"/>
      <c r="E1883" s="56"/>
      <c r="F1883" s="57"/>
      <c r="G1883" s="126"/>
    </row>
    <row r="1884" spans="1:7" x14ac:dyDescent="0.2">
      <c r="A1884" s="44"/>
      <c r="B1884" s="44"/>
      <c r="C1884" s="44"/>
      <c r="D1884" s="56"/>
      <c r="E1884" s="56"/>
      <c r="F1884" s="57"/>
      <c r="G1884" s="126"/>
    </row>
    <row r="1885" spans="1:7" x14ac:dyDescent="0.2">
      <c r="A1885" s="44"/>
      <c r="B1885" s="44"/>
      <c r="C1885" s="44"/>
      <c r="D1885" s="56"/>
      <c r="E1885" s="56"/>
      <c r="F1885" s="57"/>
      <c r="G1885" s="126"/>
    </row>
    <row r="1886" spans="1:7" x14ac:dyDescent="0.2">
      <c r="A1886" s="40"/>
      <c r="B1886" s="41"/>
      <c r="C1886" s="41"/>
      <c r="D1886" s="42"/>
      <c r="E1886" s="45"/>
      <c r="F1886" s="43"/>
      <c r="G1886" s="47"/>
    </row>
    <row r="1887" spans="1:7" x14ac:dyDescent="0.2">
      <c r="A1887" s="40"/>
      <c r="B1887" s="41"/>
      <c r="C1887" s="41"/>
      <c r="D1887" s="42"/>
      <c r="E1887" s="45"/>
      <c r="F1887" s="43"/>
      <c r="G1887" s="47"/>
    </row>
    <row r="1888" spans="1:7" x14ac:dyDescent="0.2">
      <c r="A1888" s="40"/>
      <c r="B1888" s="41"/>
      <c r="C1888" s="48"/>
      <c r="D1888" s="42"/>
      <c r="E1888" s="45"/>
      <c r="F1888" s="43"/>
      <c r="G1888" s="47"/>
    </row>
    <row r="1889" spans="1:7" x14ac:dyDescent="0.2">
      <c r="A1889" s="40"/>
      <c r="B1889" s="41"/>
      <c r="C1889" s="41"/>
      <c r="D1889" s="42"/>
      <c r="E1889" s="45"/>
      <c r="F1889" s="43"/>
      <c r="G1889" s="47"/>
    </row>
    <row r="1890" spans="1:7" x14ac:dyDescent="0.2">
      <c r="A1890" s="40"/>
      <c r="B1890" s="41"/>
      <c r="C1890" s="41"/>
      <c r="D1890" s="42"/>
      <c r="E1890" s="45"/>
      <c r="F1890" s="43"/>
      <c r="G1890" s="47"/>
    </row>
    <row r="1891" spans="1:7" x14ac:dyDescent="0.2">
      <c r="A1891" s="40"/>
      <c r="B1891" s="41"/>
      <c r="C1891" s="41"/>
      <c r="D1891" s="42"/>
      <c r="E1891" s="45"/>
      <c r="F1891" s="43"/>
      <c r="G1891" s="47"/>
    </row>
    <row r="1892" spans="1:7" x14ac:dyDescent="0.2">
      <c r="A1892" s="49"/>
      <c r="B1892" s="50"/>
      <c r="C1892" s="50"/>
      <c r="D1892" s="51"/>
      <c r="E1892" s="52"/>
      <c r="F1892" s="53"/>
      <c r="G1892" s="126"/>
    </row>
    <row r="1893" spans="1:7" x14ac:dyDescent="0.2">
      <c r="A1893" s="49"/>
      <c r="B1893" s="50"/>
      <c r="C1893" s="50"/>
      <c r="D1893" s="51"/>
      <c r="E1893" s="52" t="s">
        <v>20</v>
      </c>
      <c r="F1893" s="53"/>
      <c r="G1893" s="126"/>
    </row>
    <row r="1894" spans="1:7" x14ac:dyDescent="0.2">
      <c r="A1894" s="49"/>
      <c r="B1894" s="50"/>
      <c r="C1894" s="50"/>
      <c r="D1894" s="51"/>
      <c r="E1894" s="52" t="s">
        <v>29</v>
      </c>
      <c r="F1894" s="53" t="s">
        <v>20</v>
      </c>
      <c r="G1894" s="126"/>
    </row>
    <row r="1895" spans="1:7" x14ac:dyDescent="0.2">
      <c r="A1895" s="40"/>
      <c r="B1895" s="41"/>
      <c r="C1895" s="41"/>
      <c r="D1895" s="42"/>
      <c r="E1895" s="45"/>
      <c r="F1895" s="43"/>
      <c r="G1895" s="47"/>
    </row>
    <row r="1896" spans="1:7" x14ac:dyDescent="0.2">
      <c r="A1896" s="40"/>
      <c r="B1896" s="41"/>
      <c r="C1896" s="41"/>
      <c r="D1896" s="42"/>
      <c r="E1896" s="62"/>
      <c r="F1896" s="63"/>
      <c r="G1896" s="47"/>
    </row>
    <row r="1897" spans="1:7" x14ac:dyDescent="0.2">
      <c r="A1897" s="49"/>
      <c r="B1897" s="50"/>
      <c r="C1897" s="50"/>
      <c r="D1897" s="51"/>
      <c r="E1897" s="52" t="s">
        <v>22</v>
      </c>
      <c r="F1897" s="53"/>
      <c r="G1897" s="126"/>
    </row>
    <row r="1898" spans="1:7" x14ac:dyDescent="0.2">
      <c r="A1898" s="40"/>
      <c r="B1898" s="41"/>
      <c r="C1898" s="41"/>
      <c r="D1898" s="42"/>
      <c r="E1898" s="62"/>
      <c r="F1898" s="63"/>
      <c r="G1898" s="47"/>
    </row>
    <row r="1899" spans="1:7" x14ac:dyDescent="0.2">
      <c r="A1899" s="40"/>
      <c r="B1899" s="41"/>
      <c r="C1899" s="41"/>
      <c r="D1899" s="42"/>
      <c r="E1899" s="62"/>
      <c r="F1899" s="63"/>
      <c r="G1899" s="47"/>
    </row>
    <row r="1900" spans="1:7" x14ac:dyDescent="0.2">
      <c r="A1900" s="40"/>
      <c r="B1900" s="41"/>
      <c r="C1900" s="41"/>
      <c r="D1900" s="42"/>
      <c r="E1900" s="62"/>
      <c r="F1900" s="43"/>
      <c r="G1900" s="47"/>
    </row>
    <row r="1901" spans="1:7" x14ac:dyDescent="0.2">
      <c r="A1901" s="40"/>
      <c r="B1901" s="41"/>
      <c r="C1901" s="41"/>
      <c r="D1901" s="42"/>
      <c r="E1901" s="45"/>
      <c r="F1901" s="43"/>
      <c r="G1901" s="47"/>
    </row>
    <row r="1902" spans="1:7" x14ac:dyDescent="0.2">
      <c r="A1902" s="40"/>
      <c r="B1902" s="41"/>
      <c r="C1902" s="41"/>
      <c r="D1902" s="42"/>
      <c r="E1902" s="45"/>
      <c r="F1902" s="43"/>
      <c r="G1902" s="47"/>
    </row>
    <row r="1903" spans="1:7" x14ac:dyDescent="0.2">
      <c r="A1903" s="40"/>
      <c r="B1903" s="41"/>
      <c r="C1903" s="41"/>
      <c r="D1903" s="42"/>
      <c r="E1903" s="45"/>
      <c r="F1903" s="43"/>
      <c r="G1903" s="47"/>
    </row>
    <row r="1904" spans="1:7" x14ac:dyDescent="0.2">
      <c r="A1904" s="40"/>
      <c r="B1904" s="41"/>
      <c r="C1904" s="41"/>
      <c r="D1904" s="42"/>
      <c r="E1904" s="62"/>
      <c r="F1904" s="63"/>
      <c r="G1904" s="47"/>
    </row>
    <row r="1905" spans="1:7" x14ac:dyDescent="0.2">
      <c r="A1905" s="40"/>
      <c r="B1905" s="41"/>
      <c r="C1905" s="41"/>
      <c r="D1905" s="42"/>
      <c r="E1905" s="45"/>
      <c r="F1905" s="43"/>
      <c r="G1905" s="47"/>
    </row>
    <row r="1906" spans="1:7" x14ac:dyDescent="0.2">
      <c r="A1906" s="40"/>
      <c r="B1906" s="41"/>
      <c r="C1906" s="41"/>
      <c r="D1906" s="42"/>
      <c r="E1906" s="62"/>
      <c r="F1906" s="63"/>
      <c r="G1906" s="47"/>
    </row>
    <row r="1907" spans="1:7" x14ac:dyDescent="0.2">
      <c r="A1907" s="49"/>
      <c r="B1907" s="50"/>
      <c r="C1907" s="50"/>
      <c r="D1907" s="51" t="s">
        <v>20</v>
      </c>
      <c r="E1907" s="52"/>
      <c r="F1907" s="53"/>
      <c r="G1907" s="126"/>
    </row>
    <row r="1908" spans="1:7" x14ac:dyDescent="0.2">
      <c r="A1908" s="40"/>
      <c r="B1908" s="41"/>
      <c r="C1908" s="41"/>
      <c r="D1908" s="42"/>
      <c r="E1908" s="45"/>
      <c r="F1908" s="43"/>
      <c r="G1908" s="47"/>
    </row>
    <row r="1909" spans="1:7" x14ac:dyDescent="0.2">
      <c r="A1909" s="40"/>
      <c r="B1909" s="41"/>
      <c r="C1909" s="41"/>
      <c r="D1909" s="42"/>
      <c r="E1909" s="62"/>
      <c r="F1909" s="63"/>
      <c r="G1909" s="47"/>
    </row>
    <row r="1910" spans="1:7" x14ac:dyDescent="0.2">
      <c r="A1910" s="40"/>
      <c r="B1910" s="41"/>
      <c r="C1910" s="41"/>
      <c r="D1910" s="42"/>
      <c r="E1910" s="62"/>
      <c r="F1910" s="63"/>
      <c r="G1910" s="47"/>
    </row>
    <row r="1911" spans="1:7" x14ac:dyDescent="0.2">
      <c r="A1911" s="40"/>
      <c r="B1911" s="41"/>
      <c r="C1911" s="41"/>
      <c r="D1911" s="42"/>
      <c r="E1911" s="62"/>
      <c r="F1911" s="43"/>
      <c r="G1911" s="47"/>
    </row>
    <row r="1912" spans="1:7" x14ac:dyDescent="0.2">
      <c r="A1912" s="59"/>
      <c r="B1912" s="60"/>
      <c r="C1912" s="60"/>
      <c r="D1912" s="61"/>
      <c r="E1912" s="58"/>
      <c r="F1912" s="63"/>
      <c r="G1912" s="47"/>
    </row>
    <row r="1913" spans="1:7" x14ac:dyDescent="0.2">
      <c r="A1913" s="40"/>
      <c r="B1913" s="41"/>
      <c r="C1913" s="41"/>
      <c r="D1913" s="42"/>
      <c r="E1913" s="62"/>
      <c r="F1913" s="63"/>
      <c r="G1913" s="47"/>
    </row>
    <row r="1914" spans="1:7" x14ac:dyDescent="0.2">
      <c r="A1914" s="40"/>
      <c r="B1914" s="41"/>
      <c r="C1914" s="41"/>
      <c r="D1914" s="42"/>
      <c r="E1914" s="62"/>
      <c r="F1914" s="63"/>
      <c r="G1914" s="47"/>
    </row>
    <row r="1915" spans="1:7" x14ac:dyDescent="0.2">
      <c r="A1915" s="40"/>
      <c r="B1915" s="41"/>
      <c r="C1915" s="41"/>
      <c r="D1915" s="42"/>
      <c r="E1915" s="62"/>
      <c r="F1915" s="63"/>
      <c r="G1915" s="47"/>
    </row>
    <row r="1916" spans="1:7" x14ac:dyDescent="0.2">
      <c r="A1916" s="40"/>
      <c r="B1916" s="41"/>
      <c r="C1916" s="41"/>
      <c r="D1916" s="42"/>
      <c r="E1916" s="62"/>
      <c r="F1916" s="43"/>
      <c r="G1916" s="47"/>
    </row>
    <row r="1917" spans="1:7" x14ac:dyDescent="0.2">
      <c r="A1917" s="40"/>
      <c r="B1917" s="41"/>
      <c r="C1917" s="41"/>
      <c r="D1917" s="42"/>
      <c r="E1917" s="45"/>
      <c r="F1917" s="43"/>
      <c r="G1917" s="47"/>
    </row>
    <row r="1918" spans="1:7" x14ac:dyDescent="0.2">
      <c r="A1918" s="40"/>
      <c r="B1918" s="41"/>
      <c r="C1918" s="40"/>
      <c r="D1918" s="42"/>
      <c r="E1918" s="45"/>
      <c r="F1918" s="43"/>
      <c r="G1918" s="47"/>
    </row>
    <row r="1919" spans="1:7" x14ac:dyDescent="0.2">
      <c r="A1919" s="59"/>
      <c r="B1919" s="60"/>
      <c r="C1919" s="60"/>
      <c r="D1919" s="61"/>
      <c r="E1919" s="62"/>
      <c r="F1919" s="63"/>
      <c r="G1919" s="47"/>
    </row>
    <row r="1920" spans="1:7" x14ac:dyDescent="0.2">
      <c r="A1920" s="59"/>
      <c r="B1920" s="60"/>
      <c r="C1920" s="60"/>
      <c r="D1920" s="61"/>
      <c r="E1920" s="62"/>
      <c r="F1920" s="63"/>
      <c r="G1920" s="47"/>
    </row>
    <row r="1921" spans="1:7" x14ac:dyDescent="0.2">
      <c r="A1921" s="59"/>
      <c r="B1921" s="60"/>
      <c r="C1921" s="60"/>
      <c r="D1921" s="61"/>
      <c r="E1921" s="62"/>
      <c r="F1921" s="63"/>
      <c r="G1921" s="47"/>
    </row>
    <row r="1922" spans="1:7" x14ac:dyDescent="0.2">
      <c r="A1922" s="40"/>
      <c r="B1922" s="41"/>
      <c r="C1922" s="41"/>
      <c r="D1922" s="42"/>
      <c r="E1922" s="62"/>
      <c r="F1922" s="63"/>
      <c r="G1922" s="47"/>
    </row>
    <row r="1923" spans="1:7" x14ac:dyDescent="0.2">
      <c r="A1923" s="49"/>
      <c r="B1923" s="50"/>
      <c r="C1923" s="50"/>
      <c r="D1923" s="51"/>
      <c r="E1923" s="52"/>
      <c r="F1923" s="53"/>
      <c r="G1923" s="126"/>
    </row>
    <row r="1924" spans="1:7" x14ac:dyDescent="0.2">
      <c r="A1924" s="49"/>
      <c r="B1924" s="50"/>
      <c r="C1924" s="50"/>
      <c r="D1924" s="51"/>
      <c r="E1924" s="52"/>
      <c r="F1924" s="53"/>
      <c r="G1924" s="126"/>
    </row>
    <row r="1925" spans="1:7" x14ac:dyDescent="0.2">
      <c r="A1925" s="49"/>
      <c r="B1925" s="50"/>
      <c r="C1925" s="50"/>
      <c r="D1925" s="51"/>
      <c r="E1925" s="52"/>
      <c r="F1925" s="53"/>
      <c r="G1925" s="126"/>
    </row>
    <row r="1926" spans="1:7" x14ac:dyDescent="0.2">
      <c r="A1926" s="49"/>
      <c r="B1926" s="50"/>
      <c r="C1926" s="50"/>
      <c r="D1926" s="51"/>
      <c r="E1926" s="52"/>
      <c r="F1926" s="53"/>
      <c r="G1926" s="126"/>
    </row>
    <row r="1927" spans="1:7" x14ac:dyDescent="0.2">
      <c r="A1927" s="49"/>
      <c r="B1927" s="50"/>
      <c r="C1927" s="50"/>
      <c r="D1927" s="51"/>
      <c r="E1927" s="52"/>
      <c r="F1927" s="53"/>
      <c r="G1927" s="126"/>
    </row>
    <row r="1928" spans="1:7" x14ac:dyDescent="0.2">
      <c r="A1928" s="49"/>
      <c r="B1928" s="50"/>
      <c r="C1928" s="50"/>
      <c r="D1928" s="51"/>
      <c r="E1928" s="52"/>
      <c r="F1928" s="53"/>
      <c r="G1928" s="126"/>
    </row>
    <row r="1929" spans="1:7" x14ac:dyDescent="0.2">
      <c r="A1929" s="49"/>
      <c r="B1929" s="50"/>
      <c r="C1929" s="50"/>
      <c r="D1929" s="51"/>
      <c r="E1929" s="52"/>
      <c r="F1929" s="53"/>
      <c r="G1929" s="126"/>
    </row>
    <row r="1930" spans="1:7" x14ac:dyDescent="0.2">
      <c r="A1930" s="49"/>
      <c r="B1930" s="50"/>
      <c r="C1930" s="50"/>
      <c r="D1930" s="51"/>
      <c r="E1930" s="52"/>
      <c r="F1930" s="53"/>
      <c r="G1930" s="126"/>
    </row>
    <row r="1931" spans="1:7" x14ac:dyDescent="0.2">
      <c r="A1931" s="49"/>
      <c r="B1931" s="50"/>
      <c r="C1931" s="50"/>
      <c r="D1931" s="51"/>
      <c r="E1931" s="52"/>
      <c r="F1931" s="53"/>
      <c r="G1931" s="126"/>
    </row>
    <row r="1932" spans="1:7" x14ac:dyDescent="0.2">
      <c r="A1932" s="49"/>
      <c r="B1932" s="50"/>
      <c r="C1932" s="50"/>
      <c r="D1932" s="51"/>
      <c r="E1932" s="52"/>
      <c r="F1932" s="53"/>
      <c r="G1932" s="126"/>
    </row>
    <row r="1933" spans="1:7" x14ac:dyDescent="0.2">
      <c r="A1933" s="49"/>
      <c r="B1933" s="50"/>
      <c r="C1933" s="50"/>
      <c r="D1933" s="51"/>
      <c r="E1933" s="52"/>
      <c r="F1933" s="53"/>
      <c r="G1933" s="126"/>
    </row>
    <row r="1934" spans="1:7" x14ac:dyDescent="0.2">
      <c r="A1934" s="49"/>
      <c r="B1934" s="50"/>
      <c r="C1934" s="50"/>
      <c r="D1934" s="51"/>
      <c r="E1934" s="52"/>
      <c r="F1934" s="53"/>
      <c r="G1934" s="126"/>
    </row>
    <row r="1935" spans="1:7" x14ac:dyDescent="0.2">
      <c r="A1935" s="49"/>
      <c r="B1935" s="50"/>
      <c r="C1935" s="50"/>
      <c r="D1935" s="51"/>
      <c r="E1935" s="52"/>
      <c r="F1935" s="53"/>
      <c r="G1935" s="126"/>
    </row>
    <row r="1936" spans="1:7" x14ac:dyDescent="0.2">
      <c r="A1936" s="49"/>
      <c r="B1936" s="50"/>
      <c r="C1936" s="50"/>
      <c r="D1936" s="51"/>
      <c r="E1936" s="52"/>
      <c r="F1936" s="53"/>
      <c r="G1936" s="126"/>
    </row>
    <row r="1937" spans="1:7" x14ac:dyDescent="0.2">
      <c r="A1937" s="49"/>
      <c r="B1937" s="50"/>
      <c r="C1937" s="50"/>
      <c r="D1937" s="51"/>
      <c r="E1937" s="52"/>
      <c r="F1937" s="53"/>
      <c r="G1937" s="126"/>
    </row>
    <row r="1938" spans="1:7" x14ac:dyDescent="0.2">
      <c r="A1938" s="49"/>
      <c r="B1938" s="50"/>
      <c r="C1938" s="50"/>
      <c r="D1938" s="51"/>
      <c r="E1938" s="52"/>
      <c r="F1938" s="53"/>
      <c r="G1938" s="126"/>
    </row>
    <row r="1939" spans="1:7" x14ac:dyDescent="0.2">
      <c r="A1939" s="49"/>
      <c r="B1939" s="50"/>
      <c r="C1939" s="50"/>
      <c r="D1939" s="51"/>
      <c r="E1939" s="52"/>
      <c r="F1939" s="53"/>
      <c r="G1939" s="126"/>
    </row>
    <row r="1940" spans="1:7" x14ac:dyDescent="0.2">
      <c r="A1940" s="49"/>
      <c r="B1940" s="50"/>
      <c r="C1940" s="50"/>
      <c r="D1940" s="51"/>
      <c r="E1940" s="52"/>
      <c r="F1940" s="53"/>
      <c r="G1940" s="126"/>
    </row>
    <row r="1941" spans="1:7" x14ac:dyDescent="0.2">
      <c r="A1941" s="49"/>
      <c r="B1941" s="50"/>
      <c r="C1941" s="50"/>
      <c r="D1941" s="51"/>
      <c r="E1941" s="52"/>
      <c r="F1941" s="53"/>
      <c r="G1941" s="126"/>
    </row>
    <row r="1942" spans="1:7" x14ac:dyDescent="0.2">
      <c r="A1942" s="49"/>
      <c r="B1942" s="50"/>
      <c r="C1942" s="50"/>
      <c r="D1942" s="51"/>
      <c r="E1942" s="52"/>
      <c r="F1942" s="53"/>
      <c r="G1942" s="126"/>
    </row>
    <row r="1943" spans="1:7" x14ac:dyDescent="0.2">
      <c r="A1943" s="49"/>
      <c r="B1943" s="50"/>
      <c r="C1943" s="50"/>
      <c r="D1943" s="51"/>
      <c r="E1943" s="52"/>
      <c r="F1943" s="53"/>
      <c r="G1943" s="126"/>
    </row>
    <row r="1944" spans="1:7" x14ac:dyDescent="0.2">
      <c r="A1944" s="49"/>
      <c r="B1944" s="50"/>
      <c r="C1944" s="50"/>
      <c r="D1944" s="51"/>
      <c r="E1944" s="52"/>
      <c r="F1944" s="53"/>
      <c r="G1944" s="126"/>
    </row>
    <row r="1945" spans="1:7" x14ac:dyDescent="0.2">
      <c r="A1945" s="49"/>
      <c r="B1945" s="50"/>
      <c r="C1945" s="50"/>
      <c r="D1945" s="51"/>
      <c r="E1945" s="52"/>
      <c r="F1945" s="53"/>
      <c r="G1945" s="126"/>
    </row>
    <row r="1946" spans="1:7" x14ac:dyDescent="0.2">
      <c r="A1946" s="49"/>
      <c r="B1946" s="50"/>
      <c r="C1946" s="50"/>
      <c r="D1946" s="51"/>
      <c r="E1946" s="52"/>
      <c r="F1946" s="53"/>
      <c r="G1946" s="126"/>
    </row>
    <row r="1947" spans="1:7" x14ac:dyDescent="0.2">
      <c r="A1947" s="49"/>
      <c r="B1947" s="50"/>
      <c r="C1947" s="50"/>
      <c r="D1947" s="51"/>
      <c r="E1947" s="52"/>
      <c r="F1947" s="53"/>
      <c r="G1947" s="126"/>
    </row>
    <row r="1948" spans="1:7" x14ac:dyDescent="0.2">
      <c r="A1948" s="49"/>
      <c r="B1948" s="50"/>
      <c r="C1948" s="50"/>
      <c r="D1948" s="51"/>
      <c r="E1948" s="52"/>
      <c r="F1948" s="53"/>
      <c r="G1948" s="126"/>
    </row>
    <row r="1949" spans="1:7" x14ac:dyDescent="0.2">
      <c r="A1949" s="49"/>
      <c r="B1949" s="50"/>
      <c r="C1949" s="50"/>
      <c r="D1949" s="51"/>
      <c r="E1949" s="52"/>
      <c r="F1949" s="53"/>
      <c r="G1949" s="126"/>
    </row>
    <row r="1950" spans="1:7" x14ac:dyDescent="0.2">
      <c r="A1950" s="49"/>
      <c r="B1950" s="50"/>
      <c r="C1950" s="50"/>
      <c r="D1950" s="51"/>
      <c r="E1950" s="52"/>
      <c r="F1950" s="53"/>
      <c r="G1950" s="126"/>
    </row>
    <row r="1951" spans="1:7" x14ac:dyDescent="0.2">
      <c r="A1951" s="49"/>
      <c r="B1951" s="50"/>
      <c r="C1951" s="50"/>
      <c r="D1951" s="51"/>
      <c r="E1951" s="52"/>
      <c r="F1951" s="53"/>
      <c r="G1951" s="126"/>
    </row>
    <row r="1952" spans="1:7" x14ac:dyDescent="0.2">
      <c r="A1952" s="49"/>
      <c r="B1952" s="50"/>
      <c r="C1952" s="50"/>
      <c r="D1952" s="51"/>
      <c r="E1952" s="52"/>
      <c r="F1952" s="53"/>
      <c r="G1952" s="126"/>
    </row>
    <row r="1953" spans="1:7" x14ac:dyDescent="0.2">
      <c r="A1953" s="49"/>
      <c r="B1953" s="50"/>
      <c r="C1953" s="50"/>
      <c r="D1953" s="51"/>
      <c r="E1953" s="52"/>
      <c r="F1953" s="53"/>
      <c r="G1953" s="126"/>
    </row>
    <row r="1954" spans="1:7" x14ac:dyDescent="0.2">
      <c r="A1954" s="49"/>
      <c r="B1954" s="50"/>
      <c r="C1954" s="50"/>
      <c r="D1954" s="51"/>
      <c r="E1954" s="52"/>
      <c r="F1954" s="53"/>
      <c r="G1954" s="126"/>
    </row>
    <row r="1955" spans="1:7" x14ac:dyDescent="0.2">
      <c r="A1955" s="49"/>
      <c r="B1955" s="50"/>
      <c r="C1955" s="50"/>
      <c r="D1955" s="51"/>
      <c r="E1955" s="52"/>
      <c r="F1955" s="53"/>
      <c r="G1955" s="126"/>
    </row>
    <row r="1956" spans="1:7" x14ac:dyDescent="0.2">
      <c r="A1956" s="49"/>
      <c r="B1956" s="50"/>
      <c r="C1956" s="50"/>
      <c r="D1956" s="51"/>
      <c r="E1956" s="52"/>
      <c r="F1956" s="53"/>
      <c r="G1956" s="126"/>
    </row>
    <row r="1957" spans="1:7" x14ac:dyDescent="0.2">
      <c r="A1957" s="49"/>
      <c r="B1957" s="50"/>
      <c r="C1957" s="50"/>
      <c r="D1957" s="51"/>
      <c r="E1957" s="52"/>
      <c r="F1957" s="53"/>
      <c r="G1957" s="126"/>
    </row>
    <row r="1958" spans="1:7" x14ac:dyDescent="0.2">
      <c r="A1958" s="49"/>
      <c r="B1958" s="50"/>
      <c r="C1958" s="50"/>
      <c r="D1958" s="51"/>
      <c r="E1958" s="52"/>
      <c r="F1958" s="53"/>
      <c r="G1958" s="126"/>
    </row>
    <row r="1959" spans="1:7" x14ac:dyDescent="0.2">
      <c r="A1959" s="49"/>
      <c r="B1959" s="50"/>
      <c r="C1959" s="50"/>
      <c r="D1959" s="51"/>
      <c r="E1959" s="52"/>
      <c r="F1959" s="53"/>
      <c r="G1959" s="126"/>
    </row>
    <row r="1960" spans="1:7" x14ac:dyDescent="0.2">
      <c r="A1960" s="49"/>
      <c r="B1960" s="50"/>
      <c r="C1960" s="50"/>
      <c r="D1960" s="51"/>
      <c r="E1960" s="52"/>
      <c r="F1960" s="53"/>
      <c r="G1960" s="126"/>
    </row>
    <row r="1961" spans="1:7" x14ac:dyDescent="0.2">
      <c r="A1961" s="49"/>
      <c r="B1961" s="50"/>
      <c r="C1961" s="50"/>
      <c r="D1961" s="51"/>
      <c r="E1961" s="52"/>
      <c r="F1961" s="53"/>
      <c r="G1961" s="126"/>
    </row>
    <row r="1962" spans="1:7" x14ac:dyDescent="0.2">
      <c r="A1962" s="49"/>
      <c r="B1962" s="50"/>
      <c r="C1962" s="50"/>
      <c r="D1962" s="51"/>
      <c r="E1962" s="52"/>
      <c r="F1962" s="53"/>
      <c r="G1962" s="126"/>
    </row>
    <row r="1963" spans="1:7" x14ac:dyDescent="0.2">
      <c r="A1963" s="49"/>
      <c r="B1963" s="50"/>
      <c r="C1963" s="50"/>
      <c r="D1963" s="51"/>
      <c r="E1963" s="52"/>
      <c r="F1963" s="53"/>
      <c r="G1963" s="126"/>
    </row>
    <row r="1964" spans="1:7" x14ac:dyDescent="0.2">
      <c r="A1964" s="49"/>
      <c r="B1964" s="50"/>
      <c r="C1964" s="50"/>
      <c r="D1964" s="51"/>
      <c r="E1964" s="52"/>
      <c r="F1964" s="53"/>
      <c r="G1964" s="126"/>
    </row>
    <row r="1965" spans="1:7" x14ac:dyDescent="0.2">
      <c r="A1965" s="49"/>
      <c r="B1965" s="50"/>
      <c r="C1965" s="50"/>
      <c r="D1965" s="51"/>
      <c r="E1965" s="52"/>
      <c r="F1965" s="53"/>
      <c r="G1965" s="126"/>
    </row>
    <row r="1966" spans="1:7" x14ac:dyDescent="0.2">
      <c r="A1966" s="49"/>
      <c r="B1966" s="50"/>
      <c r="C1966" s="50"/>
      <c r="D1966" s="51"/>
      <c r="E1966" s="52"/>
      <c r="F1966" s="53"/>
      <c r="G1966" s="126"/>
    </row>
    <row r="1967" spans="1:7" x14ac:dyDescent="0.2">
      <c r="A1967" s="49"/>
      <c r="B1967" s="50"/>
      <c r="C1967" s="50"/>
      <c r="D1967" s="51"/>
      <c r="E1967" s="52"/>
      <c r="F1967" s="53"/>
      <c r="G1967" s="126"/>
    </row>
    <row r="1968" spans="1:7" x14ac:dyDescent="0.2">
      <c r="A1968" s="49"/>
      <c r="B1968" s="50"/>
      <c r="C1968" s="50"/>
      <c r="D1968" s="51"/>
      <c r="E1968" s="52"/>
      <c r="F1968" s="53"/>
      <c r="G1968" s="126"/>
    </row>
    <row r="1969" spans="1:7" x14ac:dyDescent="0.2">
      <c r="A1969" s="49"/>
      <c r="B1969" s="50"/>
      <c r="C1969" s="50"/>
      <c r="D1969" s="51"/>
      <c r="E1969" s="52"/>
      <c r="F1969" s="53"/>
      <c r="G1969" s="126"/>
    </row>
    <row r="1970" spans="1:7" x14ac:dyDescent="0.2">
      <c r="A1970" s="49"/>
      <c r="B1970" s="50"/>
      <c r="C1970" s="50"/>
      <c r="D1970" s="51"/>
      <c r="E1970" s="52"/>
      <c r="F1970" s="53"/>
      <c r="G1970" s="126"/>
    </row>
    <row r="1971" spans="1:7" x14ac:dyDescent="0.2">
      <c r="A1971" s="49"/>
      <c r="B1971" s="50"/>
      <c r="C1971" s="50"/>
      <c r="D1971" s="51"/>
      <c r="E1971" s="52"/>
      <c r="F1971" s="53"/>
      <c r="G1971" s="126"/>
    </row>
    <row r="1972" spans="1:7" x14ac:dyDescent="0.2">
      <c r="A1972" s="49"/>
      <c r="B1972" s="50"/>
      <c r="C1972" s="50"/>
      <c r="D1972" s="51"/>
      <c r="E1972" s="52"/>
      <c r="F1972" s="53"/>
      <c r="G1972" s="126"/>
    </row>
    <row r="1973" spans="1:7" x14ac:dyDescent="0.2">
      <c r="A1973" s="49"/>
      <c r="B1973" s="50"/>
      <c r="C1973" s="50"/>
      <c r="D1973" s="51"/>
      <c r="E1973" s="52"/>
      <c r="F1973" s="53"/>
      <c r="G1973" s="126"/>
    </row>
    <row r="1974" spans="1:7" x14ac:dyDescent="0.2">
      <c r="A1974" s="49"/>
      <c r="B1974" s="50"/>
      <c r="C1974" s="50"/>
      <c r="D1974" s="51"/>
      <c r="E1974" s="52"/>
      <c r="F1974" s="53"/>
      <c r="G1974" s="126"/>
    </row>
    <row r="1975" spans="1:7" x14ac:dyDescent="0.2">
      <c r="A1975" s="49"/>
      <c r="B1975" s="50"/>
      <c r="C1975" s="50"/>
      <c r="D1975" s="51"/>
      <c r="E1975" s="52"/>
      <c r="F1975" s="53"/>
      <c r="G1975" s="126"/>
    </row>
    <row r="1976" spans="1:7" x14ac:dyDescent="0.2">
      <c r="A1976" s="49"/>
      <c r="B1976" s="50"/>
      <c r="C1976" s="50"/>
      <c r="D1976" s="51"/>
      <c r="E1976" s="52"/>
      <c r="F1976" s="53"/>
      <c r="G1976" s="126"/>
    </row>
    <row r="1977" spans="1:7" x14ac:dyDescent="0.2">
      <c r="A1977" s="49"/>
      <c r="B1977" s="50"/>
      <c r="C1977" s="50"/>
      <c r="D1977" s="51"/>
      <c r="E1977" s="52"/>
      <c r="F1977" s="53"/>
      <c r="G1977" s="126"/>
    </row>
    <row r="1978" spans="1:7" x14ac:dyDescent="0.2">
      <c r="A1978" s="49"/>
      <c r="B1978" s="50"/>
      <c r="C1978" s="50"/>
      <c r="D1978" s="51"/>
      <c r="E1978" s="52"/>
      <c r="F1978" s="53"/>
      <c r="G1978" s="126"/>
    </row>
    <row r="1979" spans="1:7" x14ac:dyDescent="0.2">
      <c r="A1979" s="49"/>
      <c r="B1979" s="50"/>
      <c r="C1979" s="50"/>
      <c r="D1979" s="51"/>
      <c r="E1979" s="52"/>
      <c r="F1979" s="53"/>
      <c r="G1979" s="126"/>
    </row>
    <row r="1980" spans="1:7" x14ac:dyDescent="0.2">
      <c r="A1980" s="49"/>
      <c r="B1980" s="50"/>
      <c r="C1980" s="50"/>
      <c r="D1980" s="51"/>
      <c r="E1980" s="52"/>
      <c r="F1980" s="53"/>
      <c r="G1980" s="126"/>
    </row>
    <row r="1981" spans="1:7" x14ac:dyDescent="0.2">
      <c r="A1981" s="49"/>
      <c r="B1981" s="50"/>
      <c r="C1981" s="50"/>
      <c r="D1981" s="51"/>
      <c r="E1981" s="52"/>
      <c r="F1981" s="53"/>
      <c r="G1981" s="126"/>
    </row>
    <row r="1982" spans="1:7" x14ac:dyDescent="0.2">
      <c r="A1982" s="49"/>
      <c r="B1982" s="50"/>
      <c r="C1982" s="50"/>
      <c r="D1982" s="51"/>
      <c r="E1982" s="52"/>
      <c r="F1982" s="53"/>
      <c r="G1982" s="126"/>
    </row>
    <row r="1983" spans="1:7" x14ac:dyDescent="0.2">
      <c r="A1983" s="49"/>
      <c r="B1983" s="50"/>
      <c r="C1983" s="50"/>
      <c r="D1983" s="51"/>
      <c r="E1983" s="52"/>
      <c r="F1983" s="53"/>
      <c r="G1983" s="126"/>
    </row>
    <row r="1984" spans="1:7" x14ac:dyDescent="0.2">
      <c r="A1984" s="49"/>
      <c r="B1984" s="50"/>
      <c r="C1984" s="50"/>
      <c r="D1984" s="51"/>
      <c r="E1984" s="52"/>
      <c r="F1984" s="53"/>
      <c r="G1984" s="126"/>
    </row>
    <row r="1985" spans="1:7" x14ac:dyDescent="0.2">
      <c r="A1985" s="49"/>
      <c r="B1985" s="50"/>
      <c r="C1985" s="50"/>
      <c r="D1985" s="51"/>
      <c r="E1985" s="52"/>
      <c r="F1985" s="53"/>
      <c r="G1985" s="126"/>
    </row>
    <row r="1986" spans="1:7" x14ac:dyDescent="0.2">
      <c r="A1986" s="49"/>
      <c r="B1986" s="50"/>
      <c r="C1986" s="50"/>
      <c r="D1986" s="51"/>
      <c r="E1986" s="52"/>
      <c r="F1986" s="53"/>
      <c r="G1986" s="126"/>
    </row>
    <row r="1987" spans="1:7" x14ac:dyDescent="0.2">
      <c r="A1987" s="49"/>
      <c r="B1987" s="50"/>
      <c r="C1987" s="50"/>
      <c r="D1987" s="51"/>
      <c r="E1987" s="52"/>
      <c r="F1987" s="53"/>
      <c r="G1987" s="126"/>
    </row>
    <row r="1988" spans="1:7" x14ac:dyDescent="0.2">
      <c r="A1988" s="49"/>
      <c r="B1988" s="50"/>
      <c r="C1988" s="50"/>
      <c r="D1988" s="51"/>
      <c r="E1988" s="52"/>
      <c r="F1988" s="53"/>
      <c r="G1988" s="126"/>
    </row>
    <row r="1989" spans="1:7" x14ac:dyDescent="0.2">
      <c r="A1989" s="44"/>
      <c r="B1989" s="44"/>
      <c r="C1989" s="44"/>
      <c r="D1989" s="56"/>
      <c r="E1989" s="56"/>
      <c r="F1989" s="57"/>
      <c r="G1989" s="126"/>
    </row>
    <row r="1990" spans="1:7" x14ac:dyDescent="0.2">
      <c r="A1990" s="44"/>
      <c r="B1990" s="44"/>
      <c r="C1990" s="44"/>
      <c r="D1990" s="56"/>
      <c r="E1990" s="56"/>
      <c r="F1990" s="57"/>
      <c r="G1990" s="126"/>
    </row>
    <row r="1991" spans="1:7" x14ac:dyDescent="0.2">
      <c r="A1991" s="44"/>
      <c r="B1991" s="44"/>
      <c r="C1991" s="44"/>
      <c r="D1991" s="56"/>
      <c r="E1991" s="56"/>
      <c r="F1991" s="57"/>
      <c r="G1991" s="126"/>
    </row>
    <row r="1992" spans="1:7" x14ac:dyDescent="0.2">
      <c r="A1992" s="44"/>
      <c r="B1992" s="44"/>
      <c r="C1992" s="44"/>
      <c r="D1992" s="56"/>
      <c r="E1992" s="56"/>
      <c r="F1992" s="57"/>
      <c r="G1992" s="126"/>
    </row>
    <row r="1993" spans="1:7" x14ac:dyDescent="0.2">
      <c r="A1993" s="44"/>
      <c r="B1993" s="44"/>
      <c r="C1993" s="44"/>
      <c r="D1993" s="56"/>
      <c r="E1993" s="56"/>
      <c r="F1993" s="57"/>
      <c r="G1993" s="126"/>
    </row>
  </sheetData>
  <autoFilter ref="A8:G1645">
    <filterColumn colId="0">
      <filters>
        <filter val="001828"/>
      </filters>
    </filterColumn>
    <filterColumn colId="5">
      <filters>
        <filter val="0227/20"/>
      </filters>
    </filterColumn>
    <sortState ref="A1613:G1615">
      <sortCondition ref="A8:A1613"/>
    </sortState>
  </autoFilter>
  <sortState ref="A1478:H1561">
    <sortCondition ref="E1478"/>
  </sortState>
  <dataConsolidate/>
  <mergeCells count="4">
    <mergeCell ref="A5:E5"/>
    <mergeCell ref="A3:E3"/>
    <mergeCell ref="H4:I4"/>
    <mergeCell ref="A4:E4"/>
  </mergeCells>
  <conditionalFormatting sqref="D9:D20 D998:D1012 D1015:D1043 D1108:D1109 D1112:D1115 D1117:D1137 D1140:D1141 D1224:D1367 D1369:D1400 D1421:D1461 D1464:D1555 D1558:D1590 D1654:D1879 D1886:D1911 D22:D102 D236:D261 D745 D166:D230 D854:D859 D861:D879 D883:D905 D1050:D1072 D1074:D1106 D304:D324 D301:D302 D468:D472 D474:D488 D533:D583 D1913:D1918 D747:D760 D742:D743 D763:D822 D824:D852 D1045:D1048 D1922:D1992 D1168:D1221 D158:D164 D263:D299 D441:D465 D375:D439 D673:D682 D684:D740 D919:D934 D916:D917 D109:D156 D326:D349 D351:D373 D585:D608 D612:D628 D631:D671 D490:D531 D1596:D1652">
    <cfRule type="cellIs" dxfId="80" priority="92" operator="lessThan">
      <formula>0</formula>
    </cfRule>
  </conditionalFormatting>
  <conditionalFormatting sqref="D906:D914 D936:D967 D969:D997">
    <cfRule type="cellIs" dxfId="79" priority="79" operator="lessThan">
      <formula>0</formula>
    </cfRule>
  </conditionalFormatting>
  <conditionalFormatting sqref="D1013">
    <cfRule type="cellIs" dxfId="78" priority="78" operator="lessThan">
      <formula>0</formula>
    </cfRule>
  </conditionalFormatting>
  <conditionalFormatting sqref="D1073">
    <cfRule type="cellIs" dxfId="77" priority="77" operator="lessThan">
      <formula>0</formula>
    </cfRule>
  </conditionalFormatting>
  <conditionalFormatting sqref="D1107">
    <cfRule type="cellIs" dxfId="76" priority="76" operator="lessThan">
      <formula>0</formula>
    </cfRule>
  </conditionalFormatting>
  <conditionalFormatting sqref="D1110:D1111">
    <cfRule type="cellIs" dxfId="75" priority="75" operator="lessThan">
      <formula>0</formula>
    </cfRule>
  </conditionalFormatting>
  <conditionalFormatting sqref="D1116">
    <cfRule type="cellIs" dxfId="74" priority="74" operator="lessThan">
      <formula>0</formula>
    </cfRule>
  </conditionalFormatting>
  <conditionalFormatting sqref="D1138">
    <cfRule type="cellIs" dxfId="73" priority="73" operator="lessThan">
      <formula>0</formula>
    </cfRule>
  </conditionalFormatting>
  <conditionalFormatting sqref="D1139">
    <cfRule type="cellIs" dxfId="72" priority="72" operator="lessThan">
      <formula>0</formula>
    </cfRule>
  </conditionalFormatting>
  <conditionalFormatting sqref="D1222:D1223">
    <cfRule type="cellIs" dxfId="71" priority="71" operator="lessThan">
      <formula>0</formula>
    </cfRule>
  </conditionalFormatting>
  <conditionalFormatting sqref="D1368">
    <cfRule type="cellIs" dxfId="70" priority="70" operator="lessThan">
      <formula>0</formula>
    </cfRule>
  </conditionalFormatting>
  <conditionalFormatting sqref="D1462:D1463">
    <cfRule type="cellIs" dxfId="69" priority="67" operator="lessThan">
      <formula>0</formula>
    </cfRule>
  </conditionalFormatting>
  <conditionalFormatting sqref="D1556">
    <cfRule type="cellIs" dxfId="68" priority="66" operator="lessThan">
      <formula>0</formula>
    </cfRule>
  </conditionalFormatting>
  <conditionalFormatting sqref="D1557">
    <cfRule type="cellIs" dxfId="67" priority="65" operator="lessThan">
      <formula>0</formula>
    </cfRule>
  </conditionalFormatting>
  <conditionalFormatting sqref="D1653">
    <cfRule type="cellIs" dxfId="66" priority="64" operator="lessThan">
      <formula>0</formula>
    </cfRule>
  </conditionalFormatting>
  <conditionalFormatting sqref="D21">
    <cfRule type="cellIs" dxfId="65" priority="63" operator="lessThan">
      <formula>0</formula>
    </cfRule>
  </conditionalFormatting>
  <conditionalFormatting sqref="D165">
    <cfRule type="cellIs" dxfId="64" priority="62" operator="lessThan">
      <formula>0</formula>
    </cfRule>
  </conditionalFormatting>
  <conditionalFormatting sqref="D231:D235">
    <cfRule type="cellIs" dxfId="63" priority="61" operator="lessThan">
      <formula>0</formula>
    </cfRule>
  </conditionalFormatting>
  <conditionalFormatting sqref="D374">
    <cfRule type="cellIs" dxfId="62" priority="60" operator="lessThan">
      <formula>0</formula>
    </cfRule>
  </conditionalFormatting>
  <conditionalFormatting sqref="D744">
    <cfRule type="cellIs" dxfId="61" priority="59" operator="lessThan">
      <formula>0</formula>
    </cfRule>
  </conditionalFormatting>
  <conditionalFormatting sqref="D853">
    <cfRule type="cellIs" dxfId="60" priority="57" operator="lessThan">
      <formula>0</formula>
    </cfRule>
  </conditionalFormatting>
  <conditionalFormatting sqref="D860">
    <cfRule type="cellIs" dxfId="59" priority="56" operator="lessThan">
      <formula>0</formula>
    </cfRule>
  </conditionalFormatting>
  <conditionalFormatting sqref="D880">
    <cfRule type="cellIs" dxfId="58" priority="55" operator="lessThan">
      <formula>0</formula>
    </cfRule>
  </conditionalFormatting>
  <conditionalFormatting sqref="D881">
    <cfRule type="cellIs" dxfId="57" priority="54" operator="lessThan">
      <formula>0</formula>
    </cfRule>
  </conditionalFormatting>
  <conditionalFormatting sqref="D882">
    <cfRule type="cellIs" dxfId="56" priority="53" operator="lessThan">
      <formula>0</formula>
    </cfRule>
  </conditionalFormatting>
  <conditionalFormatting sqref="D915">
    <cfRule type="cellIs" dxfId="55" priority="52" operator="lessThan">
      <formula>0</formula>
    </cfRule>
  </conditionalFormatting>
  <conditionalFormatting sqref="D935">
    <cfRule type="cellIs" dxfId="54" priority="51" operator="lessThan">
      <formula>0</formula>
    </cfRule>
  </conditionalFormatting>
  <conditionalFormatting sqref="D1049">
    <cfRule type="cellIs" dxfId="53" priority="50" operator="lessThan">
      <formula>0</formula>
    </cfRule>
  </conditionalFormatting>
  <conditionalFormatting sqref="D303">
    <cfRule type="cellIs" dxfId="52" priority="49" operator="lessThan">
      <formula>0</formula>
    </cfRule>
  </conditionalFormatting>
  <conditionalFormatting sqref="D300">
    <cfRule type="cellIs" dxfId="51" priority="48" operator="lessThan">
      <formula>0</formula>
    </cfRule>
  </conditionalFormatting>
  <conditionalFormatting sqref="D440">
    <cfRule type="cellIs" dxfId="50" priority="47" operator="lessThan">
      <formula>0</formula>
    </cfRule>
  </conditionalFormatting>
  <conditionalFormatting sqref="D466">
    <cfRule type="cellIs" dxfId="49" priority="45" operator="lessThan">
      <formula>0</formula>
    </cfRule>
  </conditionalFormatting>
  <conditionalFormatting sqref="D467">
    <cfRule type="cellIs" dxfId="48" priority="44" operator="lessThan">
      <formula>0</formula>
    </cfRule>
  </conditionalFormatting>
  <conditionalFormatting sqref="D473">
    <cfRule type="cellIs" dxfId="47" priority="43" operator="lessThan">
      <formula>0</formula>
    </cfRule>
  </conditionalFormatting>
  <conditionalFormatting sqref="D489">
    <cfRule type="cellIs" dxfId="46" priority="42" operator="lessThan">
      <formula>0</formula>
    </cfRule>
  </conditionalFormatting>
  <conditionalFormatting sqref="D532">
    <cfRule type="cellIs" dxfId="45" priority="41" operator="lessThan">
      <formula>0</formula>
    </cfRule>
  </conditionalFormatting>
  <conditionalFormatting sqref="D1912">
    <cfRule type="cellIs" dxfId="44" priority="40" operator="lessThan">
      <formula>0</formula>
    </cfRule>
  </conditionalFormatting>
  <conditionalFormatting sqref="D746">
    <cfRule type="cellIs" dxfId="43" priority="39" operator="lessThan">
      <formula>0</formula>
    </cfRule>
  </conditionalFormatting>
  <conditionalFormatting sqref="D741">
    <cfRule type="cellIs" dxfId="42" priority="38" operator="lessThan">
      <formula>0</formula>
    </cfRule>
  </conditionalFormatting>
  <conditionalFormatting sqref="D761">
    <cfRule type="cellIs" dxfId="41" priority="37" operator="lessThan">
      <formula>0</formula>
    </cfRule>
  </conditionalFormatting>
  <conditionalFormatting sqref="D762">
    <cfRule type="cellIs" dxfId="40" priority="36" operator="lessThan">
      <formula>0</formula>
    </cfRule>
  </conditionalFormatting>
  <conditionalFormatting sqref="D823">
    <cfRule type="cellIs" dxfId="39" priority="35" operator="lessThan">
      <formula>0</formula>
    </cfRule>
  </conditionalFormatting>
  <conditionalFormatting sqref="D968">
    <cfRule type="cellIs" dxfId="38" priority="34" operator="lessThan">
      <formula>0</formula>
    </cfRule>
  </conditionalFormatting>
  <conditionalFormatting sqref="D1044">
    <cfRule type="cellIs" dxfId="37" priority="33" operator="lessThan">
      <formula>0</formula>
    </cfRule>
  </conditionalFormatting>
  <conditionalFormatting sqref="D1919">
    <cfRule type="cellIs" dxfId="36" priority="32" operator="lessThan">
      <formula>0</formula>
    </cfRule>
  </conditionalFormatting>
  <conditionalFormatting sqref="D1920">
    <cfRule type="cellIs" dxfId="35" priority="31" operator="lessThan">
      <formula>0</formula>
    </cfRule>
  </conditionalFormatting>
  <conditionalFormatting sqref="D1921">
    <cfRule type="cellIs" dxfId="34" priority="30" operator="lessThan">
      <formula>0</formula>
    </cfRule>
  </conditionalFormatting>
  <conditionalFormatting sqref="D1142">
    <cfRule type="cellIs" dxfId="33" priority="29" operator="lessThan">
      <formula>0</formula>
    </cfRule>
  </conditionalFormatting>
  <conditionalFormatting sqref="D1143">
    <cfRule type="cellIs" dxfId="32" priority="28" operator="lessThan">
      <formula>0</formula>
    </cfRule>
  </conditionalFormatting>
  <conditionalFormatting sqref="D1144:D1152">
    <cfRule type="cellIs" dxfId="31" priority="27" operator="lessThan">
      <formula>0</formula>
    </cfRule>
  </conditionalFormatting>
  <conditionalFormatting sqref="D1153:D1156 D1158:D1163">
    <cfRule type="cellIs" dxfId="30" priority="26" operator="lessThan">
      <formula>0</formula>
    </cfRule>
  </conditionalFormatting>
  <conditionalFormatting sqref="D1157">
    <cfRule type="cellIs" dxfId="29" priority="25" operator="lessThan">
      <formula>0</formula>
    </cfRule>
  </conditionalFormatting>
  <conditionalFormatting sqref="D1164">
    <cfRule type="cellIs" dxfId="28" priority="24" operator="lessThan">
      <formula>0</formula>
    </cfRule>
  </conditionalFormatting>
  <conditionalFormatting sqref="D1165">
    <cfRule type="cellIs" dxfId="27" priority="23" operator="lessThan">
      <formula>0</formula>
    </cfRule>
  </conditionalFormatting>
  <conditionalFormatting sqref="D1166">
    <cfRule type="cellIs" dxfId="26" priority="22" operator="lessThan">
      <formula>0</formula>
    </cfRule>
  </conditionalFormatting>
  <conditionalFormatting sqref="D1163">
    <cfRule type="cellIs" dxfId="25" priority="21" operator="lessThan">
      <formula>0</formula>
    </cfRule>
  </conditionalFormatting>
  <conditionalFormatting sqref="D1164">
    <cfRule type="cellIs" dxfId="24" priority="20" operator="lessThan">
      <formula>0</formula>
    </cfRule>
  </conditionalFormatting>
  <conditionalFormatting sqref="D1165">
    <cfRule type="cellIs" dxfId="23" priority="19" operator="lessThan">
      <formula>0</formula>
    </cfRule>
  </conditionalFormatting>
  <conditionalFormatting sqref="D1167">
    <cfRule type="cellIs" dxfId="22" priority="18" operator="lessThan">
      <formula>0</formula>
    </cfRule>
  </conditionalFormatting>
  <conditionalFormatting sqref="D103:D108">
    <cfRule type="cellIs" dxfId="21" priority="17" operator="lessThan">
      <formula>0</formula>
    </cfRule>
  </conditionalFormatting>
  <conditionalFormatting sqref="D157">
    <cfRule type="cellIs" dxfId="20" priority="16" operator="lessThan">
      <formula>0</formula>
    </cfRule>
  </conditionalFormatting>
  <conditionalFormatting sqref="D262">
    <cfRule type="cellIs" dxfId="19" priority="15" operator="lessThan">
      <formula>0</formula>
    </cfRule>
  </conditionalFormatting>
  <conditionalFormatting sqref="D672">
    <cfRule type="cellIs" dxfId="18" priority="14" operator="lessThan">
      <formula>0</formula>
    </cfRule>
  </conditionalFormatting>
  <conditionalFormatting sqref="D918">
    <cfRule type="cellIs" dxfId="17" priority="13" operator="lessThan">
      <formula>0</formula>
    </cfRule>
  </conditionalFormatting>
  <conditionalFormatting sqref="D325">
    <cfRule type="cellIs" dxfId="16" priority="12" operator="lessThan">
      <formula>0</formula>
    </cfRule>
  </conditionalFormatting>
  <conditionalFormatting sqref="D350">
    <cfRule type="cellIs" dxfId="15" priority="11" operator="lessThan">
      <formula>0</formula>
    </cfRule>
  </conditionalFormatting>
  <conditionalFormatting sqref="D609">
    <cfRule type="cellIs" dxfId="14" priority="10" operator="lessThan">
      <formula>0</formula>
    </cfRule>
  </conditionalFormatting>
  <conditionalFormatting sqref="D610">
    <cfRule type="cellIs" dxfId="13" priority="9" operator="lessThan">
      <formula>0</formula>
    </cfRule>
  </conditionalFormatting>
  <conditionalFormatting sqref="D611">
    <cfRule type="cellIs" dxfId="12" priority="8" operator="lessThan">
      <formula>0</formula>
    </cfRule>
  </conditionalFormatting>
  <conditionalFormatting sqref="D629">
    <cfRule type="cellIs" dxfId="11" priority="7" operator="lessThan">
      <formula>0</formula>
    </cfRule>
  </conditionalFormatting>
  <conditionalFormatting sqref="D630">
    <cfRule type="cellIs" dxfId="10" priority="6" operator="lessThan">
      <formula>0</formula>
    </cfRule>
  </conditionalFormatting>
  <conditionalFormatting sqref="D1014">
    <cfRule type="cellIs" dxfId="9" priority="5" operator="lessThan">
      <formula>0</formula>
    </cfRule>
  </conditionalFormatting>
  <conditionalFormatting sqref="D1401:D1410 D1412:D1416 D1418:D1420">
    <cfRule type="cellIs" dxfId="8" priority="4" operator="lessThan">
      <formula>0</formula>
    </cfRule>
  </conditionalFormatting>
  <conditionalFormatting sqref="D1411">
    <cfRule type="cellIs" dxfId="7" priority="3" operator="lessThan">
      <formula>0</formula>
    </cfRule>
  </conditionalFormatting>
  <conditionalFormatting sqref="D1417">
    <cfRule type="cellIs" dxfId="6" priority="2" operator="lessThan">
      <formula>0</formula>
    </cfRule>
  </conditionalFormatting>
  <conditionalFormatting sqref="D1591:D1595">
    <cfRule type="cellIs" dxfId="5" priority="1" operator="lessThan">
      <formula>0</formula>
    </cfRule>
  </conditionalFormatting>
  <dataValidations count="1">
    <dataValidation type="custom" allowBlank="1" showInputMessage="1" showErrorMessage="1" sqref="H8:H1048576">
      <formula1>"Thales; João; Marcia"</formula1>
    </dataValidation>
  </dataValidations>
  <printOptions horizontalCentered="1"/>
  <pageMargins left="0.15748031496062992" right="0.15748031496062992" top="1.299212598425197" bottom="0.74803149606299213" header="0.19685039370078741" footer="0.19685039370078741"/>
  <pageSetup paperSize="9" scale="99" orientation="portrait" horizontalDpi="4294967295" verticalDpi="4294967295" r:id="rId1"/>
  <headerFooter>
    <oddHeader>&amp;C&amp;G</oddHeader>
    <oddFooter>&amp;C&amp;"Arial,Normal"
&amp;"Verdana,Normal"&amp;10Marcia Rodrigues da Silva 
Coordenadora de Compras
FUABC OSS - Instituto de Infectologia Emílio Ribas Baixada Santista
&amp;"-,Regular"&amp;11
&amp;R&amp;G</oddFooter>
  </headerFooter>
  <rowBreaks count="3" manualBreakCount="3">
    <brk id="34" max="16383" man="1"/>
    <brk id="86" max="16383" man="1"/>
    <brk id="120" max="16383" man="1"/>
  </rowBreak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" filterMode="1">
    <pageSetUpPr fitToPage="1"/>
  </sheetPr>
  <dimension ref="A1:W512"/>
  <sheetViews>
    <sheetView zoomScaleNormal="100" zoomScaleSheetLayoutView="100" workbookViewId="0">
      <pane xSplit="1" ySplit="1" topLeftCell="B2" activePane="bottomRight" state="frozen"/>
      <selection activeCell="H8" sqref="H8"/>
      <selection pane="topRight" activeCell="H8" sqref="H8"/>
      <selection pane="bottomLeft" activeCell="H8" sqref="H8"/>
      <selection pane="bottomRight" activeCell="E331" sqref="E331"/>
    </sheetView>
  </sheetViews>
  <sheetFormatPr defaultRowHeight="10.5" x14ac:dyDescent="0.15"/>
  <cols>
    <col min="1" max="1" width="11" style="102" customWidth="1"/>
    <col min="2" max="2" width="11.5703125" style="50" bestFit="1" customWidth="1"/>
    <col min="3" max="3" width="49.85546875" style="103" customWidth="1"/>
    <col min="4" max="4" width="16.85546875" style="55" customWidth="1"/>
    <col min="5" max="5" width="16.5703125" style="102" bestFit="1" customWidth="1"/>
    <col min="6" max="6" width="16.7109375" style="104" customWidth="1"/>
    <col min="7" max="7" width="20" style="104" customWidth="1"/>
    <col min="8" max="8" width="23" style="104" customWidth="1"/>
    <col min="9" max="9" width="35.85546875" style="266" customWidth="1"/>
    <col min="10" max="10" width="63.28515625" style="266" customWidth="1"/>
    <col min="11" max="11" width="16.7109375" style="105" customWidth="1"/>
    <col min="12" max="12" width="25.28515625" style="50" bestFit="1" customWidth="1"/>
    <col min="13" max="13" width="14.85546875" style="105" bestFit="1" customWidth="1"/>
    <col min="14" max="14" width="14.85546875" style="105" customWidth="1"/>
    <col min="15" max="15" width="23.140625" style="105" bestFit="1" customWidth="1"/>
    <col min="16" max="16" width="13.5703125" style="102" customWidth="1"/>
    <col min="17" max="17" width="14" style="102" bestFit="1" customWidth="1"/>
    <col min="18" max="18" width="15.28515625" style="102" bestFit="1" customWidth="1"/>
    <col min="19" max="19" width="13" style="105" customWidth="1"/>
    <col min="20" max="22" width="9.140625" style="55"/>
    <col min="23" max="23" width="9.140625" style="291"/>
    <col min="24" max="16384" width="9.140625" style="55"/>
  </cols>
  <sheetData>
    <row r="1" spans="1:23" s="107" customFormat="1" ht="21" x14ac:dyDescent="0.15">
      <c r="A1" s="184" t="s">
        <v>2</v>
      </c>
      <c r="B1" s="185" t="s">
        <v>14</v>
      </c>
      <c r="C1" s="184" t="s">
        <v>1725</v>
      </c>
      <c r="D1" s="184" t="s">
        <v>15</v>
      </c>
      <c r="E1" s="184" t="s">
        <v>19</v>
      </c>
      <c r="F1" s="186" t="s">
        <v>1726</v>
      </c>
      <c r="G1" s="186" t="s">
        <v>1727</v>
      </c>
      <c r="H1" s="186" t="s">
        <v>21</v>
      </c>
      <c r="I1" s="251" t="s">
        <v>1728</v>
      </c>
      <c r="J1" s="251" t="s">
        <v>1729</v>
      </c>
      <c r="K1" s="184" t="s">
        <v>16</v>
      </c>
      <c r="L1" s="185" t="s">
        <v>1756</v>
      </c>
      <c r="M1" s="187" t="s">
        <v>17</v>
      </c>
      <c r="N1" s="187" t="s">
        <v>1730</v>
      </c>
      <c r="O1" s="184" t="s">
        <v>1731</v>
      </c>
      <c r="P1" s="184" t="s">
        <v>25</v>
      </c>
      <c r="Q1" s="184" t="s">
        <v>23</v>
      </c>
      <c r="R1" s="184" t="s">
        <v>26</v>
      </c>
      <c r="S1" s="184" t="s">
        <v>24</v>
      </c>
      <c r="W1" s="235" t="s">
        <v>1121</v>
      </c>
    </row>
    <row r="2" spans="1:23" ht="31.5" hidden="1" x14ac:dyDescent="0.15">
      <c r="A2" s="114" t="s">
        <v>46</v>
      </c>
      <c r="B2" s="65">
        <v>43836</v>
      </c>
      <c r="C2" s="66" t="s">
        <v>147</v>
      </c>
      <c r="D2" s="67" t="s">
        <v>148</v>
      </c>
      <c r="E2" s="68" t="s">
        <v>119</v>
      </c>
      <c r="F2" s="69">
        <v>19816.98</v>
      </c>
      <c r="G2" s="69">
        <v>17216.98</v>
      </c>
      <c r="H2" s="70">
        <f>IF(F2="","",F2-G2)</f>
        <v>2600</v>
      </c>
      <c r="I2" s="252" t="s">
        <v>149</v>
      </c>
      <c r="J2" s="253" t="s">
        <v>150</v>
      </c>
      <c r="K2" s="71" t="s">
        <v>141</v>
      </c>
      <c r="L2" s="72">
        <v>43851</v>
      </c>
      <c r="M2" s="67" t="s">
        <v>151</v>
      </c>
      <c r="N2" s="73">
        <v>43851</v>
      </c>
      <c r="O2" s="73" t="s">
        <v>117</v>
      </c>
      <c r="P2" s="67" t="s">
        <v>116</v>
      </c>
      <c r="Q2" s="67" t="s">
        <v>116</v>
      </c>
      <c r="R2" s="67" t="s">
        <v>116</v>
      </c>
      <c r="S2" s="67" t="s">
        <v>152</v>
      </c>
      <c r="W2" s="55"/>
    </row>
    <row r="3" spans="1:23" ht="126" hidden="1" x14ac:dyDescent="0.15">
      <c r="A3" s="115" t="s">
        <v>47</v>
      </c>
      <c r="B3" s="74">
        <v>43839</v>
      </c>
      <c r="C3" s="66" t="s">
        <v>189</v>
      </c>
      <c r="D3" s="67" t="s">
        <v>153</v>
      </c>
      <c r="E3" s="68" t="s">
        <v>349</v>
      </c>
      <c r="F3" s="77">
        <v>14546.72</v>
      </c>
      <c r="G3" s="69">
        <v>10148.43</v>
      </c>
      <c r="H3" s="70">
        <f t="shared" ref="H3:H66" si="0">IF(F3="","",F3-G3)</f>
        <v>4398.2899999999991</v>
      </c>
      <c r="I3" s="252" t="s">
        <v>154</v>
      </c>
      <c r="J3" s="254" t="s">
        <v>155</v>
      </c>
      <c r="K3" s="78" t="s">
        <v>156</v>
      </c>
      <c r="L3" s="79">
        <v>43846</v>
      </c>
      <c r="M3" s="67" t="s">
        <v>157</v>
      </c>
      <c r="N3" s="74">
        <v>43846</v>
      </c>
      <c r="O3" s="81" t="s">
        <v>117</v>
      </c>
      <c r="P3" s="80" t="s">
        <v>116</v>
      </c>
      <c r="Q3" s="80" t="s">
        <v>116</v>
      </c>
      <c r="R3" s="80" t="s">
        <v>116</v>
      </c>
      <c r="S3" s="67" t="s">
        <v>152</v>
      </c>
      <c r="W3" s="55"/>
    </row>
    <row r="4" spans="1:23" ht="31.5" hidden="1" x14ac:dyDescent="0.15">
      <c r="A4" s="115" t="s">
        <v>48</v>
      </c>
      <c r="B4" s="74">
        <v>43839</v>
      </c>
      <c r="C4" s="75" t="s">
        <v>386</v>
      </c>
      <c r="D4" s="67" t="s">
        <v>112</v>
      </c>
      <c r="E4" s="76" t="s">
        <v>119</v>
      </c>
      <c r="F4" s="77">
        <v>830</v>
      </c>
      <c r="G4" s="69">
        <v>655</v>
      </c>
      <c r="H4" s="70">
        <f t="shared" si="0"/>
        <v>175</v>
      </c>
      <c r="I4" s="254" t="s">
        <v>387</v>
      </c>
      <c r="J4" s="254" t="s">
        <v>77</v>
      </c>
      <c r="K4" s="78" t="s">
        <v>141</v>
      </c>
      <c r="L4" s="79">
        <v>43846</v>
      </c>
      <c r="M4" s="67" t="s">
        <v>207</v>
      </c>
      <c r="N4" s="74">
        <v>43846</v>
      </c>
      <c r="O4" s="81" t="s">
        <v>117</v>
      </c>
      <c r="P4" s="80" t="s">
        <v>116</v>
      </c>
      <c r="Q4" s="80" t="s">
        <v>116</v>
      </c>
      <c r="R4" s="80" t="s">
        <v>116</v>
      </c>
      <c r="S4" s="67" t="s">
        <v>152</v>
      </c>
      <c r="W4" s="55"/>
    </row>
    <row r="5" spans="1:23" ht="21" hidden="1" x14ac:dyDescent="0.15">
      <c r="A5" s="115" t="s">
        <v>49</v>
      </c>
      <c r="B5" s="74">
        <v>43839</v>
      </c>
      <c r="C5" s="75" t="s">
        <v>250</v>
      </c>
      <c r="D5" s="67" t="s">
        <v>112</v>
      </c>
      <c r="E5" s="76" t="s">
        <v>349</v>
      </c>
      <c r="F5" s="77">
        <v>700</v>
      </c>
      <c r="G5" s="69">
        <v>495.44</v>
      </c>
      <c r="H5" s="70">
        <f t="shared" si="0"/>
        <v>204.56</v>
      </c>
      <c r="I5" s="254" t="s">
        <v>388</v>
      </c>
      <c r="J5" s="254" t="s">
        <v>390</v>
      </c>
      <c r="K5" s="78" t="s">
        <v>141</v>
      </c>
      <c r="L5" s="79">
        <v>43853</v>
      </c>
      <c r="M5" s="67" t="s">
        <v>114</v>
      </c>
      <c r="N5" s="74">
        <v>43853</v>
      </c>
      <c r="O5" s="81" t="s">
        <v>117</v>
      </c>
      <c r="P5" s="80" t="s">
        <v>116</v>
      </c>
      <c r="Q5" s="80" t="s">
        <v>116</v>
      </c>
      <c r="R5" s="80" t="s">
        <v>116</v>
      </c>
      <c r="S5" s="67" t="s">
        <v>152</v>
      </c>
      <c r="W5" s="55"/>
    </row>
    <row r="6" spans="1:23" ht="73.5" hidden="1" x14ac:dyDescent="0.15">
      <c r="A6" s="115" t="s">
        <v>50</v>
      </c>
      <c r="B6" s="74">
        <v>43839</v>
      </c>
      <c r="C6" s="75" t="s">
        <v>391</v>
      </c>
      <c r="D6" s="67" t="s">
        <v>112</v>
      </c>
      <c r="E6" s="76" t="s">
        <v>349</v>
      </c>
      <c r="F6" s="77">
        <v>10392.620000000001</v>
      </c>
      <c r="G6" s="69">
        <v>8526.18</v>
      </c>
      <c r="H6" s="70">
        <f t="shared" si="0"/>
        <v>1866.4400000000005</v>
      </c>
      <c r="I6" s="254" t="s">
        <v>392</v>
      </c>
      <c r="J6" s="255" t="s">
        <v>393</v>
      </c>
      <c r="K6" s="78" t="s">
        <v>141</v>
      </c>
      <c r="L6" s="79">
        <v>43846</v>
      </c>
      <c r="M6" s="67" t="s">
        <v>188</v>
      </c>
      <c r="N6" s="74">
        <v>43846</v>
      </c>
      <c r="O6" s="81" t="s">
        <v>117</v>
      </c>
      <c r="P6" s="80" t="s">
        <v>116</v>
      </c>
      <c r="Q6" s="80" t="s">
        <v>116</v>
      </c>
      <c r="R6" s="80" t="s">
        <v>116</v>
      </c>
      <c r="S6" s="67" t="s">
        <v>152</v>
      </c>
      <c r="W6" s="55"/>
    </row>
    <row r="7" spans="1:23" ht="31.5" hidden="1" x14ac:dyDescent="0.15">
      <c r="A7" s="116" t="s">
        <v>51</v>
      </c>
      <c r="B7" s="74">
        <v>43839</v>
      </c>
      <c r="C7" s="75" t="s">
        <v>396</v>
      </c>
      <c r="D7" s="67" t="s">
        <v>112</v>
      </c>
      <c r="E7" s="76" t="s">
        <v>119</v>
      </c>
      <c r="F7" s="77">
        <v>1060.9100000000001</v>
      </c>
      <c r="G7" s="69">
        <v>1056.53</v>
      </c>
      <c r="H7" s="70">
        <f t="shared" si="0"/>
        <v>4.3800000000001091</v>
      </c>
      <c r="I7" s="255" t="s">
        <v>397</v>
      </c>
      <c r="J7" s="255" t="s">
        <v>398</v>
      </c>
      <c r="K7" s="78" t="s">
        <v>141</v>
      </c>
      <c r="L7" s="79">
        <v>43846</v>
      </c>
      <c r="M7" s="67" t="s">
        <v>188</v>
      </c>
      <c r="N7" s="74">
        <v>43846</v>
      </c>
      <c r="O7" s="81" t="s">
        <v>117</v>
      </c>
      <c r="P7" s="80" t="s">
        <v>116</v>
      </c>
      <c r="Q7" s="80" t="s">
        <v>116</v>
      </c>
      <c r="R7" s="80" t="s">
        <v>116</v>
      </c>
      <c r="S7" s="67" t="s">
        <v>152</v>
      </c>
      <c r="W7" s="55"/>
    </row>
    <row r="8" spans="1:23" ht="168" hidden="1" x14ac:dyDescent="0.15">
      <c r="A8" s="115" t="s">
        <v>52</v>
      </c>
      <c r="B8" s="74">
        <v>43839</v>
      </c>
      <c r="C8" s="75" t="s">
        <v>399</v>
      </c>
      <c r="D8" s="67" t="s">
        <v>112</v>
      </c>
      <c r="E8" s="76" t="s">
        <v>349</v>
      </c>
      <c r="F8" s="77">
        <v>24550.5</v>
      </c>
      <c r="G8" s="69">
        <v>18234.830000000002</v>
      </c>
      <c r="H8" s="70">
        <f t="shared" si="0"/>
        <v>6315.6699999999983</v>
      </c>
      <c r="I8" s="254" t="s">
        <v>400</v>
      </c>
      <c r="J8" s="255" t="s">
        <v>401</v>
      </c>
      <c r="K8" s="78" t="s">
        <v>141</v>
      </c>
      <c r="L8" s="79">
        <v>43847</v>
      </c>
      <c r="M8" s="67" t="s">
        <v>188</v>
      </c>
      <c r="N8" s="74">
        <v>43847</v>
      </c>
      <c r="O8" s="81" t="s">
        <v>117</v>
      </c>
      <c r="P8" s="80" t="s">
        <v>116</v>
      </c>
      <c r="Q8" s="80" t="s">
        <v>116</v>
      </c>
      <c r="R8" s="80" t="s">
        <v>116</v>
      </c>
      <c r="S8" s="67" t="s">
        <v>152</v>
      </c>
      <c r="W8" s="55"/>
    </row>
    <row r="9" spans="1:23" hidden="1" x14ac:dyDescent="0.15">
      <c r="A9" s="115" t="s">
        <v>53</v>
      </c>
      <c r="B9" s="74">
        <v>43839</v>
      </c>
      <c r="C9" s="75" t="s">
        <v>1265</v>
      </c>
      <c r="D9" s="67" t="s">
        <v>212</v>
      </c>
      <c r="E9" s="76" t="s">
        <v>283</v>
      </c>
      <c r="F9" s="77"/>
      <c r="G9" s="69"/>
      <c r="H9" s="70" t="str">
        <f t="shared" si="0"/>
        <v/>
      </c>
      <c r="I9" s="254"/>
      <c r="J9" s="255"/>
      <c r="K9" s="78"/>
      <c r="L9" s="79"/>
      <c r="M9" s="67"/>
      <c r="N9" s="74"/>
      <c r="O9" s="81"/>
      <c r="P9" s="80"/>
      <c r="Q9" s="80"/>
      <c r="R9" s="80"/>
      <c r="S9" s="67"/>
      <c r="W9" s="55"/>
    </row>
    <row r="10" spans="1:23" ht="42" hidden="1" x14ac:dyDescent="0.15">
      <c r="A10" s="115" t="s">
        <v>54</v>
      </c>
      <c r="B10" s="74">
        <v>43839</v>
      </c>
      <c r="C10" s="75" t="s">
        <v>133</v>
      </c>
      <c r="D10" s="67" t="s">
        <v>134</v>
      </c>
      <c r="E10" s="76" t="s">
        <v>130</v>
      </c>
      <c r="F10" s="77">
        <v>471075</v>
      </c>
      <c r="G10" s="69">
        <v>218625</v>
      </c>
      <c r="H10" s="70">
        <f t="shared" si="0"/>
        <v>252450</v>
      </c>
      <c r="I10" s="254" t="s">
        <v>136</v>
      </c>
      <c r="J10" s="254" t="s">
        <v>135</v>
      </c>
      <c r="K10" s="78" t="s">
        <v>121</v>
      </c>
      <c r="L10" s="79"/>
      <c r="M10" s="67" t="s">
        <v>23</v>
      </c>
      <c r="N10" s="74"/>
      <c r="O10" s="81" t="s">
        <v>117</v>
      </c>
      <c r="P10" s="80" t="s">
        <v>116</v>
      </c>
      <c r="Q10" s="80" t="s">
        <v>116</v>
      </c>
      <c r="R10" s="80" t="s">
        <v>116</v>
      </c>
      <c r="S10" s="67" t="s">
        <v>123</v>
      </c>
      <c r="W10" s="55"/>
    </row>
    <row r="11" spans="1:23" ht="63" hidden="1" x14ac:dyDescent="0.15">
      <c r="A11" s="115" t="s">
        <v>55</v>
      </c>
      <c r="B11" s="74">
        <v>43839</v>
      </c>
      <c r="C11" s="75" t="s">
        <v>127</v>
      </c>
      <c r="D11" s="67" t="s">
        <v>129</v>
      </c>
      <c r="E11" s="76" t="s">
        <v>130</v>
      </c>
      <c r="F11" s="77">
        <v>312000</v>
      </c>
      <c r="G11" s="69">
        <v>241200</v>
      </c>
      <c r="H11" s="70">
        <f t="shared" si="0"/>
        <v>70800</v>
      </c>
      <c r="I11" s="254" t="s">
        <v>131</v>
      </c>
      <c r="J11" s="254" t="s">
        <v>132</v>
      </c>
      <c r="K11" s="78" t="s">
        <v>121</v>
      </c>
      <c r="L11" s="79"/>
      <c r="M11" s="67" t="s">
        <v>23</v>
      </c>
      <c r="N11" s="74"/>
      <c r="O11" s="81"/>
      <c r="P11" s="80" t="s">
        <v>116</v>
      </c>
      <c r="Q11" s="80" t="s">
        <v>116</v>
      </c>
      <c r="R11" s="80" t="s">
        <v>116</v>
      </c>
      <c r="S11" s="67" t="s">
        <v>123</v>
      </c>
      <c r="W11" s="55"/>
    </row>
    <row r="12" spans="1:23" ht="42" hidden="1" x14ac:dyDescent="0.15">
      <c r="A12" s="115" t="s">
        <v>85</v>
      </c>
      <c r="B12" s="74">
        <v>43840</v>
      </c>
      <c r="C12" s="75" t="s">
        <v>204</v>
      </c>
      <c r="D12" s="67" t="s">
        <v>125</v>
      </c>
      <c r="E12" s="76" t="s">
        <v>119</v>
      </c>
      <c r="F12" s="77">
        <v>3500</v>
      </c>
      <c r="G12" s="69">
        <v>1883</v>
      </c>
      <c r="H12" s="70">
        <f t="shared" si="0"/>
        <v>1617</v>
      </c>
      <c r="I12" s="254" t="s">
        <v>205</v>
      </c>
      <c r="J12" s="254" t="s">
        <v>206</v>
      </c>
      <c r="K12" s="78" t="s">
        <v>141</v>
      </c>
      <c r="L12" s="79">
        <v>43853</v>
      </c>
      <c r="M12" s="67" t="s">
        <v>207</v>
      </c>
      <c r="N12" s="74">
        <v>43853</v>
      </c>
      <c r="O12" s="81" t="s">
        <v>117</v>
      </c>
      <c r="P12" s="80" t="s">
        <v>116</v>
      </c>
      <c r="Q12" s="80" t="s">
        <v>116</v>
      </c>
      <c r="R12" s="80" t="s">
        <v>116</v>
      </c>
      <c r="S12" s="67" t="s">
        <v>152</v>
      </c>
      <c r="W12" s="55"/>
    </row>
    <row r="13" spans="1:23" ht="42" hidden="1" x14ac:dyDescent="0.15">
      <c r="A13" s="115" t="s">
        <v>86</v>
      </c>
      <c r="B13" s="74">
        <v>43843</v>
      </c>
      <c r="C13" s="75" t="s">
        <v>142</v>
      </c>
      <c r="D13" s="67" t="s">
        <v>134</v>
      </c>
      <c r="E13" s="76" t="s">
        <v>113</v>
      </c>
      <c r="F13" s="77"/>
      <c r="G13" s="69"/>
      <c r="H13" s="70" t="str">
        <f t="shared" si="0"/>
        <v/>
      </c>
      <c r="I13" s="254"/>
      <c r="J13" s="254"/>
      <c r="K13" s="78" t="s">
        <v>141</v>
      </c>
      <c r="L13" s="79"/>
      <c r="M13" s="67" t="s">
        <v>23</v>
      </c>
      <c r="N13" s="74"/>
      <c r="O13" s="81" t="s">
        <v>117</v>
      </c>
      <c r="P13" s="80" t="s">
        <v>116</v>
      </c>
      <c r="Q13" s="80" t="s">
        <v>116</v>
      </c>
      <c r="R13" s="80" t="s">
        <v>116</v>
      </c>
      <c r="S13" s="67" t="s">
        <v>123</v>
      </c>
      <c r="W13" s="55"/>
    </row>
    <row r="14" spans="1:23" ht="31.5" hidden="1" x14ac:dyDescent="0.15">
      <c r="A14" s="115" t="s">
        <v>87</v>
      </c>
      <c r="B14" s="74">
        <v>43843</v>
      </c>
      <c r="C14" s="75" t="s">
        <v>128</v>
      </c>
      <c r="D14" s="67" t="s">
        <v>118</v>
      </c>
      <c r="E14" s="76" t="s">
        <v>119</v>
      </c>
      <c r="F14" s="77">
        <v>172911.9</v>
      </c>
      <c r="G14" s="69">
        <v>155620.68</v>
      </c>
      <c r="H14" s="70">
        <f t="shared" si="0"/>
        <v>17291.22</v>
      </c>
      <c r="I14" s="254" t="s">
        <v>120</v>
      </c>
      <c r="J14" s="254" t="s">
        <v>120</v>
      </c>
      <c r="K14" s="78" t="s">
        <v>121</v>
      </c>
      <c r="L14" s="79">
        <v>43856</v>
      </c>
      <c r="M14" s="67" t="s">
        <v>23</v>
      </c>
      <c r="N14" s="74">
        <v>43855</v>
      </c>
      <c r="O14" s="81" t="s">
        <v>117</v>
      </c>
      <c r="P14" s="80" t="s">
        <v>116</v>
      </c>
      <c r="Q14" s="80" t="s">
        <v>116</v>
      </c>
      <c r="R14" s="80" t="s">
        <v>116</v>
      </c>
      <c r="S14" s="67" t="s">
        <v>123</v>
      </c>
      <c r="W14" s="55"/>
    </row>
    <row r="15" spans="1:23" ht="21" hidden="1" x14ac:dyDescent="0.15">
      <c r="A15" s="115" t="s">
        <v>88</v>
      </c>
      <c r="B15" s="74">
        <v>43846</v>
      </c>
      <c r="C15" s="75" t="s">
        <v>124</v>
      </c>
      <c r="D15" s="67" t="s">
        <v>125</v>
      </c>
      <c r="E15" s="76" t="s">
        <v>113</v>
      </c>
      <c r="F15" s="77">
        <v>24000</v>
      </c>
      <c r="G15" s="69"/>
      <c r="H15" s="70">
        <f t="shared" si="0"/>
        <v>24000</v>
      </c>
      <c r="I15" s="256" t="s">
        <v>126</v>
      </c>
      <c r="J15" s="256" t="s">
        <v>126</v>
      </c>
      <c r="K15" s="78" t="s">
        <v>121</v>
      </c>
      <c r="L15" s="79"/>
      <c r="M15" s="67" t="s">
        <v>23</v>
      </c>
      <c r="N15" s="81"/>
      <c r="O15" s="81"/>
      <c r="P15" s="80"/>
      <c r="Q15" s="80"/>
      <c r="R15" s="80"/>
      <c r="S15" s="67"/>
      <c r="W15" s="55"/>
    </row>
    <row r="16" spans="1:23" ht="64.5" hidden="1" customHeight="1" x14ac:dyDescent="0.15">
      <c r="A16" s="115" t="s">
        <v>70</v>
      </c>
      <c r="B16" s="74">
        <v>43847</v>
      </c>
      <c r="C16" s="75" t="s">
        <v>208</v>
      </c>
      <c r="D16" s="67" t="s">
        <v>153</v>
      </c>
      <c r="E16" s="76" t="s">
        <v>349</v>
      </c>
      <c r="F16" s="77">
        <v>11905.11</v>
      </c>
      <c r="G16" s="69">
        <v>6594.72</v>
      </c>
      <c r="H16" s="70">
        <f t="shared" si="0"/>
        <v>5310.39</v>
      </c>
      <c r="I16" s="256" t="s">
        <v>209</v>
      </c>
      <c r="J16" s="255" t="s">
        <v>210</v>
      </c>
      <c r="K16" s="78" t="s">
        <v>141</v>
      </c>
      <c r="L16" s="79">
        <v>43851</v>
      </c>
      <c r="M16" s="67" t="s">
        <v>157</v>
      </c>
      <c r="N16" s="74">
        <v>43851</v>
      </c>
      <c r="O16" s="81" t="s">
        <v>117</v>
      </c>
      <c r="P16" s="80" t="s">
        <v>116</v>
      </c>
      <c r="Q16" s="80" t="s">
        <v>116</v>
      </c>
      <c r="R16" s="80" t="s">
        <v>116</v>
      </c>
      <c r="S16" s="67" t="s">
        <v>152</v>
      </c>
      <c r="W16" s="55"/>
    </row>
    <row r="17" spans="1:19" s="55" customFormat="1" ht="42" hidden="1" x14ac:dyDescent="0.15">
      <c r="A17" s="115" t="s">
        <v>84</v>
      </c>
      <c r="B17" s="74">
        <v>43850</v>
      </c>
      <c r="C17" s="75" t="s">
        <v>211</v>
      </c>
      <c r="D17" s="67" t="s">
        <v>212</v>
      </c>
      <c r="E17" s="76" t="s">
        <v>349</v>
      </c>
      <c r="F17" s="77">
        <v>8543.7900000000009</v>
      </c>
      <c r="G17" s="69">
        <v>8052.35</v>
      </c>
      <c r="H17" s="70">
        <f t="shared" si="0"/>
        <v>491.44000000000051</v>
      </c>
      <c r="I17" s="254" t="s">
        <v>213</v>
      </c>
      <c r="J17" s="255" t="s">
        <v>214</v>
      </c>
      <c r="K17" s="78" t="s">
        <v>156</v>
      </c>
      <c r="L17" s="79">
        <v>43861</v>
      </c>
      <c r="M17" s="67" t="s">
        <v>215</v>
      </c>
      <c r="N17" s="81">
        <v>43861</v>
      </c>
      <c r="O17" s="81" t="s">
        <v>117</v>
      </c>
      <c r="P17" s="80" t="s">
        <v>116</v>
      </c>
      <c r="Q17" s="80" t="s">
        <v>116</v>
      </c>
      <c r="R17" s="80" t="s">
        <v>116</v>
      </c>
      <c r="S17" s="67" t="s">
        <v>152</v>
      </c>
    </row>
    <row r="18" spans="1:19" s="55" customFormat="1" ht="21" hidden="1" x14ac:dyDescent="0.15">
      <c r="A18" s="115" t="s">
        <v>89</v>
      </c>
      <c r="B18" s="74">
        <v>43850</v>
      </c>
      <c r="C18" s="75" t="s">
        <v>245</v>
      </c>
      <c r="D18" s="67" t="s">
        <v>212</v>
      </c>
      <c r="E18" s="76" t="s">
        <v>139</v>
      </c>
      <c r="F18" s="77">
        <v>1817.75</v>
      </c>
      <c r="G18" s="69">
        <v>1795</v>
      </c>
      <c r="H18" s="70">
        <f t="shared" si="0"/>
        <v>22.75</v>
      </c>
      <c r="I18" s="254" t="s">
        <v>246</v>
      </c>
      <c r="J18" s="255" t="s">
        <v>235</v>
      </c>
      <c r="K18" s="78" t="s">
        <v>141</v>
      </c>
      <c r="L18" s="79">
        <v>43861</v>
      </c>
      <c r="M18" s="67" t="s">
        <v>215</v>
      </c>
      <c r="N18" s="74">
        <v>43861</v>
      </c>
      <c r="O18" s="81" t="s">
        <v>117</v>
      </c>
      <c r="P18" s="80" t="s">
        <v>116</v>
      </c>
      <c r="Q18" s="80" t="s">
        <v>116</v>
      </c>
      <c r="R18" s="80" t="s">
        <v>116</v>
      </c>
      <c r="S18" s="67" t="s">
        <v>152</v>
      </c>
    </row>
    <row r="19" spans="1:19" s="55" customFormat="1" ht="31.5" hidden="1" x14ac:dyDescent="0.15">
      <c r="A19" s="115" t="s">
        <v>90</v>
      </c>
      <c r="B19" s="74">
        <v>43873</v>
      </c>
      <c r="C19" s="75" t="s">
        <v>284</v>
      </c>
      <c r="D19" s="67" t="s">
        <v>212</v>
      </c>
      <c r="E19" s="76" t="s">
        <v>349</v>
      </c>
      <c r="F19" s="77">
        <v>12912.38</v>
      </c>
      <c r="G19" s="69">
        <v>12399.1</v>
      </c>
      <c r="H19" s="70">
        <f t="shared" si="0"/>
        <v>513.27999999999884</v>
      </c>
      <c r="I19" s="254" t="s">
        <v>285</v>
      </c>
      <c r="J19" s="255" t="s">
        <v>286</v>
      </c>
      <c r="K19" s="78" t="s">
        <v>141</v>
      </c>
      <c r="L19" s="79">
        <v>43861</v>
      </c>
      <c r="M19" s="67" t="s">
        <v>215</v>
      </c>
      <c r="N19" s="81">
        <v>43861</v>
      </c>
      <c r="O19" s="81" t="s">
        <v>117</v>
      </c>
      <c r="P19" s="80" t="s">
        <v>116</v>
      </c>
      <c r="Q19" s="80" t="s">
        <v>116</v>
      </c>
      <c r="R19" s="80" t="s">
        <v>116</v>
      </c>
      <c r="S19" s="67" t="s">
        <v>152</v>
      </c>
    </row>
    <row r="20" spans="1:19" s="55" customFormat="1" ht="52.5" hidden="1" x14ac:dyDescent="0.15">
      <c r="A20" s="115" t="s">
        <v>91</v>
      </c>
      <c r="B20" s="74">
        <v>43850</v>
      </c>
      <c r="C20" s="75" t="s">
        <v>279</v>
      </c>
      <c r="D20" s="67" t="s">
        <v>212</v>
      </c>
      <c r="E20" s="76" t="s">
        <v>349</v>
      </c>
      <c r="F20" s="77">
        <v>18856.759999999998</v>
      </c>
      <c r="G20" s="69">
        <v>13972.78</v>
      </c>
      <c r="H20" s="70">
        <f t="shared" si="0"/>
        <v>4883.9799999999977</v>
      </c>
      <c r="I20" s="254" t="s">
        <v>280</v>
      </c>
      <c r="J20" s="255" t="s">
        <v>281</v>
      </c>
      <c r="K20" s="78" t="s">
        <v>141</v>
      </c>
      <c r="L20" s="79">
        <v>43861</v>
      </c>
      <c r="M20" s="67" t="s">
        <v>215</v>
      </c>
      <c r="N20" s="81">
        <v>43861</v>
      </c>
      <c r="O20" s="81" t="s">
        <v>117</v>
      </c>
      <c r="P20" s="80" t="s">
        <v>116</v>
      </c>
      <c r="Q20" s="80" t="s">
        <v>116</v>
      </c>
      <c r="R20" s="80" t="s">
        <v>116</v>
      </c>
      <c r="S20" s="67" t="s">
        <v>152</v>
      </c>
    </row>
    <row r="21" spans="1:19" s="55" customFormat="1" ht="21" hidden="1" x14ac:dyDescent="0.15">
      <c r="A21" s="115" t="s">
        <v>92</v>
      </c>
      <c r="B21" s="74">
        <v>43850</v>
      </c>
      <c r="C21" s="75" t="s">
        <v>233</v>
      </c>
      <c r="D21" s="67" t="s">
        <v>212</v>
      </c>
      <c r="E21" s="76" t="s">
        <v>349</v>
      </c>
      <c r="F21" s="77">
        <v>449.4</v>
      </c>
      <c r="G21" s="69">
        <v>420</v>
      </c>
      <c r="H21" s="70">
        <f t="shared" si="0"/>
        <v>29.399999999999977</v>
      </c>
      <c r="I21" s="254" t="s">
        <v>234</v>
      </c>
      <c r="J21" s="255" t="s">
        <v>235</v>
      </c>
      <c r="K21" s="78" t="s">
        <v>141</v>
      </c>
      <c r="L21" s="79">
        <v>43861</v>
      </c>
      <c r="M21" s="67" t="s">
        <v>215</v>
      </c>
      <c r="N21" s="74">
        <v>43861</v>
      </c>
      <c r="O21" s="81" t="s">
        <v>117</v>
      </c>
      <c r="P21" s="80" t="s">
        <v>116</v>
      </c>
      <c r="Q21" s="80" t="s">
        <v>116</v>
      </c>
      <c r="R21" s="80" t="s">
        <v>116</v>
      </c>
      <c r="S21" s="67" t="s">
        <v>152</v>
      </c>
    </row>
    <row r="22" spans="1:19" s="55" customFormat="1" ht="31.5" hidden="1" x14ac:dyDescent="0.15">
      <c r="A22" s="115" t="s">
        <v>93</v>
      </c>
      <c r="B22" s="74">
        <v>43852</v>
      </c>
      <c r="C22" s="75" t="s">
        <v>241</v>
      </c>
      <c r="D22" s="67" t="s">
        <v>242</v>
      </c>
      <c r="E22" s="76" t="s">
        <v>119</v>
      </c>
      <c r="F22" s="77">
        <v>2850</v>
      </c>
      <c r="G22" s="69">
        <v>2598</v>
      </c>
      <c r="H22" s="70">
        <f t="shared" si="0"/>
        <v>252</v>
      </c>
      <c r="I22" s="254" t="s">
        <v>243</v>
      </c>
      <c r="J22" s="254" t="s">
        <v>244</v>
      </c>
      <c r="K22" s="78" t="s">
        <v>141</v>
      </c>
      <c r="L22" s="79">
        <v>43878</v>
      </c>
      <c r="M22" s="67" t="s">
        <v>151</v>
      </c>
      <c r="N22" s="74">
        <v>43878</v>
      </c>
      <c r="O22" s="81" t="s">
        <v>117</v>
      </c>
      <c r="P22" s="80" t="s">
        <v>116</v>
      </c>
      <c r="Q22" s="80" t="s">
        <v>116</v>
      </c>
      <c r="R22" s="80" t="s">
        <v>116</v>
      </c>
      <c r="S22" s="67" t="s">
        <v>152</v>
      </c>
    </row>
    <row r="23" spans="1:19" s="55" customFormat="1" ht="63" hidden="1" x14ac:dyDescent="0.15">
      <c r="A23" s="115" t="s">
        <v>83</v>
      </c>
      <c r="B23" s="74">
        <v>43857</v>
      </c>
      <c r="C23" s="75" t="s">
        <v>208</v>
      </c>
      <c r="D23" s="67" t="s">
        <v>153</v>
      </c>
      <c r="E23" s="76" t="s">
        <v>119</v>
      </c>
      <c r="F23" s="77">
        <v>3382.54</v>
      </c>
      <c r="G23" s="69">
        <v>2394.6</v>
      </c>
      <c r="H23" s="70">
        <f t="shared" si="0"/>
        <v>987.94</v>
      </c>
      <c r="I23" s="254" t="s">
        <v>239</v>
      </c>
      <c r="J23" s="255" t="s">
        <v>240</v>
      </c>
      <c r="K23" s="78" t="s">
        <v>141</v>
      </c>
      <c r="L23" s="79">
        <v>43859</v>
      </c>
      <c r="M23" s="67" t="s">
        <v>157</v>
      </c>
      <c r="N23" s="74">
        <v>43859</v>
      </c>
      <c r="O23" s="81" t="s">
        <v>117</v>
      </c>
      <c r="P23" s="80" t="s">
        <v>116</v>
      </c>
      <c r="Q23" s="80" t="s">
        <v>116</v>
      </c>
      <c r="R23" s="80" t="s">
        <v>116</v>
      </c>
      <c r="S23" s="67" t="s">
        <v>152</v>
      </c>
    </row>
    <row r="24" spans="1:19" s="55" customFormat="1" ht="31.5" hidden="1" x14ac:dyDescent="0.15">
      <c r="A24" s="115" t="s">
        <v>94</v>
      </c>
      <c r="B24" s="74">
        <v>43859</v>
      </c>
      <c r="C24" s="75" t="s">
        <v>449</v>
      </c>
      <c r="D24" s="67" t="s">
        <v>153</v>
      </c>
      <c r="E24" s="76" t="s">
        <v>349</v>
      </c>
      <c r="F24" s="77">
        <v>3150</v>
      </c>
      <c r="G24" s="69">
        <v>2235</v>
      </c>
      <c r="H24" s="70">
        <f t="shared" si="0"/>
        <v>915</v>
      </c>
      <c r="I24" s="254" t="s">
        <v>450</v>
      </c>
      <c r="J24" s="254" t="s">
        <v>143</v>
      </c>
      <c r="K24" s="78" t="s">
        <v>141</v>
      </c>
      <c r="L24" s="79">
        <v>43860</v>
      </c>
      <c r="M24" s="67" t="s">
        <v>157</v>
      </c>
      <c r="N24" s="81">
        <v>43860</v>
      </c>
      <c r="O24" s="81" t="s">
        <v>117</v>
      </c>
      <c r="P24" s="80" t="s">
        <v>116</v>
      </c>
      <c r="Q24" s="80" t="s">
        <v>116</v>
      </c>
      <c r="R24" s="80" t="s">
        <v>116</v>
      </c>
      <c r="S24" s="67" t="s">
        <v>152</v>
      </c>
    </row>
    <row r="25" spans="1:19" s="55" customFormat="1" ht="31.5" hidden="1" x14ac:dyDescent="0.15">
      <c r="A25" s="115" t="s">
        <v>95</v>
      </c>
      <c r="B25" s="74">
        <v>43861</v>
      </c>
      <c r="C25" s="75" t="s">
        <v>137</v>
      </c>
      <c r="D25" s="67" t="s">
        <v>138</v>
      </c>
      <c r="E25" s="76" t="s">
        <v>119</v>
      </c>
      <c r="F25" s="77">
        <v>18000</v>
      </c>
      <c r="G25" s="69">
        <v>18000</v>
      </c>
      <c r="H25" s="70">
        <f t="shared" si="0"/>
        <v>0</v>
      </c>
      <c r="I25" s="254" t="s">
        <v>140</v>
      </c>
      <c r="J25" s="254" t="s">
        <v>140</v>
      </c>
      <c r="K25" s="78" t="s">
        <v>141</v>
      </c>
      <c r="L25" s="79">
        <v>43866</v>
      </c>
      <c r="M25" s="67" t="s">
        <v>23</v>
      </c>
      <c r="N25" s="81">
        <v>43866</v>
      </c>
      <c r="O25" s="81" t="s">
        <v>117</v>
      </c>
      <c r="P25" s="80" t="s">
        <v>116</v>
      </c>
      <c r="Q25" s="80" t="s">
        <v>116</v>
      </c>
      <c r="R25" s="80" t="s">
        <v>116</v>
      </c>
      <c r="S25" s="67" t="s">
        <v>123</v>
      </c>
    </row>
    <row r="26" spans="1:19" s="55" customFormat="1" ht="31.5" hidden="1" x14ac:dyDescent="0.15">
      <c r="A26" s="115" t="s">
        <v>96</v>
      </c>
      <c r="B26" s="74">
        <v>43861</v>
      </c>
      <c r="C26" s="75" t="s">
        <v>247</v>
      </c>
      <c r="D26" s="67" t="s">
        <v>118</v>
      </c>
      <c r="E26" s="76" t="s">
        <v>119</v>
      </c>
      <c r="F26" s="77">
        <v>674.27</v>
      </c>
      <c r="G26" s="69">
        <v>512.86</v>
      </c>
      <c r="H26" s="70">
        <f t="shared" si="0"/>
        <v>161.40999999999997</v>
      </c>
      <c r="I26" s="254" t="s">
        <v>248</v>
      </c>
      <c r="J26" s="255" t="s">
        <v>249</v>
      </c>
      <c r="K26" s="78" t="s">
        <v>141</v>
      </c>
      <c r="L26" s="79">
        <v>43865</v>
      </c>
      <c r="M26" s="67" t="s">
        <v>151</v>
      </c>
      <c r="N26" s="74">
        <v>43865</v>
      </c>
      <c r="O26" s="81" t="s">
        <v>117</v>
      </c>
      <c r="P26" s="80" t="s">
        <v>116</v>
      </c>
      <c r="Q26" s="80" t="s">
        <v>116</v>
      </c>
      <c r="R26" s="80" t="s">
        <v>116</v>
      </c>
      <c r="S26" s="67" t="s">
        <v>152</v>
      </c>
    </row>
    <row r="27" spans="1:19" s="55" customFormat="1" ht="31.5" hidden="1" x14ac:dyDescent="0.15">
      <c r="A27" s="115" t="s">
        <v>97</v>
      </c>
      <c r="B27" s="74">
        <v>43865</v>
      </c>
      <c r="C27" s="75" t="s">
        <v>236</v>
      </c>
      <c r="D27" s="67" t="s">
        <v>212</v>
      </c>
      <c r="E27" s="76" t="s">
        <v>349</v>
      </c>
      <c r="F27" s="77">
        <v>1130</v>
      </c>
      <c r="G27" s="69">
        <v>831.47</v>
      </c>
      <c r="H27" s="70">
        <f t="shared" si="0"/>
        <v>298.52999999999997</v>
      </c>
      <c r="I27" s="254" t="s">
        <v>237</v>
      </c>
      <c r="J27" s="254" t="s">
        <v>238</v>
      </c>
      <c r="K27" s="78" t="s">
        <v>141</v>
      </c>
      <c r="L27" s="79">
        <v>43875</v>
      </c>
      <c r="M27" s="67" t="s">
        <v>151</v>
      </c>
      <c r="N27" s="74">
        <v>43875</v>
      </c>
      <c r="O27" s="81" t="s">
        <v>117</v>
      </c>
      <c r="P27" s="80" t="s">
        <v>116</v>
      </c>
      <c r="Q27" s="80" t="s">
        <v>116</v>
      </c>
      <c r="R27" s="80" t="s">
        <v>116</v>
      </c>
      <c r="S27" s="67" t="s">
        <v>152</v>
      </c>
    </row>
    <row r="28" spans="1:19" s="55" customFormat="1" ht="21" hidden="1" x14ac:dyDescent="0.15">
      <c r="A28" s="115" t="s">
        <v>98</v>
      </c>
      <c r="B28" s="74">
        <v>43866</v>
      </c>
      <c r="C28" s="75" t="s">
        <v>111</v>
      </c>
      <c r="D28" s="67" t="s">
        <v>112</v>
      </c>
      <c r="E28" s="76" t="s">
        <v>119</v>
      </c>
      <c r="F28" s="77">
        <v>1214.26</v>
      </c>
      <c r="G28" s="69">
        <v>702</v>
      </c>
      <c r="H28" s="70">
        <f t="shared" si="0"/>
        <v>512.26</v>
      </c>
      <c r="I28" s="254" t="s">
        <v>182</v>
      </c>
      <c r="J28" s="254" t="s">
        <v>183</v>
      </c>
      <c r="K28" s="78" t="s">
        <v>184</v>
      </c>
      <c r="L28" s="79">
        <v>43867</v>
      </c>
      <c r="M28" s="67" t="s">
        <v>114</v>
      </c>
      <c r="N28" s="81">
        <v>43868</v>
      </c>
      <c r="O28" s="81" t="s">
        <v>117</v>
      </c>
      <c r="P28" s="80" t="s">
        <v>116</v>
      </c>
      <c r="Q28" s="80" t="s">
        <v>116</v>
      </c>
      <c r="R28" s="80" t="s">
        <v>116</v>
      </c>
      <c r="S28" s="67" t="s">
        <v>115</v>
      </c>
    </row>
    <row r="29" spans="1:19" s="55" customFormat="1" ht="189" hidden="1" x14ac:dyDescent="0.15">
      <c r="A29" s="115" t="s">
        <v>99</v>
      </c>
      <c r="B29" s="74">
        <v>43866</v>
      </c>
      <c r="C29" s="75" t="s">
        <v>189</v>
      </c>
      <c r="D29" s="67" t="s">
        <v>153</v>
      </c>
      <c r="E29" s="76" t="s">
        <v>349</v>
      </c>
      <c r="F29" s="77">
        <v>34286.68</v>
      </c>
      <c r="G29" s="69">
        <v>32367.52</v>
      </c>
      <c r="H29" s="70">
        <f t="shared" si="0"/>
        <v>1919.1599999999999</v>
      </c>
      <c r="I29" s="254" t="s">
        <v>190</v>
      </c>
      <c r="J29" s="255" t="s">
        <v>191</v>
      </c>
      <c r="K29" s="78" t="s">
        <v>141</v>
      </c>
      <c r="L29" s="79">
        <v>43873</v>
      </c>
      <c r="M29" s="67" t="s">
        <v>157</v>
      </c>
      <c r="N29" s="81">
        <v>43873</v>
      </c>
      <c r="O29" s="81" t="s">
        <v>117</v>
      </c>
      <c r="P29" s="80" t="s">
        <v>116</v>
      </c>
      <c r="Q29" s="80" t="s">
        <v>116</v>
      </c>
      <c r="R29" s="80" t="s">
        <v>116</v>
      </c>
      <c r="S29" s="67" t="s">
        <v>115</v>
      </c>
    </row>
    <row r="30" spans="1:19" s="55" customFormat="1" ht="220.5" hidden="1" x14ac:dyDescent="0.15">
      <c r="A30" s="115" t="s">
        <v>100</v>
      </c>
      <c r="B30" s="74">
        <v>43866</v>
      </c>
      <c r="C30" s="75" t="s">
        <v>185</v>
      </c>
      <c r="D30" s="67" t="s">
        <v>112</v>
      </c>
      <c r="E30" s="76" t="s">
        <v>349</v>
      </c>
      <c r="F30" s="77">
        <v>55134.18</v>
      </c>
      <c r="G30" s="69">
        <v>49549.919999999998</v>
      </c>
      <c r="H30" s="70">
        <f t="shared" si="0"/>
        <v>5584.260000000002</v>
      </c>
      <c r="I30" s="254" t="s">
        <v>186</v>
      </c>
      <c r="J30" s="254" t="s">
        <v>187</v>
      </c>
      <c r="K30" s="78" t="s">
        <v>141</v>
      </c>
      <c r="L30" s="79">
        <v>43871</v>
      </c>
      <c r="M30" s="67" t="s">
        <v>188</v>
      </c>
      <c r="N30" s="81">
        <v>43871</v>
      </c>
      <c r="O30" s="81" t="s">
        <v>117</v>
      </c>
      <c r="P30" s="80" t="s">
        <v>116</v>
      </c>
      <c r="Q30" s="80" t="s">
        <v>116</v>
      </c>
      <c r="R30" s="80" t="s">
        <v>116</v>
      </c>
      <c r="S30" s="67" t="s">
        <v>115</v>
      </c>
    </row>
    <row r="31" spans="1:19" s="55" customFormat="1" ht="21" hidden="1" x14ac:dyDescent="0.15">
      <c r="A31" s="115" t="s">
        <v>101</v>
      </c>
      <c r="B31" s="74">
        <v>43866</v>
      </c>
      <c r="C31" s="75" t="s">
        <v>259</v>
      </c>
      <c r="D31" s="67" t="s">
        <v>112</v>
      </c>
      <c r="E31" s="76" t="s">
        <v>349</v>
      </c>
      <c r="F31" s="77">
        <v>2329.6999999999998</v>
      </c>
      <c r="G31" s="69">
        <v>2049.5300000000002</v>
      </c>
      <c r="H31" s="70">
        <f t="shared" si="0"/>
        <v>280.16999999999962</v>
      </c>
      <c r="I31" s="254" t="s">
        <v>260</v>
      </c>
      <c r="J31" s="254" t="s">
        <v>261</v>
      </c>
      <c r="K31" s="78" t="s">
        <v>141</v>
      </c>
      <c r="L31" s="79">
        <v>43875</v>
      </c>
      <c r="M31" s="67" t="s">
        <v>262</v>
      </c>
      <c r="N31" s="81">
        <v>43875</v>
      </c>
      <c r="O31" s="81" t="s">
        <v>117</v>
      </c>
      <c r="P31" s="80" t="s">
        <v>116</v>
      </c>
      <c r="Q31" s="80" t="s">
        <v>116</v>
      </c>
      <c r="R31" s="80" t="s">
        <v>116</v>
      </c>
      <c r="S31" s="67" t="s">
        <v>115</v>
      </c>
    </row>
    <row r="32" spans="1:19" s="55" customFormat="1" ht="63" hidden="1" x14ac:dyDescent="0.15">
      <c r="A32" s="115" t="s">
        <v>102</v>
      </c>
      <c r="B32" s="74">
        <v>43866</v>
      </c>
      <c r="C32" s="75" t="s">
        <v>457</v>
      </c>
      <c r="D32" s="67" t="s">
        <v>112</v>
      </c>
      <c r="E32" s="76" t="s">
        <v>349</v>
      </c>
      <c r="F32" s="77">
        <v>12728.08</v>
      </c>
      <c r="G32" s="69">
        <v>8230.57</v>
      </c>
      <c r="H32" s="70">
        <f t="shared" si="0"/>
        <v>4497.51</v>
      </c>
      <c r="I32" s="254"/>
      <c r="J32" s="254" t="s">
        <v>458</v>
      </c>
      <c r="K32" s="78" t="s">
        <v>141</v>
      </c>
      <c r="L32" s="79">
        <v>43875</v>
      </c>
      <c r="M32" s="67" t="s">
        <v>114</v>
      </c>
      <c r="N32" s="79">
        <v>43875</v>
      </c>
      <c r="O32" s="81" t="s">
        <v>117</v>
      </c>
      <c r="P32" s="80" t="s">
        <v>116</v>
      </c>
      <c r="Q32" s="80" t="s">
        <v>116</v>
      </c>
      <c r="R32" s="80" t="s">
        <v>116</v>
      </c>
      <c r="S32" s="67" t="s">
        <v>115</v>
      </c>
    </row>
    <row r="33" spans="1:19" s="55" customFormat="1" ht="52.5" hidden="1" x14ac:dyDescent="0.15">
      <c r="A33" s="115" t="s">
        <v>103</v>
      </c>
      <c r="B33" s="74">
        <v>43866</v>
      </c>
      <c r="C33" s="75" t="s">
        <v>256</v>
      </c>
      <c r="D33" s="67" t="s">
        <v>153</v>
      </c>
      <c r="E33" s="76" t="s">
        <v>119</v>
      </c>
      <c r="F33" s="77">
        <v>22688.65</v>
      </c>
      <c r="G33" s="69">
        <v>12557.3</v>
      </c>
      <c r="H33" s="70">
        <f t="shared" si="0"/>
        <v>10131.350000000002</v>
      </c>
      <c r="I33" s="254" t="s">
        <v>257</v>
      </c>
      <c r="J33" s="254" t="s">
        <v>258</v>
      </c>
      <c r="K33" s="78" t="s">
        <v>141</v>
      </c>
      <c r="L33" s="79">
        <v>43867</v>
      </c>
      <c r="M33" s="67" t="s">
        <v>157</v>
      </c>
      <c r="N33" s="81">
        <v>43867</v>
      </c>
      <c r="O33" s="81" t="s">
        <v>117</v>
      </c>
      <c r="P33" s="80" t="s">
        <v>116</v>
      </c>
      <c r="Q33" s="80" t="s">
        <v>116</v>
      </c>
      <c r="R33" s="80" t="s">
        <v>116</v>
      </c>
      <c r="S33" s="67" t="s">
        <v>152</v>
      </c>
    </row>
    <row r="34" spans="1:19" s="55" customFormat="1" ht="21" hidden="1" x14ac:dyDescent="0.15">
      <c r="A34" s="115" t="s">
        <v>104</v>
      </c>
      <c r="B34" s="74" t="s">
        <v>178</v>
      </c>
      <c r="C34" s="75" t="s">
        <v>179</v>
      </c>
      <c r="D34" s="67" t="s">
        <v>134</v>
      </c>
      <c r="E34" s="76" t="s">
        <v>119</v>
      </c>
      <c r="F34" s="77">
        <v>777</v>
      </c>
      <c r="G34" s="69">
        <v>621.6</v>
      </c>
      <c r="H34" s="70">
        <f t="shared" si="0"/>
        <v>155.39999999999998</v>
      </c>
      <c r="I34" s="254" t="s">
        <v>180</v>
      </c>
      <c r="J34" s="254" t="s">
        <v>181</v>
      </c>
      <c r="K34" s="78" t="s">
        <v>121</v>
      </c>
      <c r="L34" s="79">
        <v>43867</v>
      </c>
      <c r="M34" s="67" t="s">
        <v>122</v>
      </c>
      <c r="N34" s="81">
        <v>43867</v>
      </c>
      <c r="O34" s="81" t="s">
        <v>117</v>
      </c>
      <c r="P34" s="80" t="s">
        <v>116</v>
      </c>
      <c r="Q34" s="80" t="s">
        <v>116</v>
      </c>
      <c r="R34" s="80" t="s">
        <v>116</v>
      </c>
      <c r="S34" s="67" t="s">
        <v>115</v>
      </c>
    </row>
    <row r="35" spans="1:19" s="55" customFormat="1" ht="31.5" hidden="1" x14ac:dyDescent="0.15">
      <c r="A35" s="115" t="s">
        <v>192</v>
      </c>
      <c r="B35" s="74">
        <v>43867</v>
      </c>
      <c r="C35" s="75" t="s">
        <v>193</v>
      </c>
      <c r="D35" s="67" t="s">
        <v>148</v>
      </c>
      <c r="E35" s="76" t="s">
        <v>119</v>
      </c>
      <c r="F35" s="77">
        <v>9086.84</v>
      </c>
      <c r="G35" s="69">
        <v>7269.47</v>
      </c>
      <c r="H35" s="70">
        <f t="shared" si="0"/>
        <v>1817.37</v>
      </c>
      <c r="I35" s="254" t="s">
        <v>446</v>
      </c>
      <c r="J35" s="254" t="s">
        <v>327</v>
      </c>
      <c r="K35" s="78" t="s">
        <v>141</v>
      </c>
      <c r="L35" s="79">
        <v>43879</v>
      </c>
      <c r="M35" s="67" t="s">
        <v>122</v>
      </c>
      <c r="N35" s="81">
        <v>43879</v>
      </c>
      <c r="O35" s="81" t="s">
        <v>117</v>
      </c>
      <c r="P35" s="80" t="s">
        <v>116</v>
      </c>
      <c r="Q35" s="80" t="s">
        <v>116</v>
      </c>
      <c r="R35" s="80" t="s">
        <v>116</v>
      </c>
      <c r="S35" s="67" t="s">
        <v>152</v>
      </c>
    </row>
    <row r="36" spans="1:19" s="55" customFormat="1" ht="21" hidden="1" x14ac:dyDescent="0.15">
      <c r="A36" s="115" t="s">
        <v>105</v>
      </c>
      <c r="B36" s="74">
        <v>43867</v>
      </c>
      <c r="C36" s="75" t="s">
        <v>233</v>
      </c>
      <c r="D36" s="67" t="s">
        <v>212</v>
      </c>
      <c r="E36" s="76" t="s">
        <v>119</v>
      </c>
      <c r="F36" s="77">
        <v>971.24</v>
      </c>
      <c r="G36" s="69">
        <v>440</v>
      </c>
      <c r="H36" s="70">
        <f t="shared" si="0"/>
        <v>531.24</v>
      </c>
      <c r="I36" s="254" t="s">
        <v>234</v>
      </c>
      <c r="J36" s="255" t="s">
        <v>235</v>
      </c>
      <c r="K36" s="78" t="s">
        <v>141</v>
      </c>
      <c r="L36" s="79">
        <v>43896</v>
      </c>
      <c r="M36" s="67" t="s">
        <v>215</v>
      </c>
      <c r="N36" s="74">
        <v>43867</v>
      </c>
      <c r="O36" s="81" t="s">
        <v>117</v>
      </c>
      <c r="P36" s="80" t="s">
        <v>116</v>
      </c>
      <c r="Q36" s="80" t="s">
        <v>116</v>
      </c>
      <c r="R36" s="80" t="s">
        <v>116</v>
      </c>
      <c r="S36" s="67" t="s">
        <v>152</v>
      </c>
    </row>
    <row r="37" spans="1:19" s="55" customFormat="1" ht="21" hidden="1" x14ac:dyDescent="0.15">
      <c r="A37" s="115" t="s">
        <v>106</v>
      </c>
      <c r="B37" s="74">
        <v>43867</v>
      </c>
      <c r="C37" s="75" t="s">
        <v>245</v>
      </c>
      <c r="D37" s="67" t="s">
        <v>212</v>
      </c>
      <c r="E37" s="76" t="s">
        <v>349</v>
      </c>
      <c r="F37" s="77">
        <v>1920.65</v>
      </c>
      <c r="G37" s="69">
        <v>1795</v>
      </c>
      <c r="H37" s="70">
        <f t="shared" si="0"/>
        <v>125.65000000000009</v>
      </c>
      <c r="I37" s="254" t="s">
        <v>275</v>
      </c>
      <c r="J37" s="254" t="s">
        <v>235</v>
      </c>
      <c r="K37" s="78" t="s">
        <v>141</v>
      </c>
      <c r="L37" s="79">
        <v>43894</v>
      </c>
      <c r="M37" s="67" t="s">
        <v>215</v>
      </c>
      <c r="N37" s="81">
        <v>43894</v>
      </c>
      <c r="O37" s="81" t="s">
        <v>117</v>
      </c>
      <c r="P37" s="80" t="s">
        <v>116</v>
      </c>
      <c r="Q37" s="80" t="s">
        <v>116</v>
      </c>
      <c r="R37" s="80" t="s">
        <v>116</v>
      </c>
      <c r="S37" s="67" t="s">
        <v>152</v>
      </c>
    </row>
    <row r="38" spans="1:19" s="55" customFormat="1" ht="42" hidden="1" x14ac:dyDescent="0.15">
      <c r="A38" s="115" t="s">
        <v>107</v>
      </c>
      <c r="B38" s="74">
        <v>43867</v>
      </c>
      <c r="C38" s="75" t="s">
        <v>279</v>
      </c>
      <c r="D38" s="67" t="s">
        <v>212</v>
      </c>
      <c r="E38" s="76" t="s">
        <v>349</v>
      </c>
      <c r="F38" s="77">
        <v>15710.81</v>
      </c>
      <c r="G38" s="69">
        <v>13621.49</v>
      </c>
      <c r="H38" s="70">
        <f t="shared" si="0"/>
        <v>2089.3199999999997</v>
      </c>
      <c r="I38" s="254"/>
      <c r="J38" s="255" t="s">
        <v>883</v>
      </c>
      <c r="K38" s="78" t="s">
        <v>141</v>
      </c>
      <c r="L38" s="79">
        <v>43893</v>
      </c>
      <c r="M38" s="67" t="s">
        <v>215</v>
      </c>
      <c r="N38" s="81">
        <v>43893</v>
      </c>
      <c r="O38" s="81" t="s">
        <v>117</v>
      </c>
      <c r="P38" s="80" t="s">
        <v>116</v>
      </c>
      <c r="Q38" s="80" t="s">
        <v>116</v>
      </c>
      <c r="R38" s="80" t="s">
        <v>116</v>
      </c>
      <c r="S38" s="67" t="s">
        <v>152</v>
      </c>
    </row>
    <row r="39" spans="1:19" s="55" customFormat="1" ht="21" hidden="1" x14ac:dyDescent="0.15">
      <c r="A39" s="115" t="s">
        <v>108</v>
      </c>
      <c r="B39" s="74">
        <v>43867</v>
      </c>
      <c r="C39" s="75" t="s">
        <v>276</v>
      </c>
      <c r="D39" s="67" t="s">
        <v>212</v>
      </c>
      <c r="E39" s="76" t="s">
        <v>349</v>
      </c>
      <c r="F39" s="77">
        <v>15311.54</v>
      </c>
      <c r="G39" s="69">
        <v>14502.3</v>
      </c>
      <c r="H39" s="70">
        <f t="shared" si="0"/>
        <v>809.2400000000016</v>
      </c>
      <c r="I39" s="254" t="s">
        <v>277</v>
      </c>
      <c r="J39" s="255" t="s">
        <v>278</v>
      </c>
      <c r="K39" s="78" t="s">
        <v>141</v>
      </c>
      <c r="L39" s="79">
        <v>43894</v>
      </c>
      <c r="M39" s="67" t="s">
        <v>215</v>
      </c>
      <c r="N39" s="74">
        <v>43894</v>
      </c>
      <c r="O39" s="81" t="s">
        <v>117</v>
      </c>
      <c r="P39" s="80" t="s">
        <v>116</v>
      </c>
      <c r="Q39" s="80" t="s">
        <v>116</v>
      </c>
      <c r="R39" s="80" t="s">
        <v>116</v>
      </c>
      <c r="S39" s="67" t="s">
        <v>152</v>
      </c>
    </row>
    <row r="40" spans="1:19" s="55" customFormat="1" ht="21" hidden="1" x14ac:dyDescent="0.15">
      <c r="A40" s="115" t="s">
        <v>109</v>
      </c>
      <c r="B40" s="74">
        <v>43867</v>
      </c>
      <c r="C40" s="75" t="s">
        <v>874</v>
      </c>
      <c r="D40" s="67" t="s">
        <v>212</v>
      </c>
      <c r="E40" s="76" t="s">
        <v>349</v>
      </c>
      <c r="F40" s="77">
        <v>9983.5300000000007</v>
      </c>
      <c r="G40" s="69">
        <v>9946.9</v>
      </c>
      <c r="H40" s="70">
        <f t="shared" si="0"/>
        <v>36.630000000001019</v>
      </c>
      <c r="I40" s="254"/>
      <c r="J40" s="255" t="s">
        <v>214</v>
      </c>
      <c r="K40" s="78" t="s">
        <v>141</v>
      </c>
      <c r="L40" s="79">
        <v>43893</v>
      </c>
      <c r="M40" s="67" t="s">
        <v>215</v>
      </c>
      <c r="N40" s="74">
        <v>43893</v>
      </c>
      <c r="O40" s="81" t="s">
        <v>117</v>
      </c>
      <c r="P40" s="80" t="s">
        <v>116</v>
      </c>
      <c r="Q40" s="80" t="s">
        <v>116</v>
      </c>
      <c r="R40" s="80" t="s">
        <v>116</v>
      </c>
      <c r="S40" s="67" t="s">
        <v>1082</v>
      </c>
    </row>
    <row r="41" spans="1:19" s="55" customFormat="1" hidden="1" x14ac:dyDescent="0.15">
      <c r="A41" s="115" t="s">
        <v>110</v>
      </c>
      <c r="B41" s="74">
        <v>43867</v>
      </c>
      <c r="C41" s="75" t="s">
        <v>449</v>
      </c>
      <c r="D41" s="67" t="s">
        <v>153</v>
      </c>
      <c r="E41" s="76" t="s">
        <v>283</v>
      </c>
      <c r="F41" s="77">
        <v>7658</v>
      </c>
      <c r="G41" s="69">
        <v>0</v>
      </c>
      <c r="H41" s="70">
        <f t="shared" si="0"/>
        <v>7658</v>
      </c>
      <c r="I41" s="254"/>
      <c r="J41" s="254"/>
      <c r="K41" s="78"/>
      <c r="L41" s="79"/>
      <c r="M41" s="67"/>
      <c r="N41" s="81"/>
      <c r="O41" s="81"/>
      <c r="P41" s="80"/>
      <c r="Q41" s="80"/>
      <c r="R41" s="80"/>
      <c r="S41" s="67" t="s">
        <v>152</v>
      </c>
    </row>
    <row r="42" spans="1:19" s="55" customFormat="1" ht="21" hidden="1" x14ac:dyDescent="0.15">
      <c r="A42" s="115" t="s">
        <v>158</v>
      </c>
      <c r="B42" s="74">
        <v>43867</v>
      </c>
      <c r="C42" s="75" t="s">
        <v>250</v>
      </c>
      <c r="D42" s="67" t="s">
        <v>112</v>
      </c>
      <c r="E42" s="76" t="s">
        <v>349</v>
      </c>
      <c r="F42" s="77">
        <v>812.5</v>
      </c>
      <c r="G42" s="69">
        <v>553.63</v>
      </c>
      <c r="H42" s="70">
        <f t="shared" si="0"/>
        <v>258.87</v>
      </c>
      <c r="I42" s="254" t="s">
        <v>251</v>
      </c>
      <c r="J42" s="255" t="s">
        <v>252</v>
      </c>
      <c r="K42" s="78" t="s">
        <v>141</v>
      </c>
      <c r="L42" s="79">
        <v>43879</v>
      </c>
      <c r="M42" s="67" t="s">
        <v>114</v>
      </c>
      <c r="N42" s="81">
        <v>43879</v>
      </c>
      <c r="O42" s="81" t="s">
        <v>117</v>
      </c>
      <c r="P42" s="80" t="s">
        <v>116</v>
      </c>
      <c r="Q42" s="80" t="s">
        <v>116</v>
      </c>
      <c r="R42" s="80" t="s">
        <v>116</v>
      </c>
      <c r="S42" s="67" t="s">
        <v>152</v>
      </c>
    </row>
    <row r="43" spans="1:19" s="55" customFormat="1" hidden="1" x14ac:dyDescent="0.15">
      <c r="A43" s="115" t="s">
        <v>159</v>
      </c>
      <c r="B43" s="74">
        <v>43867</v>
      </c>
      <c r="C43" s="75" t="s">
        <v>273</v>
      </c>
      <c r="D43" s="67" t="s">
        <v>112</v>
      </c>
      <c r="E43" s="76" t="s">
        <v>119</v>
      </c>
      <c r="F43" s="77">
        <v>687.5</v>
      </c>
      <c r="G43" s="69">
        <v>434</v>
      </c>
      <c r="H43" s="70">
        <f t="shared" si="0"/>
        <v>253.5</v>
      </c>
      <c r="I43" s="254" t="s">
        <v>274</v>
      </c>
      <c r="J43" s="255" t="s">
        <v>77</v>
      </c>
      <c r="K43" s="78" t="s">
        <v>141</v>
      </c>
      <c r="L43" s="79">
        <v>43874</v>
      </c>
      <c r="M43" s="67" t="s">
        <v>262</v>
      </c>
      <c r="N43" s="81">
        <v>43874</v>
      </c>
      <c r="O43" s="81" t="s">
        <v>117</v>
      </c>
      <c r="P43" s="80" t="s">
        <v>116</v>
      </c>
      <c r="Q43" s="80" t="s">
        <v>116</v>
      </c>
      <c r="R43" s="80" t="s">
        <v>116</v>
      </c>
      <c r="S43" s="67" t="s">
        <v>152</v>
      </c>
    </row>
    <row r="44" spans="1:19" s="55" customFormat="1" ht="31.5" hidden="1" x14ac:dyDescent="0.15">
      <c r="A44" s="115" t="s">
        <v>160</v>
      </c>
      <c r="B44" s="74">
        <v>43867</v>
      </c>
      <c r="C44" s="75" t="s">
        <v>282</v>
      </c>
      <c r="D44" s="67" t="s">
        <v>242</v>
      </c>
      <c r="E44" s="76" t="s">
        <v>283</v>
      </c>
      <c r="F44" s="77">
        <v>2073.75</v>
      </c>
      <c r="G44" s="69"/>
      <c r="H44" s="70">
        <f t="shared" si="0"/>
        <v>2073.75</v>
      </c>
      <c r="I44" s="254"/>
      <c r="J44" s="254"/>
      <c r="K44" s="78"/>
      <c r="L44" s="79"/>
      <c r="M44" s="67" t="s">
        <v>151</v>
      </c>
      <c r="N44" s="81"/>
      <c r="O44" s="81"/>
      <c r="P44" s="80" t="s">
        <v>116</v>
      </c>
      <c r="Q44" s="80" t="s">
        <v>116</v>
      </c>
      <c r="R44" s="80" t="s">
        <v>116</v>
      </c>
      <c r="S44" s="67" t="s">
        <v>152</v>
      </c>
    </row>
    <row r="45" spans="1:19" s="55" customFormat="1" ht="31.5" hidden="1" x14ac:dyDescent="0.15">
      <c r="A45" s="115" t="s">
        <v>161</v>
      </c>
      <c r="B45" s="74">
        <v>43867</v>
      </c>
      <c r="C45" s="75" t="s">
        <v>700</v>
      </c>
      <c r="D45" s="67" t="s">
        <v>148</v>
      </c>
      <c r="E45" s="76" t="s">
        <v>119</v>
      </c>
      <c r="F45" s="77">
        <v>9008.34</v>
      </c>
      <c r="G45" s="69">
        <v>6427.82</v>
      </c>
      <c r="H45" s="70">
        <f t="shared" si="0"/>
        <v>2580.5200000000004</v>
      </c>
      <c r="I45" s="254" t="s">
        <v>701</v>
      </c>
      <c r="J45" s="255" t="s">
        <v>702</v>
      </c>
      <c r="K45" s="78" t="s">
        <v>141</v>
      </c>
      <c r="L45" s="79">
        <v>43907</v>
      </c>
      <c r="M45" s="67" t="s">
        <v>151</v>
      </c>
      <c r="N45" s="81">
        <v>43907</v>
      </c>
      <c r="O45" s="81" t="s">
        <v>117</v>
      </c>
      <c r="P45" s="80" t="s">
        <v>116</v>
      </c>
      <c r="Q45" s="80" t="s">
        <v>116</v>
      </c>
      <c r="R45" s="80" t="s">
        <v>116</v>
      </c>
      <c r="S45" s="67" t="s">
        <v>152</v>
      </c>
    </row>
    <row r="46" spans="1:19" s="55" customFormat="1" ht="21" hidden="1" x14ac:dyDescent="0.15">
      <c r="A46" s="115" t="s">
        <v>162</v>
      </c>
      <c r="B46" s="74">
        <v>43867</v>
      </c>
      <c r="C46" s="75" t="s">
        <v>194</v>
      </c>
      <c r="D46" s="67" t="s">
        <v>118</v>
      </c>
      <c r="E46" s="76" t="s">
        <v>349</v>
      </c>
      <c r="F46" s="77">
        <v>1361.85</v>
      </c>
      <c r="G46" s="69">
        <v>1196.17</v>
      </c>
      <c r="H46" s="70">
        <f t="shared" si="0"/>
        <v>165.67999999999984</v>
      </c>
      <c r="I46" s="254"/>
      <c r="J46" s="254" t="s">
        <v>1054</v>
      </c>
      <c r="K46" s="78" t="s">
        <v>156</v>
      </c>
      <c r="L46" s="79">
        <v>43902</v>
      </c>
      <c r="M46" s="67" t="s">
        <v>122</v>
      </c>
      <c r="N46" s="81">
        <v>43902</v>
      </c>
      <c r="O46" s="81" t="s">
        <v>117</v>
      </c>
      <c r="P46" s="80" t="s">
        <v>116</v>
      </c>
      <c r="Q46" s="80" t="s">
        <v>116</v>
      </c>
      <c r="R46" s="80" t="s">
        <v>116</v>
      </c>
      <c r="S46" s="67" t="s">
        <v>152</v>
      </c>
    </row>
    <row r="47" spans="1:19" s="55" customFormat="1" ht="21" hidden="1" x14ac:dyDescent="0.15">
      <c r="A47" s="115" t="s">
        <v>163</v>
      </c>
      <c r="B47" s="74">
        <v>43871</v>
      </c>
      <c r="C47" s="75" t="s">
        <v>271</v>
      </c>
      <c r="D47" s="67" t="s">
        <v>112</v>
      </c>
      <c r="E47" s="76" t="s">
        <v>119</v>
      </c>
      <c r="F47" s="77">
        <v>1200</v>
      </c>
      <c r="G47" s="69">
        <v>1000</v>
      </c>
      <c r="H47" s="70">
        <f t="shared" si="0"/>
        <v>200</v>
      </c>
      <c r="I47" s="254" t="s">
        <v>272</v>
      </c>
      <c r="J47" s="255" t="s">
        <v>230</v>
      </c>
      <c r="K47" s="78" t="s">
        <v>141</v>
      </c>
      <c r="L47" s="79">
        <v>43879</v>
      </c>
      <c r="M47" s="67" t="s">
        <v>188</v>
      </c>
      <c r="N47" s="81">
        <v>43879</v>
      </c>
      <c r="O47" s="81" t="s">
        <v>117</v>
      </c>
      <c r="P47" s="80" t="s">
        <v>116</v>
      </c>
      <c r="Q47" s="80" t="s">
        <v>116</v>
      </c>
      <c r="R47" s="80" t="s">
        <v>116</v>
      </c>
      <c r="S47" s="67" t="s">
        <v>222</v>
      </c>
    </row>
    <row r="48" spans="1:19" s="55" customFormat="1" ht="84" hidden="1" x14ac:dyDescent="0.15">
      <c r="A48" s="115" t="s">
        <v>164</v>
      </c>
      <c r="B48" s="74">
        <v>43867</v>
      </c>
      <c r="C48" s="75" t="s">
        <v>265</v>
      </c>
      <c r="D48" s="67" t="s">
        <v>153</v>
      </c>
      <c r="E48" s="76" t="s">
        <v>119</v>
      </c>
      <c r="F48" s="77">
        <v>4058.68</v>
      </c>
      <c r="G48" s="69">
        <v>3409.6</v>
      </c>
      <c r="H48" s="70">
        <f t="shared" si="0"/>
        <v>649.07999999999993</v>
      </c>
      <c r="I48" s="254" t="s">
        <v>266</v>
      </c>
      <c r="J48" s="254" t="s">
        <v>267</v>
      </c>
      <c r="K48" s="78" t="s">
        <v>141</v>
      </c>
      <c r="L48" s="79">
        <v>43872</v>
      </c>
      <c r="M48" s="67" t="s">
        <v>157</v>
      </c>
      <c r="N48" s="74">
        <v>43872</v>
      </c>
      <c r="O48" s="81" t="s">
        <v>117</v>
      </c>
      <c r="P48" s="80" t="s">
        <v>116</v>
      </c>
      <c r="Q48" s="80" t="s">
        <v>116</v>
      </c>
      <c r="R48" s="80" t="s">
        <v>116</v>
      </c>
      <c r="S48" s="67" t="s">
        <v>152</v>
      </c>
    </row>
    <row r="49" spans="1:19" s="55" customFormat="1" ht="31.5" hidden="1" x14ac:dyDescent="0.15">
      <c r="A49" s="115" t="s">
        <v>165</v>
      </c>
      <c r="B49" s="74">
        <v>43872</v>
      </c>
      <c r="C49" s="75" t="s">
        <v>219</v>
      </c>
      <c r="D49" s="67" t="s">
        <v>112</v>
      </c>
      <c r="E49" s="76" t="s">
        <v>119</v>
      </c>
      <c r="F49" s="77">
        <v>1603.92</v>
      </c>
      <c r="G49" s="69">
        <v>1267.4100000000001</v>
      </c>
      <c r="H49" s="70">
        <f t="shared" si="0"/>
        <v>336.51</v>
      </c>
      <c r="I49" s="254" t="s">
        <v>263</v>
      </c>
      <c r="J49" s="255" t="s">
        <v>264</v>
      </c>
      <c r="K49" s="78" t="s">
        <v>141</v>
      </c>
      <c r="L49" s="79">
        <v>43874</v>
      </c>
      <c r="M49" s="67" t="s">
        <v>188</v>
      </c>
      <c r="N49" s="81">
        <v>43874</v>
      </c>
      <c r="O49" s="81" t="s">
        <v>117</v>
      </c>
      <c r="P49" s="80" t="s">
        <v>116</v>
      </c>
      <c r="Q49" s="80" t="s">
        <v>116</v>
      </c>
      <c r="R49" s="80" t="s">
        <v>116</v>
      </c>
      <c r="S49" s="67" t="s">
        <v>115</v>
      </c>
    </row>
    <row r="50" spans="1:19" s="55" customFormat="1" ht="52.5" hidden="1" x14ac:dyDescent="0.15">
      <c r="A50" s="115" t="s">
        <v>166</v>
      </c>
      <c r="B50" s="74">
        <v>43873</v>
      </c>
      <c r="C50" s="75" t="s">
        <v>287</v>
      </c>
      <c r="D50" s="67" t="s">
        <v>153</v>
      </c>
      <c r="E50" s="76" t="s">
        <v>119</v>
      </c>
      <c r="F50" s="77">
        <v>1342.25</v>
      </c>
      <c r="G50" s="69">
        <v>1249.4000000000001</v>
      </c>
      <c r="H50" s="70">
        <f t="shared" si="0"/>
        <v>92.849999999999909</v>
      </c>
      <c r="I50" s="254" t="s">
        <v>288</v>
      </c>
      <c r="J50" s="255" t="s">
        <v>289</v>
      </c>
      <c r="K50" s="78" t="s">
        <v>141</v>
      </c>
      <c r="L50" s="79">
        <v>43878</v>
      </c>
      <c r="M50" s="67" t="s">
        <v>157</v>
      </c>
      <c r="N50" s="74">
        <v>43878</v>
      </c>
      <c r="O50" s="81" t="s">
        <v>117</v>
      </c>
      <c r="P50" s="80" t="s">
        <v>116</v>
      </c>
      <c r="Q50" s="80" t="s">
        <v>116</v>
      </c>
      <c r="R50" s="80" t="s">
        <v>116</v>
      </c>
      <c r="S50" s="67" t="s">
        <v>152</v>
      </c>
    </row>
    <row r="51" spans="1:19" s="55" customFormat="1" ht="21" hidden="1" x14ac:dyDescent="0.15">
      <c r="A51" s="115" t="s">
        <v>167</v>
      </c>
      <c r="B51" s="74">
        <v>43873</v>
      </c>
      <c r="C51" s="75" t="s">
        <v>466</v>
      </c>
      <c r="D51" s="67" t="s">
        <v>112</v>
      </c>
      <c r="E51" s="76" t="s">
        <v>119</v>
      </c>
      <c r="F51" s="77">
        <v>2177</v>
      </c>
      <c r="G51" s="69">
        <v>1627</v>
      </c>
      <c r="H51" s="70">
        <f t="shared" si="0"/>
        <v>550</v>
      </c>
      <c r="I51" s="254"/>
      <c r="J51" s="255" t="s">
        <v>467</v>
      </c>
      <c r="K51" s="78" t="s">
        <v>141</v>
      </c>
      <c r="L51" s="79" t="s">
        <v>468</v>
      </c>
      <c r="M51" s="67" t="s">
        <v>188</v>
      </c>
      <c r="N51" s="74">
        <v>43878</v>
      </c>
      <c r="O51" s="81" t="s">
        <v>117</v>
      </c>
      <c r="P51" s="80" t="s">
        <v>116</v>
      </c>
      <c r="Q51" s="80" t="s">
        <v>116</v>
      </c>
      <c r="R51" s="80" t="s">
        <v>116</v>
      </c>
      <c r="S51" s="67" t="s">
        <v>115</v>
      </c>
    </row>
    <row r="52" spans="1:19" s="55" customFormat="1" ht="63" hidden="1" x14ac:dyDescent="0.15">
      <c r="A52" s="115" t="s">
        <v>168</v>
      </c>
      <c r="B52" s="74">
        <v>43878</v>
      </c>
      <c r="C52" s="75" t="s">
        <v>256</v>
      </c>
      <c r="D52" s="67" t="s">
        <v>153</v>
      </c>
      <c r="E52" s="76" t="s">
        <v>119</v>
      </c>
      <c r="F52" s="77">
        <v>5083.1400000000003</v>
      </c>
      <c r="G52" s="69">
        <v>4641.1000000000004</v>
      </c>
      <c r="H52" s="70">
        <f t="shared" si="0"/>
        <v>442.03999999999996</v>
      </c>
      <c r="I52" s="254" t="s">
        <v>698</v>
      </c>
      <c r="J52" s="255" t="s">
        <v>699</v>
      </c>
      <c r="K52" s="78" t="s">
        <v>141</v>
      </c>
      <c r="L52" s="79">
        <v>43879</v>
      </c>
      <c r="M52" s="67" t="s">
        <v>157</v>
      </c>
      <c r="N52" s="74">
        <v>43879</v>
      </c>
      <c r="O52" s="81" t="s">
        <v>117</v>
      </c>
      <c r="P52" s="80" t="s">
        <v>116</v>
      </c>
      <c r="Q52" s="80" t="s">
        <v>116</v>
      </c>
      <c r="R52" s="80" t="s">
        <v>116</v>
      </c>
      <c r="S52" s="67" t="s">
        <v>152</v>
      </c>
    </row>
    <row r="53" spans="1:19" s="55" customFormat="1" ht="31.5" hidden="1" x14ac:dyDescent="0.15">
      <c r="A53" s="115" t="s">
        <v>169</v>
      </c>
      <c r="B53" s="74">
        <v>43881</v>
      </c>
      <c r="C53" s="75" t="s">
        <v>666</v>
      </c>
      <c r="D53" s="67" t="s">
        <v>118</v>
      </c>
      <c r="E53" s="76" t="s">
        <v>119</v>
      </c>
      <c r="F53" s="77">
        <v>922.5</v>
      </c>
      <c r="G53" s="69">
        <v>759.8</v>
      </c>
      <c r="H53" s="70">
        <f t="shared" si="0"/>
        <v>162.70000000000005</v>
      </c>
      <c r="I53" s="254" t="s">
        <v>667</v>
      </c>
      <c r="J53" s="254" t="s">
        <v>667</v>
      </c>
      <c r="K53" s="78" t="s">
        <v>141</v>
      </c>
      <c r="L53" s="79">
        <v>43881</v>
      </c>
      <c r="M53" s="67" t="s">
        <v>151</v>
      </c>
      <c r="N53" s="74">
        <v>43881</v>
      </c>
      <c r="O53" s="81" t="s">
        <v>117</v>
      </c>
      <c r="P53" s="80" t="s">
        <v>116</v>
      </c>
      <c r="Q53" s="80" t="s">
        <v>116</v>
      </c>
      <c r="R53" s="80" t="s">
        <v>116</v>
      </c>
      <c r="S53" s="67" t="s">
        <v>152</v>
      </c>
    </row>
    <row r="54" spans="1:19" s="55" customFormat="1" hidden="1" x14ac:dyDescent="0.15">
      <c r="A54" s="115" t="s">
        <v>170</v>
      </c>
      <c r="B54" s="74"/>
      <c r="C54" s="75"/>
      <c r="D54" s="67"/>
      <c r="E54" s="76"/>
      <c r="F54" s="77"/>
      <c r="G54" s="69"/>
      <c r="H54" s="70" t="str">
        <f t="shared" si="0"/>
        <v/>
      </c>
      <c r="I54" s="254"/>
      <c r="J54" s="254"/>
      <c r="K54" s="78"/>
      <c r="L54" s="79"/>
      <c r="M54" s="67"/>
      <c r="N54" s="74"/>
      <c r="O54" s="81"/>
      <c r="P54" s="80"/>
      <c r="Q54" s="80"/>
      <c r="R54" s="80"/>
      <c r="S54" s="67"/>
    </row>
    <row r="55" spans="1:19" s="55" customFormat="1" ht="21" hidden="1" x14ac:dyDescent="0.15">
      <c r="A55" s="115" t="s">
        <v>171</v>
      </c>
      <c r="B55" s="74">
        <v>43888</v>
      </c>
      <c r="C55" s="75" t="s">
        <v>268</v>
      </c>
      <c r="D55" s="67" t="s">
        <v>148</v>
      </c>
      <c r="E55" s="76" t="s">
        <v>349</v>
      </c>
      <c r="F55" s="77">
        <v>1772.31</v>
      </c>
      <c r="G55" s="69">
        <v>1772.31</v>
      </c>
      <c r="H55" s="70">
        <f t="shared" si="0"/>
        <v>0</v>
      </c>
      <c r="I55" s="254" t="s">
        <v>269</v>
      </c>
      <c r="J55" s="254" t="s">
        <v>270</v>
      </c>
      <c r="K55" s="78" t="s">
        <v>141</v>
      </c>
      <c r="L55" s="79">
        <v>43900</v>
      </c>
      <c r="M55" s="67" t="s">
        <v>122</v>
      </c>
      <c r="N55" s="74">
        <v>43900</v>
      </c>
      <c r="O55" s="81" t="s">
        <v>117</v>
      </c>
      <c r="P55" s="80" t="s">
        <v>116</v>
      </c>
      <c r="Q55" s="80" t="s">
        <v>116</v>
      </c>
      <c r="R55" s="80" t="s">
        <v>116</v>
      </c>
      <c r="S55" s="67" t="s">
        <v>222</v>
      </c>
    </row>
    <row r="56" spans="1:19" s="55" customFormat="1" ht="63" hidden="1" x14ac:dyDescent="0.15">
      <c r="A56" s="115" t="s">
        <v>172</v>
      </c>
      <c r="B56" s="74">
        <v>43889</v>
      </c>
      <c r="C56" s="75" t="s">
        <v>219</v>
      </c>
      <c r="D56" s="67" t="s">
        <v>112</v>
      </c>
      <c r="E56" s="76" t="s">
        <v>349</v>
      </c>
      <c r="F56" s="77">
        <v>21949.3</v>
      </c>
      <c r="G56" s="69">
        <v>20714.099999999999</v>
      </c>
      <c r="H56" s="70">
        <f t="shared" si="0"/>
        <v>1235.2000000000007</v>
      </c>
      <c r="I56" s="254" t="s">
        <v>223</v>
      </c>
      <c r="J56" s="254" t="s">
        <v>224</v>
      </c>
      <c r="K56" s="78" t="s">
        <v>141</v>
      </c>
      <c r="L56" s="79">
        <v>43892</v>
      </c>
      <c r="M56" s="67" t="s">
        <v>188</v>
      </c>
      <c r="N56" s="74">
        <v>43892</v>
      </c>
      <c r="O56" s="81" t="s">
        <v>117</v>
      </c>
      <c r="P56" s="80" t="s">
        <v>116</v>
      </c>
      <c r="Q56" s="80" t="s">
        <v>116</v>
      </c>
      <c r="R56" s="80" t="s">
        <v>116</v>
      </c>
      <c r="S56" s="67" t="s">
        <v>222</v>
      </c>
    </row>
    <row r="57" spans="1:19" s="55" customFormat="1" ht="21" hidden="1" x14ac:dyDescent="0.15">
      <c r="A57" s="115" t="s">
        <v>173</v>
      </c>
      <c r="B57" s="74">
        <v>43889</v>
      </c>
      <c r="C57" s="75" t="s">
        <v>219</v>
      </c>
      <c r="D57" s="67" t="s">
        <v>112</v>
      </c>
      <c r="E57" s="76" t="s">
        <v>119</v>
      </c>
      <c r="F57" s="77">
        <v>5000</v>
      </c>
      <c r="G57" s="69">
        <v>2418</v>
      </c>
      <c r="H57" s="70">
        <f t="shared" si="0"/>
        <v>2582</v>
      </c>
      <c r="I57" s="254" t="s">
        <v>220</v>
      </c>
      <c r="J57" s="254" t="s">
        <v>221</v>
      </c>
      <c r="K57" s="78" t="s">
        <v>141</v>
      </c>
      <c r="L57" s="79">
        <v>43892</v>
      </c>
      <c r="M57" s="67" t="s">
        <v>188</v>
      </c>
      <c r="N57" s="74">
        <v>43892</v>
      </c>
      <c r="O57" s="81" t="s">
        <v>117</v>
      </c>
      <c r="P57" s="80" t="s">
        <v>116</v>
      </c>
      <c r="Q57" s="80" t="s">
        <v>116</v>
      </c>
      <c r="R57" s="80" t="s">
        <v>116</v>
      </c>
      <c r="S57" s="67" t="s">
        <v>222</v>
      </c>
    </row>
    <row r="58" spans="1:19" s="55" customFormat="1" ht="31.5" hidden="1" x14ac:dyDescent="0.15">
      <c r="A58" s="115" t="s">
        <v>174</v>
      </c>
      <c r="B58" s="74">
        <v>43892</v>
      </c>
      <c r="C58" s="75" t="s">
        <v>662</v>
      </c>
      <c r="D58" s="67" t="s">
        <v>148</v>
      </c>
      <c r="E58" s="76" t="s">
        <v>349</v>
      </c>
      <c r="F58" s="77">
        <v>1162.5</v>
      </c>
      <c r="G58" s="69">
        <v>995.21</v>
      </c>
      <c r="H58" s="70">
        <f t="shared" si="0"/>
        <v>167.28999999999996</v>
      </c>
      <c r="I58" s="254" t="s">
        <v>663</v>
      </c>
      <c r="J58" s="255" t="s">
        <v>664</v>
      </c>
      <c r="K58" s="78" t="s">
        <v>141</v>
      </c>
      <c r="L58" s="79">
        <v>43928</v>
      </c>
      <c r="M58" s="67" t="s">
        <v>151</v>
      </c>
      <c r="N58" s="74">
        <v>43928</v>
      </c>
      <c r="O58" s="81" t="s">
        <v>321</v>
      </c>
      <c r="P58" s="80" t="s">
        <v>116</v>
      </c>
      <c r="Q58" s="80" t="s">
        <v>116</v>
      </c>
      <c r="R58" s="80" t="s">
        <v>116</v>
      </c>
      <c r="S58" s="67" t="s">
        <v>152</v>
      </c>
    </row>
    <row r="59" spans="1:19" s="55" customFormat="1" ht="31.5" hidden="1" x14ac:dyDescent="0.15">
      <c r="A59" s="115" t="s">
        <v>175</v>
      </c>
      <c r="B59" s="74">
        <v>43892</v>
      </c>
      <c r="C59" s="75" t="s">
        <v>335</v>
      </c>
      <c r="D59" s="67" t="s">
        <v>148</v>
      </c>
      <c r="E59" s="76" t="s">
        <v>349</v>
      </c>
      <c r="F59" s="77">
        <v>1772.25</v>
      </c>
      <c r="G59" s="69">
        <v>986.32</v>
      </c>
      <c r="H59" s="70">
        <f t="shared" si="0"/>
        <v>785.93</v>
      </c>
      <c r="I59" s="254" t="s">
        <v>336</v>
      </c>
      <c r="J59" s="254" t="s">
        <v>337</v>
      </c>
      <c r="K59" s="78" t="s">
        <v>141</v>
      </c>
      <c r="L59" s="79">
        <v>43908</v>
      </c>
      <c r="M59" s="67" t="s">
        <v>151</v>
      </c>
      <c r="N59" s="74">
        <v>43908</v>
      </c>
      <c r="O59" s="81" t="s">
        <v>117</v>
      </c>
      <c r="P59" s="80" t="s">
        <v>116</v>
      </c>
      <c r="Q59" s="80" t="s">
        <v>116</v>
      </c>
      <c r="R59" s="80" t="s">
        <v>116</v>
      </c>
      <c r="S59" s="67" t="s">
        <v>222</v>
      </c>
    </row>
    <row r="60" spans="1:19" s="55" customFormat="1" ht="31.5" hidden="1" x14ac:dyDescent="0.15">
      <c r="A60" s="115" t="s">
        <v>176</v>
      </c>
      <c r="B60" s="74">
        <v>43893</v>
      </c>
      <c r="C60" s="75" t="s">
        <v>253</v>
      </c>
      <c r="D60" s="67" t="s">
        <v>153</v>
      </c>
      <c r="E60" s="76" t="s">
        <v>119</v>
      </c>
      <c r="F60" s="77">
        <v>3028</v>
      </c>
      <c r="G60" s="69">
        <v>2704.8</v>
      </c>
      <c r="H60" s="70">
        <f t="shared" si="0"/>
        <v>323.19999999999982</v>
      </c>
      <c r="I60" s="254" t="s">
        <v>254</v>
      </c>
      <c r="J60" s="255" t="s">
        <v>255</v>
      </c>
      <c r="K60" s="78" t="s">
        <v>141</v>
      </c>
      <c r="L60" s="79">
        <v>43894</v>
      </c>
      <c r="M60" s="67" t="s">
        <v>157</v>
      </c>
      <c r="N60" s="74">
        <v>43894</v>
      </c>
      <c r="O60" s="81" t="s">
        <v>117</v>
      </c>
      <c r="P60" s="80" t="s">
        <v>116</v>
      </c>
      <c r="Q60" s="80" t="s">
        <v>116</v>
      </c>
      <c r="R60" s="80" t="s">
        <v>116</v>
      </c>
      <c r="S60" s="67" t="s">
        <v>152</v>
      </c>
    </row>
    <row r="61" spans="1:19" s="55" customFormat="1" ht="31.5" hidden="1" x14ac:dyDescent="0.15">
      <c r="A61" s="115" t="s">
        <v>177</v>
      </c>
      <c r="B61" s="74">
        <v>43893</v>
      </c>
      <c r="C61" s="75" t="s">
        <v>226</v>
      </c>
      <c r="D61" s="67" t="s">
        <v>112</v>
      </c>
      <c r="E61" s="76" t="s">
        <v>119</v>
      </c>
      <c r="F61" s="77">
        <v>840</v>
      </c>
      <c r="G61" s="69">
        <v>303.02999999999997</v>
      </c>
      <c r="H61" s="70">
        <f t="shared" si="0"/>
        <v>536.97</v>
      </c>
      <c r="I61" s="254" t="s">
        <v>227</v>
      </c>
      <c r="J61" s="254" t="s">
        <v>228</v>
      </c>
      <c r="K61" s="78" t="s">
        <v>141</v>
      </c>
      <c r="L61" s="79">
        <v>43894</v>
      </c>
      <c r="M61" s="67" t="s">
        <v>188</v>
      </c>
      <c r="N61" s="74">
        <v>43894</v>
      </c>
      <c r="O61" s="81" t="s">
        <v>117</v>
      </c>
      <c r="P61" s="80" t="s">
        <v>116</v>
      </c>
      <c r="Q61" s="80" t="s">
        <v>116</v>
      </c>
      <c r="R61" s="80" t="s">
        <v>116</v>
      </c>
      <c r="S61" s="67" t="s">
        <v>222</v>
      </c>
    </row>
    <row r="62" spans="1:19" s="55" customFormat="1" ht="21" hidden="1" x14ac:dyDescent="0.15">
      <c r="A62" s="115" t="s">
        <v>291</v>
      </c>
      <c r="B62" s="74">
        <v>43894</v>
      </c>
      <c r="C62" s="75" t="s">
        <v>873</v>
      </c>
      <c r="D62" s="67" t="s">
        <v>212</v>
      </c>
      <c r="E62" s="76" t="s">
        <v>349</v>
      </c>
      <c r="F62" s="77">
        <v>449.4</v>
      </c>
      <c r="G62" s="69">
        <v>420</v>
      </c>
      <c r="H62" s="70">
        <f t="shared" si="0"/>
        <v>29.399999999999977</v>
      </c>
      <c r="I62" s="254"/>
      <c r="J62" s="254" t="s">
        <v>235</v>
      </c>
      <c r="K62" s="78" t="s">
        <v>141</v>
      </c>
      <c r="L62" s="79">
        <v>43916</v>
      </c>
      <c r="M62" s="67" t="s">
        <v>215</v>
      </c>
      <c r="N62" s="74">
        <v>43916</v>
      </c>
      <c r="O62" s="81" t="s">
        <v>117</v>
      </c>
      <c r="P62" s="80" t="s">
        <v>116</v>
      </c>
      <c r="Q62" s="80" t="s">
        <v>116</v>
      </c>
      <c r="R62" s="80" t="s">
        <v>116</v>
      </c>
      <c r="S62" s="67" t="s">
        <v>152</v>
      </c>
    </row>
    <row r="63" spans="1:19" s="55" customFormat="1" ht="21" hidden="1" x14ac:dyDescent="0.15">
      <c r="A63" s="115" t="s">
        <v>292</v>
      </c>
      <c r="B63" s="74">
        <v>43894</v>
      </c>
      <c r="C63" s="75" t="s">
        <v>245</v>
      </c>
      <c r="D63" s="67" t="s">
        <v>212</v>
      </c>
      <c r="E63" s="76" t="s">
        <v>349</v>
      </c>
      <c r="F63" s="77">
        <v>2130.37</v>
      </c>
      <c r="G63" s="69">
        <v>1991</v>
      </c>
      <c r="H63" s="70">
        <f t="shared" si="0"/>
        <v>139.36999999999989</v>
      </c>
      <c r="I63" s="254"/>
      <c r="J63" s="254" t="s">
        <v>235</v>
      </c>
      <c r="K63" s="78" t="s">
        <v>141</v>
      </c>
      <c r="L63" s="79">
        <v>43916</v>
      </c>
      <c r="M63" s="67" t="s">
        <v>215</v>
      </c>
      <c r="N63" s="74">
        <v>43916</v>
      </c>
      <c r="O63" s="81" t="s">
        <v>117</v>
      </c>
      <c r="P63" s="80" t="s">
        <v>116</v>
      </c>
      <c r="Q63" s="80" t="s">
        <v>116</v>
      </c>
      <c r="R63" s="80" t="s">
        <v>116</v>
      </c>
      <c r="S63" s="67" t="s">
        <v>152</v>
      </c>
    </row>
    <row r="64" spans="1:19" s="55" customFormat="1" ht="21" hidden="1" x14ac:dyDescent="0.15">
      <c r="A64" s="115" t="s">
        <v>293</v>
      </c>
      <c r="B64" s="74">
        <v>43894</v>
      </c>
      <c r="C64" s="75" t="s">
        <v>901</v>
      </c>
      <c r="D64" s="67" t="s">
        <v>212</v>
      </c>
      <c r="E64" s="76" t="s">
        <v>349</v>
      </c>
      <c r="F64" s="77">
        <v>8893.89</v>
      </c>
      <c r="G64" s="69">
        <v>8070.45</v>
      </c>
      <c r="H64" s="70">
        <f t="shared" si="0"/>
        <v>823.4399999999996</v>
      </c>
      <c r="I64" s="254"/>
      <c r="J64" s="255" t="s">
        <v>214</v>
      </c>
      <c r="K64" s="78" t="s">
        <v>141</v>
      </c>
      <c r="L64" s="79">
        <v>43916</v>
      </c>
      <c r="M64" s="67" t="s">
        <v>215</v>
      </c>
      <c r="N64" s="74">
        <v>43922</v>
      </c>
      <c r="O64" s="81" t="s">
        <v>117</v>
      </c>
      <c r="P64" s="80" t="s">
        <v>116</v>
      </c>
      <c r="Q64" s="80" t="s">
        <v>116</v>
      </c>
      <c r="R64" s="80" t="s">
        <v>116</v>
      </c>
      <c r="S64" s="67" t="s">
        <v>152</v>
      </c>
    </row>
    <row r="65" spans="1:23" ht="21" hidden="1" x14ac:dyDescent="0.15">
      <c r="A65" s="115" t="s">
        <v>294</v>
      </c>
      <c r="B65" s="74">
        <v>43894</v>
      </c>
      <c r="C65" s="75" t="s">
        <v>284</v>
      </c>
      <c r="D65" s="67" t="s">
        <v>212</v>
      </c>
      <c r="E65" s="76" t="s">
        <v>349</v>
      </c>
      <c r="F65" s="77">
        <v>12744.67</v>
      </c>
      <c r="G65" s="69">
        <v>11675.81</v>
      </c>
      <c r="H65" s="70">
        <f t="shared" si="0"/>
        <v>1068.8600000000006</v>
      </c>
      <c r="I65" s="254"/>
      <c r="J65" s="255" t="s">
        <v>1086</v>
      </c>
      <c r="K65" s="78" t="s">
        <v>141</v>
      </c>
      <c r="L65" s="79">
        <v>43916</v>
      </c>
      <c r="M65" s="67" t="s">
        <v>215</v>
      </c>
      <c r="N65" s="74">
        <v>43922</v>
      </c>
      <c r="O65" s="81" t="s">
        <v>117</v>
      </c>
      <c r="P65" s="80" t="s">
        <v>116</v>
      </c>
      <c r="Q65" s="80" t="s">
        <v>116</v>
      </c>
      <c r="R65" s="80" t="s">
        <v>116</v>
      </c>
      <c r="S65" s="67" t="s">
        <v>1082</v>
      </c>
      <c r="W65" s="55"/>
    </row>
    <row r="66" spans="1:23" ht="63" hidden="1" x14ac:dyDescent="0.15">
      <c r="A66" s="115" t="s">
        <v>295</v>
      </c>
      <c r="B66" s="74">
        <v>43894</v>
      </c>
      <c r="C66" s="75" t="s">
        <v>279</v>
      </c>
      <c r="D66" s="67" t="s">
        <v>212</v>
      </c>
      <c r="E66" s="76" t="s">
        <v>349</v>
      </c>
      <c r="F66" s="77">
        <v>20462.95</v>
      </c>
      <c r="G66" s="69">
        <v>14196</v>
      </c>
      <c r="H66" s="70">
        <f t="shared" si="0"/>
        <v>6266.9500000000007</v>
      </c>
      <c r="I66" s="254" t="s">
        <v>1266</v>
      </c>
      <c r="J66" s="254" t="s">
        <v>1267</v>
      </c>
      <c r="K66" s="78" t="s">
        <v>141</v>
      </c>
      <c r="L66" s="79">
        <v>43916</v>
      </c>
      <c r="M66" s="67" t="s">
        <v>215</v>
      </c>
      <c r="N66" s="81">
        <v>43916</v>
      </c>
      <c r="O66" s="81" t="s">
        <v>117</v>
      </c>
      <c r="P66" s="80" t="s">
        <v>116</v>
      </c>
      <c r="Q66" s="80" t="s">
        <v>116</v>
      </c>
      <c r="R66" s="80" t="s">
        <v>116</v>
      </c>
      <c r="S66" s="67" t="s">
        <v>152</v>
      </c>
      <c r="W66" s="55"/>
    </row>
    <row r="67" spans="1:23" hidden="1" x14ac:dyDescent="0.15">
      <c r="A67" s="115" t="s">
        <v>296</v>
      </c>
      <c r="B67" s="74">
        <v>43894</v>
      </c>
      <c r="C67" s="75" t="s">
        <v>964</v>
      </c>
      <c r="D67" s="67" t="s">
        <v>212</v>
      </c>
      <c r="E67" s="76" t="s">
        <v>283</v>
      </c>
      <c r="F67" s="77"/>
      <c r="G67" s="69"/>
      <c r="H67" s="70" t="str">
        <f t="shared" ref="H67:H130" si="1">IF(F67="","",F67-G67)</f>
        <v/>
      </c>
      <c r="I67" s="254"/>
      <c r="J67" s="255"/>
      <c r="K67" s="78"/>
      <c r="L67" s="79"/>
      <c r="M67" s="67"/>
      <c r="N67" s="74"/>
      <c r="O67" s="81"/>
      <c r="P67" s="80"/>
      <c r="Q67" s="80"/>
      <c r="R67" s="80"/>
      <c r="S67" s="67" t="s">
        <v>152</v>
      </c>
      <c r="W67" s="55"/>
    </row>
    <row r="68" spans="1:23" ht="21" hidden="1" x14ac:dyDescent="0.15">
      <c r="A68" s="115" t="s">
        <v>297</v>
      </c>
      <c r="B68" s="74">
        <v>43895</v>
      </c>
      <c r="C68" s="75" t="s">
        <v>319</v>
      </c>
      <c r="D68" s="67" t="s">
        <v>138</v>
      </c>
      <c r="E68" s="76" t="s">
        <v>119</v>
      </c>
      <c r="F68" s="77">
        <v>725</v>
      </c>
      <c r="G68" s="69">
        <v>652.5</v>
      </c>
      <c r="H68" s="70">
        <f t="shared" si="1"/>
        <v>72.5</v>
      </c>
      <c r="I68" s="254" t="s">
        <v>140</v>
      </c>
      <c r="J68" s="255" t="s">
        <v>140</v>
      </c>
      <c r="K68" s="78" t="s">
        <v>141</v>
      </c>
      <c r="L68" s="79">
        <v>43896</v>
      </c>
      <c r="M68" s="67" t="s">
        <v>122</v>
      </c>
      <c r="N68" s="74">
        <v>43896</v>
      </c>
      <c r="O68" s="81" t="s">
        <v>117</v>
      </c>
      <c r="P68" s="80" t="s">
        <v>116</v>
      </c>
      <c r="Q68" s="80" t="s">
        <v>116</v>
      </c>
      <c r="R68" s="80" t="s">
        <v>116</v>
      </c>
      <c r="S68" s="67" t="s">
        <v>123</v>
      </c>
      <c r="W68" s="55"/>
    </row>
    <row r="69" spans="1:23" ht="136.5" hidden="1" x14ac:dyDescent="0.15">
      <c r="A69" s="115" t="s">
        <v>298</v>
      </c>
      <c r="B69" s="74">
        <v>43895</v>
      </c>
      <c r="C69" s="75" t="s">
        <v>189</v>
      </c>
      <c r="D69" s="67" t="s">
        <v>153</v>
      </c>
      <c r="E69" s="76" t="s">
        <v>349</v>
      </c>
      <c r="F69" s="77">
        <v>63244.75</v>
      </c>
      <c r="G69" s="69">
        <v>55763.47</v>
      </c>
      <c r="H69" s="70">
        <f t="shared" si="1"/>
        <v>7481.2799999999988</v>
      </c>
      <c r="I69" s="254" t="s">
        <v>352</v>
      </c>
      <c r="J69" s="254" t="s">
        <v>353</v>
      </c>
      <c r="K69" s="78" t="s">
        <v>141</v>
      </c>
      <c r="L69" s="79">
        <v>43906</v>
      </c>
      <c r="M69" s="67" t="s">
        <v>188</v>
      </c>
      <c r="N69" s="74">
        <v>43906</v>
      </c>
      <c r="O69" s="81" t="s">
        <v>117</v>
      </c>
      <c r="P69" s="80" t="s">
        <v>116</v>
      </c>
      <c r="Q69" s="80" t="s">
        <v>116</v>
      </c>
      <c r="R69" s="80" t="s">
        <v>116</v>
      </c>
      <c r="S69" s="67" t="s">
        <v>152</v>
      </c>
      <c r="W69" s="55"/>
    </row>
    <row r="70" spans="1:23" ht="21" hidden="1" x14ac:dyDescent="0.15">
      <c r="A70" s="115" t="s">
        <v>299</v>
      </c>
      <c r="B70" s="74">
        <v>43895</v>
      </c>
      <c r="C70" s="75" t="s">
        <v>376</v>
      </c>
      <c r="D70" s="67" t="s">
        <v>212</v>
      </c>
      <c r="E70" s="76" t="s">
        <v>283</v>
      </c>
      <c r="F70" s="77">
        <v>0</v>
      </c>
      <c r="G70" s="69">
        <v>0</v>
      </c>
      <c r="H70" s="70">
        <f t="shared" si="1"/>
        <v>0</v>
      </c>
      <c r="I70" s="254"/>
      <c r="J70" s="255"/>
      <c r="K70" s="78"/>
      <c r="L70" s="79"/>
      <c r="M70" s="67"/>
      <c r="N70" s="81"/>
      <c r="O70" s="81"/>
      <c r="P70" s="80" t="s">
        <v>116</v>
      </c>
      <c r="Q70" s="80" t="s">
        <v>116</v>
      </c>
      <c r="R70" s="80" t="s">
        <v>116</v>
      </c>
      <c r="S70" s="67" t="s">
        <v>123</v>
      </c>
      <c r="W70" s="55"/>
    </row>
    <row r="71" spans="1:23" ht="21" hidden="1" x14ac:dyDescent="0.15">
      <c r="A71" s="115" t="s">
        <v>300</v>
      </c>
      <c r="B71" s="74">
        <v>43895</v>
      </c>
      <c r="C71" s="75" t="s">
        <v>434</v>
      </c>
      <c r="D71" s="67" t="s">
        <v>242</v>
      </c>
      <c r="E71" s="76" t="s">
        <v>119</v>
      </c>
      <c r="F71" s="77">
        <v>1875</v>
      </c>
      <c r="G71" s="69">
        <v>1265.01</v>
      </c>
      <c r="H71" s="70">
        <f t="shared" si="1"/>
        <v>609.99</v>
      </c>
      <c r="I71" s="254" t="s">
        <v>435</v>
      </c>
      <c r="J71" s="255" t="s">
        <v>436</v>
      </c>
      <c r="K71" s="78" t="s">
        <v>141</v>
      </c>
      <c r="L71" s="79">
        <v>43907</v>
      </c>
      <c r="M71" s="67" t="s">
        <v>437</v>
      </c>
      <c r="N71" s="81">
        <v>43907</v>
      </c>
      <c r="O71" s="81" t="s">
        <v>321</v>
      </c>
      <c r="P71" s="80" t="s">
        <v>116</v>
      </c>
      <c r="Q71" s="80" t="s">
        <v>116</v>
      </c>
      <c r="R71" s="80" t="s">
        <v>116</v>
      </c>
      <c r="S71" s="67" t="s">
        <v>152</v>
      </c>
      <c r="W71" s="55"/>
    </row>
    <row r="72" spans="1:23" ht="21" hidden="1" x14ac:dyDescent="0.15">
      <c r="A72" s="115" t="s">
        <v>301</v>
      </c>
      <c r="B72" s="74">
        <v>43895</v>
      </c>
      <c r="C72" s="75" t="s">
        <v>697</v>
      </c>
      <c r="D72" s="67" t="s">
        <v>148</v>
      </c>
      <c r="E72" s="76" t="s">
        <v>119</v>
      </c>
      <c r="F72" s="77">
        <v>12820.23</v>
      </c>
      <c r="G72" s="69">
        <v>12820.23</v>
      </c>
      <c r="H72" s="70">
        <f t="shared" si="1"/>
        <v>0</v>
      </c>
      <c r="I72" s="254" t="s">
        <v>454</v>
      </c>
      <c r="J72" s="254" t="s">
        <v>454</v>
      </c>
      <c r="K72" s="78" t="s">
        <v>141</v>
      </c>
      <c r="L72" s="79">
        <v>43903</v>
      </c>
      <c r="M72" s="67" t="s">
        <v>122</v>
      </c>
      <c r="N72" s="81">
        <v>43903</v>
      </c>
      <c r="O72" s="81" t="s">
        <v>117</v>
      </c>
      <c r="P72" s="80" t="s">
        <v>116</v>
      </c>
      <c r="Q72" s="80" t="s">
        <v>116</v>
      </c>
      <c r="R72" s="80" t="s">
        <v>116</v>
      </c>
      <c r="S72" s="67" t="s">
        <v>152</v>
      </c>
      <c r="W72" s="55"/>
    </row>
    <row r="73" spans="1:23" ht="21" hidden="1" x14ac:dyDescent="0.15">
      <c r="A73" s="115" t="s">
        <v>302</v>
      </c>
      <c r="B73" s="74">
        <v>43896</v>
      </c>
      <c r="C73" s="75" t="s">
        <v>273</v>
      </c>
      <c r="D73" s="67" t="s">
        <v>112</v>
      </c>
      <c r="E73" s="76" t="s">
        <v>119</v>
      </c>
      <c r="F73" s="77">
        <v>620</v>
      </c>
      <c r="G73" s="69">
        <v>412</v>
      </c>
      <c r="H73" s="70">
        <f t="shared" si="1"/>
        <v>208</v>
      </c>
      <c r="I73" s="254" t="s">
        <v>438</v>
      </c>
      <c r="J73" s="255" t="s">
        <v>77</v>
      </c>
      <c r="K73" s="78" t="s">
        <v>141</v>
      </c>
      <c r="L73" s="79">
        <v>43909</v>
      </c>
      <c r="M73" s="67" t="s">
        <v>262</v>
      </c>
      <c r="N73" s="81">
        <v>43909</v>
      </c>
      <c r="O73" s="81" t="s">
        <v>117</v>
      </c>
      <c r="P73" s="80" t="s">
        <v>116</v>
      </c>
      <c r="Q73" s="80" t="s">
        <v>116</v>
      </c>
      <c r="R73" s="80" t="s">
        <v>116</v>
      </c>
      <c r="S73" s="67" t="s">
        <v>152</v>
      </c>
      <c r="W73" s="55"/>
    </row>
    <row r="74" spans="1:23" ht="21" hidden="1" x14ac:dyDescent="0.15">
      <c r="A74" s="115" t="s">
        <v>303</v>
      </c>
      <c r="B74" s="74">
        <v>43896</v>
      </c>
      <c r="C74" s="75" t="s">
        <v>705</v>
      </c>
      <c r="D74" s="67" t="s">
        <v>112</v>
      </c>
      <c r="E74" s="76" t="s">
        <v>349</v>
      </c>
      <c r="F74" s="77">
        <v>2969.61</v>
      </c>
      <c r="G74" s="69">
        <v>2305.9299999999998</v>
      </c>
      <c r="H74" s="70">
        <f t="shared" si="1"/>
        <v>663.68000000000029</v>
      </c>
      <c r="I74" s="254" t="s">
        <v>706</v>
      </c>
      <c r="J74" s="254" t="s">
        <v>707</v>
      </c>
      <c r="K74" s="78" t="s">
        <v>141</v>
      </c>
      <c r="L74" s="79">
        <v>43909</v>
      </c>
      <c r="M74" s="67" t="s">
        <v>262</v>
      </c>
      <c r="N74" s="81">
        <v>43909</v>
      </c>
      <c r="O74" s="81" t="s">
        <v>117</v>
      </c>
      <c r="P74" s="80" t="s">
        <v>116</v>
      </c>
      <c r="Q74" s="80" t="s">
        <v>116</v>
      </c>
      <c r="R74" s="80" t="s">
        <v>116</v>
      </c>
      <c r="S74" s="67" t="s">
        <v>152</v>
      </c>
      <c r="W74" s="55"/>
    </row>
    <row r="75" spans="1:23" ht="220.5" hidden="1" x14ac:dyDescent="0.15">
      <c r="A75" s="115" t="s">
        <v>304</v>
      </c>
      <c r="B75" s="74">
        <v>43896</v>
      </c>
      <c r="C75" s="75" t="s">
        <v>322</v>
      </c>
      <c r="D75" s="67" t="s">
        <v>112</v>
      </c>
      <c r="E75" s="76" t="s">
        <v>349</v>
      </c>
      <c r="F75" s="77">
        <v>48817.7</v>
      </c>
      <c r="G75" s="69">
        <v>40621.629999999997</v>
      </c>
      <c r="H75" s="70">
        <f t="shared" si="1"/>
        <v>8196.07</v>
      </c>
      <c r="I75" s="254" t="s">
        <v>323</v>
      </c>
      <c r="J75" s="255" t="s">
        <v>324</v>
      </c>
      <c r="K75" s="78" t="s">
        <v>141</v>
      </c>
      <c r="L75" s="79">
        <v>43906</v>
      </c>
      <c r="M75" s="67" t="s">
        <v>188</v>
      </c>
      <c r="N75" s="74">
        <v>43906</v>
      </c>
      <c r="O75" s="81" t="s">
        <v>117</v>
      </c>
      <c r="P75" s="80" t="s">
        <v>116</v>
      </c>
      <c r="Q75" s="80" t="s">
        <v>116</v>
      </c>
      <c r="R75" s="80" t="s">
        <v>116</v>
      </c>
      <c r="S75" s="67" t="s">
        <v>222</v>
      </c>
      <c r="W75" s="55"/>
    </row>
    <row r="76" spans="1:23" ht="73.5" hidden="1" x14ac:dyDescent="0.15">
      <c r="A76" s="115" t="s">
        <v>305</v>
      </c>
      <c r="B76" s="74">
        <v>43896</v>
      </c>
      <c r="C76" s="75" t="s">
        <v>329</v>
      </c>
      <c r="D76" s="67" t="s">
        <v>112</v>
      </c>
      <c r="E76" s="76" t="s">
        <v>349</v>
      </c>
      <c r="F76" s="77">
        <v>16347.14</v>
      </c>
      <c r="G76" s="69">
        <v>12311.53</v>
      </c>
      <c r="H76" s="70">
        <f t="shared" si="1"/>
        <v>4035.6099999999988</v>
      </c>
      <c r="I76" s="255" t="s">
        <v>330</v>
      </c>
      <c r="J76" s="255" t="s">
        <v>331</v>
      </c>
      <c r="K76" s="78" t="s">
        <v>141</v>
      </c>
      <c r="L76" s="79">
        <v>43909</v>
      </c>
      <c r="M76" s="67" t="s">
        <v>114</v>
      </c>
      <c r="N76" s="74">
        <v>43909</v>
      </c>
      <c r="O76" s="81" t="s">
        <v>117</v>
      </c>
      <c r="P76" s="80" t="s">
        <v>116</v>
      </c>
      <c r="Q76" s="80" t="s">
        <v>116</v>
      </c>
      <c r="R76" s="80" t="s">
        <v>116</v>
      </c>
      <c r="S76" s="67" t="s">
        <v>222</v>
      </c>
      <c r="W76" s="55"/>
    </row>
    <row r="77" spans="1:23" ht="21" hidden="1" x14ac:dyDescent="0.15">
      <c r="A77" s="115" t="s">
        <v>306</v>
      </c>
      <c r="B77" s="74">
        <v>43896</v>
      </c>
      <c r="C77" s="75" t="s">
        <v>325</v>
      </c>
      <c r="D77" s="67" t="s">
        <v>112</v>
      </c>
      <c r="E77" s="76" t="s">
        <v>349</v>
      </c>
      <c r="F77" s="77">
        <v>982</v>
      </c>
      <c r="G77" s="69">
        <v>863.61</v>
      </c>
      <c r="H77" s="70">
        <f t="shared" si="1"/>
        <v>118.38999999999999</v>
      </c>
      <c r="I77" s="254" t="s">
        <v>326</v>
      </c>
      <c r="J77" s="254" t="s">
        <v>252</v>
      </c>
      <c r="K77" s="78" t="s">
        <v>141</v>
      </c>
      <c r="L77" s="79">
        <v>43906</v>
      </c>
      <c r="M77" s="67" t="s">
        <v>262</v>
      </c>
      <c r="N77" s="74">
        <v>43906</v>
      </c>
      <c r="O77" s="81" t="s">
        <v>117</v>
      </c>
      <c r="P77" s="80" t="s">
        <v>116</v>
      </c>
      <c r="Q77" s="80" t="s">
        <v>116</v>
      </c>
      <c r="R77" s="80" t="s">
        <v>116</v>
      </c>
      <c r="S77" s="67" t="s">
        <v>222</v>
      </c>
      <c r="W77" s="55"/>
    </row>
    <row r="78" spans="1:23" ht="84" hidden="1" x14ac:dyDescent="0.15">
      <c r="A78" s="115" t="s">
        <v>307</v>
      </c>
      <c r="B78" s="74">
        <v>43900</v>
      </c>
      <c r="C78" s="75" t="s">
        <v>208</v>
      </c>
      <c r="D78" s="67" t="s">
        <v>153</v>
      </c>
      <c r="E78" s="76" t="s">
        <v>349</v>
      </c>
      <c r="F78" s="77">
        <v>5530</v>
      </c>
      <c r="G78" s="69">
        <v>4316.92</v>
      </c>
      <c r="H78" s="70">
        <f t="shared" si="1"/>
        <v>1213.08</v>
      </c>
      <c r="I78" s="254" t="s">
        <v>317</v>
      </c>
      <c r="J78" s="255" t="s">
        <v>318</v>
      </c>
      <c r="K78" s="78" t="s">
        <v>141</v>
      </c>
      <c r="L78" s="79">
        <v>43902</v>
      </c>
      <c r="M78" s="67" t="s">
        <v>157</v>
      </c>
      <c r="N78" s="74">
        <v>43902</v>
      </c>
      <c r="O78" s="81" t="s">
        <v>117</v>
      </c>
      <c r="P78" s="80" t="s">
        <v>116</v>
      </c>
      <c r="Q78" s="80" t="s">
        <v>116</v>
      </c>
      <c r="R78" s="80" t="s">
        <v>116</v>
      </c>
      <c r="S78" s="67" t="s">
        <v>222</v>
      </c>
      <c r="W78" s="55"/>
    </row>
    <row r="79" spans="1:23" ht="21" hidden="1" x14ac:dyDescent="0.15">
      <c r="A79" s="115" t="s">
        <v>308</v>
      </c>
      <c r="B79" s="74">
        <v>43900</v>
      </c>
      <c r="C79" s="75" t="s">
        <v>1165</v>
      </c>
      <c r="D79" s="67" t="s">
        <v>212</v>
      </c>
      <c r="E79" s="76" t="s">
        <v>283</v>
      </c>
      <c r="F79" s="77">
        <v>0</v>
      </c>
      <c r="G79" s="69">
        <v>0</v>
      </c>
      <c r="H79" s="70">
        <f t="shared" si="1"/>
        <v>0</v>
      </c>
      <c r="I79" s="254"/>
      <c r="J79" s="254"/>
      <c r="K79" s="78"/>
      <c r="L79" s="79"/>
      <c r="M79" s="67"/>
      <c r="N79" s="74"/>
      <c r="O79" s="81"/>
      <c r="P79" s="80" t="s">
        <v>116</v>
      </c>
      <c r="Q79" s="80" t="s">
        <v>116</v>
      </c>
      <c r="R79" s="80" t="s">
        <v>116</v>
      </c>
      <c r="S79" s="67" t="s">
        <v>123</v>
      </c>
      <c r="W79" s="55"/>
    </row>
    <row r="80" spans="1:23" ht="21" hidden="1" x14ac:dyDescent="0.15">
      <c r="A80" s="115" t="s">
        <v>290</v>
      </c>
      <c r="B80" s="74">
        <v>43902</v>
      </c>
      <c r="C80" s="75" t="s">
        <v>823</v>
      </c>
      <c r="D80" s="67" t="s">
        <v>112</v>
      </c>
      <c r="E80" s="76" t="s">
        <v>349</v>
      </c>
      <c r="F80" s="77">
        <v>15960</v>
      </c>
      <c r="G80" s="69">
        <v>15334.4</v>
      </c>
      <c r="H80" s="70">
        <f t="shared" si="1"/>
        <v>625.60000000000036</v>
      </c>
      <c r="I80" s="254" t="s">
        <v>315</v>
      </c>
      <c r="J80" s="255" t="s">
        <v>316</v>
      </c>
      <c r="K80" s="78" t="s">
        <v>141</v>
      </c>
      <c r="L80" s="79">
        <v>43902</v>
      </c>
      <c r="M80" s="67" t="s">
        <v>188</v>
      </c>
      <c r="N80" s="74">
        <v>43902</v>
      </c>
      <c r="O80" s="81" t="s">
        <v>117</v>
      </c>
      <c r="P80" s="80" t="s">
        <v>116</v>
      </c>
      <c r="Q80" s="80" t="s">
        <v>116</v>
      </c>
      <c r="R80" s="80" t="s">
        <v>116</v>
      </c>
      <c r="S80" s="67" t="s">
        <v>222</v>
      </c>
      <c r="W80" s="102" t="s">
        <v>1122</v>
      </c>
    </row>
    <row r="81" spans="1:23" ht="21" hidden="1" x14ac:dyDescent="0.15">
      <c r="A81" s="115" t="s">
        <v>309</v>
      </c>
      <c r="B81" s="74">
        <v>43903</v>
      </c>
      <c r="C81" s="75" t="s">
        <v>377</v>
      </c>
      <c r="D81" s="67" t="s">
        <v>242</v>
      </c>
      <c r="E81" s="76" t="s">
        <v>283</v>
      </c>
      <c r="F81" s="77">
        <v>0</v>
      </c>
      <c r="G81" s="69">
        <v>0</v>
      </c>
      <c r="H81" s="70">
        <f t="shared" si="1"/>
        <v>0</v>
      </c>
      <c r="I81" s="254"/>
      <c r="J81" s="255"/>
      <c r="K81" s="78"/>
      <c r="L81" s="79"/>
      <c r="M81" s="67" t="s">
        <v>23</v>
      </c>
      <c r="N81" s="74"/>
      <c r="O81" s="81"/>
      <c r="P81" s="80" t="s">
        <v>116</v>
      </c>
      <c r="Q81" s="80" t="s">
        <v>116</v>
      </c>
      <c r="R81" s="80" t="s">
        <v>116</v>
      </c>
      <c r="S81" s="67" t="s">
        <v>123</v>
      </c>
      <c r="W81" s="55"/>
    </row>
    <row r="82" spans="1:23" ht="31.5" hidden="1" x14ac:dyDescent="0.15">
      <c r="A82" s="115" t="s">
        <v>310</v>
      </c>
      <c r="B82" s="74">
        <v>43909</v>
      </c>
      <c r="C82" s="75" t="s">
        <v>332</v>
      </c>
      <c r="D82" s="67" t="s">
        <v>153</v>
      </c>
      <c r="E82" s="76" t="s">
        <v>119</v>
      </c>
      <c r="F82" s="77">
        <v>8900</v>
      </c>
      <c r="G82" s="69">
        <v>7578.9</v>
      </c>
      <c r="H82" s="70">
        <f t="shared" si="1"/>
        <v>1321.1000000000004</v>
      </c>
      <c r="I82" s="254" t="s">
        <v>334</v>
      </c>
      <c r="J82" s="254" t="s">
        <v>333</v>
      </c>
      <c r="K82" s="78" t="s">
        <v>141</v>
      </c>
      <c r="L82" s="79">
        <v>43909</v>
      </c>
      <c r="M82" s="67" t="s">
        <v>157</v>
      </c>
      <c r="N82" s="74">
        <v>43909</v>
      </c>
      <c r="O82" s="81" t="s">
        <v>117</v>
      </c>
      <c r="P82" s="80" t="s">
        <v>116</v>
      </c>
      <c r="Q82" s="80" t="s">
        <v>116</v>
      </c>
      <c r="R82" s="80" t="s">
        <v>116</v>
      </c>
      <c r="S82" s="67" t="s">
        <v>222</v>
      </c>
      <c r="W82" s="55"/>
    </row>
    <row r="83" spans="1:23" ht="115.5" hidden="1" x14ac:dyDescent="0.15">
      <c r="A83" s="115" t="s">
        <v>311</v>
      </c>
      <c r="B83" s="74">
        <v>43910</v>
      </c>
      <c r="C83" s="75" t="s">
        <v>800</v>
      </c>
      <c r="D83" s="67" t="s">
        <v>153</v>
      </c>
      <c r="E83" s="76" t="s">
        <v>349</v>
      </c>
      <c r="F83" s="77">
        <v>107681.25</v>
      </c>
      <c r="G83" s="69">
        <v>88449.13</v>
      </c>
      <c r="H83" s="70">
        <f t="shared" si="1"/>
        <v>19232.119999999995</v>
      </c>
      <c r="I83" s="255" t="s">
        <v>350</v>
      </c>
      <c r="J83" s="255" t="s">
        <v>351</v>
      </c>
      <c r="K83" s="78" t="s">
        <v>141</v>
      </c>
      <c r="L83" s="79">
        <v>43913</v>
      </c>
      <c r="M83" s="67" t="s">
        <v>157</v>
      </c>
      <c r="N83" s="74">
        <v>43913</v>
      </c>
      <c r="O83" s="81" t="s">
        <v>117</v>
      </c>
      <c r="P83" s="80" t="s">
        <v>116</v>
      </c>
      <c r="Q83" s="80" t="s">
        <v>116</v>
      </c>
      <c r="R83" s="80" t="s">
        <v>116</v>
      </c>
      <c r="S83" s="67" t="s">
        <v>222</v>
      </c>
      <c r="W83" s="102" t="s">
        <v>1122</v>
      </c>
    </row>
    <row r="84" spans="1:23" ht="42" hidden="1" x14ac:dyDescent="0.15">
      <c r="A84" s="115" t="s">
        <v>312</v>
      </c>
      <c r="B84" s="74">
        <v>43910</v>
      </c>
      <c r="C84" s="75" t="s">
        <v>800</v>
      </c>
      <c r="D84" s="67" t="s">
        <v>153</v>
      </c>
      <c r="E84" s="76" t="s">
        <v>349</v>
      </c>
      <c r="F84" s="77">
        <v>19624.5</v>
      </c>
      <c r="G84" s="69">
        <v>18887.5</v>
      </c>
      <c r="H84" s="70">
        <f t="shared" si="1"/>
        <v>737</v>
      </c>
      <c r="I84" s="254" t="s">
        <v>736</v>
      </c>
      <c r="J84" s="255" t="s">
        <v>737</v>
      </c>
      <c r="K84" s="78" t="s">
        <v>141</v>
      </c>
      <c r="L84" s="79">
        <v>43913</v>
      </c>
      <c r="M84" s="67" t="s">
        <v>157</v>
      </c>
      <c r="N84" s="74">
        <v>43913</v>
      </c>
      <c r="O84" s="81" t="s">
        <v>117</v>
      </c>
      <c r="P84" s="80" t="s">
        <v>116</v>
      </c>
      <c r="Q84" s="80" t="s">
        <v>116</v>
      </c>
      <c r="R84" s="80" t="s">
        <v>116</v>
      </c>
      <c r="S84" s="67" t="s">
        <v>222</v>
      </c>
      <c r="W84" s="102" t="s">
        <v>1122</v>
      </c>
    </row>
    <row r="85" spans="1:23" ht="21" hidden="1" x14ac:dyDescent="0.15">
      <c r="A85" s="115" t="s">
        <v>313</v>
      </c>
      <c r="B85" s="74">
        <v>43910</v>
      </c>
      <c r="C85" s="75" t="s">
        <v>801</v>
      </c>
      <c r="D85" s="67" t="s">
        <v>112</v>
      </c>
      <c r="E85" s="76" t="s">
        <v>349</v>
      </c>
      <c r="F85" s="77">
        <v>2060</v>
      </c>
      <c r="G85" s="69">
        <v>1706.81</v>
      </c>
      <c r="H85" s="70">
        <f t="shared" si="1"/>
        <v>353.19000000000005</v>
      </c>
      <c r="I85" s="254" t="s">
        <v>326</v>
      </c>
      <c r="J85" s="254" t="s">
        <v>384</v>
      </c>
      <c r="K85" s="78" t="s">
        <v>141</v>
      </c>
      <c r="L85" s="79">
        <v>43916</v>
      </c>
      <c r="M85" s="67" t="s">
        <v>114</v>
      </c>
      <c r="N85" s="82">
        <v>43916</v>
      </c>
      <c r="O85" s="81" t="s">
        <v>117</v>
      </c>
      <c r="P85" s="80" t="s">
        <v>116</v>
      </c>
      <c r="Q85" s="80" t="s">
        <v>116</v>
      </c>
      <c r="R85" s="80" t="s">
        <v>116</v>
      </c>
      <c r="S85" s="67" t="s">
        <v>222</v>
      </c>
      <c r="W85" s="102" t="s">
        <v>1122</v>
      </c>
    </row>
    <row r="86" spans="1:23" ht="63" hidden="1" x14ac:dyDescent="0.15">
      <c r="A86" s="115" t="s">
        <v>314</v>
      </c>
      <c r="B86" s="74">
        <v>43910</v>
      </c>
      <c r="C86" s="75" t="s">
        <v>802</v>
      </c>
      <c r="D86" s="67" t="s">
        <v>112</v>
      </c>
      <c r="E86" s="76" t="s">
        <v>349</v>
      </c>
      <c r="F86" s="77">
        <v>41084.400000000001</v>
      </c>
      <c r="G86" s="69">
        <v>38341.360000000001</v>
      </c>
      <c r="H86" s="70">
        <f t="shared" si="1"/>
        <v>2743.0400000000009</v>
      </c>
      <c r="I86" s="254" t="s">
        <v>380</v>
      </c>
      <c r="J86" s="254" t="s">
        <v>381</v>
      </c>
      <c r="K86" s="78" t="s">
        <v>141</v>
      </c>
      <c r="L86" s="79">
        <v>43916</v>
      </c>
      <c r="M86" s="67" t="s">
        <v>114</v>
      </c>
      <c r="N86" s="82">
        <v>43916</v>
      </c>
      <c r="O86" s="81" t="s">
        <v>117</v>
      </c>
      <c r="P86" s="80" t="s">
        <v>116</v>
      </c>
      <c r="Q86" s="80" t="s">
        <v>116</v>
      </c>
      <c r="R86" s="80" t="s">
        <v>116</v>
      </c>
      <c r="S86" s="67" t="s">
        <v>222</v>
      </c>
      <c r="W86" s="102" t="s">
        <v>1122</v>
      </c>
    </row>
    <row r="87" spans="1:23" ht="21" hidden="1" x14ac:dyDescent="0.15">
      <c r="A87" s="115" t="s">
        <v>358</v>
      </c>
      <c r="B87" s="74">
        <v>43910</v>
      </c>
      <c r="C87" s="75" t="s">
        <v>259</v>
      </c>
      <c r="D87" s="67" t="s">
        <v>112</v>
      </c>
      <c r="E87" s="76" t="s">
        <v>119</v>
      </c>
      <c r="F87" s="77">
        <v>6882.17</v>
      </c>
      <c r="G87" s="69">
        <v>5254.45</v>
      </c>
      <c r="H87" s="70">
        <f t="shared" si="1"/>
        <v>1627.7200000000003</v>
      </c>
      <c r="I87" s="254" t="s">
        <v>382</v>
      </c>
      <c r="J87" s="254" t="s">
        <v>383</v>
      </c>
      <c r="K87" s="78" t="s">
        <v>141</v>
      </c>
      <c r="L87" s="79">
        <v>43915</v>
      </c>
      <c r="M87" s="67" t="s">
        <v>262</v>
      </c>
      <c r="N87" s="81">
        <v>43915</v>
      </c>
      <c r="O87" s="81" t="s">
        <v>117</v>
      </c>
      <c r="P87" s="80" t="s">
        <v>116</v>
      </c>
      <c r="Q87" s="80" t="s">
        <v>116</v>
      </c>
      <c r="R87" s="80" t="s">
        <v>116</v>
      </c>
      <c r="S87" s="67" t="s">
        <v>222</v>
      </c>
      <c r="W87" s="55"/>
    </row>
    <row r="88" spans="1:23" ht="21" hidden="1" x14ac:dyDescent="0.15">
      <c r="A88" s="115" t="s">
        <v>354</v>
      </c>
      <c r="B88" s="74">
        <v>43909</v>
      </c>
      <c r="C88" s="75" t="s">
        <v>439</v>
      </c>
      <c r="D88" s="67" t="s">
        <v>112</v>
      </c>
      <c r="E88" s="76" t="s">
        <v>119</v>
      </c>
      <c r="F88" s="77">
        <v>1360</v>
      </c>
      <c r="G88" s="69">
        <v>1033.57</v>
      </c>
      <c r="H88" s="70">
        <f t="shared" si="1"/>
        <v>326.43000000000006</v>
      </c>
      <c r="I88" s="254" t="s">
        <v>440</v>
      </c>
      <c r="J88" s="254" t="s">
        <v>441</v>
      </c>
      <c r="K88" s="78" t="s">
        <v>141</v>
      </c>
      <c r="L88" s="79">
        <v>43916</v>
      </c>
      <c r="M88" s="67" t="s">
        <v>262</v>
      </c>
      <c r="N88" s="81">
        <v>43916</v>
      </c>
      <c r="O88" s="81" t="s">
        <v>117</v>
      </c>
      <c r="P88" s="80" t="s">
        <v>116</v>
      </c>
      <c r="Q88" s="80" t="s">
        <v>116</v>
      </c>
      <c r="R88" s="80" t="s">
        <v>116</v>
      </c>
      <c r="S88" s="67" t="s">
        <v>152</v>
      </c>
      <c r="W88" s="55"/>
    </row>
    <row r="89" spans="1:23" ht="52.5" hidden="1" x14ac:dyDescent="0.15">
      <c r="A89" s="115" t="s">
        <v>341</v>
      </c>
      <c r="B89" s="74">
        <v>43910</v>
      </c>
      <c r="C89" s="75" t="s">
        <v>803</v>
      </c>
      <c r="D89" s="67" t="s">
        <v>112</v>
      </c>
      <c r="E89" s="76" t="s">
        <v>349</v>
      </c>
      <c r="F89" s="77">
        <v>267930.59999999998</v>
      </c>
      <c r="G89" s="69">
        <v>100602</v>
      </c>
      <c r="H89" s="70">
        <f t="shared" si="1"/>
        <v>167328.59999999998</v>
      </c>
      <c r="I89" s="254" t="s">
        <v>455</v>
      </c>
      <c r="J89" s="254" t="s">
        <v>456</v>
      </c>
      <c r="K89" s="78" t="s">
        <v>141</v>
      </c>
      <c r="L89" s="83">
        <v>43913</v>
      </c>
      <c r="M89" s="67" t="s">
        <v>188</v>
      </c>
      <c r="N89" s="84">
        <v>43913</v>
      </c>
      <c r="O89" s="81" t="s">
        <v>117</v>
      </c>
      <c r="P89" s="80" t="s">
        <v>116</v>
      </c>
      <c r="Q89" s="80" t="s">
        <v>116</v>
      </c>
      <c r="R89" s="80" t="s">
        <v>116</v>
      </c>
      <c r="S89" s="67" t="s">
        <v>152</v>
      </c>
      <c r="W89" s="102" t="s">
        <v>1122</v>
      </c>
    </row>
    <row r="90" spans="1:23" ht="126" hidden="1" x14ac:dyDescent="0.15">
      <c r="A90" s="115" t="s">
        <v>355</v>
      </c>
      <c r="B90" s="74">
        <v>43910</v>
      </c>
      <c r="C90" s="75" t="s">
        <v>804</v>
      </c>
      <c r="D90" s="67" t="s">
        <v>112</v>
      </c>
      <c r="E90" s="76" t="s">
        <v>349</v>
      </c>
      <c r="F90" s="77">
        <v>85817.279999999999</v>
      </c>
      <c r="G90" s="69">
        <v>78143.23</v>
      </c>
      <c r="H90" s="70">
        <f t="shared" si="1"/>
        <v>7674.0500000000029</v>
      </c>
      <c r="I90" s="254"/>
      <c r="J90" s="255" t="s">
        <v>805</v>
      </c>
      <c r="K90" s="78" t="s">
        <v>141</v>
      </c>
      <c r="L90" s="83">
        <v>43916</v>
      </c>
      <c r="M90" s="67" t="s">
        <v>188</v>
      </c>
      <c r="N90" s="84">
        <v>43916</v>
      </c>
      <c r="O90" s="81" t="s">
        <v>117</v>
      </c>
      <c r="P90" s="80" t="s">
        <v>116</v>
      </c>
      <c r="Q90" s="80" t="s">
        <v>116</v>
      </c>
      <c r="R90" s="80" t="s">
        <v>116</v>
      </c>
      <c r="S90" s="67" t="s">
        <v>152</v>
      </c>
      <c r="W90" s="102" t="s">
        <v>1122</v>
      </c>
    </row>
    <row r="91" spans="1:23" ht="21" hidden="1" x14ac:dyDescent="0.15">
      <c r="A91" s="115" t="s">
        <v>356</v>
      </c>
      <c r="B91" s="74">
        <v>43917</v>
      </c>
      <c r="C91" s="75" t="s">
        <v>806</v>
      </c>
      <c r="D91" s="67" t="s">
        <v>112</v>
      </c>
      <c r="E91" s="76" t="s">
        <v>283</v>
      </c>
      <c r="F91" s="77"/>
      <c r="G91" s="69"/>
      <c r="H91" s="70" t="str">
        <f t="shared" si="1"/>
        <v/>
      </c>
      <c r="I91" s="254"/>
      <c r="J91" s="254"/>
      <c r="K91" s="78"/>
      <c r="L91" s="83"/>
      <c r="M91" s="67"/>
      <c r="N91" s="85"/>
      <c r="O91" s="81"/>
      <c r="P91" s="80"/>
      <c r="Q91" s="80"/>
      <c r="R91" s="80"/>
      <c r="S91" s="67"/>
      <c r="W91" s="102" t="s">
        <v>1122</v>
      </c>
    </row>
    <row r="92" spans="1:23" ht="31.5" hidden="1" x14ac:dyDescent="0.15">
      <c r="A92" s="115" t="s">
        <v>357</v>
      </c>
      <c r="B92" s="85">
        <v>43915</v>
      </c>
      <c r="C92" s="75" t="s">
        <v>808</v>
      </c>
      <c r="D92" s="67"/>
      <c r="E92" s="76" t="s">
        <v>119</v>
      </c>
      <c r="F92" s="77">
        <v>5562.62</v>
      </c>
      <c r="G92" s="69">
        <v>4132</v>
      </c>
      <c r="H92" s="70">
        <f t="shared" si="1"/>
        <v>1430.62</v>
      </c>
      <c r="I92" s="254" t="s">
        <v>375</v>
      </c>
      <c r="J92" s="254" t="s">
        <v>375</v>
      </c>
      <c r="K92" s="78" t="s">
        <v>141</v>
      </c>
      <c r="L92" s="83">
        <v>43947</v>
      </c>
      <c r="M92" s="67" t="s">
        <v>262</v>
      </c>
      <c r="N92" s="85">
        <v>43916</v>
      </c>
      <c r="O92" s="81" t="s">
        <v>117</v>
      </c>
      <c r="P92" s="80" t="s">
        <v>116</v>
      </c>
      <c r="Q92" s="80" t="s">
        <v>116</v>
      </c>
      <c r="R92" s="80" t="s">
        <v>116</v>
      </c>
      <c r="S92" s="67" t="s">
        <v>123</v>
      </c>
      <c r="W92" s="102" t="s">
        <v>1122</v>
      </c>
    </row>
    <row r="93" spans="1:23" ht="31.5" hidden="1" x14ac:dyDescent="0.15">
      <c r="A93" s="115" t="s">
        <v>359</v>
      </c>
      <c r="B93" s="85">
        <v>43917</v>
      </c>
      <c r="C93" s="75" t="s">
        <v>807</v>
      </c>
      <c r="D93" s="67" t="s">
        <v>125</v>
      </c>
      <c r="E93" s="76" t="s">
        <v>349</v>
      </c>
      <c r="F93" s="77">
        <v>570</v>
      </c>
      <c r="G93" s="69">
        <v>462.62</v>
      </c>
      <c r="H93" s="70">
        <f t="shared" si="1"/>
        <v>107.38</v>
      </c>
      <c r="I93" s="254" t="s">
        <v>681</v>
      </c>
      <c r="J93" s="255" t="s">
        <v>682</v>
      </c>
      <c r="K93" s="78" t="s">
        <v>141</v>
      </c>
      <c r="L93" s="83">
        <v>43922</v>
      </c>
      <c r="M93" s="67" t="s">
        <v>207</v>
      </c>
      <c r="N93" s="84">
        <v>43922</v>
      </c>
      <c r="O93" s="81" t="s">
        <v>117</v>
      </c>
      <c r="P93" s="80" t="s">
        <v>116</v>
      </c>
      <c r="Q93" s="80" t="s">
        <v>116</v>
      </c>
      <c r="R93" s="80" t="s">
        <v>116</v>
      </c>
      <c r="S93" s="67" t="s">
        <v>152</v>
      </c>
      <c r="W93" s="102" t="s">
        <v>1122</v>
      </c>
    </row>
    <row r="94" spans="1:23" ht="21" hidden="1" x14ac:dyDescent="0.15">
      <c r="A94" s="115" t="s">
        <v>360</v>
      </c>
      <c r="B94" s="85">
        <v>43917</v>
      </c>
      <c r="C94" s="75" t="s">
        <v>809</v>
      </c>
      <c r="D94" s="67" t="s">
        <v>242</v>
      </c>
      <c r="E94" s="76" t="s">
        <v>349</v>
      </c>
      <c r="F94" s="77">
        <v>13035.32</v>
      </c>
      <c r="G94" s="69">
        <v>6355.85</v>
      </c>
      <c r="H94" s="70">
        <f t="shared" si="1"/>
        <v>6679.4699999999993</v>
      </c>
      <c r="I94" s="254" t="s">
        <v>497</v>
      </c>
      <c r="J94" s="257" t="s">
        <v>498</v>
      </c>
      <c r="K94" s="78" t="s">
        <v>184</v>
      </c>
      <c r="L94" s="83">
        <v>43930</v>
      </c>
      <c r="M94" s="67" t="s">
        <v>437</v>
      </c>
      <c r="N94" s="84">
        <v>43930</v>
      </c>
      <c r="O94" s="81" t="s">
        <v>321</v>
      </c>
      <c r="P94" s="80" t="s">
        <v>116</v>
      </c>
      <c r="Q94" s="80" t="s">
        <v>116</v>
      </c>
      <c r="R94" s="80" t="s">
        <v>116</v>
      </c>
      <c r="S94" s="67" t="s">
        <v>222</v>
      </c>
      <c r="W94" s="102" t="s">
        <v>1122</v>
      </c>
    </row>
    <row r="95" spans="1:23" hidden="1" x14ac:dyDescent="0.15">
      <c r="A95" s="117" t="s">
        <v>361</v>
      </c>
      <c r="B95" s="85">
        <v>43917</v>
      </c>
      <c r="C95" s="75" t="s">
        <v>408</v>
      </c>
      <c r="D95" s="67" t="s">
        <v>112</v>
      </c>
      <c r="E95" s="76" t="s">
        <v>119</v>
      </c>
      <c r="F95" s="77">
        <v>1662.5</v>
      </c>
      <c r="G95" s="69">
        <v>1115</v>
      </c>
      <c r="H95" s="70">
        <f t="shared" si="1"/>
        <v>547.5</v>
      </c>
      <c r="I95" s="258" t="s">
        <v>409</v>
      </c>
      <c r="J95" s="258" t="s">
        <v>410</v>
      </c>
      <c r="K95" s="78" t="s">
        <v>141</v>
      </c>
      <c r="L95" s="83">
        <v>43928</v>
      </c>
      <c r="M95" s="67" t="s">
        <v>262</v>
      </c>
      <c r="N95" s="86">
        <v>43928</v>
      </c>
      <c r="O95" s="81" t="s">
        <v>117</v>
      </c>
      <c r="P95" s="80" t="s">
        <v>116</v>
      </c>
      <c r="Q95" s="80" t="s">
        <v>116</v>
      </c>
      <c r="R95" s="80" t="s">
        <v>116</v>
      </c>
      <c r="S95" s="67" t="s">
        <v>222</v>
      </c>
      <c r="W95" s="55"/>
    </row>
    <row r="96" spans="1:23" ht="21" hidden="1" x14ac:dyDescent="0.15">
      <c r="A96" s="115" t="s">
        <v>362</v>
      </c>
      <c r="B96" s="85">
        <v>43917</v>
      </c>
      <c r="C96" s="75" t="s">
        <v>411</v>
      </c>
      <c r="D96" s="67" t="s">
        <v>112</v>
      </c>
      <c r="E96" s="76" t="s">
        <v>119</v>
      </c>
      <c r="F96" s="87">
        <v>2850</v>
      </c>
      <c r="G96" s="69">
        <v>2204</v>
      </c>
      <c r="H96" s="70">
        <f t="shared" si="1"/>
        <v>646</v>
      </c>
      <c r="I96" s="255" t="s">
        <v>412</v>
      </c>
      <c r="J96" s="255" t="s">
        <v>413</v>
      </c>
      <c r="K96" s="78" t="s">
        <v>141</v>
      </c>
      <c r="L96" s="83">
        <v>43924</v>
      </c>
      <c r="M96" s="67" t="s">
        <v>114</v>
      </c>
      <c r="N96" s="86">
        <v>43924</v>
      </c>
      <c r="O96" s="81" t="s">
        <v>117</v>
      </c>
      <c r="P96" s="80" t="s">
        <v>116</v>
      </c>
      <c r="Q96" s="80" t="s">
        <v>116</v>
      </c>
      <c r="R96" s="80" t="s">
        <v>116</v>
      </c>
      <c r="S96" s="67" t="s">
        <v>222</v>
      </c>
      <c r="W96" s="55"/>
    </row>
    <row r="97" spans="1:23" ht="31.5" hidden="1" x14ac:dyDescent="0.15">
      <c r="A97" s="115" t="s">
        <v>363</v>
      </c>
      <c r="B97" s="85">
        <v>43921</v>
      </c>
      <c r="C97" s="75" t="s">
        <v>810</v>
      </c>
      <c r="D97" s="67" t="s">
        <v>112</v>
      </c>
      <c r="E97" s="76" t="s">
        <v>119</v>
      </c>
      <c r="F97" s="87">
        <v>9994.1</v>
      </c>
      <c r="G97" s="69">
        <v>8762.7800000000007</v>
      </c>
      <c r="H97" s="70">
        <f t="shared" si="1"/>
        <v>1231.3199999999997</v>
      </c>
      <c r="I97" s="259" t="s">
        <v>692</v>
      </c>
      <c r="J97" s="259" t="s">
        <v>693</v>
      </c>
      <c r="K97" s="78" t="s">
        <v>141</v>
      </c>
      <c r="L97" s="83">
        <v>43922</v>
      </c>
      <c r="M97" s="67" t="s">
        <v>114</v>
      </c>
      <c r="N97" s="88">
        <v>43922</v>
      </c>
      <c r="O97" s="81" t="s">
        <v>117</v>
      </c>
      <c r="P97" s="80" t="s">
        <v>116</v>
      </c>
      <c r="Q97" s="80" t="s">
        <v>116</v>
      </c>
      <c r="R97" s="80" t="s">
        <v>116</v>
      </c>
      <c r="S97" s="67" t="s">
        <v>152</v>
      </c>
      <c r="W97" s="102" t="s">
        <v>1122</v>
      </c>
    </row>
    <row r="98" spans="1:23" hidden="1" x14ac:dyDescent="0.15">
      <c r="A98" s="115" t="s">
        <v>364</v>
      </c>
      <c r="B98" s="85">
        <v>43922</v>
      </c>
      <c r="C98" s="75" t="s">
        <v>763</v>
      </c>
      <c r="D98" s="67" t="s">
        <v>242</v>
      </c>
      <c r="E98" s="76" t="s">
        <v>119</v>
      </c>
      <c r="F98" s="87">
        <v>5283.75</v>
      </c>
      <c r="G98" s="69">
        <v>4851</v>
      </c>
      <c r="H98" s="70">
        <f t="shared" si="1"/>
        <v>432.75</v>
      </c>
      <c r="I98" s="259" t="s">
        <v>764</v>
      </c>
      <c r="J98" s="259" t="s">
        <v>244</v>
      </c>
      <c r="K98" s="78" t="s">
        <v>184</v>
      </c>
      <c r="L98" s="84">
        <v>43938</v>
      </c>
      <c r="M98" s="67" t="s">
        <v>437</v>
      </c>
      <c r="N98" s="88">
        <v>43938</v>
      </c>
      <c r="O98" s="81" t="s">
        <v>117</v>
      </c>
      <c r="P98" s="80" t="s">
        <v>116</v>
      </c>
      <c r="Q98" s="80" t="s">
        <v>116</v>
      </c>
      <c r="R98" s="80" t="s">
        <v>116</v>
      </c>
      <c r="S98" s="67" t="s">
        <v>222</v>
      </c>
      <c r="W98" s="55"/>
    </row>
    <row r="99" spans="1:23" ht="31.5" hidden="1" x14ac:dyDescent="0.15">
      <c r="A99" s="115" t="s">
        <v>365</v>
      </c>
      <c r="B99" s="85">
        <v>43922</v>
      </c>
      <c r="C99" s="75" t="s">
        <v>478</v>
      </c>
      <c r="D99" s="67" t="s">
        <v>148</v>
      </c>
      <c r="E99" s="76" t="s">
        <v>119</v>
      </c>
      <c r="F99" s="87">
        <v>2674.37</v>
      </c>
      <c r="G99" s="69">
        <v>1570.81</v>
      </c>
      <c r="H99" s="70">
        <f t="shared" si="1"/>
        <v>1103.56</v>
      </c>
      <c r="I99" s="259" t="s">
        <v>446</v>
      </c>
      <c r="J99" s="259" t="s">
        <v>327</v>
      </c>
      <c r="K99" s="78" t="s">
        <v>141</v>
      </c>
      <c r="L99" s="84">
        <v>43950</v>
      </c>
      <c r="M99" s="67" t="s">
        <v>151</v>
      </c>
      <c r="N99" s="88">
        <v>43950</v>
      </c>
      <c r="O99" s="81" t="s">
        <v>117</v>
      </c>
      <c r="P99" s="80" t="s">
        <v>116</v>
      </c>
      <c r="Q99" s="80" t="s">
        <v>116</v>
      </c>
      <c r="R99" s="80" t="s">
        <v>116</v>
      </c>
      <c r="S99" s="67" t="s">
        <v>222</v>
      </c>
      <c r="W99" s="55"/>
    </row>
    <row r="100" spans="1:23" ht="31.5" hidden="1" x14ac:dyDescent="0.15">
      <c r="A100" s="115" t="s">
        <v>366</v>
      </c>
      <c r="B100" s="85">
        <v>43922</v>
      </c>
      <c r="C100" s="75" t="s">
        <v>284</v>
      </c>
      <c r="D100" s="67" t="s">
        <v>212</v>
      </c>
      <c r="E100" s="76" t="s">
        <v>349</v>
      </c>
      <c r="F100" s="87">
        <v>13651.11</v>
      </c>
      <c r="G100" s="69">
        <v>12661.75</v>
      </c>
      <c r="H100" s="70">
        <f t="shared" si="1"/>
        <v>989.36000000000058</v>
      </c>
      <c r="I100" s="259" t="s">
        <v>734</v>
      </c>
      <c r="J100" s="259" t="s">
        <v>735</v>
      </c>
      <c r="K100" s="78" t="s">
        <v>141</v>
      </c>
      <c r="L100" s="84">
        <v>43943</v>
      </c>
      <c r="M100" s="67" t="s">
        <v>215</v>
      </c>
      <c r="N100" s="88">
        <v>43943</v>
      </c>
      <c r="O100" s="81" t="s">
        <v>117</v>
      </c>
      <c r="P100" s="80" t="s">
        <v>116</v>
      </c>
      <c r="Q100" s="80" t="s">
        <v>116</v>
      </c>
      <c r="R100" s="80" t="s">
        <v>116</v>
      </c>
      <c r="S100" s="67" t="s">
        <v>222</v>
      </c>
      <c r="W100" s="55"/>
    </row>
    <row r="101" spans="1:23" ht="21" hidden="1" x14ac:dyDescent="0.15">
      <c r="A101" s="115" t="s">
        <v>367</v>
      </c>
      <c r="B101" s="85">
        <v>43922</v>
      </c>
      <c r="C101" s="75" t="s">
        <v>732</v>
      </c>
      <c r="D101" s="67" t="s">
        <v>212</v>
      </c>
      <c r="E101" s="76" t="s">
        <v>349</v>
      </c>
      <c r="F101" s="87">
        <v>9347.84</v>
      </c>
      <c r="G101" s="69">
        <v>7169.4</v>
      </c>
      <c r="H101" s="70">
        <f t="shared" si="1"/>
        <v>2178.4400000000005</v>
      </c>
      <c r="I101" s="260" t="s">
        <v>733</v>
      </c>
      <c r="J101" s="260" t="s">
        <v>214</v>
      </c>
      <c r="K101" s="78" t="s">
        <v>141</v>
      </c>
      <c r="L101" s="84">
        <v>43943</v>
      </c>
      <c r="M101" s="67" t="s">
        <v>215</v>
      </c>
      <c r="N101" s="86">
        <v>43943</v>
      </c>
      <c r="O101" s="81" t="s">
        <v>117</v>
      </c>
      <c r="P101" s="80" t="s">
        <v>116</v>
      </c>
      <c r="Q101" s="80" t="s">
        <v>116</v>
      </c>
      <c r="R101" s="80" t="s">
        <v>116</v>
      </c>
      <c r="S101" s="67" t="s">
        <v>222</v>
      </c>
      <c r="W101" s="55"/>
    </row>
    <row r="102" spans="1:23" ht="42" hidden="1" x14ac:dyDescent="0.15">
      <c r="A102" s="115" t="s">
        <v>368</v>
      </c>
      <c r="B102" s="85">
        <v>43922</v>
      </c>
      <c r="C102" s="75" t="s">
        <v>279</v>
      </c>
      <c r="D102" s="67" t="s">
        <v>212</v>
      </c>
      <c r="E102" s="76" t="s">
        <v>349</v>
      </c>
      <c r="F102" s="87">
        <v>15618.98</v>
      </c>
      <c r="G102" s="69">
        <v>15045.22</v>
      </c>
      <c r="H102" s="70">
        <f t="shared" si="1"/>
        <v>573.76000000000022</v>
      </c>
      <c r="I102" s="260" t="s">
        <v>722</v>
      </c>
      <c r="J102" s="261" t="s">
        <v>723</v>
      </c>
      <c r="K102" s="78" t="s">
        <v>141</v>
      </c>
      <c r="L102" s="84">
        <v>43944</v>
      </c>
      <c r="M102" s="67" t="s">
        <v>215</v>
      </c>
      <c r="N102" s="86">
        <v>43944</v>
      </c>
      <c r="O102" s="81" t="s">
        <v>117</v>
      </c>
      <c r="P102" s="80" t="s">
        <v>116</v>
      </c>
      <c r="Q102" s="80" t="s">
        <v>116</v>
      </c>
      <c r="R102" s="80" t="s">
        <v>116</v>
      </c>
      <c r="S102" s="67" t="s">
        <v>222</v>
      </c>
      <c r="W102" s="55"/>
    </row>
    <row r="103" spans="1:23" ht="21" hidden="1" x14ac:dyDescent="0.15">
      <c r="A103" s="115" t="s">
        <v>369</v>
      </c>
      <c r="B103" s="85">
        <v>43922</v>
      </c>
      <c r="C103" s="75" t="s">
        <v>757</v>
      </c>
      <c r="D103" s="67" t="s">
        <v>212</v>
      </c>
      <c r="E103" s="76" t="s">
        <v>349</v>
      </c>
      <c r="F103" s="77">
        <v>1920.65</v>
      </c>
      <c r="G103" s="69">
        <v>1795</v>
      </c>
      <c r="H103" s="70">
        <f t="shared" si="1"/>
        <v>125.65000000000009</v>
      </c>
      <c r="I103" s="260" t="s">
        <v>758</v>
      </c>
      <c r="J103" s="260" t="s">
        <v>235</v>
      </c>
      <c r="K103" s="78" t="s">
        <v>141</v>
      </c>
      <c r="L103" s="84">
        <v>43943</v>
      </c>
      <c r="M103" s="67" t="s">
        <v>215</v>
      </c>
      <c r="N103" s="88">
        <v>43943</v>
      </c>
      <c r="O103" s="81" t="s">
        <v>117</v>
      </c>
      <c r="P103" s="80" t="s">
        <v>116</v>
      </c>
      <c r="Q103" s="80" t="s">
        <v>116</v>
      </c>
      <c r="R103" s="80" t="s">
        <v>116</v>
      </c>
      <c r="S103" s="67" t="s">
        <v>222</v>
      </c>
      <c r="W103" s="55"/>
    </row>
    <row r="104" spans="1:23" ht="21" hidden="1" x14ac:dyDescent="0.15">
      <c r="A104" s="115" t="s">
        <v>370</v>
      </c>
      <c r="B104" s="85">
        <v>43922</v>
      </c>
      <c r="C104" s="75" t="s">
        <v>233</v>
      </c>
      <c r="D104" s="67" t="s">
        <v>212</v>
      </c>
      <c r="E104" s="76" t="s">
        <v>119</v>
      </c>
      <c r="F104" s="87">
        <v>513.6</v>
      </c>
      <c r="G104" s="69">
        <v>480</v>
      </c>
      <c r="H104" s="70">
        <f t="shared" si="1"/>
        <v>33.600000000000023</v>
      </c>
      <c r="I104" s="261" t="s">
        <v>275</v>
      </c>
      <c r="J104" s="261" t="s">
        <v>235</v>
      </c>
      <c r="K104" s="78" t="s">
        <v>141</v>
      </c>
      <c r="L104" s="84">
        <v>43943</v>
      </c>
      <c r="M104" s="67" t="s">
        <v>215</v>
      </c>
      <c r="N104" s="88">
        <v>43943</v>
      </c>
      <c r="O104" s="81" t="s">
        <v>117</v>
      </c>
      <c r="P104" s="80" t="s">
        <v>116</v>
      </c>
      <c r="Q104" s="80" t="s">
        <v>116</v>
      </c>
      <c r="R104" s="80" t="s">
        <v>116</v>
      </c>
      <c r="S104" s="67" t="s">
        <v>222</v>
      </c>
      <c r="W104" s="55"/>
    </row>
    <row r="105" spans="1:23" hidden="1" x14ac:dyDescent="0.15">
      <c r="A105" s="115" t="s">
        <v>371</v>
      </c>
      <c r="B105" s="85"/>
      <c r="C105" s="75"/>
      <c r="D105" s="67"/>
      <c r="E105" s="76"/>
      <c r="F105" s="87"/>
      <c r="G105" s="69"/>
      <c r="H105" s="70" t="str">
        <f t="shared" si="1"/>
        <v/>
      </c>
      <c r="I105" s="262"/>
      <c r="J105" s="260"/>
      <c r="K105" s="78"/>
      <c r="L105" s="84"/>
      <c r="M105" s="67"/>
      <c r="N105" s="88"/>
      <c r="O105" s="81"/>
      <c r="P105" s="80"/>
      <c r="Q105" s="80"/>
      <c r="R105" s="80"/>
      <c r="S105" s="67"/>
      <c r="W105" s="55"/>
    </row>
    <row r="106" spans="1:23" hidden="1" x14ac:dyDescent="0.15">
      <c r="A106" s="115" t="s">
        <v>372</v>
      </c>
      <c r="B106" s="85">
        <v>43924</v>
      </c>
      <c r="C106" s="75" t="s">
        <v>811</v>
      </c>
      <c r="D106" s="67" t="s">
        <v>112</v>
      </c>
      <c r="E106" s="76" t="s">
        <v>283</v>
      </c>
      <c r="F106" s="87"/>
      <c r="G106" s="69"/>
      <c r="H106" s="70" t="str">
        <f t="shared" si="1"/>
        <v/>
      </c>
      <c r="I106" s="261"/>
      <c r="J106" s="261"/>
      <c r="K106" s="78"/>
      <c r="L106" s="84"/>
      <c r="M106" s="67"/>
      <c r="N106" s="88"/>
      <c r="O106" s="81"/>
      <c r="P106" s="80"/>
      <c r="Q106" s="80"/>
      <c r="R106" s="80"/>
      <c r="S106" s="67"/>
      <c r="W106" s="102" t="s">
        <v>1122</v>
      </c>
    </row>
    <row r="107" spans="1:23" ht="31.5" hidden="1" x14ac:dyDescent="0.15">
      <c r="A107" s="115" t="s">
        <v>373</v>
      </c>
      <c r="B107" s="85">
        <v>43864</v>
      </c>
      <c r="C107" s="75" t="s">
        <v>459</v>
      </c>
      <c r="D107" s="67" t="s">
        <v>118</v>
      </c>
      <c r="E107" s="76" t="s">
        <v>119</v>
      </c>
      <c r="F107" s="87">
        <v>1303.75</v>
      </c>
      <c r="G107" s="69">
        <v>1043</v>
      </c>
      <c r="H107" s="70">
        <f t="shared" si="1"/>
        <v>260.75</v>
      </c>
      <c r="I107" s="260" t="s">
        <v>460</v>
      </c>
      <c r="J107" s="260" t="s">
        <v>442</v>
      </c>
      <c r="K107" s="78" t="s">
        <v>141</v>
      </c>
      <c r="L107" s="84">
        <v>43927</v>
      </c>
      <c r="M107" s="67" t="s">
        <v>151</v>
      </c>
      <c r="N107" s="88">
        <v>43927</v>
      </c>
      <c r="O107" s="81" t="s">
        <v>117</v>
      </c>
      <c r="P107" s="80" t="s">
        <v>116</v>
      </c>
      <c r="Q107" s="80" t="s">
        <v>116</v>
      </c>
      <c r="R107" s="80" t="s">
        <v>116</v>
      </c>
      <c r="S107" s="67" t="s">
        <v>152</v>
      </c>
      <c r="W107" s="55"/>
    </row>
    <row r="108" spans="1:23" ht="31.5" hidden="1" x14ac:dyDescent="0.15">
      <c r="A108" s="115" t="s">
        <v>374</v>
      </c>
      <c r="B108" s="85">
        <v>43928</v>
      </c>
      <c r="C108" s="75" t="s">
        <v>1047</v>
      </c>
      <c r="D108" s="67" t="s">
        <v>148</v>
      </c>
      <c r="E108" s="76" t="s">
        <v>119</v>
      </c>
      <c r="F108" s="87">
        <v>5461.25</v>
      </c>
      <c r="G108" s="69">
        <v>4369</v>
      </c>
      <c r="H108" s="70">
        <f t="shared" si="1"/>
        <v>1092.25</v>
      </c>
      <c r="I108" s="260"/>
      <c r="J108" s="262" t="s">
        <v>1048</v>
      </c>
      <c r="K108" s="78" t="s">
        <v>156</v>
      </c>
      <c r="L108" s="84">
        <v>43955</v>
      </c>
      <c r="M108" s="67" t="s">
        <v>151</v>
      </c>
      <c r="N108" s="88">
        <v>43955</v>
      </c>
      <c r="O108" s="81" t="s">
        <v>117</v>
      </c>
      <c r="P108" s="80" t="s">
        <v>116</v>
      </c>
      <c r="Q108" s="80" t="s">
        <v>116</v>
      </c>
      <c r="R108" s="80" t="s">
        <v>116</v>
      </c>
      <c r="S108" s="67" t="s">
        <v>152</v>
      </c>
      <c r="W108" s="55"/>
    </row>
    <row r="109" spans="1:23" hidden="1" x14ac:dyDescent="0.15">
      <c r="A109" s="115" t="s">
        <v>418</v>
      </c>
      <c r="B109" s="85">
        <v>43927</v>
      </c>
      <c r="C109" s="75" t="s">
        <v>1270</v>
      </c>
      <c r="D109" s="67"/>
      <c r="E109" s="76"/>
      <c r="F109" s="87"/>
      <c r="G109" s="69"/>
      <c r="H109" s="70" t="str">
        <f t="shared" si="1"/>
        <v/>
      </c>
      <c r="I109" s="259"/>
      <c r="J109" s="258"/>
      <c r="K109" s="78"/>
      <c r="L109" s="84"/>
      <c r="M109" s="67"/>
      <c r="N109" s="88"/>
      <c r="O109" s="81"/>
      <c r="P109" s="90"/>
      <c r="Q109" s="90"/>
      <c r="R109" s="90"/>
      <c r="S109" s="67"/>
      <c r="W109" s="55"/>
    </row>
    <row r="110" spans="1:23" hidden="1" x14ac:dyDescent="0.15">
      <c r="A110" s="115" t="s">
        <v>419</v>
      </c>
      <c r="B110" s="85">
        <v>43927</v>
      </c>
      <c r="C110" s="91" t="s">
        <v>1271</v>
      </c>
      <c r="D110" s="67"/>
      <c r="E110" s="76"/>
      <c r="F110" s="87"/>
      <c r="G110" s="69"/>
      <c r="H110" s="70" t="str">
        <f t="shared" si="1"/>
        <v/>
      </c>
      <c r="I110" s="259"/>
      <c r="J110" s="259"/>
      <c r="K110" s="78"/>
      <c r="L110" s="84"/>
      <c r="M110" s="67"/>
      <c r="N110" s="86"/>
      <c r="O110" s="81"/>
      <c r="P110" s="90"/>
      <c r="Q110" s="90"/>
      <c r="R110" s="90"/>
      <c r="S110" s="67"/>
      <c r="W110" s="55"/>
    </row>
    <row r="111" spans="1:23" hidden="1" x14ac:dyDescent="0.15">
      <c r="A111" s="115" t="s">
        <v>420</v>
      </c>
      <c r="B111" s="85">
        <v>43927</v>
      </c>
      <c r="C111" s="75" t="s">
        <v>1272</v>
      </c>
      <c r="D111" s="67"/>
      <c r="E111" s="76"/>
      <c r="F111" s="87"/>
      <c r="G111" s="69"/>
      <c r="H111" s="70" t="str">
        <f t="shared" si="1"/>
        <v/>
      </c>
      <c r="I111" s="254"/>
      <c r="J111" s="255"/>
      <c r="K111" s="78"/>
      <c r="L111" s="79"/>
      <c r="M111" s="67"/>
      <c r="N111" s="74"/>
      <c r="O111" s="81"/>
      <c r="P111" s="80"/>
      <c r="Q111" s="80"/>
      <c r="R111" s="80"/>
      <c r="S111" s="67"/>
      <c r="W111" s="55"/>
    </row>
    <row r="112" spans="1:23" hidden="1" x14ac:dyDescent="0.15">
      <c r="A112" s="115" t="s">
        <v>421</v>
      </c>
      <c r="B112" s="85">
        <v>43927</v>
      </c>
      <c r="C112" s="75" t="s">
        <v>1273</v>
      </c>
      <c r="D112" s="67"/>
      <c r="E112" s="76"/>
      <c r="F112" s="87"/>
      <c r="G112" s="69"/>
      <c r="H112" s="70" t="str">
        <f t="shared" si="1"/>
        <v/>
      </c>
      <c r="I112" s="259"/>
      <c r="J112" s="258"/>
      <c r="K112" s="78"/>
      <c r="L112" s="84"/>
      <c r="M112" s="67"/>
      <c r="N112" s="88"/>
      <c r="O112" s="81"/>
      <c r="P112" s="90"/>
      <c r="Q112" s="90"/>
      <c r="R112" s="90"/>
      <c r="S112" s="67"/>
      <c r="W112" s="55"/>
    </row>
    <row r="113" spans="1:23" ht="21" hidden="1" x14ac:dyDescent="0.15">
      <c r="A113" s="115" t="s">
        <v>423</v>
      </c>
      <c r="B113" s="85">
        <v>43928</v>
      </c>
      <c r="C113" s="75" t="s">
        <v>812</v>
      </c>
      <c r="D113" s="67" t="s">
        <v>148</v>
      </c>
      <c r="E113" s="76" t="s">
        <v>119</v>
      </c>
      <c r="F113" s="87">
        <v>1625</v>
      </c>
      <c r="G113" s="69">
        <v>1300</v>
      </c>
      <c r="H113" s="70">
        <f t="shared" si="1"/>
        <v>325</v>
      </c>
      <c r="I113" s="259"/>
      <c r="J113" s="259" t="s">
        <v>773</v>
      </c>
      <c r="K113" s="78" t="s">
        <v>141</v>
      </c>
      <c r="L113" s="84">
        <v>43936</v>
      </c>
      <c r="M113" s="67" t="s">
        <v>122</v>
      </c>
      <c r="N113" s="88">
        <v>43936</v>
      </c>
      <c r="O113" s="81" t="s">
        <v>117</v>
      </c>
      <c r="P113" s="90" t="s">
        <v>116</v>
      </c>
      <c r="Q113" s="90" t="s">
        <v>116</v>
      </c>
      <c r="R113" s="90" t="s">
        <v>116</v>
      </c>
      <c r="S113" s="67" t="s">
        <v>152</v>
      </c>
      <c r="W113" s="102" t="s">
        <v>1122</v>
      </c>
    </row>
    <row r="114" spans="1:23" ht="31.5" hidden="1" x14ac:dyDescent="0.15">
      <c r="A114" s="115" t="s">
        <v>424</v>
      </c>
      <c r="B114" s="85">
        <v>43927</v>
      </c>
      <c r="C114" s="89" t="s">
        <v>1045</v>
      </c>
      <c r="D114" s="67" t="s">
        <v>118</v>
      </c>
      <c r="E114" s="76" t="s">
        <v>119</v>
      </c>
      <c r="F114" s="87">
        <v>1474.91</v>
      </c>
      <c r="G114" s="69">
        <v>1057.93</v>
      </c>
      <c r="H114" s="70">
        <f t="shared" si="1"/>
        <v>416.98</v>
      </c>
      <c r="I114" s="259"/>
      <c r="J114" s="259" t="s">
        <v>1046</v>
      </c>
      <c r="K114" s="78" t="s">
        <v>141</v>
      </c>
      <c r="L114" s="84">
        <v>43928</v>
      </c>
      <c r="M114" s="67" t="s">
        <v>151</v>
      </c>
      <c r="N114" s="88">
        <v>43928</v>
      </c>
      <c r="O114" s="81" t="s">
        <v>117</v>
      </c>
      <c r="P114" s="90" t="s">
        <v>116</v>
      </c>
      <c r="Q114" s="90" t="s">
        <v>116</v>
      </c>
      <c r="R114" s="90" t="s">
        <v>116</v>
      </c>
      <c r="S114" s="67" t="s">
        <v>152</v>
      </c>
      <c r="W114" s="55"/>
    </row>
    <row r="115" spans="1:23" ht="63" hidden="1" x14ac:dyDescent="0.15">
      <c r="A115" s="115" t="s">
        <v>425</v>
      </c>
      <c r="B115" s="85">
        <v>43928</v>
      </c>
      <c r="C115" s="89" t="s">
        <v>813</v>
      </c>
      <c r="D115" s="67" t="s">
        <v>112</v>
      </c>
      <c r="E115" s="76" t="s">
        <v>349</v>
      </c>
      <c r="F115" s="87">
        <v>349581.07</v>
      </c>
      <c r="G115" s="69">
        <v>108600</v>
      </c>
      <c r="H115" s="70">
        <f t="shared" si="1"/>
        <v>240981.07</v>
      </c>
      <c r="I115" s="259" t="s">
        <v>759</v>
      </c>
      <c r="J115" s="259" t="s">
        <v>760</v>
      </c>
      <c r="K115" s="78" t="s">
        <v>141</v>
      </c>
      <c r="L115" s="84">
        <v>43930</v>
      </c>
      <c r="M115" s="67" t="s">
        <v>188</v>
      </c>
      <c r="N115" s="84">
        <v>43930</v>
      </c>
      <c r="O115" s="81" t="s">
        <v>117</v>
      </c>
      <c r="P115" s="90" t="s">
        <v>116</v>
      </c>
      <c r="Q115" s="90" t="s">
        <v>116</v>
      </c>
      <c r="R115" s="90" t="s">
        <v>116</v>
      </c>
      <c r="S115" s="67" t="s">
        <v>222</v>
      </c>
      <c r="W115" s="102" t="s">
        <v>1122</v>
      </c>
    </row>
    <row r="116" spans="1:23" ht="31.5" hidden="1" x14ac:dyDescent="0.15">
      <c r="A116" s="115" t="s">
        <v>426</v>
      </c>
      <c r="B116" s="85">
        <v>43928</v>
      </c>
      <c r="C116" s="75" t="s">
        <v>847</v>
      </c>
      <c r="D116" s="67" t="s">
        <v>118</v>
      </c>
      <c r="E116" s="76" t="s">
        <v>349</v>
      </c>
      <c r="F116" s="87">
        <v>14322.5</v>
      </c>
      <c r="G116" s="69">
        <v>6266.92</v>
      </c>
      <c r="H116" s="70">
        <f t="shared" si="1"/>
        <v>8055.58</v>
      </c>
      <c r="I116" s="259" t="s">
        <v>848</v>
      </c>
      <c r="J116" s="259" t="s">
        <v>849</v>
      </c>
      <c r="K116" s="78" t="s">
        <v>184</v>
      </c>
      <c r="L116" s="84">
        <v>43990</v>
      </c>
      <c r="M116" s="67" t="s">
        <v>151</v>
      </c>
      <c r="N116" s="86">
        <v>43990</v>
      </c>
      <c r="O116" s="81" t="s">
        <v>117</v>
      </c>
      <c r="P116" s="90" t="s">
        <v>116</v>
      </c>
      <c r="Q116" s="90" t="s">
        <v>116</v>
      </c>
      <c r="R116" s="92" t="s">
        <v>116</v>
      </c>
      <c r="S116" s="67" t="s">
        <v>222</v>
      </c>
      <c r="W116" s="55"/>
    </row>
    <row r="117" spans="1:23" ht="31.5" hidden="1" x14ac:dyDescent="0.15">
      <c r="A117" s="115" t="s">
        <v>427</v>
      </c>
      <c r="B117" s="85">
        <v>43928</v>
      </c>
      <c r="C117" s="75" t="s">
        <v>499</v>
      </c>
      <c r="D117" s="67" t="s">
        <v>118</v>
      </c>
      <c r="E117" s="76" t="s">
        <v>119</v>
      </c>
      <c r="F117" s="87">
        <v>9226.35</v>
      </c>
      <c r="G117" s="69">
        <v>6717.6</v>
      </c>
      <c r="H117" s="70">
        <f t="shared" si="1"/>
        <v>2508.75</v>
      </c>
      <c r="I117" s="259" t="s">
        <v>500</v>
      </c>
      <c r="J117" s="259" t="s">
        <v>501</v>
      </c>
      <c r="K117" s="78" t="s">
        <v>184</v>
      </c>
      <c r="L117" s="84">
        <v>43965</v>
      </c>
      <c r="M117" s="67" t="s">
        <v>151</v>
      </c>
      <c r="N117" s="86">
        <v>43965</v>
      </c>
      <c r="O117" s="81" t="s">
        <v>117</v>
      </c>
      <c r="P117" s="90" t="s">
        <v>116</v>
      </c>
      <c r="Q117" s="90" t="s">
        <v>116</v>
      </c>
      <c r="R117" s="90" t="s">
        <v>116</v>
      </c>
      <c r="S117" s="67" t="s">
        <v>222</v>
      </c>
      <c r="W117" s="55"/>
    </row>
    <row r="118" spans="1:23" ht="21" hidden="1" x14ac:dyDescent="0.15">
      <c r="A118" s="115" t="s">
        <v>422</v>
      </c>
      <c r="B118" s="85">
        <v>43928</v>
      </c>
      <c r="C118" s="75" t="s">
        <v>814</v>
      </c>
      <c r="D118" s="67" t="s">
        <v>112</v>
      </c>
      <c r="E118" s="76" t="s">
        <v>349</v>
      </c>
      <c r="F118" s="87">
        <v>2767.53</v>
      </c>
      <c r="G118" s="69">
        <v>2457.5</v>
      </c>
      <c r="H118" s="70">
        <f t="shared" si="1"/>
        <v>310.0300000000002</v>
      </c>
      <c r="I118" s="258" t="s">
        <v>433</v>
      </c>
      <c r="J118" s="258" t="s">
        <v>433</v>
      </c>
      <c r="K118" s="78" t="s">
        <v>141</v>
      </c>
      <c r="L118" s="84">
        <v>43930</v>
      </c>
      <c r="M118" s="67" t="s">
        <v>188</v>
      </c>
      <c r="N118" s="88">
        <v>43930</v>
      </c>
      <c r="O118" s="81" t="s">
        <v>117</v>
      </c>
      <c r="P118" s="90" t="s">
        <v>116</v>
      </c>
      <c r="Q118" s="90" t="s">
        <v>116</v>
      </c>
      <c r="R118" s="90" t="s">
        <v>116</v>
      </c>
      <c r="S118" s="67" t="s">
        <v>222</v>
      </c>
      <c r="W118" s="102" t="s">
        <v>1122</v>
      </c>
    </row>
    <row r="119" spans="1:23" ht="31.5" hidden="1" x14ac:dyDescent="0.15">
      <c r="A119" s="115" t="s">
        <v>428</v>
      </c>
      <c r="B119" s="85">
        <v>43928</v>
      </c>
      <c r="C119" s="75" t="s">
        <v>815</v>
      </c>
      <c r="D119" s="67" t="s">
        <v>112</v>
      </c>
      <c r="E119" s="76" t="s">
        <v>349</v>
      </c>
      <c r="F119" s="87">
        <v>23510</v>
      </c>
      <c r="G119" s="69">
        <v>2078</v>
      </c>
      <c r="H119" s="70">
        <f t="shared" si="1"/>
        <v>21432</v>
      </c>
      <c r="I119" s="259"/>
      <c r="J119" s="259" t="s">
        <v>840</v>
      </c>
      <c r="K119" s="78" t="s">
        <v>141</v>
      </c>
      <c r="L119" s="84">
        <v>43938</v>
      </c>
      <c r="M119" s="67" t="s">
        <v>151</v>
      </c>
      <c r="N119" s="88">
        <v>43938</v>
      </c>
      <c r="O119" s="81" t="s">
        <v>117</v>
      </c>
      <c r="P119" s="90" t="s">
        <v>116</v>
      </c>
      <c r="Q119" s="90" t="s">
        <v>116</v>
      </c>
      <c r="R119" s="90" t="s">
        <v>116</v>
      </c>
      <c r="S119" s="67" t="s">
        <v>152</v>
      </c>
      <c r="W119" s="102" t="s">
        <v>1122</v>
      </c>
    </row>
    <row r="120" spans="1:23" ht="21" hidden="1" x14ac:dyDescent="0.15">
      <c r="A120" s="115" t="s">
        <v>429</v>
      </c>
      <c r="B120" s="85">
        <v>43929</v>
      </c>
      <c r="C120" s="89" t="s">
        <v>816</v>
      </c>
      <c r="D120" s="67" t="s">
        <v>148</v>
      </c>
      <c r="E120" s="76" t="s">
        <v>119</v>
      </c>
      <c r="F120" s="87">
        <v>9679.75</v>
      </c>
      <c r="G120" s="69">
        <v>9679.75</v>
      </c>
      <c r="H120" s="70">
        <f t="shared" si="1"/>
        <v>0</v>
      </c>
      <c r="I120" s="259" t="s">
        <v>453</v>
      </c>
      <c r="J120" s="259" t="s">
        <v>454</v>
      </c>
      <c r="K120" s="78" t="s">
        <v>141</v>
      </c>
      <c r="L120" s="84">
        <v>43930</v>
      </c>
      <c r="M120" s="67" t="s">
        <v>122</v>
      </c>
      <c r="N120" s="84">
        <v>43930</v>
      </c>
      <c r="O120" s="81" t="s">
        <v>117</v>
      </c>
      <c r="P120" s="90" t="s">
        <v>116</v>
      </c>
      <c r="Q120" s="90" t="s">
        <v>116</v>
      </c>
      <c r="R120" s="90" t="s">
        <v>116</v>
      </c>
      <c r="S120" s="67" t="s">
        <v>152</v>
      </c>
      <c r="W120" s="102" t="s">
        <v>1122</v>
      </c>
    </row>
    <row r="121" spans="1:23" ht="21" hidden="1" x14ac:dyDescent="0.15">
      <c r="A121" s="115" t="s">
        <v>430</v>
      </c>
      <c r="B121" s="85">
        <v>43929</v>
      </c>
      <c r="C121" s="89" t="s">
        <v>451</v>
      </c>
      <c r="D121" s="67" t="s">
        <v>212</v>
      </c>
      <c r="E121" s="76" t="s">
        <v>119</v>
      </c>
      <c r="F121" s="87">
        <v>1713.6</v>
      </c>
      <c r="G121" s="69">
        <v>1671.6</v>
      </c>
      <c r="H121" s="70">
        <f t="shared" si="1"/>
        <v>42</v>
      </c>
      <c r="I121" s="259" t="s">
        <v>452</v>
      </c>
      <c r="J121" s="258" t="s">
        <v>146</v>
      </c>
      <c r="K121" s="78" t="s">
        <v>141</v>
      </c>
      <c r="L121" s="84">
        <v>43929</v>
      </c>
      <c r="M121" s="67" t="s">
        <v>215</v>
      </c>
      <c r="N121" s="84">
        <v>43929</v>
      </c>
      <c r="O121" s="81" t="s">
        <v>117</v>
      </c>
      <c r="P121" s="90" t="s">
        <v>116</v>
      </c>
      <c r="Q121" s="90" t="s">
        <v>116</v>
      </c>
      <c r="R121" s="90" t="s">
        <v>116</v>
      </c>
      <c r="S121" s="67" t="s">
        <v>152</v>
      </c>
      <c r="W121" s="55"/>
    </row>
    <row r="122" spans="1:23" ht="31.5" hidden="1" x14ac:dyDescent="0.15">
      <c r="A122" s="115" t="s">
        <v>431</v>
      </c>
      <c r="B122" s="85">
        <v>43929</v>
      </c>
      <c r="C122" s="89" t="s">
        <v>817</v>
      </c>
      <c r="D122" s="67" t="s">
        <v>112</v>
      </c>
      <c r="E122" s="76" t="s">
        <v>349</v>
      </c>
      <c r="F122" s="87">
        <v>81000</v>
      </c>
      <c r="G122" s="69">
        <v>75600</v>
      </c>
      <c r="H122" s="70">
        <f t="shared" si="1"/>
        <v>5400</v>
      </c>
      <c r="I122" s="259" t="s">
        <v>660</v>
      </c>
      <c r="J122" s="258" t="s">
        <v>58</v>
      </c>
      <c r="K122" s="78" t="s">
        <v>141</v>
      </c>
      <c r="L122" s="84">
        <v>43941</v>
      </c>
      <c r="M122" s="67" t="s">
        <v>188</v>
      </c>
      <c r="N122" s="84">
        <v>43941</v>
      </c>
      <c r="O122" s="81" t="s">
        <v>117</v>
      </c>
      <c r="P122" s="90" t="s">
        <v>116</v>
      </c>
      <c r="Q122" s="90" t="s">
        <v>116</v>
      </c>
      <c r="R122" s="90" t="s">
        <v>116</v>
      </c>
      <c r="S122" s="67" t="s">
        <v>222</v>
      </c>
      <c r="W122" s="102" t="s">
        <v>1122</v>
      </c>
    </row>
    <row r="123" spans="1:23" ht="21" hidden="1" x14ac:dyDescent="0.15">
      <c r="A123" s="115" t="s">
        <v>432</v>
      </c>
      <c r="B123" s="85">
        <v>43929</v>
      </c>
      <c r="C123" s="89" t="s">
        <v>818</v>
      </c>
      <c r="D123" s="67" t="s">
        <v>112</v>
      </c>
      <c r="E123" s="76" t="s">
        <v>119</v>
      </c>
      <c r="F123" s="87">
        <v>6525</v>
      </c>
      <c r="G123" s="69">
        <v>3500</v>
      </c>
      <c r="H123" s="70">
        <f t="shared" si="1"/>
        <v>3025</v>
      </c>
      <c r="I123" s="259" t="s">
        <v>761</v>
      </c>
      <c r="J123" s="258" t="s">
        <v>762</v>
      </c>
      <c r="K123" s="78" t="s">
        <v>141</v>
      </c>
      <c r="L123" s="84">
        <v>43934</v>
      </c>
      <c r="M123" s="67" t="s">
        <v>188</v>
      </c>
      <c r="N123" s="84">
        <v>43934</v>
      </c>
      <c r="O123" s="81" t="s">
        <v>117</v>
      </c>
      <c r="P123" s="90" t="s">
        <v>116</v>
      </c>
      <c r="Q123" s="90" t="s">
        <v>116</v>
      </c>
      <c r="R123" s="90" t="s">
        <v>116</v>
      </c>
      <c r="S123" s="67" t="s">
        <v>222</v>
      </c>
      <c r="W123" s="102" t="s">
        <v>1122</v>
      </c>
    </row>
    <row r="124" spans="1:23" ht="63" hidden="1" x14ac:dyDescent="0.15">
      <c r="A124" s="115" t="s">
        <v>444</v>
      </c>
      <c r="B124" s="85">
        <v>43930</v>
      </c>
      <c r="C124" s="89" t="s">
        <v>800</v>
      </c>
      <c r="D124" s="67" t="s">
        <v>153</v>
      </c>
      <c r="E124" s="76" t="s">
        <v>349</v>
      </c>
      <c r="F124" s="87">
        <v>24694</v>
      </c>
      <c r="G124" s="69">
        <v>17017.349999999999</v>
      </c>
      <c r="H124" s="70">
        <f t="shared" si="1"/>
        <v>7676.6500000000015</v>
      </c>
      <c r="I124" s="259"/>
      <c r="J124" s="258" t="s">
        <v>819</v>
      </c>
      <c r="K124" s="78" t="s">
        <v>141</v>
      </c>
      <c r="L124" s="84">
        <v>43935</v>
      </c>
      <c r="M124" s="67" t="s">
        <v>157</v>
      </c>
      <c r="N124" s="84">
        <v>43935</v>
      </c>
      <c r="O124" s="81" t="s">
        <v>117</v>
      </c>
      <c r="P124" s="90" t="s">
        <v>820</v>
      </c>
      <c r="Q124" s="90" t="s">
        <v>116</v>
      </c>
      <c r="R124" s="90" t="s">
        <v>116</v>
      </c>
      <c r="S124" s="67" t="s">
        <v>152</v>
      </c>
      <c r="W124" s="102" t="s">
        <v>1122</v>
      </c>
    </row>
    <row r="125" spans="1:23" hidden="1" x14ac:dyDescent="0.15">
      <c r="A125" s="115" t="s">
        <v>491</v>
      </c>
      <c r="B125" s="85">
        <v>43936</v>
      </c>
      <c r="C125" s="89" t="s">
        <v>694</v>
      </c>
      <c r="D125" s="67" t="s">
        <v>112</v>
      </c>
      <c r="E125" s="76" t="s">
        <v>119</v>
      </c>
      <c r="F125" s="87">
        <v>600</v>
      </c>
      <c r="G125" s="69">
        <v>428.26</v>
      </c>
      <c r="H125" s="70">
        <f t="shared" si="1"/>
        <v>171.74</v>
      </c>
      <c r="I125" s="259" t="s">
        <v>695</v>
      </c>
      <c r="J125" s="258" t="s">
        <v>696</v>
      </c>
      <c r="K125" s="78" t="s">
        <v>141</v>
      </c>
      <c r="L125" s="84">
        <v>43937</v>
      </c>
      <c r="M125" s="67" t="s">
        <v>437</v>
      </c>
      <c r="N125" s="84">
        <v>43937</v>
      </c>
      <c r="O125" s="81" t="s">
        <v>321</v>
      </c>
      <c r="P125" s="90" t="s">
        <v>116</v>
      </c>
      <c r="Q125" s="90" t="s">
        <v>116</v>
      </c>
      <c r="R125" s="90" t="s">
        <v>116</v>
      </c>
      <c r="S125" s="67" t="s">
        <v>222</v>
      </c>
      <c r="W125" s="55"/>
    </row>
    <row r="126" spans="1:23" ht="31.5" hidden="1" x14ac:dyDescent="0.15">
      <c r="A126" s="115" t="s">
        <v>486</v>
      </c>
      <c r="B126" s="85">
        <v>43937</v>
      </c>
      <c r="C126" s="89" t="s">
        <v>750</v>
      </c>
      <c r="D126" s="67" t="s">
        <v>242</v>
      </c>
      <c r="E126" s="76" t="s">
        <v>119</v>
      </c>
      <c r="F126" s="87">
        <v>600</v>
      </c>
      <c r="G126" s="69">
        <v>420</v>
      </c>
      <c r="H126" s="70">
        <f t="shared" si="1"/>
        <v>180</v>
      </c>
      <c r="I126" s="259" t="s">
        <v>751</v>
      </c>
      <c r="J126" s="258" t="s">
        <v>752</v>
      </c>
      <c r="K126" s="78" t="s">
        <v>141</v>
      </c>
      <c r="L126" s="84">
        <v>43951</v>
      </c>
      <c r="M126" s="67" t="s">
        <v>151</v>
      </c>
      <c r="N126" s="84">
        <v>43951</v>
      </c>
      <c r="O126" s="81" t="s">
        <v>117</v>
      </c>
      <c r="P126" s="90" t="s">
        <v>116</v>
      </c>
      <c r="Q126" s="90" t="s">
        <v>116</v>
      </c>
      <c r="R126" s="90" t="s">
        <v>116</v>
      </c>
      <c r="S126" s="67" t="s">
        <v>222</v>
      </c>
      <c r="W126" s="55"/>
    </row>
    <row r="127" spans="1:23" ht="21" hidden="1" x14ac:dyDescent="0.15">
      <c r="A127" s="115" t="s">
        <v>482</v>
      </c>
      <c r="B127" s="85">
        <v>43937</v>
      </c>
      <c r="C127" s="89" t="s">
        <v>396</v>
      </c>
      <c r="D127" s="67" t="s">
        <v>112</v>
      </c>
      <c r="E127" s="76" t="s">
        <v>119</v>
      </c>
      <c r="F127" s="87">
        <v>578.16999999999996</v>
      </c>
      <c r="G127" s="69">
        <v>462.83</v>
      </c>
      <c r="H127" s="70">
        <f t="shared" si="1"/>
        <v>115.33999999999997</v>
      </c>
      <c r="I127" s="259" t="s">
        <v>748</v>
      </c>
      <c r="J127" s="258" t="s">
        <v>749</v>
      </c>
      <c r="K127" s="78" t="s">
        <v>141</v>
      </c>
      <c r="L127" s="84">
        <v>43945</v>
      </c>
      <c r="M127" s="67" t="s">
        <v>262</v>
      </c>
      <c r="N127" s="84">
        <v>43945</v>
      </c>
      <c r="O127" s="81" t="s">
        <v>117</v>
      </c>
      <c r="P127" s="90" t="s">
        <v>116</v>
      </c>
      <c r="Q127" s="90" t="s">
        <v>116</v>
      </c>
      <c r="R127" s="90" t="s">
        <v>116</v>
      </c>
      <c r="S127" s="67" t="s">
        <v>222</v>
      </c>
      <c r="W127" s="55"/>
    </row>
    <row r="128" spans="1:23" ht="168" hidden="1" x14ac:dyDescent="0.15">
      <c r="A128" s="200" t="s">
        <v>480</v>
      </c>
      <c r="B128" s="85">
        <v>43937</v>
      </c>
      <c r="C128" s="89" t="s">
        <v>185</v>
      </c>
      <c r="D128" s="67" t="s">
        <v>112</v>
      </c>
      <c r="E128" s="76" t="s">
        <v>349</v>
      </c>
      <c r="F128" s="87">
        <v>37736.17</v>
      </c>
      <c r="G128" s="69">
        <v>29267.13</v>
      </c>
      <c r="H128" s="70">
        <f t="shared" si="1"/>
        <v>8469.0399999999972</v>
      </c>
      <c r="I128" s="259" t="s">
        <v>753</v>
      </c>
      <c r="J128" s="258" t="s">
        <v>754</v>
      </c>
      <c r="K128" s="78" t="s">
        <v>141</v>
      </c>
      <c r="L128" s="84">
        <v>43949</v>
      </c>
      <c r="M128" s="67" t="s">
        <v>188</v>
      </c>
      <c r="N128" s="84">
        <v>43949</v>
      </c>
      <c r="O128" s="81" t="s">
        <v>117</v>
      </c>
      <c r="P128" s="90" t="s">
        <v>116</v>
      </c>
      <c r="Q128" s="90" t="s">
        <v>116</v>
      </c>
      <c r="R128" s="90" t="s">
        <v>116</v>
      </c>
      <c r="S128" s="67" t="s">
        <v>222</v>
      </c>
      <c r="W128" s="55"/>
    </row>
    <row r="129" spans="1:23" hidden="1" x14ac:dyDescent="0.15">
      <c r="A129" s="200" t="s">
        <v>502</v>
      </c>
      <c r="B129" s="85">
        <v>43937</v>
      </c>
      <c r="C129" s="89" t="s">
        <v>652</v>
      </c>
      <c r="D129" s="67" t="s">
        <v>112</v>
      </c>
      <c r="E129" s="76" t="s">
        <v>119</v>
      </c>
      <c r="F129" s="87">
        <v>3000</v>
      </c>
      <c r="G129" s="69">
        <v>2620.06</v>
      </c>
      <c r="H129" s="70">
        <f t="shared" si="1"/>
        <v>379.94000000000005</v>
      </c>
      <c r="I129" s="259" t="s">
        <v>653</v>
      </c>
      <c r="J129" s="258" t="s">
        <v>654</v>
      </c>
      <c r="K129" s="78" t="s">
        <v>141</v>
      </c>
      <c r="L129" s="84">
        <v>43965</v>
      </c>
      <c r="M129" s="67" t="s">
        <v>262</v>
      </c>
      <c r="N129" s="84">
        <v>43965</v>
      </c>
      <c r="O129" s="81" t="s">
        <v>117</v>
      </c>
      <c r="P129" s="90" t="s">
        <v>116</v>
      </c>
      <c r="Q129" s="90" t="s">
        <v>116</v>
      </c>
      <c r="R129" s="90" t="s">
        <v>116</v>
      </c>
      <c r="S129" s="67" t="s">
        <v>222</v>
      </c>
      <c r="W129" s="55"/>
    </row>
    <row r="130" spans="1:23" ht="52.5" hidden="1" x14ac:dyDescent="0.15">
      <c r="A130" s="200" t="s">
        <v>464</v>
      </c>
      <c r="B130" s="85">
        <v>43937</v>
      </c>
      <c r="C130" s="89" t="s">
        <v>329</v>
      </c>
      <c r="D130" s="67" t="s">
        <v>112</v>
      </c>
      <c r="E130" s="76" t="s">
        <v>119</v>
      </c>
      <c r="F130" s="87">
        <v>10529.4</v>
      </c>
      <c r="G130" s="69">
        <v>9420.26</v>
      </c>
      <c r="H130" s="70">
        <f t="shared" si="1"/>
        <v>1109.1399999999994</v>
      </c>
      <c r="I130" s="259" t="s">
        <v>755</v>
      </c>
      <c r="J130" s="258" t="s">
        <v>756</v>
      </c>
      <c r="K130" s="78" t="s">
        <v>141</v>
      </c>
      <c r="L130" s="84">
        <v>43945</v>
      </c>
      <c r="M130" s="67" t="s">
        <v>114</v>
      </c>
      <c r="N130" s="84">
        <v>43945</v>
      </c>
      <c r="O130" s="81" t="s">
        <v>117</v>
      </c>
      <c r="P130" s="90" t="s">
        <v>116</v>
      </c>
      <c r="Q130" s="90" t="s">
        <v>116</v>
      </c>
      <c r="R130" s="90" t="s">
        <v>116</v>
      </c>
      <c r="S130" s="67" t="s">
        <v>222</v>
      </c>
      <c r="W130" s="55"/>
    </row>
    <row r="131" spans="1:23" hidden="1" x14ac:dyDescent="0.15">
      <c r="A131" s="200" t="s">
        <v>503</v>
      </c>
      <c r="B131" s="85">
        <v>43937</v>
      </c>
      <c r="C131" s="75" t="s">
        <v>821</v>
      </c>
      <c r="D131" s="67" t="s">
        <v>153</v>
      </c>
      <c r="E131" s="76" t="s">
        <v>283</v>
      </c>
      <c r="F131" s="87"/>
      <c r="G131" s="69"/>
      <c r="H131" s="70" t="str">
        <f t="shared" ref="H131:H194" si="2">IF(F131="","",F131-G131)</f>
        <v/>
      </c>
      <c r="I131" s="259"/>
      <c r="J131" s="259"/>
      <c r="K131" s="78"/>
      <c r="L131" s="84"/>
      <c r="M131" s="67"/>
      <c r="N131" s="88"/>
      <c r="O131" s="81"/>
      <c r="P131" s="90"/>
      <c r="Q131" s="90"/>
      <c r="R131" s="90"/>
      <c r="S131" s="67"/>
      <c r="W131" s="102" t="s">
        <v>1122</v>
      </c>
    </row>
    <row r="132" spans="1:23" ht="31.5" hidden="1" x14ac:dyDescent="0.15">
      <c r="A132" s="200" t="s">
        <v>471</v>
      </c>
      <c r="B132" s="85">
        <v>43937</v>
      </c>
      <c r="C132" s="75" t="s">
        <v>822</v>
      </c>
      <c r="D132" s="67" t="s">
        <v>118</v>
      </c>
      <c r="E132" s="76" t="s">
        <v>119</v>
      </c>
      <c r="F132" s="87">
        <v>991.25</v>
      </c>
      <c r="G132" s="69">
        <v>793</v>
      </c>
      <c r="H132" s="70">
        <f t="shared" si="2"/>
        <v>198.25</v>
      </c>
      <c r="I132" s="259" t="s">
        <v>672</v>
      </c>
      <c r="J132" s="259" t="s">
        <v>442</v>
      </c>
      <c r="K132" s="78" t="s">
        <v>141</v>
      </c>
      <c r="L132" s="84">
        <v>43937</v>
      </c>
      <c r="M132" s="67" t="s">
        <v>151</v>
      </c>
      <c r="N132" s="88">
        <v>43937</v>
      </c>
      <c r="O132" s="81" t="s">
        <v>117</v>
      </c>
      <c r="P132" s="90" t="s">
        <v>116</v>
      </c>
      <c r="Q132" s="90" t="s">
        <v>116</v>
      </c>
      <c r="R132" s="90" t="s">
        <v>116</v>
      </c>
      <c r="S132" s="67" t="s">
        <v>152</v>
      </c>
      <c r="W132" s="102" t="s">
        <v>1122</v>
      </c>
    </row>
    <row r="133" spans="1:23" ht="31.5" hidden="1" x14ac:dyDescent="0.15">
      <c r="A133" s="200" t="s">
        <v>474</v>
      </c>
      <c r="B133" s="85">
        <v>43937</v>
      </c>
      <c r="C133" s="75" t="s">
        <v>806</v>
      </c>
      <c r="D133" s="67" t="s">
        <v>112</v>
      </c>
      <c r="E133" s="76" t="s">
        <v>119</v>
      </c>
      <c r="F133" s="87">
        <v>21600</v>
      </c>
      <c r="G133" s="69">
        <v>20700</v>
      </c>
      <c r="H133" s="70">
        <f t="shared" si="2"/>
        <v>900</v>
      </c>
      <c r="I133" s="259" t="s">
        <v>675</v>
      </c>
      <c r="J133" s="259" t="s">
        <v>676</v>
      </c>
      <c r="K133" s="78" t="s">
        <v>141</v>
      </c>
      <c r="L133" s="84">
        <v>43938</v>
      </c>
      <c r="M133" s="67" t="s">
        <v>151</v>
      </c>
      <c r="N133" s="88">
        <v>43938</v>
      </c>
      <c r="O133" s="81" t="s">
        <v>117</v>
      </c>
      <c r="P133" s="90" t="s">
        <v>116</v>
      </c>
      <c r="Q133" s="90" t="s">
        <v>116</v>
      </c>
      <c r="R133" s="90" t="s">
        <v>116</v>
      </c>
      <c r="S133" s="67" t="s">
        <v>152</v>
      </c>
      <c r="W133" s="102" t="s">
        <v>1122</v>
      </c>
    </row>
    <row r="134" spans="1:23" ht="21" hidden="1" x14ac:dyDescent="0.15">
      <c r="A134" s="200" t="s">
        <v>473</v>
      </c>
      <c r="B134" s="85">
        <v>43937</v>
      </c>
      <c r="C134" s="75" t="s">
        <v>817</v>
      </c>
      <c r="D134" s="67" t="s">
        <v>112</v>
      </c>
      <c r="E134" s="76" t="s">
        <v>349</v>
      </c>
      <c r="F134" s="87">
        <v>65000</v>
      </c>
      <c r="G134" s="69">
        <v>55000</v>
      </c>
      <c r="H134" s="70">
        <f t="shared" si="2"/>
        <v>10000</v>
      </c>
      <c r="I134" s="259" t="s">
        <v>673</v>
      </c>
      <c r="J134" s="258" t="s">
        <v>674</v>
      </c>
      <c r="K134" s="78" t="s">
        <v>141</v>
      </c>
      <c r="L134" s="84">
        <v>43938</v>
      </c>
      <c r="M134" s="67" t="s">
        <v>188</v>
      </c>
      <c r="N134" s="88">
        <v>43938</v>
      </c>
      <c r="O134" s="81" t="s">
        <v>117</v>
      </c>
      <c r="P134" s="90" t="s">
        <v>116</v>
      </c>
      <c r="Q134" s="90" t="s">
        <v>116</v>
      </c>
      <c r="R134" s="90" t="s">
        <v>116</v>
      </c>
      <c r="S134" s="67" t="s">
        <v>152</v>
      </c>
      <c r="W134" s="102" t="s">
        <v>1122</v>
      </c>
    </row>
    <row r="135" spans="1:23" ht="31.5" hidden="1" x14ac:dyDescent="0.15">
      <c r="A135" s="200" t="s">
        <v>504</v>
      </c>
      <c r="B135" s="85">
        <v>43936</v>
      </c>
      <c r="C135" s="89" t="s">
        <v>922</v>
      </c>
      <c r="D135" s="67" t="s">
        <v>138</v>
      </c>
      <c r="E135" s="76" t="s">
        <v>119</v>
      </c>
      <c r="F135" s="87">
        <v>650</v>
      </c>
      <c r="G135" s="69">
        <v>325</v>
      </c>
      <c r="H135" s="70">
        <f t="shared" si="2"/>
        <v>325</v>
      </c>
      <c r="I135" s="259" t="s">
        <v>923</v>
      </c>
      <c r="J135" s="259" t="s">
        <v>923</v>
      </c>
      <c r="K135" s="78" t="s">
        <v>141</v>
      </c>
      <c r="L135" s="84">
        <v>43944</v>
      </c>
      <c r="M135" s="67" t="s">
        <v>122</v>
      </c>
      <c r="N135" s="84">
        <v>43944</v>
      </c>
      <c r="O135" s="81" t="s">
        <v>321</v>
      </c>
      <c r="P135" s="90" t="s">
        <v>116</v>
      </c>
      <c r="Q135" s="90" t="s">
        <v>116</v>
      </c>
      <c r="R135" s="90" t="s">
        <v>116</v>
      </c>
      <c r="S135" s="67" t="s">
        <v>123</v>
      </c>
      <c r="W135" s="55"/>
    </row>
    <row r="136" spans="1:23" ht="42" hidden="1" x14ac:dyDescent="0.15">
      <c r="A136" s="200" t="s">
        <v>465</v>
      </c>
      <c r="B136" s="85">
        <v>43937</v>
      </c>
      <c r="C136" s="89" t="s">
        <v>823</v>
      </c>
      <c r="D136" s="67" t="s">
        <v>112</v>
      </c>
      <c r="E136" s="76" t="s">
        <v>119</v>
      </c>
      <c r="F136" s="87">
        <v>52010</v>
      </c>
      <c r="G136" s="69">
        <v>42884.72</v>
      </c>
      <c r="H136" s="70">
        <f t="shared" si="2"/>
        <v>9125.2799999999988</v>
      </c>
      <c r="I136" s="259" t="s">
        <v>744</v>
      </c>
      <c r="J136" s="259" t="s">
        <v>745</v>
      </c>
      <c r="K136" s="78" t="s">
        <v>141</v>
      </c>
      <c r="L136" s="84">
        <v>43938</v>
      </c>
      <c r="M136" s="67" t="s">
        <v>188</v>
      </c>
      <c r="N136" s="84">
        <v>43938</v>
      </c>
      <c r="O136" s="81" t="s">
        <v>117</v>
      </c>
      <c r="P136" s="90" t="s">
        <v>116</v>
      </c>
      <c r="Q136" s="90" t="s">
        <v>116</v>
      </c>
      <c r="R136" s="90" t="s">
        <v>116</v>
      </c>
      <c r="S136" s="67" t="s">
        <v>222</v>
      </c>
      <c r="W136" s="102" t="s">
        <v>1122</v>
      </c>
    </row>
    <row r="137" spans="1:23" ht="21" hidden="1" x14ac:dyDescent="0.15">
      <c r="A137" s="200" t="s">
        <v>505</v>
      </c>
      <c r="B137" s="85">
        <v>43937</v>
      </c>
      <c r="C137" s="89" t="s">
        <v>963</v>
      </c>
      <c r="D137" s="67" t="s">
        <v>129</v>
      </c>
      <c r="E137" s="76" t="s">
        <v>283</v>
      </c>
      <c r="F137" s="87"/>
      <c r="G137" s="69"/>
      <c r="H137" s="70" t="str">
        <f t="shared" si="2"/>
        <v/>
      </c>
      <c r="I137" s="263"/>
      <c r="J137" s="263"/>
      <c r="K137" s="78"/>
      <c r="L137" s="84"/>
      <c r="M137" s="67"/>
      <c r="N137" s="84"/>
      <c r="O137" s="81"/>
      <c r="P137" s="90"/>
      <c r="Q137" s="90"/>
      <c r="R137" s="90"/>
      <c r="S137" s="67" t="s">
        <v>152</v>
      </c>
      <c r="W137" s="55"/>
    </row>
    <row r="138" spans="1:23" ht="21" hidden="1" x14ac:dyDescent="0.15">
      <c r="A138" s="114" t="s">
        <v>506</v>
      </c>
      <c r="B138" s="85">
        <v>43938</v>
      </c>
      <c r="C138" s="93" t="s">
        <v>703</v>
      </c>
      <c r="D138" s="67" t="s">
        <v>242</v>
      </c>
      <c r="E138" s="76" t="s">
        <v>349</v>
      </c>
      <c r="F138" s="87">
        <v>2499.9699999999998</v>
      </c>
      <c r="G138" s="69">
        <v>2140.86</v>
      </c>
      <c r="H138" s="70">
        <f t="shared" si="2"/>
        <v>359.10999999999967</v>
      </c>
      <c r="I138" s="259" t="s">
        <v>704</v>
      </c>
      <c r="J138" s="259" t="s">
        <v>436</v>
      </c>
      <c r="K138" s="78" t="s">
        <v>141</v>
      </c>
      <c r="L138" s="84">
        <v>43956</v>
      </c>
      <c r="M138" s="67" t="s">
        <v>437</v>
      </c>
      <c r="N138" s="84">
        <v>43956</v>
      </c>
      <c r="O138" s="81" t="s">
        <v>321</v>
      </c>
      <c r="P138" s="90" t="s">
        <v>116</v>
      </c>
      <c r="Q138" s="90" t="s">
        <v>116</v>
      </c>
      <c r="R138" s="90" t="s">
        <v>116</v>
      </c>
      <c r="S138" s="67" t="s">
        <v>152</v>
      </c>
      <c r="W138" s="55"/>
    </row>
    <row r="139" spans="1:23" ht="31.5" hidden="1" x14ac:dyDescent="0.15">
      <c r="A139" s="200" t="s">
        <v>507</v>
      </c>
      <c r="B139" s="85">
        <v>44018</v>
      </c>
      <c r="C139" s="89" t="s">
        <v>1051</v>
      </c>
      <c r="D139" s="67" t="s">
        <v>118</v>
      </c>
      <c r="E139" s="76" t="s">
        <v>119</v>
      </c>
      <c r="F139" s="87">
        <v>337.5</v>
      </c>
      <c r="G139" s="69">
        <v>270</v>
      </c>
      <c r="H139" s="70">
        <f t="shared" si="2"/>
        <v>67.5</v>
      </c>
      <c r="I139" s="259"/>
      <c r="J139" s="259" t="s">
        <v>932</v>
      </c>
      <c r="K139" s="78" t="s">
        <v>141</v>
      </c>
      <c r="L139" s="84">
        <v>43964</v>
      </c>
      <c r="M139" s="67" t="s">
        <v>151</v>
      </c>
      <c r="N139" s="84">
        <v>43964</v>
      </c>
      <c r="O139" s="81" t="s">
        <v>321</v>
      </c>
      <c r="P139" s="90" t="s">
        <v>116</v>
      </c>
      <c r="Q139" s="90" t="s">
        <v>116</v>
      </c>
      <c r="R139" s="90" t="s">
        <v>116</v>
      </c>
      <c r="S139" s="67" t="s">
        <v>152</v>
      </c>
      <c r="W139" s="55"/>
    </row>
    <row r="140" spans="1:23" ht="42" hidden="1" x14ac:dyDescent="0.15">
      <c r="A140" s="200" t="s">
        <v>508</v>
      </c>
      <c r="B140" s="85">
        <v>43938</v>
      </c>
      <c r="C140" s="94" t="s">
        <v>1188</v>
      </c>
      <c r="D140" s="67" t="s">
        <v>118</v>
      </c>
      <c r="E140" s="76" t="s">
        <v>349</v>
      </c>
      <c r="F140" s="87">
        <v>5994.96</v>
      </c>
      <c r="G140" s="69">
        <v>3139.2</v>
      </c>
      <c r="H140" s="70">
        <f t="shared" si="2"/>
        <v>2855.76</v>
      </c>
      <c r="I140" s="259"/>
      <c r="J140" s="259" t="s">
        <v>1189</v>
      </c>
      <c r="K140" s="78" t="s">
        <v>141</v>
      </c>
      <c r="L140" s="84">
        <v>44005</v>
      </c>
      <c r="M140" s="67" t="s">
        <v>151</v>
      </c>
      <c r="N140" s="84">
        <v>44005</v>
      </c>
      <c r="O140" s="81" t="s">
        <v>117</v>
      </c>
      <c r="P140" s="90" t="s">
        <v>116</v>
      </c>
      <c r="Q140" s="90" t="s">
        <v>116</v>
      </c>
      <c r="R140" s="90" t="s">
        <v>116</v>
      </c>
      <c r="S140" s="67" t="s">
        <v>1082</v>
      </c>
      <c r="W140" s="55"/>
    </row>
    <row r="141" spans="1:23" hidden="1" x14ac:dyDescent="0.15">
      <c r="A141" s="200" t="s">
        <v>509</v>
      </c>
      <c r="B141" s="85">
        <v>43938</v>
      </c>
      <c r="C141" s="89" t="s">
        <v>962</v>
      </c>
      <c r="D141" s="67" t="s">
        <v>118</v>
      </c>
      <c r="E141" s="76" t="s">
        <v>283</v>
      </c>
      <c r="F141" s="87"/>
      <c r="G141" s="69"/>
      <c r="H141" s="70" t="str">
        <f t="shared" si="2"/>
        <v/>
      </c>
      <c r="I141" s="259"/>
      <c r="J141" s="259"/>
      <c r="K141" s="78"/>
      <c r="L141" s="84"/>
      <c r="M141" s="67"/>
      <c r="N141" s="84"/>
      <c r="O141" s="81"/>
      <c r="P141" s="90"/>
      <c r="Q141" s="90"/>
      <c r="R141" s="90"/>
      <c r="S141" s="67"/>
      <c r="W141" s="55"/>
    </row>
    <row r="142" spans="1:23" hidden="1" x14ac:dyDescent="0.15">
      <c r="A142" s="200" t="s">
        <v>510</v>
      </c>
      <c r="B142" s="85">
        <v>43938</v>
      </c>
      <c r="C142" s="89" t="s">
        <v>961</v>
      </c>
      <c r="D142" s="67" t="s">
        <v>118</v>
      </c>
      <c r="E142" s="76" t="s">
        <v>283</v>
      </c>
      <c r="F142" s="87">
        <v>2639.59</v>
      </c>
      <c r="G142" s="69"/>
      <c r="H142" s="70">
        <f t="shared" si="2"/>
        <v>2639.59</v>
      </c>
      <c r="I142" s="259"/>
      <c r="J142" s="260"/>
      <c r="K142" s="78"/>
      <c r="L142" s="84"/>
      <c r="M142" s="67"/>
      <c r="N142" s="84"/>
      <c r="O142" s="81"/>
      <c r="P142" s="90"/>
      <c r="Q142" s="90"/>
      <c r="R142" s="90"/>
      <c r="S142" s="67" t="s">
        <v>152</v>
      </c>
      <c r="W142" s="55"/>
    </row>
    <row r="143" spans="1:23" ht="31.5" hidden="1" x14ac:dyDescent="0.15">
      <c r="A143" s="200" t="s">
        <v>511</v>
      </c>
      <c r="B143" s="85">
        <v>43941</v>
      </c>
      <c r="C143" s="89" t="s">
        <v>826</v>
      </c>
      <c r="D143" s="67" t="s">
        <v>112</v>
      </c>
      <c r="E143" s="76" t="s">
        <v>119</v>
      </c>
      <c r="F143" s="87">
        <v>29070</v>
      </c>
      <c r="G143" s="69">
        <v>19890</v>
      </c>
      <c r="H143" s="70">
        <f t="shared" si="2"/>
        <v>9180</v>
      </c>
      <c r="I143" s="259"/>
      <c r="J143" s="259" t="s">
        <v>824</v>
      </c>
      <c r="K143" s="78" t="s">
        <v>141</v>
      </c>
      <c r="L143" s="84">
        <v>43959</v>
      </c>
      <c r="M143" s="67" t="s">
        <v>188</v>
      </c>
      <c r="N143" s="88">
        <v>43959</v>
      </c>
      <c r="O143" s="81" t="s">
        <v>117</v>
      </c>
      <c r="P143" s="90" t="s">
        <v>116</v>
      </c>
      <c r="Q143" s="90" t="s">
        <v>116</v>
      </c>
      <c r="R143" s="90" t="s">
        <v>116</v>
      </c>
      <c r="S143" s="67" t="s">
        <v>152</v>
      </c>
      <c r="W143" s="102" t="s">
        <v>1122</v>
      </c>
    </row>
    <row r="144" spans="1:23" ht="42" hidden="1" x14ac:dyDescent="0.15">
      <c r="A144" s="200" t="s">
        <v>483</v>
      </c>
      <c r="B144" s="85">
        <v>43943</v>
      </c>
      <c r="C144" s="89" t="s">
        <v>825</v>
      </c>
      <c r="D144" s="67" t="s">
        <v>112</v>
      </c>
      <c r="E144" s="76" t="s">
        <v>119</v>
      </c>
      <c r="F144" s="87">
        <v>5000</v>
      </c>
      <c r="G144" s="69">
        <v>2760</v>
      </c>
      <c r="H144" s="70">
        <f t="shared" si="2"/>
        <v>2240</v>
      </c>
      <c r="I144" s="259" t="s">
        <v>670</v>
      </c>
      <c r="J144" s="259" t="s">
        <v>671</v>
      </c>
      <c r="K144" s="78" t="s">
        <v>141</v>
      </c>
      <c r="L144" s="84">
        <v>43948</v>
      </c>
      <c r="M144" s="67" t="s">
        <v>114</v>
      </c>
      <c r="N144" s="88">
        <v>43948</v>
      </c>
      <c r="O144" s="81" t="s">
        <v>117</v>
      </c>
      <c r="P144" s="90" t="s">
        <v>116</v>
      </c>
      <c r="Q144" s="90" t="s">
        <v>116</v>
      </c>
      <c r="R144" s="90" t="s">
        <v>116</v>
      </c>
      <c r="S144" s="67" t="s">
        <v>152</v>
      </c>
      <c r="W144" s="102" t="s">
        <v>1122</v>
      </c>
    </row>
    <row r="145" spans="1:23" ht="63" hidden="1" x14ac:dyDescent="0.15">
      <c r="A145" s="200" t="s">
        <v>476</v>
      </c>
      <c r="B145" s="85">
        <v>43945</v>
      </c>
      <c r="C145" s="75" t="s">
        <v>827</v>
      </c>
      <c r="D145" s="67" t="s">
        <v>153</v>
      </c>
      <c r="E145" s="76" t="s">
        <v>349</v>
      </c>
      <c r="F145" s="87">
        <v>21085.5</v>
      </c>
      <c r="G145" s="69">
        <v>4743.05</v>
      </c>
      <c r="H145" s="70">
        <f t="shared" si="2"/>
        <v>16342.45</v>
      </c>
      <c r="I145" s="259" t="s">
        <v>738</v>
      </c>
      <c r="J145" s="258" t="s">
        <v>739</v>
      </c>
      <c r="K145" s="78" t="s">
        <v>141</v>
      </c>
      <c r="L145" s="84">
        <v>43945</v>
      </c>
      <c r="M145" s="67" t="s">
        <v>157</v>
      </c>
      <c r="N145" s="88">
        <v>43945</v>
      </c>
      <c r="O145" s="81" t="s">
        <v>117</v>
      </c>
      <c r="P145" s="90" t="s">
        <v>116</v>
      </c>
      <c r="Q145" s="90" t="s">
        <v>116</v>
      </c>
      <c r="R145" s="90" t="s">
        <v>116</v>
      </c>
      <c r="S145" s="67" t="s">
        <v>222</v>
      </c>
      <c r="W145" s="102" t="s">
        <v>1122</v>
      </c>
    </row>
    <row r="146" spans="1:23" ht="21" hidden="1" x14ac:dyDescent="0.15">
      <c r="A146" s="200" t="s">
        <v>477</v>
      </c>
      <c r="B146" s="85">
        <v>43948</v>
      </c>
      <c r="C146" s="89" t="s">
        <v>828</v>
      </c>
      <c r="D146" s="67" t="s">
        <v>153</v>
      </c>
      <c r="E146" s="76" t="s">
        <v>119</v>
      </c>
      <c r="F146" s="95">
        <v>4000</v>
      </c>
      <c r="G146" s="69">
        <v>1110</v>
      </c>
      <c r="H146" s="70">
        <f t="shared" si="2"/>
        <v>2890</v>
      </c>
      <c r="I146" s="259" t="s">
        <v>668</v>
      </c>
      <c r="J146" s="258" t="s">
        <v>669</v>
      </c>
      <c r="K146" s="78" t="s">
        <v>141</v>
      </c>
      <c r="L146" s="84">
        <v>43948</v>
      </c>
      <c r="M146" s="67" t="s">
        <v>157</v>
      </c>
      <c r="N146" s="88">
        <v>43948</v>
      </c>
      <c r="O146" s="81" t="s">
        <v>117</v>
      </c>
      <c r="P146" s="90" t="s">
        <v>116</v>
      </c>
      <c r="Q146" s="90" t="s">
        <v>116</v>
      </c>
      <c r="R146" s="120" t="s">
        <v>116</v>
      </c>
      <c r="S146" s="67" t="s">
        <v>152</v>
      </c>
      <c r="W146" s="102" t="s">
        <v>1122</v>
      </c>
    </row>
    <row r="147" spans="1:23" ht="52.5" hidden="1" x14ac:dyDescent="0.15">
      <c r="A147" s="200" t="s">
        <v>512</v>
      </c>
      <c r="B147" s="85">
        <v>43948</v>
      </c>
      <c r="C147" s="89" t="s">
        <v>836</v>
      </c>
      <c r="D147" s="67" t="s">
        <v>242</v>
      </c>
      <c r="E147" s="76" t="s">
        <v>139</v>
      </c>
      <c r="F147" s="87">
        <v>135330</v>
      </c>
      <c r="G147" s="69">
        <v>135330</v>
      </c>
      <c r="H147" s="70">
        <f t="shared" si="2"/>
        <v>0</v>
      </c>
      <c r="I147" s="259" t="s">
        <v>837</v>
      </c>
      <c r="J147" s="259" t="s">
        <v>837</v>
      </c>
      <c r="K147" s="78" t="s">
        <v>838</v>
      </c>
      <c r="L147" s="84">
        <v>43955</v>
      </c>
      <c r="M147" s="67" t="s">
        <v>23</v>
      </c>
      <c r="N147" s="88">
        <v>43955</v>
      </c>
      <c r="O147" s="81" t="s">
        <v>117</v>
      </c>
      <c r="P147" s="90" t="s">
        <v>116</v>
      </c>
      <c r="Q147" s="90" t="s">
        <v>116</v>
      </c>
      <c r="R147" s="90" t="s">
        <v>116</v>
      </c>
      <c r="S147" s="67" t="s">
        <v>123</v>
      </c>
      <c r="W147" s="102" t="s">
        <v>1122</v>
      </c>
    </row>
    <row r="148" spans="1:23" hidden="1" x14ac:dyDescent="0.15">
      <c r="A148" s="200" t="s">
        <v>513</v>
      </c>
      <c r="B148" s="85">
        <v>43949</v>
      </c>
      <c r="C148" s="89" t="s">
        <v>449</v>
      </c>
      <c r="D148" s="67" t="s">
        <v>153</v>
      </c>
      <c r="E148" s="76" t="s">
        <v>283</v>
      </c>
      <c r="F148" s="87">
        <v>26320</v>
      </c>
      <c r="G148" s="69"/>
      <c r="H148" s="70">
        <f t="shared" si="2"/>
        <v>26320</v>
      </c>
      <c r="I148" s="259"/>
      <c r="J148" s="258"/>
      <c r="K148" s="78"/>
      <c r="L148" s="84"/>
      <c r="M148" s="67"/>
      <c r="N148" s="84"/>
      <c r="O148" s="81"/>
      <c r="P148" s="90"/>
      <c r="Q148" s="90"/>
      <c r="R148" s="90"/>
      <c r="S148" s="67"/>
      <c r="W148" s="55"/>
    </row>
    <row r="149" spans="1:23" ht="21" hidden="1" x14ac:dyDescent="0.15">
      <c r="A149" s="200" t="s">
        <v>514</v>
      </c>
      <c r="B149" s="85">
        <v>43941</v>
      </c>
      <c r="C149" s="89" t="s">
        <v>677</v>
      </c>
      <c r="D149" s="67" t="s">
        <v>678</v>
      </c>
      <c r="E149" s="76" t="s">
        <v>119</v>
      </c>
      <c r="F149" s="87">
        <v>1694.69</v>
      </c>
      <c r="G149" s="69">
        <v>1347.25</v>
      </c>
      <c r="H149" s="70">
        <f t="shared" si="2"/>
        <v>347.44000000000005</v>
      </c>
      <c r="I149" s="259" t="s">
        <v>679</v>
      </c>
      <c r="J149" s="259" t="s">
        <v>680</v>
      </c>
      <c r="K149" s="78" t="s">
        <v>141</v>
      </c>
      <c r="L149" s="84">
        <v>43951</v>
      </c>
      <c r="M149" s="67" t="s">
        <v>188</v>
      </c>
      <c r="N149" s="84">
        <v>43951</v>
      </c>
      <c r="O149" s="81" t="s">
        <v>117</v>
      </c>
      <c r="P149" s="90" t="s">
        <v>116</v>
      </c>
      <c r="Q149" s="90" t="s">
        <v>116</v>
      </c>
      <c r="R149" s="90" t="s">
        <v>116</v>
      </c>
      <c r="S149" s="67" t="s">
        <v>152</v>
      </c>
      <c r="W149" s="55"/>
    </row>
    <row r="150" spans="1:23" ht="21" hidden="1" x14ac:dyDescent="0.15">
      <c r="A150" s="200" t="s">
        <v>488</v>
      </c>
      <c r="B150" s="85">
        <v>43950</v>
      </c>
      <c r="C150" s="89" t="s">
        <v>800</v>
      </c>
      <c r="D150" s="67" t="s">
        <v>153</v>
      </c>
      <c r="E150" s="76" t="s">
        <v>119</v>
      </c>
      <c r="F150" s="87">
        <v>9346</v>
      </c>
      <c r="G150" s="69">
        <v>9334.56</v>
      </c>
      <c r="H150" s="70">
        <f t="shared" si="2"/>
        <v>11.440000000000509</v>
      </c>
      <c r="I150" s="259" t="s">
        <v>709</v>
      </c>
      <c r="J150" s="259" t="s">
        <v>710</v>
      </c>
      <c r="K150" s="78" t="s">
        <v>141</v>
      </c>
      <c r="L150" s="84">
        <v>43951</v>
      </c>
      <c r="M150" s="67" t="s">
        <v>157</v>
      </c>
      <c r="N150" s="84">
        <v>43951</v>
      </c>
      <c r="O150" s="81" t="s">
        <v>117</v>
      </c>
      <c r="P150" s="90" t="s">
        <v>116</v>
      </c>
      <c r="Q150" s="90" t="s">
        <v>116</v>
      </c>
      <c r="R150" s="90" t="s">
        <v>116</v>
      </c>
      <c r="S150" s="67" t="s">
        <v>152</v>
      </c>
      <c r="W150" s="102" t="s">
        <v>1122</v>
      </c>
    </row>
    <row r="151" spans="1:23" ht="31.5" hidden="1" x14ac:dyDescent="0.15">
      <c r="A151" s="200" t="s">
        <v>515</v>
      </c>
      <c r="B151" s="85">
        <v>43955</v>
      </c>
      <c r="C151" s="89" t="s">
        <v>774</v>
      </c>
      <c r="D151" s="67" t="s">
        <v>148</v>
      </c>
      <c r="E151" s="76" t="s">
        <v>119</v>
      </c>
      <c r="F151" s="87">
        <v>6029.42</v>
      </c>
      <c r="G151" s="69">
        <v>6029.42</v>
      </c>
      <c r="H151" s="70">
        <f t="shared" si="2"/>
        <v>0</v>
      </c>
      <c r="I151" s="259" t="s">
        <v>775</v>
      </c>
      <c r="J151" s="259" t="s">
        <v>327</v>
      </c>
      <c r="K151" s="78" t="s">
        <v>141</v>
      </c>
      <c r="L151" s="84">
        <v>43903</v>
      </c>
      <c r="M151" s="67" t="s">
        <v>151</v>
      </c>
      <c r="N151" s="84">
        <v>43903</v>
      </c>
      <c r="O151" s="81" t="s">
        <v>117</v>
      </c>
      <c r="P151" s="90" t="s">
        <v>116</v>
      </c>
      <c r="Q151" s="90" t="s">
        <v>116</v>
      </c>
      <c r="R151" s="90" t="s">
        <v>116</v>
      </c>
      <c r="S151" s="67" t="s">
        <v>152</v>
      </c>
      <c r="W151" s="55"/>
    </row>
    <row r="152" spans="1:23" ht="73.5" hidden="1" x14ac:dyDescent="0.15">
      <c r="A152" s="200" t="s">
        <v>487</v>
      </c>
      <c r="B152" s="85">
        <v>43955</v>
      </c>
      <c r="C152" s="89" t="s">
        <v>800</v>
      </c>
      <c r="D152" s="67" t="s">
        <v>153</v>
      </c>
      <c r="E152" s="76" t="s">
        <v>349</v>
      </c>
      <c r="F152" s="87">
        <v>43275</v>
      </c>
      <c r="G152" s="69">
        <v>27312.75</v>
      </c>
      <c r="H152" s="70">
        <f t="shared" si="2"/>
        <v>15962.25</v>
      </c>
      <c r="I152" s="259" t="s">
        <v>746</v>
      </c>
      <c r="J152" s="258" t="s">
        <v>747</v>
      </c>
      <c r="K152" s="78" t="s">
        <v>141</v>
      </c>
      <c r="L152" s="84">
        <v>43956</v>
      </c>
      <c r="M152" s="67" t="s">
        <v>157</v>
      </c>
      <c r="N152" s="84">
        <v>43956</v>
      </c>
      <c r="O152" s="81" t="s">
        <v>117</v>
      </c>
      <c r="P152" s="90" t="s">
        <v>116</v>
      </c>
      <c r="Q152" s="90" t="s">
        <v>116</v>
      </c>
      <c r="R152" s="90" t="s">
        <v>116</v>
      </c>
      <c r="S152" s="67" t="s">
        <v>222</v>
      </c>
      <c r="W152" s="102" t="s">
        <v>1122</v>
      </c>
    </row>
    <row r="153" spans="1:23" ht="42" hidden="1" x14ac:dyDescent="0.15">
      <c r="A153" s="200" t="s">
        <v>516</v>
      </c>
      <c r="B153" s="85">
        <v>43955</v>
      </c>
      <c r="C153" s="89" t="s">
        <v>657</v>
      </c>
      <c r="D153" s="67" t="s">
        <v>153</v>
      </c>
      <c r="E153" s="76" t="s">
        <v>349</v>
      </c>
      <c r="F153" s="87">
        <v>12564.83</v>
      </c>
      <c r="G153" s="69">
        <v>9350.98</v>
      </c>
      <c r="H153" s="70">
        <f t="shared" si="2"/>
        <v>3213.8500000000004</v>
      </c>
      <c r="I153" s="259" t="s">
        <v>658</v>
      </c>
      <c r="J153" s="259" t="s">
        <v>659</v>
      </c>
      <c r="K153" s="78" t="s">
        <v>141</v>
      </c>
      <c r="L153" s="84">
        <v>43963</v>
      </c>
      <c r="M153" s="67" t="s">
        <v>157</v>
      </c>
      <c r="N153" s="84">
        <v>43963</v>
      </c>
      <c r="O153" s="81" t="s">
        <v>117</v>
      </c>
      <c r="P153" s="90" t="s">
        <v>116</v>
      </c>
      <c r="Q153" s="90" t="s">
        <v>116</v>
      </c>
      <c r="R153" s="90" t="s">
        <v>116</v>
      </c>
      <c r="S153" s="67" t="s">
        <v>222</v>
      </c>
      <c r="W153" s="55"/>
    </row>
    <row r="154" spans="1:23" ht="94.5" hidden="1" x14ac:dyDescent="0.15">
      <c r="A154" s="200" t="s">
        <v>494</v>
      </c>
      <c r="B154" s="85">
        <v>43955</v>
      </c>
      <c r="C154" s="89" t="s">
        <v>767</v>
      </c>
      <c r="D154" s="67" t="s">
        <v>153</v>
      </c>
      <c r="E154" s="76" t="s">
        <v>349</v>
      </c>
      <c r="F154" s="87">
        <v>17223.5</v>
      </c>
      <c r="G154" s="69">
        <v>14705.52</v>
      </c>
      <c r="H154" s="70">
        <f t="shared" si="2"/>
        <v>2517.9799999999996</v>
      </c>
      <c r="I154" s="259" t="s">
        <v>768</v>
      </c>
      <c r="J154" s="259" t="s">
        <v>769</v>
      </c>
      <c r="K154" s="78" t="s">
        <v>141</v>
      </c>
      <c r="L154" s="84">
        <v>43963</v>
      </c>
      <c r="M154" s="67" t="s">
        <v>157</v>
      </c>
      <c r="N154" s="84">
        <v>43963</v>
      </c>
      <c r="O154" s="81" t="s">
        <v>117</v>
      </c>
      <c r="P154" s="90" t="s">
        <v>116</v>
      </c>
      <c r="Q154" s="90" t="s">
        <v>116</v>
      </c>
      <c r="R154" s="90" t="s">
        <v>116</v>
      </c>
      <c r="S154" s="67" t="s">
        <v>222</v>
      </c>
      <c r="W154" s="55"/>
    </row>
    <row r="155" spans="1:23" ht="84" hidden="1" x14ac:dyDescent="0.15">
      <c r="A155" s="200" t="s">
        <v>495</v>
      </c>
      <c r="B155" s="85">
        <v>43955</v>
      </c>
      <c r="C155" s="89" t="s">
        <v>189</v>
      </c>
      <c r="D155" s="67" t="s">
        <v>153</v>
      </c>
      <c r="E155" s="76" t="s">
        <v>349</v>
      </c>
      <c r="F155" s="87">
        <v>35153.82</v>
      </c>
      <c r="G155" s="69">
        <v>27180.5</v>
      </c>
      <c r="H155" s="70">
        <f t="shared" si="2"/>
        <v>7973.32</v>
      </c>
      <c r="I155" s="259" t="s">
        <v>655</v>
      </c>
      <c r="J155" s="259" t="s">
        <v>656</v>
      </c>
      <c r="K155" s="78" t="s">
        <v>141</v>
      </c>
      <c r="L155" s="84">
        <v>43962</v>
      </c>
      <c r="M155" s="67" t="s">
        <v>157</v>
      </c>
      <c r="N155" s="84">
        <v>43962</v>
      </c>
      <c r="O155" s="81" t="s">
        <v>117</v>
      </c>
      <c r="P155" s="90" t="s">
        <v>116</v>
      </c>
      <c r="Q155" s="90" t="s">
        <v>116</v>
      </c>
      <c r="R155" s="90" t="s">
        <v>116</v>
      </c>
      <c r="S155" s="67" t="s">
        <v>222</v>
      </c>
      <c r="W155" s="55"/>
    </row>
    <row r="156" spans="1:23" ht="21" hidden="1" x14ac:dyDescent="0.15">
      <c r="A156" s="200" t="s">
        <v>517</v>
      </c>
      <c r="B156" s="85">
        <v>43956</v>
      </c>
      <c r="C156" s="89" t="s">
        <v>829</v>
      </c>
      <c r="D156" s="67" t="s">
        <v>112</v>
      </c>
      <c r="E156" s="76" t="s">
        <v>283</v>
      </c>
      <c r="F156" s="87"/>
      <c r="G156" s="69"/>
      <c r="H156" s="70" t="str">
        <f t="shared" si="2"/>
        <v/>
      </c>
      <c r="I156" s="259"/>
      <c r="J156" s="255"/>
      <c r="K156" s="78"/>
      <c r="L156" s="84"/>
      <c r="M156" s="67"/>
      <c r="N156" s="84"/>
      <c r="O156" s="81"/>
      <c r="P156" s="90" t="s">
        <v>116</v>
      </c>
      <c r="Q156" s="90" t="s">
        <v>116</v>
      </c>
      <c r="R156" s="90" t="s">
        <v>116</v>
      </c>
      <c r="S156" s="67" t="s">
        <v>152</v>
      </c>
      <c r="W156" s="102" t="s">
        <v>1122</v>
      </c>
    </row>
    <row r="157" spans="1:23" ht="21" hidden="1" x14ac:dyDescent="0.15">
      <c r="A157" s="200" t="s">
        <v>518</v>
      </c>
      <c r="B157" s="85">
        <v>43958</v>
      </c>
      <c r="C157" s="89" t="s">
        <v>770</v>
      </c>
      <c r="D157" s="67" t="s">
        <v>112</v>
      </c>
      <c r="E157" s="76" t="s">
        <v>349</v>
      </c>
      <c r="F157" s="87">
        <v>876.98</v>
      </c>
      <c r="G157" s="69">
        <v>815.58</v>
      </c>
      <c r="H157" s="70">
        <f t="shared" si="2"/>
        <v>61.399999999999977</v>
      </c>
      <c r="I157" s="259" t="s">
        <v>771</v>
      </c>
      <c r="J157" s="259" t="s">
        <v>772</v>
      </c>
      <c r="K157" s="78" t="s">
        <v>141</v>
      </c>
      <c r="L157" s="84">
        <v>43973</v>
      </c>
      <c r="M157" s="67" t="s">
        <v>188</v>
      </c>
      <c r="N157" s="84">
        <v>43973</v>
      </c>
      <c r="O157" s="81" t="s">
        <v>117</v>
      </c>
      <c r="P157" s="90" t="s">
        <v>116</v>
      </c>
      <c r="Q157" s="90" t="s">
        <v>116</v>
      </c>
      <c r="R157" s="90" t="s">
        <v>116</v>
      </c>
      <c r="S157" s="67" t="s">
        <v>222</v>
      </c>
      <c r="W157" s="55"/>
    </row>
    <row r="158" spans="1:23" ht="21" hidden="1" x14ac:dyDescent="0.15">
      <c r="A158" s="200" t="s">
        <v>519</v>
      </c>
      <c r="B158" s="85">
        <v>43962</v>
      </c>
      <c r="C158" s="89" t="s">
        <v>776</v>
      </c>
      <c r="D158" s="67" t="s">
        <v>148</v>
      </c>
      <c r="E158" s="76" t="s">
        <v>119</v>
      </c>
      <c r="F158" s="87">
        <v>12203.82</v>
      </c>
      <c r="G158" s="69">
        <v>12203.82</v>
      </c>
      <c r="H158" s="70">
        <f t="shared" si="2"/>
        <v>0</v>
      </c>
      <c r="I158" s="259" t="s">
        <v>777</v>
      </c>
      <c r="J158" s="259" t="s">
        <v>327</v>
      </c>
      <c r="K158" s="78" t="s">
        <v>141</v>
      </c>
      <c r="L158" s="84">
        <v>43962</v>
      </c>
      <c r="M158" s="67" t="s">
        <v>122</v>
      </c>
      <c r="N158" s="84">
        <v>43962</v>
      </c>
      <c r="O158" s="81" t="s">
        <v>117</v>
      </c>
      <c r="P158" s="90" t="s">
        <v>116</v>
      </c>
      <c r="Q158" s="90" t="s">
        <v>116</v>
      </c>
      <c r="R158" s="90" t="s">
        <v>116</v>
      </c>
      <c r="S158" s="67" t="s">
        <v>152</v>
      </c>
      <c r="W158" s="55"/>
    </row>
    <row r="159" spans="1:23" ht="21" hidden="1" x14ac:dyDescent="0.15">
      <c r="A159" s="200" t="s">
        <v>520</v>
      </c>
      <c r="B159" s="85">
        <v>43963</v>
      </c>
      <c r="C159" s="75" t="s">
        <v>830</v>
      </c>
      <c r="D159" s="67" t="s">
        <v>118</v>
      </c>
      <c r="E159" s="76" t="s">
        <v>119</v>
      </c>
      <c r="F159" s="87">
        <v>2437.5</v>
      </c>
      <c r="G159" s="69">
        <v>1950</v>
      </c>
      <c r="H159" s="70">
        <f t="shared" si="2"/>
        <v>487.5</v>
      </c>
      <c r="I159" s="264"/>
      <c r="J159" s="260" t="s">
        <v>831</v>
      </c>
      <c r="K159" s="78" t="s">
        <v>141</v>
      </c>
      <c r="L159" s="84">
        <v>43964</v>
      </c>
      <c r="M159" s="67" t="s">
        <v>122</v>
      </c>
      <c r="N159" s="84">
        <v>43964</v>
      </c>
      <c r="O159" s="81" t="s">
        <v>117</v>
      </c>
      <c r="P159" s="90" t="s">
        <v>116</v>
      </c>
      <c r="Q159" s="90" t="s">
        <v>116</v>
      </c>
      <c r="R159" s="90" t="s">
        <v>116</v>
      </c>
      <c r="S159" s="67" t="s">
        <v>152</v>
      </c>
      <c r="W159" s="102" t="s">
        <v>1122</v>
      </c>
    </row>
    <row r="160" spans="1:23" ht="84" hidden="1" x14ac:dyDescent="0.15">
      <c r="A160" s="200" t="s">
        <v>521</v>
      </c>
      <c r="B160" s="85">
        <v>43963</v>
      </c>
      <c r="C160" s="93" t="s">
        <v>800</v>
      </c>
      <c r="D160" s="67" t="s">
        <v>153</v>
      </c>
      <c r="E160" s="76" t="s">
        <v>349</v>
      </c>
      <c r="F160" s="87">
        <v>48611</v>
      </c>
      <c r="G160" s="69">
        <v>39841.5</v>
      </c>
      <c r="H160" s="70">
        <f t="shared" si="2"/>
        <v>8769.5</v>
      </c>
      <c r="I160" s="259" t="s">
        <v>765</v>
      </c>
      <c r="J160" s="259" t="s">
        <v>766</v>
      </c>
      <c r="K160" s="78" t="s">
        <v>141</v>
      </c>
      <c r="L160" s="84">
        <v>43965</v>
      </c>
      <c r="M160" s="67" t="s">
        <v>157</v>
      </c>
      <c r="N160" s="84">
        <v>43965</v>
      </c>
      <c r="O160" s="81" t="s">
        <v>117</v>
      </c>
      <c r="P160" s="90" t="s">
        <v>116</v>
      </c>
      <c r="Q160" s="90" t="s">
        <v>116</v>
      </c>
      <c r="R160" s="90" t="s">
        <v>116</v>
      </c>
      <c r="S160" s="67" t="s">
        <v>222</v>
      </c>
      <c r="W160" s="102" t="s">
        <v>1122</v>
      </c>
    </row>
    <row r="161" spans="1:23" ht="31.5" hidden="1" x14ac:dyDescent="0.15">
      <c r="A161" s="200" t="s">
        <v>522</v>
      </c>
      <c r="B161" s="85">
        <v>43964</v>
      </c>
      <c r="C161" s="94" t="s">
        <v>832</v>
      </c>
      <c r="D161" s="67" t="s">
        <v>112</v>
      </c>
      <c r="E161" s="76" t="s">
        <v>349</v>
      </c>
      <c r="F161" s="87">
        <v>5793.4</v>
      </c>
      <c r="G161" s="69">
        <v>5706.92</v>
      </c>
      <c r="H161" s="70">
        <f t="shared" si="2"/>
        <v>86.479999999999563</v>
      </c>
      <c r="I161" s="259"/>
      <c r="J161" s="259" t="s">
        <v>833</v>
      </c>
      <c r="K161" s="78" t="s">
        <v>141</v>
      </c>
      <c r="L161" s="84">
        <v>43966</v>
      </c>
      <c r="M161" s="67" t="s">
        <v>188</v>
      </c>
      <c r="N161" s="84">
        <v>43966</v>
      </c>
      <c r="O161" s="81" t="s">
        <v>117</v>
      </c>
      <c r="P161" s="90" t="s">
        <v>116</v>
      </c>
      <c r="Q161" s="90" t="s">
        <v>116</v>
      </c>
      <c r="R161" s="90" t="s">
        <v>116</v>
      </c>
      <c r="S161" s="67" t="s">
        <v>152</v>
      </c>
      <c r="W161" s="102" t="s">
        <v>1122</v>
      </c>
    </row>
    <row r="162" spans="1:23" ht="21" hidden="1" x14ac:dyDescent="0.15">
      <c r="A162" s="200" t="s">
        <v>523</v>
      </c>
      <c r="B162" s="85">
        <v>43965</v>
      </c>
      <c r="C162" s="89" t="s">
        <v>233</v>
      </c>
      <c r="D162" s="67" t="s">
        <v>212</v>
      </c>
      <c r="E162" s="76" t="s">
        <v>119</v>
      </c>
      <c r="F162" s="87">
        <v>642</v>
      </c>
      <c r="G162" s="69">
        <v>600</v>
      </c>
      <c r="H162" s="70">
        <f t="shared" si="2"/>
        <v>42</v>
      </c>
      <c r="I162" s="259"/>
      <c r="J162" s="259" t="s">
        <v>235</v>
      </c>
      <c r="K162" s="78" t="s">
        <v>156</v>
      </c>
      <c r="L162" s="84">
        <v>43976</v>
      </c>
      <c r="M162" s="67" t="s">
        <v>215</v>
      </c>
      <c r="N162" s="84">
        <v>43983</v>
      </c>
      <c r="O162" s="81" t="s">
        <v>117</v>
      </c>
      <c r="P162" s="90" t="s">
        <v>116</v>
      </c>
      <c r="Q162" s="90" t="s">
        <v>116</v>
      </c>
      <c r="R162" s="90" t="s">
        <v>116</v>
      </c>
      <c r="S162" s="67" t="s">
        <v>1082</v>
      </c>
      <c r="W162" s="55"/>
    </row>
    <row r="163" spans="1:23" ht="21" hidden="1" x14ac:dyDescent="0.15">
      <c r="A163" s="200" t="s">
        <v>524</v>
      </c>
      <c r="B163" s="85">
        <v>43965</v>
      </c>
      <c r="C163" s="89" t="s">
        <v>211</v>
      </c>
      <c r="D163" s="67" t="s">
        <v>212</v>
      </c>
      <c r="E163" s="76" t="s">
        <v>349</v>
      </c>
      <c r="F163" s="87">
        <v>8572.73</v>
      </c>
      <c r="G163" s="69">
        <v>8300.2000000000007</v>
      </c>
      <c r="H163" s="70">
        <f t="shared" si="2"/>
        <v>272.52999999999884</v>
      </c>
      <c r="I163" s="259"/>
      <c r="J163" s="259" t="s">
        <v>214</v>
      </c>
      <c r="K163" s="78" t="s">
        <v>141</v>
      </c>
      <c r="L163" s="84">
        <v>43979</v>
      </c>
      <c r="M163" s="67" t="s">
        <v>215</v>
      </c>
      <c r="N163" s="84">
        <v>43979</v>
      </c>
      <c r="O163" s="81" t="s">
        <v>117</v>
      </c>
      <c r="P163" s="90" t="s">
        <v>116</v>
      </c>
      <c r="Q163" s="90" t="s">
        <v>116</v>
      </c>
      <c r="R163" s="90" t="s">
        <v>116</v>
      </c>
      <c r="S163" s="67" t="s">
        <v>152</v>
      </c>
      <c r="W163" s="55"/>
    </row>
    <row r="164" spans="1:23" ht="42" hidden="1" x14ac:dyDescent="0.15">
      <c r="A164" s="200" t="s">
        <v>525</v>
      </c>
      <c r="B164" s="85">
        <v>43965</v>
      </c>
      <c r="C164" s="89" t="s">
        <v>279</v>
      </c>
      <c r="D164" s="67" t="s">
        <v>212</v>
      </c>
      <c r="E164" s="76" t="s">
        <v>349</v>
      </c>
      <c r="F164" s="87">
        <v>23370.79</v>
      </c>
      <c r="G164" s="69">
        <v>17510.099999999999</v>
      </c>
      <c r="H164" s="70">
        <f t="shared" si="2"/>
        <v>5860.6900000000023</v>
      </c>
      <c r="I164" s="259"/>
      <c r="J164" s="259" t="s">
        <v>1239</v>
      </c>
      <c r="K164" s="78" t="s">
        <v>141</v>
      </c>
      <c r="L164" s="84">
        <v>43980</v>
      </c>
      <c r="M164" s="67" t="s">
        <v>215</v>
      </c>
      <c r="N164" s="84">
        <v>43984</v>
      </c>
      <c r="O164" s="81" t="s">
        <v>117</v>
      </c>
      <c r="P164" s="90" t="s">
        <v>116</v>
      </c>
      <c r="Q164" s="90" t="s">
        <v>116</v>
      </c>
      <c r="R164" s="90" t="s">
        <v>116</v>
      </c>
      <c r="S164" s="67" t="s">
        <v>152</v>
      </c>
      <c r="W164" s="55"/>
    </row>
    <row r="165" spans="1:23" ht="21" hidden="1" x14ac:dyDescent="0.15">
      <c r="A165" s="200" t="s">
        <v>526</v>
      </c>
      <c r="B165" s="85">
        <v>43965</v>
      </c>
      <c r="C165" s="89" t="s">
        <v>245</v>
      </c>
      <c r="D165" s="67" t="s">
        <v>212</v>
      </c>
      <c r="E165" s="76" t="s">
        <v>349</v>
      </c>
      <c r="F165" s="87">
        <v>1920.65</v>
      </c>
      <c r="G165" s="69">
        <v>1795</v>
      </c>
      <c r="H165" s="70">
        <f t="shared" si="2"/>
        <v>125.65000000000009</v>
      </c>
      <c r="I165" s="259"/>
      <c r="J165" s="259" t="s">
        <v>235</v>
      </c>
      <c r="K165" s="78" t="s">
        <v>141</v>
      </c>
      <c r="L165" s="84">
        <v>43977</v>
      </c>
      <c r="M165" s="67" t="s">
        <v>215</v>
      </c>
      <c r="N165" s="84">
        <v>43983</v>
      </c>
      <c r="O165" s="81" t="s">
        <v>117</v>
      </c>
      <c r="P165" s="90" t="s">
        <v>116</v>
      </c>
      <c r="Q165" s="90" t="s">
        <v>116</v>
      </c>
      <c r="R165" s="90" t="s">
        <v>116</v>
      </c>
      <c r="S165" s="67" t="s">
        <v>1082</v>
      </c>
      <c r="W165" s="55"/>
    </row>
    <row r="166" spans="1:23" ht="31.5" hidden="1" x14ac:dyDescent="0.15">
      <c r="A166" s="200" t="s">
        <v>527</v>
      </c>
      <c r="B166" s="85">
        <v>43965</v>
      </c>
      <c r="C166" s="89" t="s">
        <v>284</v>
      </c>
      <c r="D166" s="67" t="s">
        <v>212</v>
      </c>
      <c r="E166" s="76" t="s">
        <v>349</v>
      </c>
      <c r="F166" s="87">
        <v>15258.01</v>
      </c>
      <c r="G166" s="69">
        <v>14063.75</v>
      </c>
      <c r="H166" s="70">
        <f t="shared" si="2"/>
        <v>1194.2600000000002</v>
      </c>
      <c r="I166" s="259"/>
      <c r="J166" s="259" t="s">
        <v>1089</v>
      </c>
      <c r="K166" s="78" t="s">
        <v>141</v>
      </c>
      <c r="L166" s="84">
        <v>43980</v>
      </c>
      <c r="M166" s="67" t="s">
        <v>215</v>
      </c>
      <c r="N166" s="84">
        <v>43983</v>
      </c>
      <c r="O166" s="81" t="s">
        <v>117</v>
      </c>
      <c r="P166" s="90" t="s">
        <v>116</v>
      </c>
      <c r="Q166" s="90" t="s">
        <v>116</v>
      </c>
      <c r="R166" s="90" t="s">
        <v>116</v>
      </c>
      <c r="S166" s="67" t="s">
        <v>152</v>
      </c>
      <c r="W166" s="55"/>
    </row>
    <row r="167" spans="1:23" ht="21" hidden="1" x14ac:dyDescent="0.15">
      <c r="A167" s="200" t="s">
        <v>528</v>
      </c>
      <c r="B167" s="85">
        <v>43965</v>
      </c>
      <c r="C167" s="89" t="s">
        <v>396</v>
      </c>
      <c r="D167" s="67" t="s">
        <v>112</v>
      </c>
      <c r="E167" s="76" t="s">
        <v>119</v>
      </c>
      <c r="F167" s="87">
        <v>1174.99</v>
      </c>
      <c r="G167" s="69">
        <v>951.03</v>
      </c>
      <c r="H167" s="70">
        <f t="shared" si="2"/>
        <v>223.96000000000004</v>
      </c>
      <c r="I167" s="259" t="s">
        <v>727</v>
      </c>
      <c r="J167" s="259" t="s">
        <v>728</v>
      </c>
      <c r="K167" s="78" t="s">
        <v>141</v>
      </c>
      <c r="L167" s="84">
        <v>43973</v>
      </c>
      <c r="M167" s="67" t="s">
        <v>262</v>
      </c>
      <c r="N167" s="84">
        <v>43973</v>
      </c>
      <c r="O167" s="81" t="s">
        <v>117</v>
      </c>
      <c r="P167" s="90" t="s">
        <v>116</v>
      </c>
      <c r="Q167" s="120" t="s">
        <v>116</v>
      </c>
      <c r="R167" s="90" t="s">
        <v>116</v>
      </c>
      <c r="S167" s="67" t="s">
        <v>222</v>
      </c>
      <c r="W167" s="55"/>
    </row>
    <row r="168" spans="1:23" ht="220.5" hidden="1" x14ac:dyDescent="0.15">
      <c r="A168" s="200" t="s">
        <v>529</v>
      </c>
      <c r="B168" s="85">
        <v>43965</v>
      </c>
      <c r="C168" s="89" t="s">
        <v>322</v>
      </c>
      <c r="D168" s="67" t="s">
        <v>112</v>
      </c>
      <c r="E168" s="76" t="s">
        <v>349</v>
      </c>
      <c r="F168" s="87">
        <v>129985</v>
      </c>
      <c r="G168" s="69">
        <v>122757.15</v>
      </c>
      <c r="H168" s="70">
        <f t="shared" si="2"/>
        <v>7227.8500000000058</v>
      </c>
      <c r="I168" s="259" t="s">
        <v>720</v>
      </c>
      <c r="J168" s="259" t="s">
        <v>721</v>
      </c>
      <c r="K168" s="78" t="s">
        <v>141</v>
      </c>
      <c r="L168" s="84">
        <v>43971</v>
      </c>
      <c r="M168" s="67" t="s">
        <v>188</v>
      </c>
      <c r="N168" s="84">
        <v>43971</v>
      </c>
      <c r="O168" s="81" t="s">
        <v>117</v>
      </c>
      <c r="P168" s="90" t="s">
        <v>116</v>
      </c>
      <c r="Q168" s="90" t="s">
        <v>116</v>
      </c>
      <c r="R168" s="90" t="s">
        <v>116</v>
      </c>
      <c r="S168" s="67" t="s">
        <v>222</v>
      </c>
      <c r="W168" s="55"/>
    </row>
    <row r="169" spans="1:23" ht="84" hidden="1" x14ac:dyDescent="0.15">
      <c r="A169" s="200" t="s">
        <v>530</v>
      </c>
      <c r="B169" s="85">
        <v>43965</v>
      </c>
      <c r="C169" s="89" t="s">
        <v>724</v>
      </c>
      <c r="D169" s="67" t="s">
        <v>112</v>
      </c>
      <c r="E169" s="76" t="s">
        <v>349</v>
      </c>
      <c r="F169" s="87">
        <v>15438.96</v>
      </c>
      <c r="G169" s="69">
        <v>11348.44</v>
      </c>
      <c r="H169" s="70">
        <f t="shared" si="2"/>
        <v>4090.5199999999986</v>
      </c>
      <c r="I169" s="259" t="s">
        <v>725</v>
      </c>
      <c r="J169" s="259" t="s">
        <v>726</v>
      </c>
      <c r="K169" s="78" t="s">
        <v>141</v>
      </c>
      <c r="L169" s="84">
        <v>43976</v>
      </c>
      <c r="M169" s="67" t="s">
        <v>114</v>
      </c>
      <c r="N169" s="84">
        <v>43976</v>
      </c>
      <c r="O169" s="81" t="s">
        <v>117</v>
      </c>
      <c r="P169" s="90" t="s">
        <v>116</v>
      </c>
      <c r="Q169" s="90" t="s">
        <v>116</v>
      </c>
      <c r="R169" s="90" t="s">
        <v>116</v>
      </c>
      <c r="S169" s="67" t="s">
        <v>222</v>
      </c>
      <c r="W169" s="55"/>
    </row>
    <row r="170" spans="1:23" ht="21" hidden="1" x14ac:dyDescent="0.15">
      <c r="A170" s="200" t="s">
        <v>531</v>
      </c>
      <c r="B170" s="85">
        <v>43966</v>
      </c>
      <c r="C170" s="89" t="s">
        <v>912</v>
      </c>
      <c r="D170" s="67" t="s">
        <v>112</v>
      </c>
      <c r="E170" s="76" t="s">
        <v>119</v>
      </c>
      <c r="F170" s="87">
        <v>1050</v>
      </c>
      <c r="G170" s="69">
        <v>557</v>
      </c>
      <c r="H170" s="70">
        <f t="shared" si="2"/>
        <v>493</v>
      </c>
      <c r="I170" s="259" t="s">
        <v>913</v>
      </c>
      <c r="J170" s="259" t="s">
        <v>77</v>
      </c>
      <c r="K170" s="78" t="s">
        <v>141</v>
      </c>
      <c r="L170" s="84">
        <v>43973</v>
      </c>
      <c r="M170" s="67" t="s">
        <v>262</v>
      </c>
      <c r="N170" s="84">
        <v>43973</v>
      </c>
      <c r="O170" s="81" t="s">
        <v>117</v>
      </c>
      <c r="P170" s="90" t="s">
        <v>116</v>
      </c>
      <c r="Q170" s="90" t="s">
        <v>116</v>
      </c>
      <c r="R170" s="90" t="s">
        <v>116</v>
      </c>
      <c r="S170" s="67" t="s">
        <v>152</v>
      </c>
      <c r="W170" s="55"/>
    </row>
    <row r="171" spans="1:23" ht="21" hidden="1" x14ac:dyDescent="0.15">
      <c r="A171" s="200" t="s">
        <v>532</v>
      </c>
      <c r="B171" s="85">
        <v>43966</v>
      </c>
      <c r="C171" s="89" t="s">
        <v>325</v>
      </c>
      <c r="D171" s="67" t="s">
        <v>112</v>
      </c>
      <c r="E171" s="76" t="s">
        <v>119</v>
      </c>
      <c r="F171" s="87">
        <v>1507.5</v>
      </c>
      <c r="G171" s="69">
        <v>968.17</v>
      </c>
      <c r="H171" s="70">
        <f t="shared" si="2"/>
        <v>539.33000000000004</v>
      </c>
      <c r="I171" s="259"/>
      <c r="J171" s="259" t="s">
        <v>977</v>
      </c>
      <c r="K171" s="78" t="s">
        <v>141</v>
      </c>
      <c r="L171" s="84">
        <v>43977</v>
      </c>
      <c r="M171" s="67" t="s">
        <v>114</v>
      </c>
      <c r="N171" s="84">
        <v>43977</v>
      </c>
      <c r="O171" s="81" t="s">
        <v>117</v>
      </c>
      <c r="P171" s="90" t="s">
        <v>116</v>
      </c>
      <c r="Q171" s="90" t="s">
        <v>116</v>
      </c>
      <c r="R171" s="90" t="s">
        <v>116</v>
      </c>
      <c r="S171" s="67" t="s">
        <v>152</v>
      </c>
      <c r="W171" s="55"/>
    </row>
    <row r="172" spans="1:23" hidden="1" x14ac:dyDescent="0.15">
      <c r="A172" s="200" t="s">
        <v>533</v>
      </c>
      <c r="B172" s="85">
        <v>43966</v>
      </c>
      <c r="C172" s="89" t="s">
        <v>915</v>
      </c>
      <c r="D172" s="67" t="s">
        <v>112</v>
      </c>
      <c r="E172" s="76" t="s">
        <v>119</v>
      </c>
      <c r="F172" s="87">
        <v>875</v>
      </c>
      <c r="G172" s="69">
        <v>850</v>
      </c>
      <c r="H172" s="70">
        <f t="shared" si="2"/>
        <v>25</v>
      </c>
      <c r="I172" s="259"/>
      <c r="J172" s="259" t="s">
        <v>916</v>
      </c>
      <c r="K172" s="78" t="s">
        <v>141</v>
      </c>
      <c r="L172" s="84">
        <v>43973</v>
      </c>
      <c r="M172" s="67" t="s">
        <v>262</v>
      </c>
      <c r="N172" s="84">
        <v>43973</v>
      </c>
      <c r="O172" s="81" t="s">
        <v>117</v>
      </c>
      <c r="P172" s="90" t="s">
        <v>116</v>
      </c>
      <c r="Q172" s="90" t="s">
        <v>116</v>
      </c>
      <c r="R172" s="90" t="s">
        <v>116</v>
      </c>
      <c r="S172" s="67" t="s">
        <v>152</v>
      </c>
      <c r="W172" s="55"/>
    </row>
    <row r="173" spans="1:23" ht="21" hidden="1" x14ac:dyDescent="0.15">
      <c r="A173" s="200" t="s">
        <v>534</v>
      </c>
      <c r="B173" s="85">
        <v>43966</v>
      </c>
      <c r="C173" s="93" t="s">
        <v>914</v>
      </c>
      <c r="D173" s="67" t="s">
        <v>242</v>
      </c>
      <c r="E173" s="76" t="s">
        <v>119</v>
      </c>
      <c r="F173" s="87">
        <v>6017.5</v>
      </c>
      <c r="G173" s="69">
        <v>4814</v>
      </c>
      <c r="H173" s="70">
        <f t="shared" si="2"/>
        <v>1203.5</v>
      </c>
      <c r="I173" s="259"/>
      <c r="J173" s="264" t="s">
        <v>413</v>
      </c>
      <c r="K173" s="78" t="s">
        <v>141</v>
      </c>
      <c r="L173" s="84">
        <v>43971</v>
      </c>
      <c r="M173" s="67" t="s">
        <v>188</v>
      </c>
      <c r="N173" s="84">
        <v>43971</v>
      </c>
      <c r="O173" s="81" t="s">
        <v>117</v>
      </c>
      <c r="P173" s="90" t="s">
        <v>116</v>
      </c>
      <c r="Q173" s="90" t="s">
        <v>116</v>
      </c>
      <c r="R173" s="90" t="s">
        <v>116</v>
      </c>
      <c r="S173" s="67" t="s">
        <v>152</v>
      </c>
      <c r="W173" s="55"/>
    </row>
    <row r="174" spans="1:23" ht="73.5" hidden="1" x14ac:dyDescent="0.15">
      <c r="A174" s="200" t="s">
        <v>535</v>
      </c>
      <c r="B174" s="85">
        <v>43970</v>
      </c>
      <c r="C174" s="75" t="s">
        <v>729</v>
      </c>
      <c r="D174" s="67" t="s">
        <v>153</v>
      </c>
      <c r="E174" s="76" t="s">
        <v>349</v>
      </c>
      <c r="F174" s="87">
        <v>39990</v>
      </c>
      <c r="G174" s="69">
        <v>30091.5</v>
      </c>
      <c r="H174" s="70">
        <f t="shared" si="2"/>
        <v>9898.5</v>
      </c>
      <c r="I174" s="259" t="s">
        <v>730</v>
      </c>
      <c r="J174" s="259" t="s">
        <v>731</v>
      </c>
      <c r="K174" s="78" t="s">
        <v>141</v>
      </c>
      <c r="L174" s="84">
        <v>43971</v>
      </c>
      <c r="M174" s="67" t="s">
        <v>157</v>
      </c>
      <c r="N174" s="84">
        <v>43971</v>
      </c>
      <c r="O174" s="81" t="s">
        <v>117</v>
      </c>
      <c r="P174" s="90" t="s">
        <v>116</v>
      </c>
      <c r="Q174" s="90" t="s">
        <v>116</v>
      </c>
      <c r="R174" s="90" t="s">
        <v>116</v>
      </c>
      <c r="S174" s="67" t="s">
        <v>222</v>
      </c>
      <c r="W174" s="55"/>
    </row>
    <row r="175" spans="1:23" ht="21" hidden="1" x14ac:dyDescent="0.15">
      <c r="A175" s="200" t="s">
        <v>536</v>
      </c>
      <c r="B175" s="85">
        <v>43970</v>
      </c>
      <c r="C175" s="89" t="s">
        <v>853</v>
      </c>
      <c r="D175" s="67" t="s">
        <v>125</v>
      </c>
      <c r="E175" s="76" t="s">
        <v>119</v>
      </c>
      <c r="F175" s="87">
        <v>4064.67</v>
      </c>
      <c r="G175" s="69">
        <v>3798</v>
      </c>
      <c r="H175" s="70">
        <f t="shared" si="2"/>
        <v>266.67000000000007</v>
      </c>
      <c r="I175" s="259" t="s">
        <v>854</v>
      </c>
      <c r="J175" s="259" t="s">
        <v>855</v>
      </c>
      <c r="K175" s="78" t="s">
        <v>184</v>
      </c>
      <c r="L175" s="84">
        <v>43997</v>
      </c>
      <c r="M175" s="67" t="s">
        <v>437</v>
      </c>
      <c r="N175" s="84">
        <v>43997</v>
      </c>
      <c r="O175" s="81" t="s">
        <v>321</v>
      </c>
      <c r="P175" s="90" t="s">
        <v>116</v>
      </c>
      <c r="Q175" s="90" t="s">
        <v>116</v>
      </c>
      <c r="R175" s="90" t="s">
        <v>116</v>
      </c>
      <c r="S175" s="67" t="s">
        <v>222</v>
      </c>
      <c r="W175" s="55"/>
    </row>
    <row r="176" spans="1:23" ht="105" hidden="1" x14ac:dyDescent="0.15">
      <c r="A176" s="200" t="s">
        <v>537</v>
      </c>
      <c r="B176" s="85">
        <v>43976</v>
      </c>
      <c r="C176" s="75" t="s">
        <v>789</v>
      </c>
      <c r="D176" s="67" t="s">
        <v>112</v>
      </c>
      <c r="E176" s="76" t="s">
        <v>119</v>
      </c>
      <c r="F176" s="87">
        <v>97500</v>
      </c>
      <c r="G176" s="69">
        <v>89250</v>
      </c>
      <c r="H176" s="70">
        <f t="shared" si="2"/>
        <v>8250</v>
      </c>
      <c r="I176" s="259" t="s">
        <v>790</v>
      </c>
      <c r="J176" s="259" t="s">
        <v>676</v>
      </c>
      <c r="K176" s="78" t="s">
        <v>141</v>
      </c>
      <c r="L176" s="84">
        <v>43984</v>
      </c>
      <c r="M176" s="67" t="s">
        <v>188</v>
      </c>
      <c r="N176" s="84">
        <v>43984</v>
      </c>
      <c r="O176" s="81" t="s">
        <v>117</v>
      </c>
      <c r="P176" s="90" t="s">
        <v>116</v>
      </c>
      <c r="Q176" s="90" t="s">
        <v>116</v>
      </c>
      <c r="R176" s="90" t="s">
        <v>116</v>
      </c>
      <c r="S176" s="67" t="s">
        <v>222</v>
      </c>
      <c r="W176" s="55"/>
    </row>
    <row r="177" spans="1:23" ht="21" hidden="1" x14ac:dyDescent="0.15">
      <c r="A177" s="200" t="s">
        <v>538</v>
      </c>
      <c r="B177" s="85">
        <v>43976</v>
      </c>
      <c r="C177" s="89" t="s">
        <v>850</v>
      </c>
      <c r="D177" s="67" t="s">
        <v>212</v>
      </c>
      <c r="E177" s="76" t="s">
        <v>119</v>
      </c>
      <c r="F177" s="87">
        <v>1695.1</v>
      </c>
      <c r="G177" s="69">
        <v>1092.5999999999999</v>
      </c>
      <c r="H177" s="70">
        <f t="shared" si="2"/>
        <v>602.5</v>
      </c>
      <c r="I177" s="259" t="s">
        <v>851</v>
      </c>
      <c r="J177" s="259" t="s">
        <v>852</v>
      </c>
      <c r="K177" s="78" t="s">
        <v>184</v>
      </c>
      <c r="L177" s="84">
        <v>43998</v>
      </c>
      <c r="M177" s="67" t="s">
        <v>215</v>
      </c>
      <c r="N177" s="84">
        <v>43998</v>
      </c>
      <c r="O177" s="81" t="s">
        <v>117</v>
      </c>
      <c r="P177" s="90" t="s">
        <v>116</v>
      </c>
      <c r="Q177" s="90" t="s">
        <v>116</v>
      </c>
      <c r="R177" s="90" t="s">
        <v>116</v>
      </c>
      <c r="S177" s="67" t="s">
        <v>222</v>
      </c>
      <c r="W177" s="55"/>
    </row>
    <row r="178" spans="1:23" ht="31.5" hidden="1" x14ac:dyDescent="0.15">
      <c r="A178" s="200" t="s">
        <v>539</v>
      </c>
      <c r="B178" s="85">
        <v>43979</v>
      </c>
      <c r="C178" s="89" t="s">
        <v>841</v>
      </c>
      <c r="D178" s="67" t="s">
        <v>153</v>
      </c>
      <c r="E178" s="76" t="s">
        <v>283</v>
      </c>
      <c r="F178" s="87"/>
      <c r="G178" s="69"/>
      <c r="H178" s="70" t="str">
        <f t="shared" si="2"/>
        <v/>
      </c>
      <c r="I178" s="259" t="s">
        <v>283</v>
      </c>
      <c r="J178" s="259"/>
      <c r="K178" s="78"/>
      <c r="L178" s="84"/>
      <c r="M178" s="67"/>
      <c r="N178" s="84"/>
      <c r="O178" s="81"/>
      <c r="P178" s="90"/>
      <c r="Q178" s="90"/>
      <c r="R178" s="90"/>
      <c r="S178" s="67"/>
      <c r="W178" s="102" t="s">
        <v>1122</v>
      </c>
    </row>
    <row r="179" spans="1:23" ht="94.5" hidden="1" x14ac:dyDescent="0.15">
      <c r="A179" s="200" t="s">
        <v>540</v>
      </c>
      <c r="B179" s="85">
        <v>43984</v>
      </c>
      <c r="C179" s="89" t="s">
        <v>189</v>
      </c>
      <c r="D179" s="67" t="s">
        <v>153</v>
      </c>
      <c r="E179" s="76" t="s">
        <v>349</v>
      </c>
      <c r="F179" s="87">
        <v>46950.7</v>
      </c>
      <c r="G179" s="69">
        <v>41542.29</v>
      </c>
      <c r="H179" s="70">
        <f t="shared" si="2"/>
        <v>5408.4099999999962</v>
      </c>
      <c r="I179" s="259"/>
      <c r="J179" s="259" t="s">
        <v>1061</v>
      </c>
      <c r="K179" s="78" t="s">
        <v>141</v>
      </c>
      <c r="L179" s="84">
        <v>44021</v>
      </c>
      <c r="M179" s="67" t="s">
        <v>188</v>
      </c>
      <c r="N179" s="84">
        <v>44021</v>
      </c>
      <c r="O179" s="81" t="s">
        <v>117</v>
      </c>
      <c r="P179" s="90" t="s">
        <v>116</v>
      </c>
      <c r="Q179" s="90" t="s">
        <v>116</v>
      </c>
      <c r="R179" s="90" t="s">
        <v>116</v>
      </c>
      <c r="S179" s="67" t="s">
        <v>152</v>
      </c>
      <c r="W179" s="55"/>
    </row>
    <row r="180" spans="1:23" ht="52.5" hidden="1" x14ac:dyDescent="0.15">
      <c r="A180" s="200" t="s">
        <v>541</v>
      </c>
      <c r="B180" s="85">
        <v>43984</v>
      </c>
      <c r="C180" s="89" t="s">
        <v>834</v>
      </c>
      <c r="D180" s="67" t="s">
        <v>153</v>
      </c>
      <c r="E180" s="76" t="s">
        <v>119</v>
      </c>
      <c r="F180" s="87">
        <v>39100</v>
      </c>
      <c r="G180" s="69">
        <v>26455.15</v>
      </c>
      <c r="H180" s="70">
        <f t="shared" si="2"/>
        <v>12644.849999999999</v>
      </c>
      <c r="I180" s="259"/>
      <c r="J180" s="259" t="s">
        <v>835</v>
      </c>
      <c r="K180" s="78" t="s">
        <v>141</v>
      </c>
      <c r="L180" s="84">
        <v>43990</v>
      </c>
      <c r="M180" s="67" t="s">
        <v>157</v>
      </c>
      <c r="N180" s="84">
        <v>43990</v>
      </c>
      <c r="O180" s="81" t="s">
        <v>117</v>
      </c>
      <c r="P180" s="90" t="s">
        <v>116</v>
      </c>
      <c r="Q180" s="90" t="s">
        <v>116</v>
      </c>
      <c r="R180" s="90" t="s">
        <v>116</v>
      </c>
      <c r="S180" s="67" t="s">
        <v>152</v>
      </c>
      <c r="W180" s="102" t="s">
        <v>1122</v>
      </c>
    </row>
    <row r="181" spans="1:23" ht="31.5" hidden="1" x14ac:dyDescent="0.15">
      <c r="A181" s="200" t="s">
        <v>542</v>
      </c>
      <c r="B181" s="85">
        <v>43990</v>
      </c>
      <c r="C181" s="89" t="s">
        <v>1209</v>
      </c>
      <c r="D181" s="67" t="s">
        <v>148</v>
      </c>
      <c r="E181" s="76" t="s">
        <v>119</v>
      </c>
      <c r="F181" s="87">
        <v>4885.12</v>
      </c>
      <c r="G181" s="69">
        <v>4226</v>
      </c>
      <c r="H181" s="70">
        <f t="shared" si="2"/>
        <v>659.11999999999989</v>
      </c>
      <c r="I181" s="259"/>
      <c r="J181" s="259" t="s">
        <v>1222</v>
      </c>
      <c r="K181" s="78" t="s">
        <v>141</v>
      </c>
      <c r="L181" s="84">
        <v>43987</v>
      </c>
      <c r="M181" s="67" t="s">
        <v>151</v>
      </c>
      <c r="N181" s="84">
        <v>43987</v>
      </c>
      <c r="O181" s="81" t="s">
        <v>117</v>
      </c>
      <c r="P181" s="90" t="s">
        <v>116</v>
      </c>
      <c r="Q181" s="90" t="s">
        <v>116</v>
      </c>
      <c r="R181" s="90" t="s">
        <v>116</v>
      </c>
      <c r="S181" s="67" t="s">
        <v>152</v>
      </c>
      <c r="W181" s="55"/>
    </row>
    <row r="182" spans="1:23" ht="126" hidden="1" x14ac:dyDescent="0.15">
      <c r="A182" s="200" t="s">
        <v>543</v>
      </c>
      <c r="B182" s="85">
        <v>43986</v>
      </c>
      <c r="C182" s="89" t="s">
        <v>185</v>
      </c>
      <c r="D182" s="67" t="s">
        <v>112</v>
      </c>
      <c r="E182" s="76" t="s">
        <v>119</v>
      </c>
      <c r="F182" s="87">
        <v>16165.97</v>
      </c>
      <c r="G182" s="69">
        <v>13074.54</v>
      </c>
      <c r="H182" s="70">
        <f t="shared" si="2"/>
        <v>3091.4299999999985</v>
      </c>
      <c r="I182" s="259" t="s">
        <v>859</v>
      </c>
      <c r="J182" s="259" t="s">
        <v>860</v>
      </c>
      <c r="K182" s="78" t="s">
        <v>141</v>
      </c>
      <c r="L182" s="84">
        <v>43992</v>
      </c>
      <c r="M182" s="67" t="s">
        <v>188</v>
      </c>
      <c r="N182" s="84">
        <v>43992</v>
      </c>
      <c r="O182" s="81" t="s">
        <v>117</v>
      </c>
      <c r="P182" s="90" t="s">
        <v>116</v>
      </c>
      <c r="Q182" s="90" t="s">
        <v>116</v>
      </c>
      <c r="R182" s="90" t="s">
        <v>116</v>
      </c>
      <c r="S182" s="67" t="s">
        <v>222</v>
      </c>
      <c r="W182" s="55"/>
    </row>
    <row r="183" spans="1:23" ht="52.5" hidden="1" x14ac:dyDescent="0.15">
      <c r="A183" s="200" t="s">
        <v>544</v>
      </c>
      <c r="B183" s="74">
        <v>43986</v>
      </c>
      <c r="C183" s="75" t="s">
        <v>856</v>
      </c>
      <c r="D183" s="67" t="s">
        <v>112</v>
      </c>
      <c r="E183" s="76" t="s">
        <v>119</v>
      </c>
      <c r="F183" s="77">
        <v>21420</v>
      </c>
      <c r="G183" s="69">
        <v>11814.97</v>
      </c>
      <c r="H183" s="70">
        <f t="shared" si="2"/>
        <v>9605.0300000000007</v>
      </c>
      <c r="I183" s="265" t="s">
        <v>857</v>
      </c>
      <c r="J183" s="265" t="s">
        <v>858</v>
      </c>
      <c r="K183" s="78" t="s">
        <v>141</v>
      </c>
      <c r="L183" s="81">
        <v>43994</v>
      </c>
      <c r="M183" s="67" t="s">
        <v>114</v>
      </c>
      <c r="N183" s="81">
        <v>43994</v>
      </c>
      <c r="O183" s="81" t="s">
        <v>117</v>
      </c>
      <c r="P183" s="80" t="s">
        <v>116</v>
      </c>
      <c r="Q183" s="80" t="s">
        <v>116</v>
      </c>
      <c r="R183" s="80" t="s">
        <v>116</v>
      </c>
      <c r="S183" s="67" t="s">
        <v>222</v>
      </c>
      <c r="W183" s="55"/>
    </row>
    <row r="184" spans="1:23" ht="21" hidden="1" x14ac:dyDescent="0.15">
      <c r="A184" s="200" t="s">
        <v>545</v>
      </c>
      <c r="B184" s="74">
        <v>43986</v>
      </c>
      <c r="C184" s="75" t="s">
        <v>396</v>
      </c>
      <c r="D184" s="67" t="s">
        <v>112</v>
      </c>
      <c r="E184" s="76" t="s">
        <v>119</v>
      </c>
      <c r="F184" s="77">
        <v>1181.8900000000001</v>
      </c>
      <c r="G184" s="69">
        <v>923.35</v>
      </c>
      <c r="H184" s="70">
        <f t="shared" si="2"/>
        <v>258.54000000000008</v>
      </c>
      <c r="I184" s="265" t="s">
        <v>861</v>
      </c>
      <c r="J184" s="265" t="s">
        <v>862</v>
      </c>
      <c r="K184" s="78" t="s">
        <v>141</v>
      </c>
      <c r="L184" s="81">
        <v>43994</v>
      </c>
      <c r="M184" s="67" t="s">
        <v>262</v>
      </c>
      <c r="N184" s="81">
        <v>43994</v>
      </c>
      <c r="O184" s="81" t="s">
        <v>117</v>
      </c>
      <c r="P184" s="80" t="s">
        <v>116</v>
      </c>
      <c r="Q184" s="80" t="s">
        <v>116</v>
      </c>
      <c r="R184" s="80" t="s">
        <v>116</v>
      </c>
      <c r="S184" s="67" t="s">
        <v>222</v>
      </c>
      <c r="T184" s="167"/>
      <c r="W184" s="55"/>
    </row>
    <row r="185" spans="1:23" ht="63" hidden="1" x14ac:dyDescent="0.15">
      <c r="A185" s="200" t="s">
        <v>546</v>
      </c>
      <c r="B185" s="74">
        <v>43986</v>
      </c>
      <c r="C185" s="75" t="s">
        <v>279</v>
      </c>
      <c r="D185" s="67" t="s">
        <v>212</v>
      </c>
      <c r="E185" s="76" t="s">
        <v>349</v>
      </c>
      <c r="F185" s="77">
        <v>18331.16</v>
      </c>
      <c r="G185" s="69">
        <v>17788.240000000002</v>
      </c>
      <c r="H185" s="70">
        <f t="shared" si="2"/>
        <v>542.91999999999825</v>
      </c>
      <c r="I185" s="265" t="s">
        <v>920</v>
      </c>
      <c r="J185" s="265" t="s">
        <v>921</v>
      </c>
      <c r="K185" s="78" t="s">
        <v>141</v>
      </c>
      <c r="L185" s="81">
        <v>44008</v>
      </c>
      <c r="M185" s="67" t="s">
        <v>215</v>
      </c>
      <c r="N185" s="81">
        <v>44008</v>
      </c>
      <c r="O185" s="81" t="s">
        <v>117</v>
      </c>
      <c r="P185" s="80" t="s">
        <v>116</v>
      </c>
      <c r="Q185" s="80" t="s">
        <v>116</v>
      </c>
      <c r="R185" s="80" t="s">
        <v>116</v>
      </c>
      <c r="S185" s="67" t="s">
        <v>222</v>
      </c>
      <c r="W185" s="55"/>
    </row>
    <row r="186" spans="1:23" ht="21" hidden="1" x14ac:dyDescent="0.15">
      <c r="A186" s="200" t="s">
        <v>547</v>
      </c>
      <c r="B186" s="74">
        <v>43986</v>
      </c>
      <c r="C186" s="75" t="s">
        <v>901</v>
      </c>
      <c r="D186" s="67" t="s">
        <v>212</v>
      </c>
      <c r="E186" s="76" t="s">
        <v>349</v>
      </c>
      <c r="F186" s="77">
        <v>8681.02</v>
      </c>
      <c r="G186" s="69">
        <v>8110.1</v>
      </c>
      <c r="H186" s="70">
        <f t="shared" si="2"/>
        <v>570.92000000000007</v>
      </c>
      <c r="I186" s="265" t="s">
        <v>733</v>
      </c>
      <c r="J186" s="265" t="s">
        <v>214</v>
      </c>
      <c r="K186" s="78" t="s">
        <v>141</v>
      </c>
      <c r="L186" s="81">
        <v>44001</v>
      </c>
      <c r="M186" s="67" t="s">
        <v>215</v>
      </c>
      <c r="N186" s="81">
        <v>44001</v>
      </c>
      <c r="O186" s="81" t="s">
        <v>117</v>
      </c>
      <c r="P186" s="80" t="s">
        <v>116</v>
      </c>
      <c r="Q186" s="80" t="s">
        <v>116</v>
      </c>
      <c r="R186" s="80" t="s">
        <v>116</v>
      </c>
      <c r="S186" s="67" t="s">
        <v>222</v>
      </c>
      <c r="W186" s="55"/>
    </row>
    <row r="187" spans="1:23" ht="21" hidden="1" x14ac:dyDescent="0.15">
      <c r="A187" s="200" t="s">
        <v>548</v>
      </c>
      <c r="B187" s="74">
        <v>43986</v>
      </c>
      <c r="C187" s="75" t="s">
        <v>910</v>
      </c>
      <c r="D187" s="67" t="s">
        <v>212</v>
      </c>
      <c r="E187" s="76" t="s">
        <v>349</v>
      </c>
      <c r="F187" s="77">
        <v>1920.65</v>
      </c>
      <c r="G187" s="69">
        <v>1795</v>
      </c>
      <c r="H187" s="70">
        <f t="shared" si="2"/>
        <v>125.65000000000009</v>
      </c>
      <c r="I187" s="265" t="s">
        <v>911</v>
      </c>
      <c r="J187" s="265" t="s">
        <v>235</v>
      </c>
      <c r="K187" s="78" t="s">
        <v>141</v>
      </c>
      <c r="L187" s="81">
        <v>44001</v>
      </c>
      <c r="M187" s="67" t="s">
        <v>215</v>
      </c>
      <c r="N187" s="81">
        <v>44001</v>
      </c>
      <c r="O187" s="81" t="s">
        <v>117</v>
      </c>
      <c r="P187" s="80" t="s">
        <v>116</v>
      </c>
      <c r="Q187" s="80" t="s">
        <v>116</v>
      </c>
      <c r="R187" s="80" t="s">
        <v>116</v>
      </c>
      <c r="S187" s="67" t="s">
        <v>222</v>
      </c>
      <c r="W187" s="55"/>
    </row>
    <row r="188" spans="1:23" ht="31.5" hidden="1" x14ac:dyDescent="0.15">
      <c r="A188" s="200" t="s">
        <v>549</v>
      </c>
      <c r="B188" s="74">
        <v>43986</v>
      </c>
      <c r="C188" s="75" t="s">
        <v>284</v>
      </c>
      <c r="D188" s="67" t="s">
        <v>212</v>
      </c>
      <c r="E188" s="76" t="s">
        <v>349</v>
      </c>
      <c r="F188" s="77">
        <v>16876.349999999999</v>
      </c>
      <c r="G188" s="69">
        <v>15865.02</v>
      </c>
      <c r="H188" s="70">
        <f t="shared" si="2"/>
        <v>1011.3299999999981</v>
      </c>
      <c r="I188" s="265" t="s">
        <v>902</v>
      </c>
      <c r="J188" s="265" t="s">
        <v>903</v>
      </c>
      <c r="K188" s="78" t="s">
        <v>141</v>
      </c>
      <c r="L188" s="81">
        <v>44004</v>
      </c>
      <c r="M188" s="67" t="s">
        <v>215</v>
      </c>
      <c r="N188" s="81">
        <v>44004</v>
      </c>
      <c r="O188" s="81" t="s">
        <v>117</v>
      </c>
      <c r="P188" s="80" t="s">
        <v>116</v>
      </c>
      <c r="Q188" s="80" t="s">
        <v>116</v>
      </c>
      <c r="R188" s="80" t="s">
        <v>116</v>
      </c>
      <c r="S188" s="67" t="s">
        <v>222</v>
      </c>
      <c r="W188" s="55"/>
    </row>
    <row r="189" spans="1:23" ht="21" hidden="1" x14ac:dyDescent="0.15">
      <c r="A189" s="200" t="s">
        <v>550</v>
      </c>
      <c r="B189" s="74">
        <v>43986</v>
      </c>
      <c r="C189" s="75" t="s">
        <v>909</v>
      </c>
      <c r="D189" s="67" t="s">
        <v>212</v>
      </c>
      <c r="E189" s="76" t="s">
        <v>349</v>
      </c>
      <c r="F189" s="77">
        <v>791.8</v>
      </c>
      <c r="G189" s="69">
        <v>740</v>
      </c>
      <c r="H189" s="70">
        <f t="shared" si="2"/>
        <v>51.799999999999955</v>
      </c>
      <c r="I189" s="265" t="s">
        <v>275</v>
      </c>
      <c r="J189" s="265" t="s">
        <v>235</v>
      </c>
      <c r="K189" s="78" t="s">
        <v>141</v>
      </c>
      <c r="L189" s="81">
        <v>44004</v>
      </c>
      <c r="M189" s="67" t="s">
        <v>215</v>
      </c>
      <c r="N189" s="81">
        <v>44004</v>
      </c>
      <c r="O189" s="81" t="s">
        <v>117</v>
      </c>
      <c r="P189" s="80" t="s">
        <v>116</v>
      </c>
      <c r="Q189" s="80" t="s">
        <v>116</v>
      </c>
      <c r="R189" s="80" t="s">
        <v>116</v>
      </c>
      <c r="S189" s="67" t="s">
        <v>222</v>
      </c>
      <c r="W189" s="55"/>
    </row>
    <row r="190" spans="1:23" ht="21" hidden="1" x14ac:dyDescent="0.15">
      <c r="A190" s="200" t="s">
        <v>551</v>
      </c>
      <c r="B190" s="74">
        <v>43986</v>
      </c>
      <c r="C190" s="75" t="s">
        <v>912</v>
      </c>
      <c r="D190" s="67" t="s">
        <v>112</v>
      </c>
      <c r="E190" s="76" t="s">
        <v>119</v>
      </c>
      <c r="F190" s="77">
        <v>950</v>
      </c>
      <c r="G190" s="69">
        <v>479</v>
      </c>
      <c r="H190" s="70">
        <f t="shared" si="2"/>
        <v>471</v>
      </c>
      <c r="I190" s="265"/>
      <c r="J190" s="265" t="s">
        <v>77</v>
      </c>
      <c r="K190" s="78" t="s">
        <v>141</v>
      </c>
      <c r="L190" s="81">
        <v>43992</v>
      </c>
      <c r="M190" s="67" t="s">
        <v>262</v>
      </c>
      <c r="N190" s="81">
        <v>43992</v>
      </c>
      <c r="O190" s="81" t="s">
        <v>117</v>
      </c>
      <c r="P190" s="80" t="s">
        <v>116</v>
      </c>
      <c r="Q190" s="80" t="s">
        <v>116</v>
      </c>
      <c r="R190" s="80" t="s">
        <v>116</v>
      </c>
      <c r="S190" s="67" t="s">
        <v>152</v>
      </c>
      <c r="W190" s="55"/>
    </row>
    <row r="191" spans="1:23" ht="31.5" hidden="1" x14ac:dyDescent="0.15">
      <c r="A191" s="200" t="s">
        <v>552</v>
      </c>
      <c r="B191" s="74">
        <v>43986</v>
      </c>
      <c r="C191" s="75" t="s">
        <v>1234</v>
      </c>
      <c r="D191" s="67" t="s">
        <v>212</v>
      </c>
      <c r="E191" s="76" t="s">
        <v>349</v>
      </c>
      <c r="F191" s="77">
        <v>9749.64</v>
      </c>
      <c r="G191" s="69">
        <v>8019.18</v>
      </c>
      <c r="H191" s="70">
        <f t="shared" si="2"/>
        <v>1730.4599999999991</v>
      </c>
      <c r="I191" s="265"/>
      <c r="J191" s="265" t="s">
        <v>1235</v>
      </c>
      <c r="K191" s="78" t="s">
        <v>141</v>
      </c>
      <c r="L191" s="81">
        <v>43998</v>
      </c>
      <c r="M191" s="67" t="s">
        <v>215</v>
      </c>
      <c r="N191" s="81">
        <v>43998</v>
      </c>
      <c r="O191" s="81" t="s">
        <v>117</v>
      </c>
      <c r="P191" s="80" t="s">
        <v>116</v>
      </c>
      <c r="Q191" s="80" t="s">
        <v>116</v>
      </c>
      <c r="R191" s="80" t="s">
        <v>116</v>
      </c>
      <c r="S191" s="67" t="s">
        <v>152</v>
      </c>
      <c r="W191" s="55"/>
    </row>
    <row r="192" spans="1:23" ht="31.5" hidden="1" x14ac:dyDescent="0.15">
      <c r="A192" s="200" t="s">
        <v>553</v>
      </c>
      <c r="B192" s="74">
        <v>43998</v>
      </c>
      <c r="C192" s="75" t="s">
        <v>1658</v>
      </c>
      <c r="D192" s="67" t="s">
        <v>153</v>
      </c>
      <c r="E192" s="76" t="s">
        <v>119</v>
      </c>
      <c r="F192" s="77">
        <v>62251.12</v>
      </c>
      <c r="G192" s="69">
        <v>38810</v>
      </c>
      <c r="H192" s="70">
        <f t="shared" si="2"/>
        <v>23441.120000000003</v>
      </c>
      <c r="I192" s="265"/>
      <c r="J192" s="265" t="s">
        <v>1657</v>
      </c>
      <c r="K192" s="78" t="s">
        <v>141</v>
      </c>
      <c r="L192" s="81">
        <v>44000</v>
      </c>
      <c r="M192" s="67" t="s">
        <v>157</v>
      </c>
      <c r="N192" s="81">
        <v>44000</v>
      </c>
      <c r="O192" s="81" t="s">
        <v>117</v>
      </c>
      <c r="P192" s="80"/>
      <c r="Q192" s="80"/>
      <c r="R192" s="80"/>
      <c r="S192" s="67" t="s">
        <v>152</v>
      </c>
      <c r="W192" s="55"/>
    </row>
    <row r="193" spans="1:23" ht="21" hidden="1" x14ac:dyDescent="0.15">
      <c r="A193" s="200" t="s">
        <v>554</v>
      </c>
      <c r="B193" s="74">
        <v>43998</v>
      </c>
      <c r="C193" s="75" t="s">
        <v>1154</v>
      </c>
      <c r="D193" s="67" t="s">
        <v>125</v>
      </c>
      <c r="E193" s="76" t="s">
        <v>349</v>
      </c>
      <c r="F193" s="77">
        <v>1531</v>
      </c>
      <c r="G193" s="69">
        <v>1531</v>
      </c>
      <c r="H193" s="70">
        <f t="shared" si="2"/>
        <v>0</v>
      </c>
      <c r="I193" s="265"/>
      <c r="J193" s="265" t="s">
        <v>1141</v>
      </c>
      <c r="K193" s="78" t="s">
        <v>141</v>
      </c>
      <c r="L193" s="81">
        <v>44007</v>
      </c>
      <c r="M193" s="67" t="s">
        <v>122</v>
      </c>
      <c r="N193" s="81">
        <v>44007</v>
      </c>
      <c r="O193" s="81" t="s">
        <v>117</v>
      </c>
      <c r="P193" s="80" t="s">
        <v>116</v>
      </c>
      <c r="Q193" s="80" t="s">
        <v>116</v>
      </c>
      <c r="R193" s="80" t="s">
        <v>116</v>
      </c>
      <c r="S193" s="67" t="s">
        <v>152</v>
      </c>
      <c r="W193" s="55"/>
    </row>
    <row r="194" spans="1:23" ht="21" hidden="1" x14ac:dyDescent="0.15">
      <c r="A194" s="200" t="s">
        <v>555</v>
      </c>
      <c r="B194" s="74">
        <v>43998</v>
      </c>
      <c r="C194" s="75" t="s">
        <v>933</v>
      </c>
      <c r="D194" s="67" t="s">
        <v>212</v>
      </c>
      <c r="E194" s="76" t="s">
        <v>119</v>
      </c>
      <c r="F194" s="77">
        <v>468.99</v>
      </c>
      <c r="G194" s="69">
        <v>384.7</v>
      </c>
      <c r="H194" s="70">
        <f t="shared" si="2"/>
        <v>84.29000000000002</v>
      </c>
      <c r="I194" s="259" t="s">
        <v>934</v>
      </c>
      <c r="J194" s="259" t="s">
        <v>935</v>
      </c>
      <c r="K194" s="78" t="s">
        <v>184</v>
      </c>
      <c r="L194" s="81">
        <v>44008</v>
      </c>
      <c r="M194" s="67" t="s">
        <v>215</v>
      </c>
      <c r="N194" s="81">
        <v>44008</v>
      </c>
      <c r="O194" s="81" t="s">
        <v>117</v>
      </c>
      <c r="P194" s="80" t="s">
        <v>116</v>
      </c>
      <c r="Q194" s="80" t="s">
        <v>116</v>
      </c>
      <c r="R194" s="80" t="s">
        <v>116</v>
      </c>
      <c r="S194" s="67" t="s">
        <v>222</v>
      </c>
      <c r="W194" s="55"/>
    </row>
    <row r="195" spans="1:23" ht="21" hidden="1" x14ac:dyDescent="0.15">
      <c r="A195" s="200" t="s">
        <v>556</v>
      </c>
      <c r="B195" s="74">
        <v>44027</v>
      </c>
      <c r="C195" s="75" t="s">
        <v>990</v>
      </c>
      <c r="D195" s="67" t="s">
        <v>242</v>
      </c>
      <c r="E195" s="76" t="s">
        <v>119</v>
      </c>
      <c r="F195" s="77">
        <v>5226.67</v>
      </c>
      <c r="G195" s="69">
        <v>3599</v>
      </c>
      <c r="H195" s="70">
        <f t="shared" ref="H195:H258" si="3">IF(F195="","",F195-G195)</f>
        <v>1627.67</v>
      </c>
      <c r="I195" s="265" t="s">
        <v>991</v>
      </c>
      <c r="J195" s="265" t="s">
        <v>992</v>
      </c>
      <c r="K195" s="78" t="s">
        <v>184</v>
      </c>
      <c r="L195" s="81">
        <v>44034</v>
      </c>
      <c r="M195" s="67" t="s">
        <v>437</v>
      </c>
      <c r="N195" s="81">
        <v>44034</v>
      </c>
      <c r="O195" s="81" t="s">
        <v>117</v>
      </c>
      <c r="P195" s="80" t="s">
        <v>116</v>
      </c>
      <c r="Q195" s="80" t="s">
        <v>116</v>
      </c>
      <c r="R195" s="80" t="s">
        <v>116</v>
      </c>
      <c r="S195" s="67" t="s">
        <v>222</v>
      </c>
      <c r="W195" s="102" t="s">
        <v>1122</v>
      </c>
    </row>
    <row r="196" spans="1:23" ht="52.5" hidden="1" x14ac:dyDescent="0.15">
      <c r="A196" s="200" t="s">
        <v>557</v>
      </c>
      <c r="B196" s="74">
        <v>43999</v>
      </c>
      <c r="C196" s="75" t="s">
        <v>189</v>
      </c>
      <c r="D196" s="67" t="s">
        <v>153</v>
      </c>
      <c r="E196" s="76" t="s">
        <v>349</v>
      </c>
      <c r="F196" s="77">
        <v>12579</v>
      </c>
      <c r="G196" s="69">
        <v>7172.45</v>
      </c>
      <c r="H196" s="70">
        <f t="shared" si="3"/>
        <v>5406.55</v>
      </c>
      <c r="I196" s="265" t="s">
        <v>907</v>
      </c>
      <c r="J196" s="265" t="s">
        <v>908</v>
      </c>
      <c r="K196" s="78" t="s">
        <v>141</v>
      </c>
      <c r="L196" s="81">
        <v>44005</v>
      </c>
      <c r="M196" s="67" t="s">
        <v>157</v>
      </c>
      <c r="N196" s="81">
        <v>44005</v>
      </c>
      <c r="O196" s="81" t="s">
        <v>117</v>
      </c>
      <c r="P196" s="80" t="s">
        <v>116</v>
      </c>
      <c r="Q196" s="80" t="s">
        <v>116</v>
      </c>
      <c r="R196" s="80" t="s">
        <v>116</v>
      </c>
      <c r="S196" s="67" t="s">
        <v>222</v>
      </c>
      <c r="W196" s="55"/>
    </row>
    <row r="197" spans="1:23" ht="21" hidden="1" x14ac:dyDescent="0.15">
      <c r="A197" s="200" t="s">
        <v>558</v>
      </c>
      <c r="B197" s="74">
        <v>43999</v>
      </c>
      <c r="C197" s="75" t="s">
        <v>904</v>
      </c>
      <c r="D197" s="67" t="s">
        <v>112</v>
      </c>
      <c r="E197" s="76" t="s">
        <v>119</v>
      </c>
      <c r="F197" s="77">
        <v>7020</v>
      </c>
      <c r="G197" s="69">
        <v>7008</v>
      </c>
      <c r="H197" s="70">
        <f t="shared" si="3"/>
        <v>12</v>
      </c>
      <c r="I197" s="265" t="s">
        <v>905</v>
      </c>
      <c r="J197" s="265" t="s">
        <v>906</v>
      </c>
      <c r="K197" s="78" t="s">
        <v>141</v>
      </c>
      <c r="L197" s="81">
        <v>44005</v>
      </c>
      <c r="M197" s="67" t="s">
        <v>188</v>
      </c>
      <c r="N197" s="81">
        <v>44005</v>
      </c>
      <c r="O197" s="81" t="s">
        <v>117</v>
      </c>
      <c r="P197" s="80" t="s">
        <v>116</v>
      </c>
      <c r="Q197" s="80" t="s">
        <v>116</v>
      </c>
      <c r="R197" s="80" t="s">
        <v>116</v>
      </c>
      <c r="S197" s="67" t="s">
        <v>222</v>
      </c>
      <c r="W197" s="55"/>
    </row>
    <row r="198" spans="1:23" ht="21" hidden="1" x14ac:dyDescent="0.15">
      <c r="A198" s="200" t="s">
        <v>559</v>
      </c>
      <c r="B198" s="74">
        <v>44001</v>
      </c>
      <c r="C198" s="75" t="s">
        <v>834</v>
      </c>
      <c r="D198" s="67" t="s">
        <v>153</v>
      </c>
      <c r="E198" s="76" t="s">
        <v>119</v>
      </c>
      <c r="F198" s="77">
        <v>57500</v>
      </c>
      <c r="G198" s="69">
        <v>48500</v>
      </c>
      <c r="H198" s="70">
        <f t="shared" si="3"/>
        <v>9000</v>
      </c>
      <c r="I198" s="265"/>
      <c r="J198" s="265" t="s">
        <v>58</v>
      </c>
      <c r="K198" s="78" t="s">
        <v>141</v>
      </c>
      <c r="L198" s="81">
        <v>44001</v>
      </c>
      <c r="M198" s="67" t="s">
        <v>157</v>
      </c>
      <c r="N198" s="81">
        <v>44001</v>
      </c>
      <c r="O198" s="81" t="s">
        <v>117</v>
      </c>
      <c r="P198" s="80"/>
      <c r="Q198" s="80"/>
      <c r="R198" s="80"/>
      <c r="S198" s="67" t="s">
        <v>152</v>
      </c>
      <c r="W198" s="291" t="s">
        <v>1122</v>
      </c>
    </row>
    <row r="199" spans="1:23" ht="21" hidden="1" x14ac:dyDescent="0.15">
      <c r="A199" s="200" t="s">
        <v>560</v>
      </c>
      <c r="B199" s="74">
        <v>44005</v>
      </c>
      <c r="C199" s="89" t="s">
        <v>1207</v>
      </c>
      <c r="D199" s="67" t="s">
        <v>153</v>
      </c>
      <c r="E199" s="76" t="s">
        <v>349</v>
      </c>
      <c r="F199" s="87">
        <v>16500</v>
      </c>
      <c r="G199" s="69">
        <v>16050</v>
      </c>
      <c r="H199" s="70">
        <f t="shared" si="3"/>
        <v>450</v>
      </c>
      <c r="I199" s="259"/>
      <c r="J199" s="265" t="s">
        <v>1208</v>
      </c>
      <c r="K199" s="78" t="s">
        <v>141</v>
      </c>
      <c r="L199" s="84">
        <v>44008</v>
      </c>
      <c r="M199" s="67" t="s">
        <v>157</v>
      </c>
      <c r="N199" s="84">
        <v>44011</v>
      </c>
      <c r="O199" s="81" t="s">
        <v>117</v>
      </c>
      <c r="P199" s="90" t="s">
        <v>116</v>
      </c>
      <c r="Q199" s="90" t="s">
        <v>116</v>
      </c>
      <c r="R199" s="90" t="s">
        <v>116</v>
      </c>
      <c r="S199" s="67" t="s">
        <v>152</v>
      </c>
      <c r="W199" s="55"/>
    </row>
    <row r="200" spans="1:23" ht="21" hidden="1" x14ac:dyDescent="0.15">
      <c r="A200" s="200" t="s">
        <v>561</v>
      </c>
      <c r="B200" s="74">
        <v>44005</v>
      </c>
      <c r="C200" s="89" t="s">
        <v>1043</v>
      </c>
      <c r="D200" s="67" t="s">
        <v>148</v>
      </c>
      <c r="E200" s="76" t="s">
        <v>119</v>
      </c>
      <c r="F200" s="87">
        <v>1441.81</v>
      </c>
      <c r="G200" s="69">
        <v>1153.45</v>
      </c>
      <c r="H200" s="70">
        <f t="shared" si="3"/>
        <v>288.3599999999999</v>
      </c>
      <c r="I200" s="259"/>
      <c r="J200" s="259" t="s">
        <v>327</v>
      </c>
      <c r="K200" s="78" t="s">
        <v>141</v>
      </c>
      <c r="L200" s="84">
        <v>44041</v>
      </c>
      <c r="M200" s="67" t="s">
        <v>122</v>
      </c>
      <c r="N200" s="84">
        <v>44041</v>
      </c>
      <c r="O200" s="81" t="s">
        <v>117</v>
      </c>
      <c r="P200" s="90" t="s">
        <v>116</v>
      </c>
      <c r="Q200" s="90" t="s">
        <v>116</v>
      </c>
      <c r="R200" s="90" t="s">
        <v>116</v>
      </c>
      <c r="S200" s="67" t="s">
        <v>152</v>
      </c>
      <c r="W200" s="55"/>
    </row>
    <row r="201" spans="1:23" ht="21" hidden="1" x14ac:dyDescent="0.15">
      <c r="A201" s="200" t="s">
        <v>562</v>
      </c>
      <c r="B201" s="74">
        <v>44007</v>
      </c>
      <c r="C201" s="89" t="s">
        <v>987</v>
      </c>
      <c r="D201" s="67" t="s">
        <v>148</v>
      </c>
      <c r="E201" s="76" t="s">
        <v>119</v>
      </c>
      <c r="F201" s="87">
        <v>11701</v>
      </c>
      <c r="G201" s="69">
        <v>8370</v>
      </c>
      <c r="H201" s="70">
        <f t="shared" si="3"/>
        <v>3331</v>
      </c>
      <c r="I201" s="259" t="s">
        <v>988</v>
      </c>
      <c r="J201" s="259" t="s">
        <v>989</v>
      </c>
      <c r="K201" s="78" t="s">
        <v>184</v>
      </c>
      <c r="L201" s="84">
        <v>44021</v>
      </c>
      <c r="M201" s="67" t="s">
        <v>188</v>
      </c>
      <c r="N201" s="84">
        <v>44021</v>
      </c>
      <c r="O201" s="81" t="s">
        <v>117</v>
      </c>
      <c r="P201" s="90" t="s">
        <v>116</v>
      </c>
      <c r="Q201" s="90" t="s">
        <v>116</v>
      </c>
      <c r="R201" s="90" t="s">
        <v>116</v>
      </c>
      <c r="S201" s="67" t="s">
        <v>222</v>
      </c>
      <c r="W201" s="55"/>
    </row>
    <row r="202" spans="1:23" ht="31.5" hidden="1" x14ac:dyDescent="0.15">
      <c r="A202" s="200" t="s">
        <v>563</v>
      </c>
      <c r="B202" s="74">
        <v>44007</v>
      </c>
      <c r="C202" s="89" t="s">
        <v>965</v>
      </c>
      <c r="D202" s="67" t="s">
        <v>112</v>
      </c>
      <c r="E202" s="76" t="s">
        <v>119</v>
      </c>
      <c r="F202" s="87">
        <v>1868</v>
      </c>
      <c r="G202" s="69">
        <v>1868</v>
      </c>
      <c r="H202" s="70">
        <f t="shared" si="3"/>
        <v>0</v>
      </c>
      <c r="I202" s="259" t="s">
        <v>327</v>
      </c>
      <c r="J202" s="259" t="s">
        <v>327</v>
      </c>
      <c r="K202" s="78" t="s">
        <v>184</v>
      </c>
      <c r="L202" s="84">
        <v>44015</v>
      </c>
      <c r="M202" s="67" t="s">
        <v>151</v>
      </c>
      <c r="N202" s="84">
        <v>44015</v>
      </c>
      <c r="O202" s="81" t="s">
        <v>117</v>
      </c>
      <c r="P202" s="80" t="s">
        <v>116</v>
      </c>
      <c r="Q202" s="80" t="s">
        <v>116</v>
      </c>
      <c r="R202" s="80" t="s">
        <v>116</v>
      </c>
      <c r="S202" s="67" t="s">
        <v>222</v>
      </c>
      <c r="W202" s="55"/>
    </row>
    <row r="203" spans="1:23" ht="199.5" hidden="1" x14ac:dyDescent="0.15">
      <c r="A203" s="200" t="s">
        <v>564</v>
      </c>
      <c r="B203" s="74">
        <v>44013</v>
      </c>
      <c r="C203" s="89" t="s">
        <v>185</v>
      </c>
      <c r="D203" s="67" t="s">
        <v>112</v>
      </c>
      <c r="E203" s="76" t="s">
        <v>349</v>
      </c>
      <c r="F203" s="87">
        <v>60837.17</v>
      </c>
      <c r="G203" s="69">
        <v>51480.29</v>
      </c>
      <c r="H203" s="70">
        <f t="shared" si="3"/>
        <v>9356.8799999999974</v>
      </c>
      <c r="I203" s="259" t="s">
        <v>1268</v>
      </c>
      <c r="J203" s="259" t="s">
        <v>1269</v>
      </c>
      <c r="K203" s="78" t="s">
        <v>141</v>
      </c>
      <c r="L203" s="84">
        <v>44020</v>
      </c>
      <c r="M203" s="67" t="s">
        <v>188</v>
      </c>
      <c r="N203" s="84">
        <v>44020</v>
      </c>
      <c r="O203" s="81" t="s">
        <v>117</v>
      </c>
      <c r="P203" s="90" t="s">
        <v>116</v>
      </c>
      <c r="Q203" s="90" t="s">
        <v>116</v>
      </c>
      <c r="R203" s="90" t="s">
        <v>116</v>
      </c>
      <c r="S203" s="67" t="s">
        <v>152</v>
      </c>
      <c r="W203" s="55"/>
    </row>
    <row r="204" spans="1:23" ht="21" hidden="1" x14ac:dyDescent="0.15">
      <c r="A204" s="200" t="s">
        <v>565</v>
      </c>
      <c r="B204" s="74">
        <v>44013</v>
      </c>
      <c r="C204" s="89" t="s">
        <v>1204</v>
      </c>
      <c r="D204" s="67" t="s">
        <v>112</v>
      </c>
      <c r="E204" s="76" t="s">
        <v>349</v>
      </c>
      <c r="F204" s="87">
        <v>700</v>
      </c>
      <c r="G204" s="69">
        <v>506.46</v>
      </c>
      <c r="H204" s="70">
        <f t="shared" si="3"/>
        <v>193.54000000000002</v>
      </c>
      <c r="I204" s="259"/>
      <c r="J204" s="259" t="s">
        <v>1205</v>
      </c>
      <c r="K204" s="78" t="s">
        <v>141</v>
      </c>
      <c r="L204" s="84">
        <v>44021</v>
      </c>
      <c r="M204" s="67" t="s">
        <v>188</v>
      </c>
      <c r="N204" s="84">
        <v>44022</v>
      </c>
      <c r="O204" s="81" t="s">
        <v>117</v>
      </c>
      <c r="P204" s="90" t="s">
        <v>116</v>
      </c>
      <c r="Q204" s="90" t="s">
        <v>116</v>
      </c>
      <c r="R204" s="90" t="s">
        <v>116</v>
      </c>
      <c r="S204" s="67" t="s">
        <v>152</v>
      </c>
      <c r="W204" s="55"/>
    </row>
    <row r="205" spans="1:23" ht="21" hidden="1" x14ac:dyDescent="0.15">
      <c r="A205" s="200" t="s">
        <v>566</v>
      </c>
      <c r="B205" s="85">
        <v>44013</v>
      </c>
      <c r="C205" s="89" t="s">
        <v>1224</v>
      </c>
      <c r="D205" s="67" t="s">
        <v>112</v>
      </c>
      <c r="E205" s="76" t="s">
        <v>349</v>
      </c>
      <c r="F205" s="87">
        <v>3420.53</v>
      </c>
      <c r="G205" s="69">
        <v>2658.86</v>
      </c>
      <c r="H205" s="70">
        <f t="shared" si="3"/>
        <v>761.67000000000007</v>
      </c>
      <c r="I205" s="259"/>
      <c r="J205" s="259" t="s">
        <v>1225</v>
      </c>
      <c r="K205" s="78" t="s">
        <v>141</v>
      </c>
      <c r="L205" s="84">
        <v>44020</v>
      </c>
      <c r="M205" s="67" t="s">
        <v>262</v>
      </c>
      <c r="N205" s="84">
        <v>44020</v>
      </c>
      <c r="O205" s="81" t="s">
        <v>117</v>
      </c>
      <c r="P205" s="90" t="s">
        <v>116</v>
      </c>
      <c r="Q205" s="90" t="s">
        <v>116</v>
      </c>
      <c r="R205" s="90" t="s">
        <v>116</v>
      </c>
      <c r="S205" s="67" t="s">
        <v>152</v>
      </c>
      <c r="W205" s="55"/>
    </row>
    <row r="206" spans="1:23" ht="21" hidden="1" x14ac:dyDescent="0.15">
      <c r="A206" s="200" t="s">
        <v>567</v>
      </c>
      <c r="B206" s="85">
        <v>44013</v>
      </c>
      <c r="C206" s="89" t="s">
        <v>958</v>
      </c>
      <c r="D206" s="67" t="s">
        <v>153</v>
      </c>
      <c r="E206" s="76" t="s">
        <v>139</v>
      </c>
      <c r="F206" s="87">
        <v>10500</v>
      </c>
      <c r="G206" s="69">
        <v>9217.7999999999993</v>
      </c>
      <c r="H206" s="70">
        <f t="shared" si="3"/>
        <v>1282.2000000000007</v>
      </c>
      <c r="I206" s="259" t="s">
        <v>959</v>
      </c>
      <c r="J206" s="259" t="s">
        <v>960</v>
      </c>
      <c r="K206" s="78" t="s">
        <v>141</v>
      </c>
      <c r="L206" s="84">
        <v>44015</v>
      </c>
      <c r="M206" s="67" t="s">
        <v>157</v>
      </c>
      <c r="N206" s="84">
        <v>44015</v>
      </c>
      <c r="O206" s="81" t="s">
        <v>117</v>
      </c>
      <c r="P206" s="90" t="s">
        <v>116</v>
      </c>
      <c r="Q206" s="90" t="s">
        <v>116</v>
      </c>
      <c r="R206" s="90" t="s">
        <v>116</v>
      </c>
      <c r="S206" s="67" t="s">
        <v>222</v>
      </c>
      <c r="W206" s="55"/>
    </row>
    <row r="207" spans="1:23" ht="94.5" hidden="1" x14ac:dyDescent="0.15">
      <c r="A207" s="200" t="s">
        <v>568</v>
      </c>
      <c r="B207" s="85">
        <v>44013</v>
      </c>
      <c r="C207" s="89" t="s">
        <v>189</v>
      </c>
      <c r="D207" s="67" t="s">
        <v>153</v>
      </c>
      <c r="E207" s="76" t="s">
        <v>349</v>
      </c>
      <c r="F207" s="87">
        <v>18346</v>
      </c>
      <c r="G207" s="69">
        <v>17502.3</v>
      </c>
      <c r="H207" s="70">
        <f t="shared" si="3"/>
        <v>843.70000000000073</v>
      </c>
      <c r="I207" s="259" t="s">
        <v>1166</v>
      </c>
      <c r="J207" s="259" t="s">
        <v>1167</v>
      </c>
      <c r="K207" s="78" t="s">
        <v>141</v>
      </c>
      <c r="L207" s="84">
        <v>44020</v>
      </c>
      <c r="M207" s="67" t="s">
        <v>157</v>
      </c>
      <c r="N207" s="84">
        <v>44020</v>
      </c>
      <c r="O207" s="81" t="s">
        <v>117</v>
      </c>
      <c r="P207" s="90" t="s">
        <v>116</v>
      </c>
      <c r="Q207" s="90" t="s">
        <v>116</v>
      </c>
      <c r="R207" s="90" t="s">
        <v>116</v>
      </c>
      <c r="S207" s="67" t="s">
        <v>222</v>
      </c>
      <c r="W207" s="55"/>
    </row>
    <row r="208" spans="1:23" ht="31.5" hidden="1" x14ac:dyDescent="0.15">
      <c r="A208" s="200" t="s">
        <v>569</v>
      </c>
      <c r="B208" s="85">
        <v>44015</v>
      </c>
      <c r="C208" s="89" t="s">
        <v>1009</v>
      </c>
      <c r="D208" s="67" t="s">
        <v>212</v>
      </c>
      <c r="E208" s="76" t="s">
        <v>119</v>
      </c>
      <c r="F208" s="87">
        <v>1017</v>
      </c>
      <c r="G208" s="69">
        <v>978</v>
      </c>
      <c r="H208" s="70">
        <f t="shared" si="3"/>
        <v>39</v>
      </c>
      <c r="I208" s="259" t="s">
        <v>1010</v>
      </c>
      <c r="J208" s="259" t="s">
        <v>1011</v>
      </c>
      <c r="K208" s="78" t="s">
        <v>1012</v>
      </c>
      <c r="L208" s="84">
        <v>44022</v>
      </c>
      <c r="M208" s="67" t="s">
        <v>151</v>
      </c>
      <c r="N208" s="84">
        <v>44022</v>
      </c>
      <c r="O208" s="81" t="s">
        <v>117</v>
      </c>
      <c r="P208" s="90" t="s">
        <v>116</v>
      </c>
      <c r="Q208" s="90" t="s">
        <v>116</v>
      </c>
      <c r="R208" s="90" t="s">
        <v>116</v>
      </c>
      <c r="S208" s="67" t="s">
        <v>222</v>
      </c>
      <c r="W208" s="55"/>
    </row>
    <row r="209" spans="1:19" s="55" customFormat="1" ht="21" hidden="1" x14ac:dyDescent="0.15">
      <c r="A209" s="200" t="s">
        <v>570</v>
      </c>
      <c r="B209" s="85">
        <v>44015</v>
      </c>
      <c r="C209" s="89" t="s">
        <v>1282</v>
      </c>
      <c r="D209" s="67" t="s">
        <v>212</v>
      </c>
      <c r="E209" s="76" t="s">
        <v>139</v>
      </c>
      <c r="F209" s="87">
        <v>27825</v>
      </c>
      <c r="G209" s="69">
        <v>22366</v>
      </c>
      <c r="H209" s="70">
        <f t="shared" si="3"/>
        <v>5459</v>
      </c>
      <c r="I209" s="259" t="s">
        <v>1283</v>
      </c>
      <c r="J209" s="259" t="s">
        <v>1284</v>
      </c>
      <c r="K209" s="78" t="s">
        <v>121</v>
      </c>
      <c r="L209" s="84">
        <v>44033</v>
      </c>
      <c r="M209" s="67" t="s">
        <v>23</v>
      </c>
      <c r="N209" s="84">
        <v>44033</v>
      </c>
      <c r="O209" s="81" t="s">
        <v>117</v>
      </c>
      <c r="P209" s="90" t="s">
        <v>116</v>
      </c>
      <c r="Q209" s="90" t="s">
        <v>116</v>
      </c>
      <c r="R209" s="90" t="s">
        <v>116</v>
      </c>
      <c r="S209" s="67" t="s">
        <v>123</v>
      </c>
    </row>
    <row r="210" spans="1:19" s="55" customFormat="1" ht="21" hidden="1" x14ac:dyDescent="0.15">
      <c r="A210" s="200" t="s">
        <v>571</v>
      </c>
      <c r="B210" s="85">
        <v>44018</v>
      </c>
      <c r="C210" s="89" t="s">
        <v>981</v>
      </c>
      <c r="D210" s="67" t="s">
        <v>112</v>
      </c>
      <c r="E210" s="76" t="s">
        <v>139</v>
      </c>
      <c r="F210" s="87">
        <v>600</v>
      </c>
      <c r="G210" s="69">
        <v>525</v>
      </c>
      <c r="H210" s="70">
        <f t="shared" si="3"/>
        <v>75</v>
      </c>
      <c r="I210" s="259" t="s">
        <v>982</v>
      </c>
      <c r="J210" s="259" t="s">
        <v>983</v>
      </c>
      <c r="K210" s="78" t="s">
        <v>184</v>
      </c>
      <c r="L210" s="84">
        <v>44021</v>
      </c>
      <c r="M210" s="67" t="s">
        <v>262</v>
      </c>
      <c r="N210" s="84">
        <v>44021</v>
      </c>
      <c r="O210" s="81" t="s">
        <v>117</v>
      </c>
      <c r="P210" s="90" t="s">
        <v>116</v>
      </c>
      <c r="Q210" s="90" t="s">
        <v>116</v>
      </c>
      <c r="R210" s="90" t="s">
        <v>116</v>
      </c>
      <c r="S210" s="67" t="s">
        <v>222</v>
      </c>
    </row>
    <row r="211" spans="1:19" s="55" customFormat="1" ht="21" hidden="1" x14ac:dyDescent="0.15">
      <c r="A211" s="200" t="s">
        <v>572</v>
      </c>
      <c r="B211" s="85">
        <v>44018</v>
      </c>
      <c r="C211" s="89" t="s">
        <v>984</v>
      </c>
      <c r="D211" s="67" t="s">
        <v>112</v>
      </c>
      <c r="E211" s="76" t="s">
        <v>119</v>
      </c>
      <c r="F211" s="87">
        <v>200</v>
      </c>
      <c r="G211" s="69">
        <v>133.9</v>
      </c>
      <c r="H211" s="70">
        <f t="shared" si="3"/>
        <v>66.099999999999994</v>
      </c>
      <c r="I211" s="259" t="s">
        <v>985</v>
      </c>
      <c r="J211" s="259" t="s">
        <v>986</v>
      </c>
      <c r="K211" s="78" t="s">
        <v>184</v>
      </c>
      <c r="L211" s="84">
        <v>44021</v>
      </c>
      <c r="M211" s="67" t="s">
        <v>188</v>
      </c>
      <c r="N211" s="84">
        <v>44021</v>
      </c>
      <c r="O211" s="81" t="s">
        <v>117</v>
      </c>
      <c r="P211" s="90" t="s">
        <v>116</v>
      </c>
      <c r="Q211" s="90" t="s">
        <v>116</v>
      </c>
      <c r="R211" s="90" t="s">
        <v>116</v>
      </c>
      <c r="S211" s="67" t="s">
        <v>222</v>
      </c>
    </row>
    <row r="212" spans="1:19" s="55" customFormat="1" ht="52.5" hidden="1" x14ac:dyDescent="0.15">
      <c r="A212" s="200" t="s">
        <v>573</v>
      </c>
      <c r="B212" s="85">
        <v>44020</v>
      </c>
      <c r="C212" s="89" t="s">
        <v>1094</v>
      </c>
      <c r="D212" s="67" t="s">
        <v>112</v>
      </c>
      <c r="E212" s="76" t="s">
        <v>349</v>
      </c>
      <c r="F212" s="87">
        <v>26674.86</v>
      </c>
      <c r="G212" s="69">
        <v>20591.810000000001</v>
      </c>
      <c r="H212" s="70">
        <f t="shared" si="3"/>
        <v>6083.0499999999993</v>
      </c>
      <c r="I212" s="259"/>
      <c r="J212" s="259" t="s">
        <v>1223</v>
      </c>
      <c r="K212" s="78" t="s">
        <v>141</v>
      </c>
      <c r="L212" s="84">
        <v>44032</v>
      </c>
      <c r="M212" s="67" t="s">
        <v>114</v>
      </c>
      <c r="N212" s="84">
        <v>44032</v>
      </c>
      <c r="O212" s="81" t="s">
        <v>117</v>
      </c>
      <c r="P212" s="90" t="s">
        <v>116</v>
      </c>
      <c r="Q212" s="90" t="s">
        <v>116</v>
      </c>
      <c r="R212" s="90" t="s">
        <v>116</v>
      </c>
      <c r="S212" s="67" t="s">
        <v>1082</v>
      </c>
    </row>
    <row r="213" spans="1:19" s="55" customFormat="1" ht="21" hidden="1" x14ac:dyDescent="0.15">
      <c r="A213" s="200" t="s">
        <v>574</v>
      </c>
      <c r="B213" s="85">
        <v>44020</v>
      </c>
      <c r="C213" s="89" t="s">
        <v>1044</v>
      </c>
      <c r="D213" s="67" t="s">
        <v>148</v>
      </c>
      <c r="E213" s="76" t="s">
        <v>119</v>
      </c>
      <c r="F213" s="87">
        <v>5704.72</v>
      </c>
      <c r="G213" s="69">
        <v>5704.72</v>
      </c>
      <c r="H213" s="70">
        <f t="shared" si="3"/>
        <v>0</v>
      </c>
      <c r="I213" s="259"/>
      <c r="J213" s="259" t="s">
        <v>454</v>
      </c>
      <c r="K213" s="78" t="s">
        <v>141</v>
      </c>
      <c r="L213" s="84">
        <v>44021</v>
      </c>
      <c r="M213" s="67" t="s">
        <v>122</v>
      </c>
      <c r="N213" s="84">
        <v>44021</v>
      </c>
      <c r="O213" s="81" t="s">
        <v>117</v>
      </c>
      <c r="P213" s="90" t="s">
        <v>116</v>
      </c>
      <c r="Q213" s="90" t="s">
        <v>116</v>
      </c>
      <c r="R213" s="90" t="s">
        <v>116</v>
      </c>
      <c r="S213" s="67" t="s">
        <v>152</v>
      </c>
    </row>
    <row r="214" spans="1:19" s="55" customFormat="1" ht="42" hidden="1" x14ac:dyDescent="0.15">
      <c r="A214" s="200" t="s">
        <v>575</v>
      </c>
      <c r="B214" s="85">
        <v>44021</v>
      </c>
      <c r="C214" s="89" t="s">
        <v>1033</v>
      </c>
      <c r="D214" s="67" t="s">
        <v>125</v>
      </c>
      <c r="E214" s="76" t="s">
        <v>139</v>
      </c>
      <c r="F214" s="87">
        <v>8378.91</v>
      </c>
      <c r="G214" s="69">
        <v>6793.22</v>
      </c>
      <c r="H214" s="70">
        <f t="shared" si="3"/>
        <v>1585.6899999999996</v>
      </c>
      <c r="I214" s="259" t="s">
        <v>1034</v>
      </c>
      <c r="J214" s="259" t="s">
        <v>1035</v>
      </c>
      <c r="K214" s="78" t="s">
        <v>184</v>
      </c>
      <c r="L214" s="84">
        <v>44035</v>
      </c>
      <c r="M214" s="67" t="s">
        <v>207</v>
      </c>
      <c r="N214" s="84">
        <v>44035</v>
      </c>
      <c r="O214" s="81" t="s">
        <v>117</v>
      </c>
      <c r="P214" s="90" t="s">
        <v>116</v>
      </c>
      <c r="Q214" s="90" t="s">
        <v>116</v>
      </c>
      <c r="R214" s="90" t="s">
        <v>116</v>
      </c>
      <c r="S214" s="67" t="s">
        <v>222</v>
      </c>
    </row>
    <row r="215" spans="1:19" s="55" customFormat="1" ht="31.5" hidden="1" x14ac:dyDescent="0.15">
      <c r="A215" s="200" t="s">
        <v>576</v>
      </c>
      <c r="B215" s="85">
        <v>44022</v>
      </c>
      <c r="C215" s="89" t="s">
        <v>1152</v>
      </c>
      <c r="D215" s="67" t="s">
        <v>118</v>
      </c>
      <c r="E215" s="76" t="s">
        <v>119</v>
      </c>
      <c r="F215" s="87">
        <v>20800</v>
      </c>
      <c r="G215" s="69">
        <v>19836</v>
      </c>
      <c r="H215" s="70">
        <f t="shared" si="3"/>
        <v>964</v>
      </c>
      <c r="I215" s="259"/>
      <c r="J215" s="259" t="s">
        <v>1153</v>
      </c>
      <c r="K215" s="78" t="s">
        <v>141</v>
      </c>
      <c r="L215" s="84">
        <v>44028</v>
      </c>
      <c r="M215" s="67" t="s">
        <v>122</v>
      </c>
      <c r="N215" s="84">
        <v>44028</v>
      </c>
      <c r="O215" s="81" t="s">
        <v>117</v>
      </c>
      <c r="P215" s="90" t="s">
        <v>116</v>
      </c>
      <c r="Q215" s="90" t="s">
        <v>116</v>
      </c>
      <c r="R215" s="90" t="s">
        <v>116</v>
      </c>
      <c r="S215" s="67" t="s">
        <v>152</v>
      </c>
    </row>
    <row r="216" spans="1:19" s="55" customFormat="1" ht="31.5" hidden="1" x14ac:dyDescent="0.15">
      <c r="A216" s="200" t="s">
        <v>577</v>
      </c>
      <c r="B216" s="85">
        <v>44025</v>
      </c>
      <c r="C216" s="89" t="s">
        <v>1279</v>
      </c>
      <c r="D216" s="67" t="s">
        <v>212</v>
      </c>
      <c r="E216" s="76" t="s">
        <v>349</v>
      </c>
      <c r="F216" s="87">
        <v>20069.79</v>
      </c>
      <c r="G216" s="69">
        <v>12997.41</v>
      </c>
      <c r="H216" s="70">
        <f t="shared" si="3"/>
        <v>7072.380000000001</v>
      </c>
      <c r="I216" s="259" t="s">
        <v>1280</v>
      </c>
      <c r="J216" s="259" t="s">
        <v>1281</v>
      </c>
      <c r="K216" s="78" t="s">
        <v>141</v>
      </c>
      <c r="L216" s="84">
        <v>44035</v>
      </c>
      <c r="M216" s="67" t="s">
        <v>215</v>
      </c>
      <c r="N216" s="84">
        <v>44035</v>
      </c>
      <c r="O216" s="81" t="s">
        <v>117</v>
      </c>
      <c r="P216" s="90" t="s">
        <v>116</v>
      </c>
      <c r="Q216" s="90" t="s">
        <v>116</v>
      </c>
      <c r="R216" s="90" t="s">
        <v>116</v>
      </c>
      <c r="S216" s="67" t="s">
        <v>152</v>
      </c>
    </row>
    <row r="217" spans="1:19" s="55" customFormat="1" ht="31.5" hidden="1" x14ac:dyDescent="0.15">
      <c r="A217" s="200" t="s">
        <v>578</v>
      </c>
      <c r="B217" s="85">
        <v>44025</v>
      </c>
      <c r="C217" s="89" t="s">
        <v>284</v>
      </c>
      <c r="D217" s="67" t="s">
        <v>212</v>
      </c>
      <c r="E217" s="76" t="s">
        <v>349</v>
      </c>
      <c r="F217" s="87">
        <v>15447.21</v>
      </c>
      <c r="G217" s="69">
        <v>15025.53</v>
      </c>
      <c r="H217" s="70">
        <f t="shared" si="3"/>
        <v>421.67999999999847</v>
      </c>
      <c r="I217" s="259" t="s">
        <v>1277</v>
      </c>
      <c r="J217" s="259" t="s">
        <v>1278</v>
      </c>
      <c r="K217" s="78" t="s">
        <v>141</v>
      </c>
      <c r="L217" s="84">
        <v>44035</v>
      </c>
      <c r="M217" s="67" t="s">
        <v>215</v>
      </c>
      <c r="N217" s="84">
        <v>44035</v>
      </c>
      <c r="O217" s="81" t="s">
        <v>117</v>
      </c>
      <c r="P217" s="90" t="s">
        <v>116</v>
      </c>
      <c r="Q217" s="90" t="s">
        <v>116</v>
      </c>
      <c r="R217" s="90" t="s">
        <v>116</v>
      </c>
      <c r="S217" s="67" t="s">
        <v>152</v>
      </c>
    </row>
    <row r="218" spans="1:19" s="55" customFormat="1" ht="21" hidden="1" x14ac:dyDescent="0.15">
      <c r="A218" s="200" t="s">
        <v>579</v>
      </c>
      <c r="B218" s="85">
        <v>44025</v>
      </c>
      <c r="C218" s="89" t="s">
        <v>245</v>
      </c>
      <c r="D218" s="67" t="s">
        <v>212</v>
      </c>
      <c r="E218" s="76" t="s">
        <v>349</v>
      </c>
      <c r="F218" s="87">
        <v>2077.94</v>
      </c>
      <c r="G218" s="69">
        <v>1942</v>
      </c>
      <c r="H218" s="70">
        <f t="shared" si="3"/>
        <v>135.94000000000005</v>
      </c>
      <c r="I218" s="259" t="s">
        <v>1276</v>
      </c>
      <c r="J218" s="259" t="s">
        <v>235</v>
      </c>
      <c r="K218" s="78" t="s">
        <v>141</v>
      </c>
      <c r="L218" s="84">
        <v>44035</v>
      </c>
      <c r="M218" s="67" t="s">
        <v>215</v>
      </c>
      <c r="N218" s="84">
        <v>44035</v>
      </c>
      <c r="O218" s="81" t="s">
        <v>117</v>
      </c>
      <c r="P218" s="90" t="s">
        <v>116</v>
      </c>
      <c r="Q218" s="90" t="s">
        <v>116</v>
      </c>
      <c r="R218" s="90" t="s">
        <v>116</v>
      </c>
      <c r="S218" s="67" t="s">
        <v>152</v>
      </c>
    </row>
    <row r="219" spans="1:19" s="55" customFormat="1" ht="21" hidden="1" x14ac:dyDescent="0.15">
      <c r="A219" s="200" t="s">
        <v>580</v>
      </c>
      <c r="B219" s="85">
        <v>44025</v>
      </c>
      <c r="C219" s="89" t="s">
        <v>901</v>
      </c>
      <c r="D219" s="67" t="s">
        <v>212</v>
      </c>
      <c r="E219" s="76" t="s">
        <v>349</v>
      </c>
      <c r="F219" s="87">
        <v>7805.94</v>
      </c>
      <c r="G219" s="69">
        <v>7081.53</v>
      </c>
      <c r="H219" s="70">
        <f t="shared" si="3"/>
        <v>724.40999999999985</v>
      </c>
      <c r="I219" s="259" t="s">
        <v>1274</v>
      </c>
      <c r="J219" s="259" t="s">
        <v>1275</v>
      </c>
      <c r="K219" s="78" t="s">
        <v>141</v>
      </c>
      <c r="L219" s="84">
        <v>44035</v>
      </c>
      <c r="M219" s="67" t="s">
        <v>215</v>
      </c>
      <c r="N219" s="84">
        <v>44035</v>
      </c>
      <c r="O219" s="81" t="s">
        <v>117</v>
      </c>
      <c r="P219" s="90" t="s">
        <v>116</v>
      </c>
      <c r="Q219" s="90" t="s">
        <v>116</v>
      </c>
      <c r="R219" s="90" t="s">
        <v>116</v>
      </c>
      <c r="S219" s="67" t="s">
        <v>152</v>
      </c>
    </row>
    <row r="220" spans="1:19" s="55" customFormat="1" ht="21" hidden="1" x14ac:dyDescent="0.15">
      <c r="A220" s="200" t="s">
        <v>581</v>
      </c>
      <c r="B220" s="85">
        <v>44025</v>
      </c>
      <c r="C220" s="89" t="s">
        <v>233</v>
      </c>
      <c r="D220" s="67" t="s">
        <v>212</v>
      </c>
      <c r="E220" s="76" t="s">
        <v>119</v>
      </c>
      <c r="F220" s="87">
        <v>791.8</v>
      </c>
      <c r="G220" s="69">
        <v>740</v>
      </c>
      <c r="H220" s="70">
        <f t="shared" si="3"/>
        <v>51.799999999999955</v>
      </c>
      <c r="I220" s="259" t="s">
        <v>275</v>
      </c>
      <c r="J220" s="259" t="s">
        <v>235</v>
      </c>
      <c r="K220" s="78" t="s">
        <v>141</v>
      </c>
      <c r="L220" s="84">
        <v>44035</v>
      </c>
      <c r="M220" s="67" t="s">
        <v>215</v>
      </c>
      <c r="N220" s="84">
        <v>44035</v>
      </c>
      <c r="O220" s="81" t="s">
        <v>117</v>
      </c>
      <c r="P220" s="90" t="s">
        <v>116</v>
      </c>
      <c r="Q220" s="90" t="s">
        <v>116</v>
      </c>
      <c r="R220" s="90" t="s">
        <v>116</v>
      </c>
      <c r="S220" s="67" t="s">
        <v>152</v>
      </c>
    </row>
    <row r="221" spans="1:19" s="55" customFormat="1" ht="21" hidden="1" x14ac:dyDescent="0.15">
      <c r="A221" s="200" t="s">
        <v>582</v>
      </c>
      <c r="B221" s="85">
        <v>44025</v>
      </c>
      <c r="C221" s="89" t="s">
        <v>1026</v>
      </c>
      <c r="D221" s="67" t="s">
        <v>138</v>
      </c>
      <c r="E221" s="76" t="s">
        <v>119</v>
      </c>
      <c r="F221" s="87">
        <v>250</v>
      </c>
      <c r="G221" s="69">
        <v>237.5</v>
      </c>
      <c r="H221" s="70">
        <f t="shared" si="3"/>
        <v>12.5</v>
      </c>
      <c r="I221" s="259" t="s">
        <v>1028</v>
      </c>
      <c r="J221" s="259" t="s">
        <v>1027</v>
      </c>
      <c r="K221" s="78" t="s">
        <v>184</v>
      </c>
      <c r="L221" s="84">
        <v>44033</v>
      </c>
      <c r="M221" s="67" t="s">
        <v>262</v>
      </c>
      <c r="N221" s="84">
        <v>44033</v>
      </c>
      <c r="O221" s="81" t="s">
        <v>321</v>
      </c>
      <c r="P221" s="90" t="s">
        <v>116</v>
      </c>
      <c r="Q221" s="90" t="s">
        <v>116</v>
      </c>
      <c r="R221" s="90" t="s">
        <v>116</v>
      </c>
      <c r="S221" s="67" t="s">
        <v>222</v>
      </c>
    </row>
    <row r="222" spans="1:19" s="55" customFormat="1" ht="31.5" hidden="1" x14ac:dyDescent="0.15">
      <c r="A222" s="200" t="s">
        <v>583</v>
      </c>
      <c r="B222" s="85">
        <v>44026</v>
      </c>
      <c r="C222" s="89" t="s">
        <v>1040</v>
      </c>
      <c r="D222" s="67" t="s">
        <v>148</v>
      </c>
      <c r="E222" s="76" t="s">
        <v>119</v>
      </c>
      <c r="F222" s="87">
        <v>1031.25</v>
      </c>
      <c r="G222" s="69">
        <v>740.51</v>
      </c>
      <c r="H222" s="70">
        <f t="shared" si="3"/>
        <v>290.74</v>
      </c>
      <c r="I222" s="259" t="s">
        <v>1041</v>
      </c>
      <c r="J222" s="259" t="s">
        <v>1042</v>
      </c>
      <c r="K222" s="78" t="s">
        <v>184</v>
      </c>
      <c r="L222" s="84">
        <v>44037</v>
      </c>
      <c r="M222" s="67" t="s">
        <v>151</v>
      </c>
      <c r="N222" s="84">
        <v>44037</v>
      </c>
      <c r="O222" s="81" t="s">
        <v>117</v>
      </c>
      <c r="P222" s="90" t="s">
        <v>116</v>
      </c>
      <c r="Q222" s="90" t="s">
        <v>116</v>
      </c>
      <c r="R222" s="90" t="s">
        <v>116</v>
      </c>
      <c r="S222" s="67" t="s">
        <v>222</v>
      </c>
    </row>
    <row r="223" spans="1:19" s="55" customFormat="1" ht="21" hidden="1" x14ac:dyDescent="0.15">
      <c r="A223" s="200" t="s">
        <v>584</v>
      </c>
      <c r="B223" s="85">
        <v>44026</v>
      </c>
      <c r="C223" s="89" t="s">
        <v>1285</v>
      </c>
      <c r="D223" s="67" t="s">
        <v>129</v>
      </c>
      <c r="E223" s="76" t="s">
        <v>283</v>
      </c>
      <c r="F223" s="87"/>
      <c r="G223" s="69"/>
      <c r="H223" s="70" t="str">
        <f t="shared" si="3"/>
        <v/>
      </c>
      <c r="I223" s="259"/>
      <c r="J223" s="259"/>
      <c r="K223" s="78"/>
      <c r="L223" s="84"/>
      <c r="M223" s="67"/>
      <c r="N223" s="84"/>
      <c r="O223" s="81"/>
      <c r="P223" s="90"/>
      <c r="Q223" s="90"/>
      <c r="R223" s="90"/>
      <c r="S223" s="67" t="s">
        <v>123</v>
      </c>
    </row>
    <row r="224" spans="1:19" s="55" customFormat="1" ht="31.5" hidden="1" x14ac:dyDescent="0.15">
      <c r="A224" s="200" t="s">
        <v>585</v>
      </c>
      <c r="B224" s="85">
        <v>44032</v>
      </c>
      <c r="C224" s="89" t="s">
        <v>1143</v>
      </c>
      <c r="D224" s="67" t="s">
        <v>118</v>
      </c>
      <c r="E224" s="76" t="s">
        <v>349</v>
      </c>
      <c r="F224" s="87">
        <v>779.1</v>
      </c>
      <c r="G224" s="69">
        <v>633.78</v>
      </c>
      <c r="H224" s="70">
        <f t="shared" si="3"/>
        <v>145.32000000000005</v>
      </c>
      <c r="I224" s="259" t="s">
        <v>1144</v>
      </c>
      <c r="J224" s="259" t="s">
        <v>1145</v>
      </c>
      <c r="K224" s="78" t="s">
        <v>184</v>
      </c>
      <c r="L224" s="84">
        <v>44054</v>
      </c>
      <c r="M224" s="67" t="s">
        <v>151</v>
      </c>
      <c r="N224" s="84">
        <v>44054</v>
      </c>
      <c r="O224" s="81" t="s">
        <v>117</v>
      </c>
      <c r="P224" s="90" t="s">
        <v>116</v>
      </c>
      <c r="Q224" s="90" t="s">
        <v>116</v>
      </c>
      <c r="R224" s="90" t="s">
        <v>116</v>
      </c>
      <c r="S224" s="67" t="s">
        <v>222</v>
      </c>
    </row>
    <row r="225" spans="1:19" s="55" customFormat="1" hidden="1" x14ac:dyDescent="0.15">
      <c r="A225" s="200" t="s">
        <v>586</v>
      </c>
      <c r="B225" s="85">
        <v>44032</v>
      </c>
      <c r="C225" s="89" t="s">
        <v>1203</v>
      </c>
      <c r="D225" s="67" t="s">
        <v>153</v>
      </c>
      <c r="E225" s="76" t="s">
        <v>119</v>
      </c>
      <c r="F225" s="87">
        <v>3000</v>
      </c>
      <c r="G225" s="69">
        <v>2515</v>
      </c>
      <c r="H225" s="70">
        <f t="shared" si="3"/>
        <v>485</v>
      </c>
      <c r="I225" s="259"/>
      <c r="J225" s="259" t="s">
        <v>58</v>
      </c>
      <c r="K225" s="78" t="s">
        <v>141</v>
      </c>
      <c r="L225" s="84">
        <v>44035</v>
      </c>
      <c r="M225" s="67" t="s">
        <v>157</v>
      </c>
      <c r="N225" s="84">
        <v>44036</v>
      </c>
      <c r="O225" s="81" t="s">
        <v>117</v>
      </c>
      <c r="P225" s="90" t="s">
        <v>116</v>
      </c>
      <c r="Q225" s="90" t="s">
        <v>116</v>
      </c>
      <c r="R225" s="90" t="s">
        <v>116</v>
      </c>
      <c r="S225" s="67" t="s">
        <v>152</v>
      </c>
    </row>
    <row r="226" spans="1:19" s="55" customFormat="1" ht="31.5" hidden="1" x14ac:dyDescent="0.15">
      <c r="A226" s="200" t="s">
        <v>587</v>
      </c>
      <c r="B226" s="85">
        <v>44033</v>
      </c>
      <c r="C226" s="89" t="s">
        <v>1286</v>
      </c>
      <c r="D226" s="67" t="s">
        <v>1287</v>
      </c>
      <c r="E226" s="76" t="s">
        <v>119</v>
      </c>
      <c r="F226" s="87">
        <v>1404.81</v>
      </c>
      <c r="G226" s="69">
        <v>1123.8499999999999</v>
      </c>
      <c r="H226" s="70">
        <f t="shared" si="3"/>
        <v>280.96000000000004</v>
      </c>
      <c r="I226" s="259" t="s">
        <v>1288</v>
      </c>
      <c r="J226" s="259" t="s">
        <v>1289</v>
      </c>
      <c r="K226" s="78" t="s">
        <v>121</v>
      </c>
      <c r="L226" s="84">
        <v>44035</v>
      </c>
      <c r="M226" s="67" t="s">
        <v>151</v>
      </c>
      <c r="N226" s="84">
        <v>44035</v>
      </c>
      <c r="O226" s="81" t="s">
        <v>117</v>
      </c>
      <c r="P226" s="90" t="s">
        <v>116</v>
      </c>
      <c r="Q226" s="90" t="s">
        <v>116</v>
      </c>
      <c r="R226" s="90" t="s">
        <v>116</v>
      </c>
      <c r="S226" s="67" t="s">
        <v>152</v>
      </c>
    </row>
    <row r="227" spans="1:19" s="55" customFormat="1" ht="31.5" hidden="1" x14ac:dyDescent="0.15">
      <c r="A227" s="200" t="s">
        <v>588</v>
      </c>
      <c r="B227" s="85" t="s">
        <v>1290</v>
      </c>
      <c r="C227" s="89" t="s">
        <v>1291</v>
      </c>
      <c r="D227" s="67" t="s">
        <v>118</v>
      </c>
      <c r="E227" s="76" t="s">
        <v>349</v>
      </c>
      <c r="F227" s="87">
        <v>7703.28</v>
      </c>
      <c r="G227" s="69">
        <v>5579.6</v>
      </c>
      <c r="H227" s="70">
        <f t="shared" si="3"/>
        <v>2123.6799999999994</v>
      </c>
      <c r="I227" s="259" t="s">
        <v>1292</v>
      </c>
      <c r="J227" s="259" t="s">
        <v>1293</v>
      </c>
      <c r="K227" s="78" t="s">
        <v>184</v>
      </c>
      <c r="L227" s="84">
        <v>44049</v>
      </c>
      <c r="M227" s="67" t="s">
        <v>151</v>
      </c>
      <c r="N227" s="84">
        <v>44049</v>
      </c>
      <c r="O227" s="81" t="s">
        <v>117</v>
      </c>
      <c r="P227" s="90" t="s">
        <v>116</v>
      </c>
      <c r="Q227" s="90" t="s">
        <v>116</v>
      </c>
      <c r="R227" s="90" t="s">
        <v>116</v>
      </c>
      <c r="S227" s="67" t="s">
        <v>152</v>
      </c>
    </row>
    <row r="228" spans="1:19" s="55" customFormat="1" ht="42" hidden="1" x14ac:dyDescent="0.15">
      <c r="A228" s="200" t="s">
        <v>589</v>
      </c>
      <c r="B228" s="85">
        <v>44035</v>
      </c>
      <c r="C228" s="89" t="s">
        <v>1299</v>
      </c>
      <c r="D228" s="67" t="s">
        <v>1300</v>
      </c>
      <c r="E228" s="76" t="s">
        <v>139</v>
      </c>
      <c r="F228" s="87">
        <v>938136.68</v>
      </c>
      <c r="G228" s="69">
        <v>1019930.04</v>
      </c>
      <c r="H228" s="70">
        <f t="shared" si="3"/>
        <v>-81793.359999999986</v>
      </c>
      <c r="I228" s="259" t="s">
        <v>1301</v>
      </c>
      <c r="J228" s="259" t="s">
        <v>1302</v>
      </c>
      <c r="K228" s="78" t="s">
        <v>121</v>
      </c>
      <c r="L228" s="84">
        <v>44070</v>
      </c>
      <c r="M228" s="67" t="s">
        <v>23</v>
      </c>
      <c r="N228" s="84">
        <v>44070</v>
      </c>
      <c r="O228" s="81" t="s">
        <v>117</v>
      </c>
      <c r="P228" s="90" t="s">
        <v>116</v>
      </c>
      <c r="Q228" s="90" t="s">
        <v>116</v>
      </c>
      <c r="R228" s="90" t="s">
        <v>116</v>
      </c>
      <c r="S228" s="67" t="s">
        <v>123</v>
      </c>
    </row>
    <row r="229" spans="1:19" s="55" customFormat="1" ht="84" hidden="1" x14ac:dyDescent="0.15">
      <c r="A229" s="200" t="s">
        <v>590</v>
      </c>
      <c r="B229" s="85">
        <v>44040</v>
      </c>
      <c r="C229" s="89" t="s">
        <v>189</v>
      </c>
      <c r="D229" s="67" t="s">
        <v>153</v>
      </c>
      <c r="E229" s="76" t="s">
        <v>349</v>
      </c>
      <c r="F229" s="87">
        <v>45453.7</v>
      </c>
      <c r="G229" s="69">
        <v>33105.980000000003</v>
      </c>
      <c r="H229" s="70">
        <f t="shared" si="3"/>
        <v>12347.719999999994</v>
      </c>
      <c r="I229" s="259" t="s">
        <v>1294</v>
      </c>
      <c r="J229" s="259" t="s">
        <v>1295</v>
      </c>
      <c r="K229" s="78" t="s">
        <v>141</v>
      </c>
      <c r="L229" s="84">
        <v>44046</v>
      </c>
      <c r="M229" s="67" t="s">
        <v>157</v>
      </c>
      <c r="N229" s="84">
        <v>44046</v>
      </c>
      <c r="O229" s="81" t="s">
        <v>117</v>
      </c>
      <c r="P229" s="90" t="s">
        <v>116</v>
      </c>
      <c r="Q229" s="90" t="s">
        <v>116</v>
      </c>
      <c r="R229" s="90" t="s">
        <v>116</v>
      </c>
      <c r="S229" s="67" t="s">
        <v>152</v>
      </c>
    </row>
    <row r="230" spans="1:19" s="55" customFormat="1" ht="52.5" hidden="1" x14ac:dyDescent="0.15">
      <c r="A230" s="200" t="s">
        <v>591</v>
      </c>
      <c r="B230" s="85">
        <v>44040</v>
      </c>
      <c r="C230" s="89" t="s">
        <v>1296</v>
      </c>
      <c r="D230" s="67" t="s">
        <v>153</v>
      </c>
      <c r="E230" s="76" t="s">
        <v>119</v>
      </c>
      <c r="F230" s="87">
        <v>10465</v>
      </c>
      <c r="G230" s="69">
        <v>8060.83</v>
      </c>
      <c r="H230" s="70">
        <f t="shared" si="3"/>
        <v>2404.17</v>
      </c>
      <c r="I230" s="259" t="s">
        <v>1297</v>
      </c>
      <c r="J230" s="259" t="s">
        <v>1298</v>
      </c>
      <c r="K230" s="78" t="s">
        <v>141</v>
      </c>
      <c r="L230" s="84">
        <v>44046</v>
      </c>
      <c r="M230" s="67" t="s">
        <v>157</v>
      </c>
      <c r="N230" s="84">
        <v>44046</v>
      </c>
      <c r="O230" s="81" t="s">
        <v>117</v>
      </c>
      <c r="P230" s="90" t="s">
        <v>116</v>
      </c>
      <c r="Q230" s="90" t="s">
        <v>116</v>
      </c>
      <c r="R230" s="90" t="s">
        <v>116</v>
      </c>
      <c r="S230" s="67" t="s">
        <v>152</v>
      </c>
    </row>
    <row r="231" spans="1:19" s="55" customFormat="1" ht="21" hidden="1" x14ac:dyDescent="0.15">
      <c r="A231" s="200" t="s">
        <v>592</v>
      </c>
      <c r="B231" s="85">
        <v>44042</v>
      </c>
      <c r="C231" s="89" t="s">
        <v>1134</v>
      </c>
      <c r="D231" s="67" t="s">
        <v>112</v>
      </c>
      <c r="E231" s="76" t="s">
        <v>119</v>
      </c>
      <c r="F231" s="87">
        <v>712.5</v>
      </c>
      <c r="G231" s="69">
        <v>482.57</v>
      </c>
      <c r="H231" s="70">
        <f t="shared" si="3"/>
        <v>229.93</v>
      </c>
      <c r="I231" s="259" t="s">
        <v>1135</v>
      </c>
      <c r="J231" s="259" t="s">
        <v>1136</v>
      </c>
      <c r="K231" s="78" t="s">
        <v>141</v>
      </c>
      <c r="L231" s="84">
        <v>44050</v>
      </c>
      <c r="M231" s="67" t="s">
        <v>262</v>
      </c>
      <c r="N231" s="84">
        <v>44050</v>
      </c>
      <c r="O231" s="81" t="s">
        <v>117</v>
      </c>
      <c r="P231" s="90" t="s">
        <v>116</v>
      </c>
      <c r="Q231" s="90" t="s">
        <v>116</v>
      </c>
      <c r="R231" s="90" t="s">
        <v>116</v>
      </c>
      <c r="S231" s="67" t="s">
        <v>222</v>
      </c>
    </row>
    <row r="232" spans="1:19" s="55" customFormat="1" ht="21" hidden="1" x14ac:dyDescent="0.15">
      <c r="A232" s="200" t="s">
        <v>593</v>
      </c>
      <c r="B232" s="85">
        <v>44042</v>
      </c>
      <c r="C232" s="89" t="s">
        <v>1137</v>
      </c>
      <c r="D232" s="67" t="s">
        <v>112</v>
      </c>
      <c r="E232" s="76" t="s">
        <v>119</v>
      </c>
      <c r="F232" s="87">
        <v>812.5</v>
      </c>
      <c r="G232" s="69">
        <v>505.4</v>
      </c>
      <c r="H232" s="70">
        <f t="shared" si="3"/>
        <v>307.10000000000002</v>
      </c>
      <c r="I232" s="259" t="s">
        <v>1138</v>
      </c>
      <c r="J232" s="259" t="s">
        <v>1139</v>
      </c>
      <c r="K232" s="78" t="s">
        <v>141</v>
      </c>
      <c r="L232" s="84">
        <v>44053</v>
      </c>
      <c r="M232" s="67" t="s">
        <v>1140</v>
      </c>
      <c r="N232" s="84">
        <v>44053</v>
      </c>
      <c r="O232" s="81" t="s">
        <v>117</v>
      </c>
      <c r="P232" s="90" t="s">
        <v>116</v>
      </c>
      <c r="Q232" s="90" t="s">
        <v>116</v>
      </c>
      <c r="R232" s="90" t="s">
        <v>116</v>
      </c>
      <c r="S232" s="67" t="s">
        <v>222</v>
      </c>
    </row>
    <row r="233" spans="1:19" s="55" customFormat="1" ht="157.5" hidden="1" x14ac:dyDescent="0.15">
      <c r="A233" s="200" t="s">
        <v>594</v>
      </c>
      <c r="B233" s="85">
        <v>44042</v>
      </c>
      <c r="C233" s="89" t="s">
        <v>1099</v>
      </c>
      <c r="D233" s="67" t="s">
        <v>112</v>
      </c>
      <c r="E233" s="76" t="s">
        <v>349</v>
      </c>
      <c r="F233" s="87">
        <v>42630.6</v>
      </c>
      <c r="G233" s="69">
        <v>36719.43</v>
      </c>
      <c r="H233" s="70">
        <f t="shared" si="3"/>
        <v>5911.1699999999983</v>
      </c>
      <c r="I233" s="259" t="s">
        <v>1100</v>
      </c>
      <c r="J233" s="259" t="s">
        <v>1101</v>
      </c>
      <c r="K233" s="78" t="s">
        <v>141</v>
      </c>
      <c r="L233" s="84">
        <v>44050</v>
      </c>
      <c r="M233" s="67" t="s">
        <v>188</v>
      </c>
      <c r="N233" s="84">
        <v>44050</v>
      </c>
      <c r="O233" s="81" t="s">
        <v>117</v>
      </c>
      <c r="P233" s="90" t="s">
        <v>116</v>
      </c>
      <c r="Q233" s="90" t="s">
        <v>116</v>
      </c>
      <c r="R233" s="90" t="s">
        <v>116</v>
      </c>
      <c r="S233" s="67" t="s">
        <v>222</v>
      </c>
    </row>
    <row r="234" spans="1:19" s="55" customFormat="1" ht="31.5" hidden="1" x14ac:dyDescent="0.15">
      <c r="A234" s="200" t="s">
        <v>595</v>
      </c>
      <c r="B234" s="85">
        <v>44042</v>
      </c>
      <c r="C234" s="89" t="s">
        <v>396</v>
      </c>
      <c r="D234" s="67" t="s">
        <v>112</v>
      </c>
      <c r="E234" s="76" t="s">
        <v>349</v>
      </c>
      <c r="F234" s="87">
        <v>2710.53</v>
      </c>
      <c r="G234" s="69">
        <v>2270.8200000000002</v>
      </c>
      <c r="H234" s="70">
        <f t="shared" si="3"/>
        <v>439.71000000000004</v>
      </c>
      <c r="I234" s="259" t="s">
        <v>1097</v>
      </c>
      <c r="J234" s="259" t="s">
        <v>1098</v>
      </c>
      <c r="K234" s="78" t="s">
        <v>141</v>
      </c>
      <c r="L234" s="84">
        <v>44048</v>
      </c>
      <c r="M234" s="67" t="s">
        <v>262</v>
      </c>
      <c r="N234" s="84">
        <v>44054</v>
      </c>
      <c r="O234" s="81" t="s">
        <v>117</v>
      </c>
      <c r="P234" s="90" t="s">
        <v>116</v>
      </c>
      <c r="Q234" s="90" t="s">
        <v>116</v>
      </c>
      <c r="R234" s="90" t="s">
        <v>116</v>
      </c>
      <c r="S234" s="67" t="s">
        <v>222</v>
      </c>
    </row>
    <row r="235" spans="1:19" s="55" customFormat="1" hidden="1" x14ac:dyDescent="0.15">
      <c r="A235" s="200" t="s">
        <v>596</v>
      </c>
      <c r="B235" s="85">
        <v>44042</v>
      </c>
      <c r="C235" s="89" t="s">
        <v>1132</v>
      </c>
      <c r="D235" s="67" t="s">
        <v>112</v>
      </c>
      <c r="E235" s="76" t="s">
        <v>119</v>
      </c>
      <c r="F235" s="87">
        <v>1250</v>
      </c>
      <c r="G235" s="69">
        <v>975</v>
      </c>
      <c r="H235" s="70">
        <f t="shared" si="3"/>
        <v>275</v>
      </c>
      <c r="I235" s="259" t="s">
        <v>1133</v>
      </c>
      <c r="J235" s="259" t="s">
        <v>654</v>
      </c>
      <c r="K235" s="78" t="s">
        <v>141</v>
      </c>
      <c r="L235" s="84">
        <v>44054</v>
      </c>
      <c r="M235" s="67" t="s">
        <v>262</v>
      </c>
      <c r="N235" s="84">
        <v>44054</v>
      </c>
      <c r="O235" s="81" t="s">
        <v>117</v>
      </c>
      <c r="P235" s="90" t="s">
        <v>116</v>
      </c>
      <c r="Q235" s="90" t="s">
        <v>116</v>
      </c>
      <c r="R235" s="90" t="s">
        <v>116</v>
      </c>
      <c r="S235" s="67" t="s">
        <v>222</v>
      </c>
    </row>
    <row r="236" spans="1:19" s="55" customFormat="1" ht="52.5" hidden="1" x14ac:dyDescent="0.15">
      <c r="A236" s="200" t="s">
        <v>597</v>
      </c>
      <c r="B236" s="85" t="s">
        <v>597</v>
      </c>
      <c r="C236" s="89" t="s">
        <v>1094</v>
      </c>
      <c r="D236" s="67" t="s">
        <v>112</v>
      </c>
      <c r="E236" s="76" t="s">
        <v>349</v>
      </c>
      <c r="F236" s="87">
        <v>5317.7</v>
      </c>
      <c r="G236" s="69">
        <v>5207.4399999999996</v>
      </c>
      <c r="H236" s="70">
        <f t="shared" si="3"/>
        <v>110.26000000000022</v>
      </c>
      <c r="I236" s="259" t="s">
        <v>1095</v>
      </c>
      <c r="J236" s="259" t="s">
        <v>1096</v>
      </c>
      <c r="K236" s="78" t="s">
        <v>141</v>
      </c>
      <c r="L236" s="84">
        <v>44050</v>
      </c>
      <c r="M236" s="67" t="s">
        <v>114</v>
      </c>
      <c r="N236" s="84">
        <v>44050</v>
      </c>
      <c r="O236" s="81" t="s">
        <v>117</v>
      </c>
      <c r="P236" s="90" t="s">
        <v>116</v>
      </c>
      <c r="Q236" s="90" t="s">
        <v>116</v>
      </c>
      <c r="R236" s="90" t="s">
        <v>116</v>
      </c>
      <c r="S236" s="67" t="s">
        <v>222</v>
      </c>
    </row>
    <row r="237" spans="1:19" s="55" customFormat="1" ht="63" hidden="1" x14ac:dyDescent="0.15">
      <c r="A237" s="200" t="s">
        <v>598</v>
      </c>
      <c r="B237" s="85">
        <v>44048</v>
      </c>
      <c r="C237" s="89" t="s">
        <v>1303</v>
      </c>
      <c r="D237" s="67" t="s">
        <v>153</v>
      </c>
      <c r="E237" s="76" t="s">
        <v>119</v>
      </c>
      <c r="F237" s="87">
        <v>6740.77</v>
      </c>
      <c r="G237" s="69">
        <v>6241.7</v>
      </c>
      <c r="H237" s="70">
        <f t="shared" si="3"/>
        <v>499.07000000000062</v>
      </c>
      <c r="I237" s="259" t="s">
        <v>1304</v>
      </c>
      <c r="J237" s="259" t="s">
        <v>1305</v>
      </c>
      <c r="K237" s="78" t="s">
        <v>141</v>
      </c>
      <c r="L237" s="84">
        <v>44054</v>
      </c>
      <c r="M237" s="67" t="s">
        <v>157</v>
      </c>
      <c r="N237" s="84">
        <v>44054</v>
      </c>
      <c r="O237" s="81" t="s">
        <v>117</v>
      </c>
      <c r="P237" s="90" t="s">
        <v>116</v>
      </c>
      <c r="Q237" s="90" t="s">
        <v>116</v>
      </c>
      <c r="R237" s="90" t="s">
        <v>116</v>
      </c>
      <c r="S237" s="67" t="s">
        <v>152</v>
      </c>
    </row>
    <row r="238" spans="1:19" s="55" customFormat="1" hidden="1" x14ac:dyDescent="0.15">
      <c r="A238" s="200" t="s">
        <v>599</v>
      </c>
      <c r="B238" s="85"/>
      <c r="C238" s="89"/>
      <c r="D238" s="67"/>
      <c r="E238" s="76"/>
      <c r="F238" s="87"/>
      <c r="G238" s="69"/>
      <c r="H238" s="70" t="str">
        <f t="shared" si="3"/>
        <v/>
      </c>
      <c r="I238" s="259"/>
      <c r="J238" s="259"/>
      <c r="K238" s="78"/>
      <c r="L238" s="84"/>
      <c r="M238" s="67"/>
      <c r="N238" s="84"/>
      <c r="O238" s="81"/>
      <c r="P238" s="90"/>
      <c r="Q238" s="90"/>
      <c r="R238" s="90"/>
      <c r="S238" s="67"/>
    </row>
    <row r="239" spans="1:19" s="55" customFormat="1" ht="31.5" hidden="1" x14ac:dyDescent="0.15">
      <c r="A239" s="200" t="s">
        <v>600</v>
      </c>
      <c r="B239" s="85">
        <v>44050</v>
      </c>
      <c r="C239" s="89" t="s">
        <v>1306</v>
      </c>
      <c r="D239" s="67" t="s">
        <v>118</v>
      </c>
      <c r="E239" s="76" t="s">
        <v>119</v>
      </c>
      <c r="F239" s="87">
        <v>4175</v>
      </c>
      <c r="G239" s="69">
        <v>3075</v>
      </c>
      <c r="H239" s="70">
        <f t="shared" si="3"/>
        <v>1100</v>
      </c>
      <c r="I239" s="259" t="s">
        <v>1307</v>
      </c>
      <c r="J239" s="259" t="s">
        <v>1308</v>
      </c>
      <c r="K239" s="78" t="s">
        <v>184</v>
      </c>
      <c r="L239" s="84">
        <v>44057</v>
      </c>
      <c r="M239" s="67" t="s">
        <v>122</v>
      </c>
      <c r="N239" s="84">
        <v>44057</v>
      </c>
      <c r="O239" s="81" t="s">
        <v>117</v>
      </c>
      <c r="P239" s="90" t="s">
        <v>116</v>
      </c>
      <c r="Q239" s="90" t="s">
        <v>116</v>
      </c>
      <c r="R239" s="90" t="s">
        <v>116</v>
      </c>
      <c r="S239" s="67" t="s">
        <v>152</v>
      </c>
    </row>
    <row r="240" spans="1:19" s="55" customFormat="1" ht="21" hidden="1" x14ac:dyDescent="0.15">
      <c r="A240" s="200" t="s">
        <v>601</v>
      </c>
      <c r="B240" s="85">
        <v>44053</v>
      </c>
      <c r="C240" s="89" t="s">
        <v>1309</v>
      </c>
      <c r="D240" s="67" t="s">
        <v>242</v>
      </c>
      <c r="E240" s="76" t="s">
        <v>119</v>
      </c>
      <c r="F240" s="87">
        <v>3762.5</v>
      </c>
      <c r="G240" s="69">
        <v>2587</v>
      </c>
      <c r="H240" s="70">
        <f t="shared" si="3"/>
        <v>1175.5</v>
      </c>
      <c r="I240" s="259" t="s">
        <v>1310</v>
      </c>
      <c r="J240" s="259" t="s">
        <v>1311</v>
      </c>
      <c r="K240" s="78" t="s">
        <v>184</v>
      </c>
      <c r="L240" s="84">
        <v>44064</v>
      </c>
      <c r="M240" s="67" t="s">
        <v>122</v>
      </c>
      <c r="N240" s="84">
        <v>44064</v>
      </c>
      <c r="O240" s="81" t="s">
        <v>117</v>
      </c>
      <c r="P240" s="90" t="s">
        <v>116</v>
      </c>
      <c r="Q240" s="90" t="s">
        <v>116</v>
      </c>
      <c r="R240" s="90" t="s">
        <v>116</v>
      </c>
      <c r="S240" s="67" t="s">
        <v>152</v>
      </c>
    </row>
    <row r="241" spans="1:19" s="55" customFormat="1" ht="31.5" hidden="1" x14ac:dyDescent="0.15">
      <c r="A241" s="200" t="s">
        <v>602</v>
      </c>
      <c r="B241" s="85">
        <v>44053</v>
      </c>
      <c r="C241" s="89" t="s">
        <v>1312</v>
      </c>
      <c r="D241" s="67" t="s">
        <v>148</v>
      </c>
      <c r="E241" s="76" t="s">
        <v>119</v>
      </c>
      <c r="F241" s="87">
        <v>10547.43</v>
      </c>
      <c r="G241" s="69">
        <v>7346.2</v>
      </c>
      <c r="H241" s="70">
        <f t="shared" si="3"/>
        <v>3201.2300000000005</v>
      </c>
      <c r="I241" s="259" t="s">
        <v>1313</v>
      </c>
      <c r="J241" s="259" t="s">
        <v>1314</v>
      </c>
      <c r="K241" s="78" t="s">
        <v>184</v>
      </c>
      <c r="L241" s="84">
        <v>44064</v>
      </c>
      <c r="M241" s="67" t="s">
        <v>151</v>
      </c>
      <c r="N241" s="84">
        <v>44064</v>
      </c>
      <c r="O241" s="81" t="s">
        <v>117</v>
      </c>
      <c r="P241" s="90" t="s">
        <v>116</v>
      </c>
      <c r="Q241" s="90" t="s">
        <v>116</v>
      </c>
      <c r="R241" s="90" t="s">
        <v>116</v>
      </c>
      <c r="S241" s="67" t="s">
        <v>152</v>
      </c>
    </row>
    <row r="242" spans="1:19" s="55" customFormat="1" ht="21" hidden="1" x14ac:dyDescent="0.15">
      <c r="A242" s="200" t="s">
        <v>603</v>
      </c>
      <c r="B242" s="85">
        <v>44054</v>
      </c>
      <c r="C242" s="89" t="s">
        <v>1258</v>
      </c>
      <c r="D242" s="67" t="s">
        <v>242</v>
      </c>
      <c r="E242" s="76" t="s">
        <v>139</v>
      </c>
      <c r="F242" s="87">
        <v>4000</v>
      </c>
      <c r="G242" s="69">
        <v>3500</v>
      </c>
      <c r="H242" s="70">
        <f t="shared" si="3"/>
        <v>500</v>
      </c>
      <c r="I242" s="266" t="s">
        <v>1259</v>
      </c>
      <c r="J242" s="259" t="s">
        <v>1260</v>
      </c>
      <c r="K242" s="78" t="s">
        <v>184</v>
      </c>
      <c r="L242" s="84">
        <v>44074</v>
      </c>
      <c r="M242" s="67" t="s">
        <v>122</v>
      </c>
      <c r="N242" s="84">
        <v>44074</v>
      </c>
      <c r="O242" s="81" t="s">
        <v>117</v>
      </c>
      <c r="P242" s="90" t="s">
        <v>116</v>
      </c>
      <c r="Q242" s="90" t="s">
        <v>116</v>
      </c>
      <c r="R242" s="90" t="s">
        <v>116</v>
      </c>
      <c r="S242" s="67" t="s">
        <v>222</v>
      </c>
    </row>
    <row r="243" spans="1:19" s="55" customFormat="1" ht="42" hidden="1" x14ac:dyDescent="0.15">
      <c r="A243" s="200" t="s">
        <v>604</v>
      </c>
      <c r="B243" s="85">
        <v>44056</v>
      </c>
      <c r="C243" s="89" t="s">
        <v>284</v>
      </c>
      <c r="D243" s="67" t="s">
        <v>212</v>
      </c>
      <c r="E243" s="76" t="s">
        <v>349</v>
      </c>
      <c r="F243" s="87">
        <v>15487.25</v>
      </c>
      <c r="G243" s="69">
        <v>15159.19</v>
      </c>
      <c r="H243" s="70">
        <f t="shared" si="3"/>
        <v>328.05999999999949</v>
      </c>
      <c r="I243" s="259" t="s">
        <v>902</v>
      </c>
      <c r="J243" s="259" t="s">
        <v>1215</v>
      </c>
      <c r="K243" s="78" t="s">
        <v>141</v>
      </c>
      <c r="L243" s="84">
        <v>44068</v>
      </c>
      <c r="M243" s="67" t="s">
        <v>215</v>
      </c>
      <c r="N243" s="84">
        <v>44068</v>
      </c>
      <c r="O243" s="81" t="s">
        <v>117</v>
      </c>
      <c r="P243" s="90" t="s">
        <v>116</v>
      </c>
      <c r="Q243" s="90" t="s">
        <v>116</v>
      </c>
      <c r="R243" s="90" t="s">
        <v>116</v>
      </c>
      <c r="S243" s="67" t="s">
        <v>222</v>
      </c>
    </row>
    <row r="244" spans="1:19" s="55" customFormat="1" ht="21" hidden="1" x14ac:dyDescent="0.15">
      <c r="A244" s="200" t="s">
        <v>605</v>
      </c>
      <c r="B244" s="85">
        <v>44056</v>
      </c>
      <c r="C244" s="89" t="s">
        <v>1201</v>
      </c>
      <c r="D244" s="67" t="s">
        <v>212</v>
      </c>
      <c r="E244" s="76" t="s">
        <v>349</v>
      </c>
      <c r="F244" s="87">
        <v>8067.29</v>
      </c>
      <c r="G244" s="69">
        <v>6964.25</v>
      </c>
      <c r="H244" s="70">
        <f t="shared" si="3"/>
        <v>1103.04</v>
      </c>
      <c r="I244" s="259" t="s">
        <v>1202</v>
      </c>
      <c r="J244" s="259" t="s">
        <v>1210</v>
      </c>
      <c r="K244" s="78" t="s">
        <v>141</v>
      </c>
      <c r="L244" s="84">
        <v>44068</v>
      </c>
      <c r="M244" s="67" t="s">
        <v>215</v>
      </c>
      <c r="N244" s="84">
        <v>44068</v>
      </c>
      <c r="O244" s="81" t="s">
        <v>117</v>
      </c>
      <c r="P244" s="90" t="s">
        <v>116</v>
      </c>
      <c r="Q244" s="90" t="s">
        <v>116</v>
      </c>
      <c r="R244" s="90" t="s">
        <v>116</v>
      </c>
      <c r="S244" s="67" t="s">
        <v>222</v>
      </c>
    </row>
    <row r="245" spans="1:19" s="55" customFormat="1" ht="21" hidden="1" x14ac:dyDescent="0.15">
      <c r="A245" s="200" t="s">
        <v>606</v>
      </c>
      <c r="B245" s="85">
        <v>44056</v>
      </c>
      <c r="C245" s="89" t="s">
        <v>233</v>
      </c>
      <c r="D245" s="67" t="s">
        <v>212</v>
      </c>
      <c r="E245" s="76" t="s">
        <v>349</v>
      </c>
      <c r="F245" s="87">
        <v>684.8</v>
      </c>
      <c r="G245" s="69">
        <v>640</v>
      </c>
      <c r="H245" s="70">
        <f t="shared" si="3"/>
        <v>44.799999999999955</v>
      </c>
      <c r="I245" s="259" t="s">
        <v>275</v>
      </c>
      <c r="J245" s="259" t="s">
        <v>235</v>
      </c>
      <c r="K245" s="78" t="s">
        <v>141</v>
      </c>
      <c r="L245" s="84">
        <v>44067</v>
      </c>
      <c r="M245" s="67" t="s">
        <v>215</v>
      </c>
      <c r="N245" s="84">
        <v>44067</v>
      </c>
      <c r="O245" s="81" t="s">
        <v>117</v>
      </c>
      <c r="P245" s="90" t="s">
        <v>116</v>
      </c>
      <c r="Q245" s="90" t="s">
        <v>116</v>
      </c>
      <c r="R245" s="90" t="s">
        <v>116</v>
      </c>
      <c r="S245" s="67" t="s">
        <v>222</v>
      </c>
    </row>
    <row r="246" spans="1:19" s="55" customFormat="1" ht="21" hidden="1" x14ac:dyDescent="0.15">
      <c r="A246" s="200" t="s">
        <v>607</v>
      </c>
      <c r="B246" s="85">
        <v>44056</v>
      </c>
      <c r="C246" s="89" t="s">
        <v>1211</v>
      </c>
      <c r="D246" s="67" t="s">
        <v>212</v>
      </c>
      <c r="E246" s="76" t="s">
        <v>349</v>
      </c>
      <c r="F246" s="87">
        <v>1920.65</v>
      </c>
      <c r="G246" s="69">
        <v>1795</v>
      </c>
      <c r="H246" s="70">
        <f t="shared" si="3"/>
        <v>125.65000000000009</v>
      </c>
      <c r="I246" s="259" t="s">
        <v>1212</v>
      </c>
      <c r="J246" s="259" t="s">
        <v>235</v>
      </c>
      <c r="K246" s="78" t="s">
        <v>141</v>
      </c>
      <c r="L246" s="84">
        <v>44067</v>
      </c>
      <c r="M246" s="67" t="s">
        <v>215</v>
      </c>
      <c r="N246" s="84">
        <v>44067</v>
      </c>
      <c r="O246" s="81" t="s">
        <v>117</v>
      </c>
      <c r="P246" s="90" t="s">
        <v>116</v>
      </c>
      <c r="Q246" s="90" t="s">
        <v>116</v>
      </c>
      <c r="R246" s="90" t="s">
        <v>116</v>
      </c>
      <c r="S246" s="67" t="s">
        <v>222</v>
      </c>
    </row>
    <row r="247" spans="1:19" s="55" customFormat="1" ht="63" hidden="1" x14ac:dyDescent="0.15">
      <c r="A247" s="200" t="s">
        <v>608</v>
      </c>
      <c r="B247" s="85">
        <v>44056</v>
      </c>
      <c r="C247" s="89" t="s">
        <v>279</v>
      </c>
      <c r="D247" s="67" t="s">
        <v>212</v>
      </c>
      <c r="E247" s="76" t="s">
        <v>349</v>
      </c>
      <c r="F247" s="87">
        <v>16079.12</v>
      </c>
      <c r="G247" s="69">
        <v>15646.94</v>
      </c>
      <c r="H247" s="70">
        <f t="shared" si="3"/>
        <v>432.18000000000029</v>
      </c>
      <c r="I247" s="259" t="s">
        <v>1213</v>
      </c>
      <c r="J247" s="259" t="s">
        <v>1214</v>
      </c>
      <c r="K247" s="78" t="s">
        <v>141</v>
      </c>
      <c r="L247" s="84">
        <v>44067</v>
      </c>
      <c r="M247" s="67" t="s">
        <v>215</v>
      </c>
      <c r="N247" s="84">
        <v>44067</v>
      </c>
      <c r="O247" s="81" t="s">
        <v>117</v>
      </c>
      <c r="P247" s="90" t="s">
        <v>116</v>
      </c>
      <c r="Q247" s="90" t="s">
        <v>116</v>
      </c>
      <c r="R247" s="90" t="s">
        <v>116</v>
      </c>
      <c r="S247" s="67" t="s">
        <v>222</v>
      </c>
    </row>
    <row r="248" spans="1:19" s="55" customFormat="1" ht="52.5" hidden="1" x14ac:dyDescent="0.15">
      <c r="A248" s="200" t="s">
        <v>609</v>
      </c>
      <c r="B248" s="85">
        <v>44061</v>
      </c>
      <c r="C248" s="89" t="s">
        <v>1216</v>
      </c>
      <c r="D248" s="67" t="s">
        <v>112</v>
      </c>
      <c r="E248" s="76" t="s">
        <v>119</v>
      </c>
      <c r="F248" s="87">
        <v>57000</v>
      </c>
      <c r="G248" s="69">
        <v>40500</v>
      </c>
      <c r="H248" s="70">
        <f t="shared" si="3"/>
        <v>16500</v>
      </c>
      <c r="I248" s="259" t="s">
        <v>1217</v>
      </c>
      <c r="J248" s="259" t="s">
        <v>1218</v>
      </c>
      <c r="K248" s="78" t="s">
        <v>141</v>
      </c>
      <c r="L248" s="84">
        <v>44071</v>
      </c>
      <c r="M248" s="67" t="s">
        <v>188</v>
      </c>
      <c r="N248" s="84">
        <v>44071</v>
      </c>
      <c r="O248" s="81" t="s">
        <v>117</v>
      </c>
      <c r="P248" s="90" t="s">
        <v>116</v>
      </c>
      <c r="Q248" s="90" t="s">
        <v>116</v>
      </c>
      <c r="R248" s="90" t="s">
        <v>116</v>
      </c>
      <c r="S248" s="67" t="s">
        <v>222</v>
      </c>
    </row>
    <row r="249" spans="1:19" s="55" customFormat="1" ht="21" hidden="1" x14ac:dyDescent="0.15">
      <c r="A249" s="200" t="s">
        <v>610</v>
      </c>
      <c r="B249" s="85">
        <v>44062</v>
      </c>
      <c r="C249" s="89" t="s">
        <v>1245</v>
      </c>
      <c r="D249" s="67" t="s">
        <v>138</v>
      </c>
      <c r="E249" s="76" t="s">
        <v>119</v>
      </c>
      <c r="F249" s="87">
        <v>3775</v>
      </c>
      <c r="G249" s="69">
        <v>3020</v>
      </c>
      <c r="H249" s="70">
        <f t="shared" si="3"/>
        <v>755</v>
      </c>
      <c r="I249" s="259" t="s">
        <v>1246</v>
      </c>
      <c r="J249" s="259" t="s">
        <v>1247</v>
      </c>
      <c r="K249" s="78" t="s">
        <v>184</v>
      </c>
      <c r="L249" s="84">
        <v>44070</v>
      </c>
      <c r="M249" s="67" t="s">
        <v>437</v>
      </c>
      <c r="N249" s="84">
        <v>44070</v>
      </c>
      <c r="O249" s="81" t="s">
        <v>117</v>
      </c>
      <c r="P249" s="90" t="s">
        <v>116</v>
      </c>
      <c r="Q249" s="90" t="s">
        <v>116</v>
      </c>
      <c r="R249" s="90" t="s">
        <v>116</v>
      </c>
      <c r="S249" s="67" t="s">
        <v>222</v>
      </c>
    </row>
    <row r="250" spans="1:19" s="55" customFormat="1" ht="31.5" hidden="1" x14ac:dyDescent="0.15">
      <c r="A250" s="200" t="s">
        <v>611</v>
      </c>
      <c r="B250" s="85">
        <v>44062</v>
      </c>
      <c r="C250" s="89" t="s">
        <v>1507</v>
      </c>
      <c r="D250" s="67" t="s">
        <v>125</v>
      </c>
      <c r="E250" s="76" t="s">
        <v>119</v>
      </c>
      <c r="F250" s="87">
        <v>1076.28</v>
      </c>
      <c r="G250" s="69">
        <v>1076</v>
      </c>
      <c r="H250" s="70">
        <f t="shared" si="3"/>
        <v>0.27999999999997272</v>
      </c>
      <c r="I250" s="259"/>
      <c r="J250" s="259" t="s">
        <v>1508</v>
      </c>
      <c r="K250" s="78" t="s">
        <v>141</v>
      </c>
      <c r="L250" s="84">
        <v>44062</v>
      </c>
      <c r="M250" s="67" t="s">
        <v>151</v>
      </c>
      <c r="N250" s="84">
        <v>44062</v>
      </c>
      <c r="O250" s="81" t="s">
        <v>117</v>
      </c>
      <c r="P250" s="90"/>
      <c r="Q250" s="90"/>
      <c r="R250" s="90"/>
      <c r="S250" s="67" t="s">
        <v>152</v>
      </c>
    </row>
    <row r="251" spans="1:19" s="55" customFormat="1" ht="31.5" hidden="1" x14ac:dyDescent="0.15">
      <c r="A251" s="200" t="s">
        <v>612</v>
      </c>
      <c r="B251" s="85">
        <v>44061</v>
      </c>
      <c r="C251" s="89" t="s">
        <v>1557</v>
      </c>
      <c r="D251" s="67" t="s">
        <v>1287</v>
      </c>
      <c r="E251" s="76" t="s">
        <v>119</v>
      </c>
      <c r="F251" s="87">
        <v>2391.33</v>
      </c>
      <c r="G251" s="69">
        <v>2010</v>
      </c>
      <c r="H251" s="70">
        <f t="shared" si="3"/>
        <v>381.32999999999993</v>
      </c>
      <c r="I251" s="259"/>
      <c r="J251" s="259" t="s">
        <v>1558</v>
      </c>
      <c r="K251" s="78" t="s">
        <v>141</v>
      </c>
      <c r="L251" s="84">
        <v>44097</v>
      </c>
      <c r="M251" s="67" t="s">
        <v>151</v>
      </c>
      <c r="N251" s="84">
        <v>44097</v>
      </c>
      <c r="O251" s="81" t="s">
        <v>117</v>
      </c>
      <c r="P251" s="90"/>
      <c r="Q251" s="90"/>
      <c r="R251" s="90"/>
      <c r="S251" s="67" t="s">
        <v>1082</v>
      </c>
    </row>
    <row r="252" spans="1:19" s="55" customFormat="1" hidden="1" x14ac:dyDescent="0.15">
      <c r="A252" s="200" t="s">
        <v>613</v>
      </c>
      <c r="B252" s="85"/>
      <c r="C252" s="89"/>
      <c r="D252" s="67"/>
      <c r="E252" s="76"/>
      <c r="F252" s="87"/>
      <c r="G252" s="69"/>
      <c r="H252" s="70" t="str">
        <f t="shared" si="3"/>
        <v/>
      </c>
      <c r="I252" s="259"/>
      <c r="J252" s="259"/>
      <c r="K252" s="78"/>
      <c r="L252" s="84"/>
      <c r="M252" s="67"/>
      <c r="N252" s="84"/>
      <c r="O252" s="81"/>
      <c r="P252" s="90"/>
      <c r="Q252" s="90"/>
      <c r="R252" s="90"/>
      <c r="S252" s="67"/>
    </row>
    <row r="253" spans="1:19" s="55" customFormat="1" ht="105" hidden="1" x14ac:dyDescent="0.15">
      <c r="A253" s="200" t="s">
        <v>614</v>
      </c>
      <c r="B253" s="85">
        <v>44068</v>
      </c>
      <c r="C253" s="89" t="s">
        <v>1253</v>
      </c>
      <c r="D253" s="67" t="s">
        <v>153</v>
      </c>
      <c r="E253" s="76" t="s">
        <v>349</v>
      </c>
      <c r="F253" s="87">
        <v>33190.5</v>
      </c>
      <c r="G253" s="69">
        <v>29002.49</v>
      </c>
      <c r="H253" s="70">
        <f t="shared" si="3"/>
        <v>4188.0099999999984</v>
      </c>
      <c r="I253" s="259" t="s">
        <v>1254</v>
      </c>
      <c r="J253" s="259" t="s">
        <v>1255</v>
      </c>
      <c r="K253" s="78" t="s">
        <v>141</v>
      </c>
      <c r="L253" s="84">
        <v>44075</v>
      </c>
      <c r="M253" s="67" t="s">
        <v>157</v>
      </c>
      <c r="N253" s="84">
        <v>44075</v>
      </c>
      <c r="O253" s="81" t="s">
        <v>117</v>
      </c>
      <c r="P253" s="90" t="s">
        <v>116</v>
      </c>
      <c r="Q253" s="90" t="s">
        <v>116</v>
      </c>
      <c r="R253" s="90" t="s">
        <v>116</v>
      </c>
      <c r="S253" s="67" t="s">
        <v>222</v>
      </c>
    </row>
    <row r="254" spans="1:19" s="55" customFormat="1" ht="94.5" hidden="1" x14ac:dyDescent="0.15">
      <c r="A254" s="200" t="s">
        <v>615</v>
      </c>
      <c r="B254" s="85">
        <v>44068</v>
      </c>
      <c r="C254" s="89" t="s">
        <v>1398</v>
      </c>
      <c r="D254" s="67" t="s">
        <v>153</v>
      </c>
      <c r="E254" s="76" t="s">
        <v>349</v>
      </c>
      <c r="F254" s="87">
        <v>89133.64</v>
      </c>
      <c r="G254" s="69">
        <v>88590.79</v>
      </c>
      <c r="H254" s="70">
        <f t="shared" si="3"/>
        <v>542.85000000000582</v>
      </c>
      <c r="I254" s="259" t="s">
        <v>1406</v>
      </c>
      <c r="J254" s="259" t="s">
        <v>1407</v>
      </c>
      <c r="K254" s="78" t="s">
        <v>141</v>
      </c>
      <c r="L254" s="84">
        <v>44076</v>
      </c>
      <c r="M254" s="67" t="s">
        <v>157</v>
      </c>
      <c r="N254" s="84">
        <v>44076</v>
      </c>
      <c r="O254" s="81" t="s">
        <v>117</v>
      </c>
      <c r="P254" s="90" t="s">
        <v>116</v>
      </c>
      <c r="Q254" s="90" t="s">
        <v>116</v>
      </c>
      <c r="R254" s="90" t="s">
        <v>116</v>
      </c>
      <c r="S254" s="67" t="s">
        <v>222</v>
      </c>
    </row>
    <row r="255" spans="1:19" s="55" customFormat="1" ht="52.5" hidden="1" x14ac:dyDescent="0.15">
      <c r="A255" s="200" t="s">
        <v>616</v>
      </c>
      <c r="B255" s="85">
        <v>44069</v>
      </c>
      <c r="C255" s="89" t="s">
        <v>1248</v>
      </c>
      <c r="D255" s="67" t="s">
        <v>153</v>
      </c>
      <c r="E255" s="76" t="s">
        <v>349</v>
      </c>
      <c r="F255" s="87">
        <v>6796</v>
      </c>
      <c r="G255" s="69">
        <v>6003.92</v>
      </c>
      <c r="H255" s="70">
        <f t="shared" si="3"/>
        <v>792.07999999999993</v>
      </c>
      <c r="I255" s="267" t="s">
        <v>1249</v>
      </c>
      <c r="J255" s="267" t="s">
        <v>1250</v>
      </c>
      <c r="K255" s="78" t="s">
        <v>141</v>
      </c>
      <c r="L255" s="84">
        <v>44076</v>
      </c>
      <c r="M255" s="67" t="s">
        <v>157</v>
      </c>
      <c r="N255" s="84">
        <v>44076</v>
      </c>
      <c r="O255" s="81" t="s">
        <v>117</v>
      </c>
      <c r="P255" s="90" t="s">
        <v>116</v>
      </c>
      <c r="Q255" s="90" t="s">
        <v>116</v>
      </c>
      <c r="R255" s="90" t="s">
        <v>116</v>
      </c>
      <c r="S255" s="67" t="s">
        <v>222</v>
      </c>
    </row>
    <row r="256" spans="1:19" s="55" customFormat="1" ht="199.5" hidden="1" x14ac:dyDescent="0.15">
      <c r="A256" s="200" t="s">
        <v>617</v>
      </c>
      <c r="B256" s="85">
        <v>44069</v>
      </c>
      <c r="C256" s="89" t="s">
        <v>1099</v>
      </c>
      <c r="D256" s="67" t="s">
        <v>112</v>
      </c>
      <c r="E256" s="76" t="s">
        <v>349</v>
      </c>
      <c r="F256" s="87">
        <v>48669.51</v>
      </c>
      <c r="G256" s="69">
        <v>40425.589999999997</v>
      </c>
      <c r="H256" s="70">
        <f t="shared" si="3"/>
        <v>8243.9200000000055</v>
      </c>
      <c r="I256" s="267"/>
      <c r="J256" s="267" t="s">
        <v>1559</v>
      </c>
      <c r="K256" s="78" t="s">
        <v>141</v>
      </c>
      <c r="L256" s="84">
        <v>44082</v>
      </c>
      <c r="M256" s="67" t="s">
        <v>188</v>
      </c>
      <c r="N256" s="84">
        <v>44082</v>
      </c>
      <c r="O256" s="81" t="s">
        <v>117</v>
      </c>
      <c r="P256" s="90"/>
      <c r="Q256" s="90"/>
      <c r="R256" s="90"/>
      <c r="S256" s="67" t="s">
        <v>152</v>
      </c>
    </row>
    <row r="257" spans="1:19" s="55" customFormat="1" ht="21" hidden="1" x14ac:dyDescent="0.15">
      <c r="A257" s="200" t="s">
        <v>618</v>
      </c>
      <c r="B257" s="85">
        <v>44070</v>
      </c>
      <c r="C257" s="89" t="s">
        <v>1256</v>
      </c>
      <c r="D257" s="67" t="s">
        <v>112</v>
      </c>
      <c r="E257" s="76" t="s">
        <v>119</v>
      </c>
      <c r="F257" s="87">
        <v>5040</v>
      </c>
      <c r="G257" s="69">
        <v>4458</v>
      </c>
      <c r="H257" s="70">
        <f t="shared" si="3"/>
        <v>582</v>
      </c>
      <c r="I257" s="259" t="s">
        <v>1257</v>
      </c>
      <c r="J257" s="259" t="s">
        <v>67</v>
      </c>
      <c r="K257" s="78" t="s">
        <v>141</v>
      </c>
      <c r="L257" s="84">
        <v>44074</v>
      </c>
      <c r="M257" s="67" t="s">
        <v>188</v>
      </c>
      <c r="N257" s="84">
        <v>44074</v>
      </c>
      <c r="O257" s="81" t="s">
        <v>117</v>
      </c>
      <c r="P257" s="90" t="s">
        <v>116</v>
      </c>
      <c r="Q257" s="90" t="s">
        <v>116</v>
      </c>
      <c r="R257" s="90" t="s">
        <v>116</v>
      </c>
      <c r="S257" s="67" t="s">
        <v>152</v>
      </c>
    </row>
    <row r="258" spans="1:19" s="55" customFormat="1" ht="31.5" hidden="1" x14ac:dyDescent="0.15">
      <c r="A258" s="200" t="s">
        <v>619</v>
      </c>
      <c r="B258" s="85">
        <v>44070</v>
      </c>
      <c r="C258" s="89" t="s">
        <v>396</v>
      </c>
      <c r="D258" s="67" t="s">
        <v>112</v>
      </c>
      <c r="E258" s="76" t="s">
        <v>349</v>
      </c>
      <c r="F258" s="87">
        <v>2113.8000000000002</v>
      </c>
      <c r="G258" s="69">
        <v>1682.36</v>
      </c>
      <c r="H258" s="70">
        <f t="shared" si="3"/>
        <v>431.44000000000028</v>
      </c>
      <c r="I258" s="259"/>
      <c r="J258" s="259" t="s">
        <v>1568</v>
      </c>
      <c r="K258" s="78" t="s">
        <v>141</v>
      </c>
      <c r="L258" s="84">
        <v>44082</v>
      </c>
      <c r="M258" s="67" t="s">
        <v>262</v>
      </c>
      <c r="N258" s="84">
        <v>44082</v>
      </c>
      <c r="O258" s="81" t="s">
        <v>117</v>
      </c>
      <c r="P258" s="90"/>
      <c r="Q258" s="90"/>
      <c r="R258" s="90"/>
      <c r="S258" s="67" t="s">
        <v>152</v>
      </c>
    </row>
    <row r="259" spans="1:19" s="55" customFormat="1" ht="31.5" hidden="1" x14ac:dyDescent="0.15">
      <c r="A259" s="200" t="s">
        <v>620</v>
      </c>
      <c r="B259" s="85">
        <v>44069</v>
      </c>
      <c r="C259" s="89" t="s">
        <v>1445</v>
      </c>
      <c r="D259" s="67" t="s">
        <v>148</v>
      </c>
      <c r="E259" s="76" t="s">
        <v>119</v>
      </c>
      <c r="F259" s="87">
        <v>8415</v>
      </c>
      <c r="G259" s="69">
        <v>1860</v>
      </c>
      <c r="H259" s="70">
        <f t="shared" ref="H259:H322" si="4">IF(F259="","",F259-G259)</f>
        <v>6555</v>
      </c>
      <c r="I259" s="259"/>
      <c r="J259" s="259" t="s">
        <v>1430</v>
      </c>
      <c r="K259" s="78" t="s">
        <v>141</v>
      </c>
      <c r="L259" s="84">
        <v>44091</v>
      </c>
      <c r="M259" s="67" t="s">
        <v>151</v>
      </c>
      <c r="N259" s="84">
        <v>44091</v>
      </c>
      <c r="O259" s="81" t="s">
        <v>117</v>
      </c>
      <c r="P259" s="90"/>
      <c r="Q259" s="90"/>
      <c r="R259" s="90"/>
      <c r="S259" s="67" t="s">
        <v>152</v>
      </c>
    </row>
    <row r="260" spans="1:19" s="55" customFormat="1" hidden="1" x14ac:dyDescent="0.15">
      <c r="A260" s="200" t="s">
        <v>485</v>
      </c>
      <c r="B260" s="85">
        <v>44070</v>
      </c>
      <c r="C260" s="89" t="s">
        <v>1509</v>
      </c>
      <c r="D260" s="67" t="s">
        <v>112</v>
      </c>
      <c r="E260" s="76" t="s">
        <v>119</v>
      </c>
      <c r="F260" s="77">
        <v>398.12</v>
      </c>
      <c r="G260" s="69">
        <v>254.8</v>
      </c>
      <c r="H260" s="70">
        <f t="shared" si="4"/>
        <v>143.32</v>
      </c>
      <c r="I260" s="265"/>
      <c r="J260" s="265" t="s">
        <v>1510</v>
      </c>
      <c r="K260" s="78" t="s">
        <v>141</v>
      </c>
      <c r="L260" s="81">
        <v>44082</v>
      </c>
      <c r="M260" s="67" t="s">
        <v>262</v>
      </c>
      <c r="N260" s="81">
        <v>44082</v>
      </c>
      <c r="O260" s="81" t="s">
        <v>117</v>
      </c>
      <c r="P260" s="90"/>
      <c r="Q260" s="90"/>
      <c r="R260" s="90"/>
      <c r="S260" s="67" t="s">
        <v>152</v>
      </c>
    </row>
    <row r="261" spans="1:19" s="55" customFormat="1" ht="21" hidden="1" x14ac:dyDescent="0.15">
      <c r="A261" s="200" t="s">
        <v>621</v>
      </c>
      <c r="B261" s="85">
        <v>44070</v>
      </c>
      <c r="C261" s="89" t="s">
        <v>325</v>
      </c>
      <c r="D261" s="67" t="s">
        <v>112</v>
      </c>
      <c r="E261" s="76" t="s">
        <v>349</v>
      </c>
      <c r="F261" s="77">
        <v>1106.25</v>
      </c>
      <c r="G261" s="69">
        <v>710.09</v>
      </c>
      <c r="H261" s="70">
        <f t="shared" si="4"/>
        <v>396.15999999999997</v>
      </c>
      <c r="I261" s="265" t="s">
        <v>326</v>
      </c>
      <c r="J261" s="265" t="s">
        <v>1635</v>
      </c>
      <c r="K261" s="78" t="s">
        <v>141</v>
      </c>
      <c r="L261" s="81">
        <v>44082</v>
      </c>
      <c r="M261" s="67" t="s">
        <v>114</v>
      </c>
      <c r="N261" s="81">
        <v>44082</v>
      </c>
      <c r="O261" s="81" t="s">
        <v>117</v>
      </c>
      <c r="P261" s="80" t="s">
        <v>116</v>
      </c>
      <c r="Q261" s="80" t="s">
        <v>116</v>
      </c>
      <c r="R261" s="80" t="s">
        <v>116</v>
      </c>
      <c r="S261" s="67" t="s">
        <v>222</v>
      </c>
    </row>
    <row r="262" spans="1:19" s="55" customFormat="1" ht="21" hidden="1" x14ac:dyDescent="0.15">
      <c r="A262" s="200" t="s">
        <v>622</v>
      </c>
      <c r="B262" s="85">
        <v>44071</v>
      </c>
      <c r="C262" s="89" t="s">
        <v>1365</v>
      </c>
      <c r="D262" s="67" t="s">
        <v>148</v>
      </c>
      <c r="E262" s="76" t="s">
        <v>119</v>
      </c>
      <c r="F262" s="87">
        <v>1760</v>
      </c>
      <c r="G262" s="69">
        <v>1760</v>
      </c>
      <c r="H262" s="70">
        <f t="shared" si="4"/>
        <v>0</v>
      </c>
      <c r="I262" s="265"/>
      <c r="J262" s="268" t="s">
        <v>1240</v>
      </c>
      <c r="K262" s="78" t="s">
        <v>141</v>
      </c>
      <c r="L262" s="81">
        <v>44071</v>
      </c>
      <c r="M262" s="67" t="s">
        <v>122</v>
      </c>
      <c r="N262" s="81">
        <v>44071</v>
      </c>
      <c r="O262" s="81" t="s">
        <v>117</v>
      </c>
      <c r="P262" s="80" t="s">
        <v>116</v>
      </c>
      <c r="Q262" s="80" t="s">
        <v>116</v>
      </c>
      <c r="R262" s="80" t="s">
        <v>116</v>
      </c>
      <c r="S262" s="67" t="s">
        <v>152</v>
      </c>
    </row>
    <row r="263" spans="1:19" s="55" customFormat="1" ht="31.5" hidden="1" x14ac:dyDescent="0.15">
      <c r="A263" s="200" t="s">
        <v>623</v>
      </c>
      <c r="B263" s="74">
        <v>44074</v>
      </c>
      <c r="C263" s="75" t="s">
        <v>208</v>
      </c>
      <c r="D263" s="67" t="s">
        <v>153</v>
      </c>
      <c r="E263" s="76" t="s">
        <v>119</v>
      </c>
      <c r="F263" s="77">
        <v>3837.5</v>
      </c>
      <c r="G263" s="69">
        <v>2693.75</v>
      </c>
      <c r="H263" s="70">
        <f t="shared" si="4"/>
        <v>1143.75</v>
      </c>
      <c r="I263" s="265" t="s">
        <v>1251</v>
      </c>
      <c r="J263" s="265" t="s">
        <v>1252</v>
      </c>
      <c r="K263" s="78" t="s">
        <v>141</v>
      </c>
      <c r="L263" s="81">
        <v>44075</v>
      </c>
      <c r="M263" s="67" t="s">
        <v>157</v>
      </c>
      <c r="N263" s="81">
        <v>44075</v>
      </c>
      <c r="O263" s="81" t="s">
        <v>117</v>
      </c>
      <c r="P263" s="80" t="s">
        <v>116</v>
      </c>
      <c r="Q263" s="80" t="s">
        <v>116</v>
      </c>
      <c r="R263" s="80" t="s">
        <v>116</v>
      </c>
      <c r="S263" s="67" t="s">
        <v>222</v>
      </c>
    </row>
    <row r="264" spans="1:19" s="55" customFormat="1" hidden="1" x14ac:dyDescent="0.15">
      <c r="A264" s="200" t="s">
        <v>624</v>
      </c>
      <c r="B264" s="74">
        <v>44077</v>
      </c>
      <c r="C264" s="75" t="s">
        <v>1425</v>
      </c>
      <c r="D264" s="67" t="s">
        <v>242</v>
      </c>
      <c r="E264" s="76" t="s">
        <v>119</v>
      </c>
      <c r="F264" s="77">
        <v>1999.96</v>
      </c>
      <c r="G264" s="69">
        <v>1755</v>
      </c>
      <c r="H264" s="70">
        <f t="shared" si="4"/>
        <v>244.96000000000004</v>
      </c>
      <c r="I264" s="265" t="s">
        <v>1426</v>
      </c>
      <c r="J264" s="265" t="s">
        <v>244</v>
      </c>
      <c r="K264" s="78" t="s">
        <v>184</v>
      </c>
      <c r="L264" s="81">
        <v>44102</v>
      </c>
      <c r="M264" s="67" t="s">
        <v>437</v>
      </c>
      <c r="N264" s="81">
        <v>44102</v>
      </c>
      <c r="O264" s="81" t="s">
        <v>117</v>
      </c>
      <c r="P264" s="80" t="s">
        <v>116</v>
      </c>
      <c r="Q264" s="80" t="s">
        <v>116</v>
      </c>
      <c r="R264" s="80" t="s">
        <v>116</v>
      </c>
      <c r="S264" s="67" t="s">
        <v>222</v>
      </c>
    </row>
    <row r="265" spans="1:19" s="55" customFormat="1" ht="84" hidden="1" x14ac:dyDescent="0.15">
      <c r="A265" s="200" t="s">
        <v>625</v>
      </c>
      <c r="B265" s="74">
        <v>44077</v>
      </c>
      <c r="C265" s="75" t="s">
        <v>457</v>
      </c>
      <c r="D265" s="67" t="s">
        <v>112</v>
      </c>
      <c r="E265" s="76" t="s">
        <v>349</v>
      </c>
      <c r="F265" s="77">
        <v>11594.68</v>
      </c>
      <c r="G265" s="69">
        <v>9508.01</v>
      </c>
      <c r="H265" s="70">
        <f t="shared" si="4"/>
        <v>2086.67</v>
      </c>
      <c r="I265" s="259"/>
      <c r="J265" s="265" t="s">
        <v>1572</v>
      </c>
      <c r="K265" s="78" t="s">
        <v>141</v>
      </c>
      <c r="L265" s="81">
        <v>44084</v>
      </c>
      <c r="M265" s="67" t="s">
        <v>114</v>
      </c>
      <c r="N265" s="81">
        <v>44084</v>
      </c>
      <c r="O265" s="81" t="s">
        <v>117</v>
      </c>
      <c r="P265" s="80"/>
      <c r="Q265" s="80"/>
      <c r="R265" s="80"/>
      <c r="S265" s="67" t="s">
        <v>152</v>
      </c>
    </row>
    <row r="266" spans="1:19" s="55" customFormat="1" ht="73.5" hidden="1" x14ac:dyDescent="0.15">
      <c r="A266" s="200" t="s">
        <v>626</v>
      </c>
      <c r="B266" s="74">
        <v>44077</v>
      </c>
      <c r="C266" s="75" t="s">
        <v>256</v>
      </c>
      <c r="D266" s="67" t="s">
        <v>153</v>
      </c>
      <c r="E266" s="76" t="s">
        <v>119</v>
      </c>
      <c r="F266" s="77">
        <v>25696</v>
      </c>
      <c r="G266" s="69">
        <v>18900</v>
      </c>
      <c r="H266" s="70">
        <f t="shared" si="4"/>
        <v>6796</v>
      </c>
      <c r="I266" s="265" t="s">
        <v>1263</v>
      </c>
      <c r="J266" s="265" t="s">
        <v>1264</v>
      </c>
      <c r="K266" s="78" t="s">
        <v>141</v>
      </c>
      <c r="L266" s="81">
        <v>44078</v>
      </c>
      <c r="M266" s="67" t="s">
        <v>157</v>
      </c>
      <c r="N266" s="81">
        <v>44078</v>
      </c>
      <c r="O266" s="81" t="s">
        <v>117</v>
      </c>
      <c r="P266" s="80" t="s">
        <v>116</v>
      </c>
      <c r="Q266" s="80" t="s">
        <v>116</v>
      </c>
      <c r="R266" s="80" t="s">
        <v>116</v>
      </c>
      <c r="S266" s="67" t="s">
        <v>222</v>
      </c>
    </row>
    <row r="267" spans="1:19" s="55" customFormat="1" ht="21" hidden="1" x14ac:dyDescent="0.15">
      <c r="A267" s="200" t="s">
        <v>627</v>
      </c>
      <c r="B267" s="74">
        <v>44077</v>
      </c>
      <c r="C267" s="75" t="s">
        <v>1446</v>
      </c>
      <c r="D267" s="67" t="s">
        <v>112</v>
      </c>
      <c r="E267" s="76" t="s">
        <v>119</v>
      </c>
      <c r="F267" s="77">
        <v>1000</v>
      </c>
      <c r="G267" s="69">
        <v>820</v>
      </c>
      <c r="H267" s="70">
        <f t="shared" si="4"/>
        <v>180</v>
      </c>
      <c r="I267" s="265"/>
      <c r="J267" s="265" t="s">
        <v>1447</v>
      </c>
      <c r="K267" s="78" t="s">
        <v>141</v>
      </c>
      <c r="L267" s="81">
        <v>44084</v>
      </c>
      <c r="M267" s="67" t="s">
        <v>188</v>
      </c>
      <c r="N267" s="81">
        <v>44084</v>
      </c>
      <c r="O267" s="81" t="s">
        <v>117</v>
      </c>
      <c r="P267" s="80"/>
      <c r="Q267" s="80"/>
      <c r="R267" s="80"/>
      <c r="S267" s="67" t="s">
        <v>152</v>
      </c>
    </row>
    <row r="268" spans="1:19" s="55" customFormat="1" ht="21" hidden="1" x14ac:dyDescent="0.15">
      <c r="A268" s="200" t="s">
        <v>628</v>
      </c>
      <c r="B268" s="74">
        <v>44089</v>
      </c>
      <c r="C268" s="75" t="s">
        <v>1577</v>
      </c>
      <c r="D268" s="67" t="s">
        <v>112</v>
      </c>
      <c r="E268" s="76" t="s">
        <v>349</v>
      </c>
      <c r="F268" s="77">
        <v>548.17999999999995</v>
      </c>
      <c r="G268" s="69">
        <v>514.05999999999995</v>
      </c>
      <c r="H268" s="70">
        <f t="shared" si="4"/>
        <v>34.120000000000005</v>
      </c>
      <c r="I268" s="265"/>
      <c r="J268" s="265" t="s">
        <v>1578</v>
      </c>
      <c r="K268" s="78" t="s">
        <v>141</v>
      </c>
      <c r="L268" s="81">
        <v>44091</v>
      </c>
      <c r="M268" s="67" t="s">
        <v>114</v>
      </c>
      <c r="N268" s="81">
        <v>44091</v>
      </c>
      <c r="O268" s="81" t="s">
        <v>117</v>
      </c>
      <c r="P268" s="80"/>
      <c r="Q268" s="80"/>
      <c r="R268" s="80"/>
      <c r="S268" s="67" t="s">
        <v>152</v>
      </c>
    </row>
    <row r="269" spans="1:19" s="55" customFormat="1" ht="42" hidden="1" x14ac:dyDescent="0.15">
      <c r="A269" s="200" t="s">
        <v>629</v>
      </c>
      <c r="B269" s="74">
        <v>44088</v>
      </c>
      <c r="C269" s="75" t="s">
        <v>1398</v>
      </c>
      <c r="D269" s="67" t="s">
        <v>153</v>
      </c>
      <c r="E269" s="76" t="s">
        <v>119</v>
      </c>
      <c r="F269" s="77">
        <v>4000</v>
      </c>
      <c r="G269" s="69">
        <v>3748.2</v>
      </c>
      <c r="H269" s="70">
        <f t="shared" si="4"/>
        <v>251.80000000000018</v>
      </c>
      <c r="I269" s="265" t="s">
        <v>1399</v>
      </c>
      <c r="J269" s="265" t="s">
        <v>1400</v>
      </c>
      <c r="K269" s="78" t="s">
        <v>141</v>
      </c>
      <c r="L269" s="81">
        <v>44096</v>
      </c>
      <c r="M269" s="67" t="s">
        <v>157</v>
      </c>
      <c r="N269" s="81">
        <v>44096</v>
      </c>
      <c r="O269" s="81" t="s">
        <v>117</v>
      </c>
      <c r="P269" s="80" t="s">
        <v>116</v>
      </c>
      <c r="Q269" s="80" t="s">
        <v>116</v>
      </c>
      <c r="R269" s="80" t="s">
        <v>116</v>
      </c>
      <c r="S269" s="67" t="s">
        <v>222</v>
      </c>
    </row>
    <row r="270" spans="1:19" s="55" customFormat="1" ht="21" hidden="1" x14ac:dyDescent="0.15">
      <c r="A270" s="200" t="s">
        <v>630</v>
      </c>
      <c r="B270" s="74">
        <v>44091</v>
      </c>
      <c r="C270" s="75" t="s">
        <v>1384</v>
      </c>
      <c r="D270" s="67" t="s">
        <v>148</v>
      </c>
      <c r="E270" s="76" t="s">
        <v>119</v>
      </c>
      <c r="F270" s="77">
        <v>1050</v>
      </c>
      <c r="G270" s="69">
        <v>1050</v>
      </c>
      <c r="H270" s="70">
        <f t="shared" si="4"/>
        <v>0</v>
      </c>
      <c r="I270" s="265" t="s">
        <v>1385</v>
      </c>
      <c r="J270" s="265" t="s">
        <v>1240</v>
      </c>
      <c r="K270" s="78" t="s">
        <v>184</v>
      </c>
      <c r="L270" s="81">
        <v>44030</v>
      </c>
      <c r="M270" s="67" t="s">
        <v>122</v>
      </c>
      <c r="N270" s="81">
        <v>44092</v>
      </c>
      <c r="O270" s="81" t="s">
        <v>117</v>
      </c>
      <c r="P270" s="80" t="s">
        <v>116</v>
      </c>
      <c r="Q270" s="80" t="s">
        <v>116</v>
      </c>
      <c r="R270" s="80" t="s">
        <v>116</v>
      </c>
      <c r="S270" s="67" t="s">
        <v>222</v>
      </c>
    </row>
    <row r="271" spans="1:19" s="55" customFormat="1" ht="66" hidden="1" customHeight="1" x14ac:dyDescent="0.15">
      <c r="A271" s="200" t="s">
        <v>631</v>
      </c>
      <c r="B271" s="74">
        <v>44092</v>
      </c>
      <c r="C271" s="75" t="s">
        <v>901</v>
      </c>
      <c r="D271" s="67" t="s">
        <v>212</v>
      </c>
      <c r="E271" s="76" t="s">
        <v>139</v>
      </c>
      <c r="F271" s="77">
        <v>8786.2000000000007</v>
      </c>
      <c r="G271" s="69">
        <v>8445.4</v>
      </c>
      <c r="H271" s="70">
        <f t="shared" si="4"/>
        <v>340.80000000000109</v>
      </c>
      <c r="I271" s="265" t="s">
        <v>1410</v>
      </c>
      <c r="J271" s="265" t="s">
        <v>1411</v>
      </c>
      <c r="K271" s="78" t="s">
        <v>141</v>
      </c>
      <c r="L271" s="81">
        <v>44103</v>
      </c>
      <c r="M271" s="67" t="s">
        <v>215</v>
      </c>
      <c r="N271" s="81">
        <v>44104</v>
      </c>
      <c r="O271" s="81" t="s">
        <v>117</v>
      </c>
      <c r="P271" s="80" t="s">
        <v>116</v>
      </c>
      <c r="Q271" s="80" t="s">
        <v>116</v>
      </c>
      <c r="R271" s="80" t="s">
        <v>116</v>
      </c>
      <c r="S271" s="67" t="s">
        <v>1082</v>
      </c>
    </row>
    <row r="272" spans="1:19" s="55" customFormat="1" ht="21" hidden="1" x14ac:dyDescent="0.15">
      <c r="A272" s="200" t="s">
        <v>632</v>
      </c>
      <c r="B272" s="74">
        <v>44092</v>
      </c>
      <c r="C272" s="75" t="s">
        <v>233</v>
      </c>
      <c r="D272" s="67" t="s">
        <v>212</v>
      </c>
      <c r="E272" s="76" t="s">
        <v>119</v>
      </c>
      <c r="F272" s="77">
        <v>684.8</v>
      </c>
      <c r="G272" s="69">
        <v>640</v>
      </c>
      <c r="H272" s="70">
        <f t="shared" si="4"/>
        <v>44.799999999999955</v>
      </c>
      <c r="I272" s="269" t="s">
        <v>235</v>
      </c>
      <c r="J272" s="269" t="s">
        <v>235</v>
      </c>
      <c r="K272" s="78" t="s">
        <v>141</v>
      </c>
      <c r="L272" s="81">
        <v>44103</v>
      </c>
      <c r="M272" s="67" t="s">
        <v>215</v>
      </c>
      <c r="N272" s="81">
        <v>44104</v>
      </c>
      <c r="O272" s="81" t="s">
        <v>117</v>
      </c>
      <c r="P272" s="80" t="s">
        <v>116</v>
      </c>
      <c r="Q272" s="80" t="s">
        <v>116</v>
      </c>
      <c r="R272" s="80" t="s">
        <v>116</v>
      </c>
      <c r="S272" s="67" t="s">
        <v>1082</v>
      </c>
    </row>
    <row r="273" spans="1:19" s="55" customFormat="1" ht="94.5" hidden="1" x14ac:dyDescent="0.15">
      <c r="A273" s="200" t="s">
        <v>633</v>
      </c>
      <c r="B273" s="74">
        <v>44092</v>
      </c>
      <c r="C273" s="75" t="s">
        <v>284</v>
      </c>
      <c r="D273" s="67" t="s">
        <v>212</v>
      </c>
      <c r="E273" s="76" t="s">
        <v>349</v>
      </c>
      <c r="F273" s="77">
        <v>15361.51</v>
      </c>
      <c r="G273" s="69">
        <v>14966.05</v>
      </c>
      <c r="H273" s="70">
        <f t="shared" si="4"/>
        <v>395.46000000000095</v>
      </c>
      <c r="I273" s="265" t="s">
        <v>1412</v>
      </c>
      <c r="J273" s="265" t="s">
        <v>1413</v>
      </c>
      <c r="K273" s="78" t="s">
        <v>141</v>
      </c>
      <c r="L273" s="81">
        <v>44103</v>
      </c>
      <c r="M273" s="67" t="s">
        <v>215</v>
      </c>
      <c r="N273" s="81">
        <v>44104</v>
      </c>
      <c r="O273" s="81" t="s">
        <v>117</v>
      </c>
      <c r="P273" s="80" t="s">
        <v>116</v>
      </c>
      <c r="Q273" s="80" t="s">
        <v>116</v>
      </c>
      <c r="R273" s="80" t="s">
        <v>116</v>
      </c>
      <c r="S273" s="67" t="s">
        <v>1082</v>
      </c>
    </row>
    <row r="274" spans="1:19" s="55" customFormat="1" ht="21" hidden="1" x14ac:dyDescent="0.15">
      <c r="A274" s="200" t="s">
        <v>634</v>
      </c>
      <c r="B274" s="74">
        <v>44092</v>
      </c>
      <c r="C274" s="75" t="s">
        <v>245</v>
      </c>
      <c r="D274" s="67" t="s">
        <v>212</v>
      </c>
      <c r="E274" s="76" t="s">
        <v>349</v>
      </c>
      <c r="F274" s="77">
        <v>2199.92</v>
      </c>
      <c r="G274" s="69">
        <v>2056</v>
      </c>
      <c r="H274" s="70">
        <f t="shared" si="4"/>
        <v>143.92000000000007</v>
      </c>
      <c r="I274" s="269" t="s">
        <v>235</v>
      </c>
      <c r="J274" s="269" t="s">
        <v>235</v>
      </c>
      <c r="K274" s="78" t="s">
        <v>141</v>
      </c>
      <c r="L274" s="81">
        <v>44103</v>
      </c>
      <c r="M274" s="67" t="s">
        <v>215</v>
      </c>
      <c r="N274" s="81">
        <v>44104</v>
      </c>
      <c r="O274" s="81" t="s">
        <v>117</v>
      </c>
      <c r="P274" s="80" t="s">
        <v>116</v>
      </c>
      <c r="Q274" s="80" t="s">
        <v>116</v>
      </c>
      <c r="R274" s="80" t="s">
        <v>116</v>
      </c>
      <c r="S274" s="67" t="s">
        <v>1082</v>
      </c>
    </row>
    <row r="275" spans="1:19" s="55" customFormat="1" ht="157.5" hidden="1" x14ac:dyDescent="0.15">
      <c r="A275" s="200" t="s">
        <v>635</v>
      </c>
      <c r="B275" s="74">
        <v>44092</v>
      </c>
      <c r="C275" s="75" t="s">
        <v>279</v>
      </c>
      <c r="D275" s="67" t="s">
        <v>212</v>
      </c>
      <c r="E275" s="76" t="s">
        <v>349</v>
      </c>
      <c r="F275" s="77">
        <v>20271.12</v>
      </c>
      <c r="G275" s="69">
        <v>16594.95</v>
      </c>
      <c r="H275" s="70">
        <f t="shared" si="4"/>
        <v>3676.1699999999983</v>
      </c>
      <c r="I275" s="265" t="s">
        <v>1414</v>
      </c>
      <c r="J275" s="265" t="s">
        <v>1415</v>
      </c>
      <c r="K275" s="78" t="s">
        <v>141</v>
      </c>
      <c r="L275" s="81">
        <v>44103</v>
      </c>
      <c r="M275" s="67" t="s">
        <v>215</v>
      </c>
      <c r="N275" s="81">
        <v>44104</v>
      </c>
      <c r="O275" s="81" t="s">
        <v>117</v>
      </c>
      <c r="P275" s="80" t="s">
        <v>116</v>
      </c>
      <c r="Q275" s="80" t="s">
        <v>116</v>
      </c>
      <c r="R275" s="80" t="s">
        <v>116</v>
      </c>
      <c r="S275" s="67" t="s">
        <v>1082</v>
      </c>
    </row>
    <row r="276" spans="1:19" s="55" customFormat="1" ht="21" hidden="1" x14ac:dyDescent="0.15">
      <c r="A276" s="200" t="s">
        <v>636</v>
      </c>
      <c r="B276" s="74">
        <v>44096</v>
      </c>
      <c r="C276" s="75" t="s">
        <v>219</v>
      </c>
      <c r="D276" s="67" t="s">
        <v>112</v>
      </c>
      <c r="E276" s="76" t="s">
        <v>119</v>
      </c>
      <c r="F276" s="77">
        <v>3197.56</v>
      </c>
      <c r="G276" s="69">
        <v>2979.18</v>
      </c>
      <c r="H276" s="70">
        <f t="shared" si="4"/>
        <v>218.38000000000011</v>
      </c>
      <c r="I276" s="265"/>
      <c r="J276" s="265" t="s">
        <v>1582</v>
      </c>
      <c r="K276" s="78" t="s">
        <v>141</v>
      </c>
      <c r="L276" s="81">
        <v>44097</v>
      </c>
      <c r="M276" s="67" t="s">
        <v>188</v>
      </c>
      <c r="N276" s="81">
        <v>44097</v>
      </c>
      <c r="O276" s="81" t="s">
        <v>117</v>
      </c>
      <c r="P276" s="80"/>
      <c r="Q276" s="80"/>
      <c r="R276" s="80"/>
      <c r="S276" s="67" t="s">
        <v>152</v>
      </c>
    </row>
    <row r="277" spans="1:19" s="55" customFormat="1" hidden="1" x14ac:dyDescent="0.15">
      <c r="A277" s="200" t="s">
        <v>637</v>
      </c>
      <c r="B277" s="74"/>
      <c r="C277" s="75"/>
      <c r="D277" s="67"/>
      <c r="E277" s="76"/>
      <c r="F277" s="77"/>
      <c r="G277" s="69"/>
      <c r="H277" s="70" t="str">
        <f t="shared" si="4"/>
        <v/>
      </c>
      <c r="I277" s="259"/>
      <c r="J277" s="259"/>
      <c r="K277" s="78"/>
      <c r="L277" s="81"/>
      <c r="M277" s="67"/>
      <c r="N277" s="81"/>
      <c r="O277" s="81"/>
      <c r="P277" s="80"/>
      <c r="Q277" s="80"/>
      <c r="R277" s="80"/>
      <c r="S277" s="67"/>
    </row>
    <row r="278" spans="1:19" s="55" customFormat="1" ht="31.5" hidden="1" x14ac:dyDescent="0.15">
      <c r="A278" s="200" t="s">
        <v>638</v>
      </c>
      <c r="B278" s="74">
        <v>44097</v>
      </c>
      <c r="C278" s="75" t="s">
        <v>1665</v>
      </c>
      <c r="D278" s="67" t="s">
        <v>125</v>
      </c>
      <c r="E278" s="76" t="s">
        <v>139</v>
      </c>
      <c r="F278" s="77">
        <v>1315</v>
      </c>
      <c r="G278" s="69">
        <v>1052</v>
      </c>
      <c r="H278" s="70">
        <f t="shared" si="4"/>
        <v>263</v>
      </c>
      <c r="I278" s="265" t="s">
        <v>1666</v>
      </c>
      <c r="J278" s="265" t="s">
        <v>1667</v>
      </c>
      <c r="K278" s="78" t="s">
        <v>121</v>
      </c>
      <c r="L278" s="81">
        <v>44112</v>
      </c>
      <c r="M278" s="67" t="s">
        <v>23</v>
      </c>
      <c r="N278" s="81">
        <v>44112</v>
      </c>
      <c r="O278" s="81" t="s">
        <v>321</v>
      </c>
      <c r="P278" s="80" t="s">
        <v>116</v>
      </c>
      <c r="Q278" s="80" t="s">
        <v>116</v>
      </c>
      <c r="R278" s="80" t="s">
        <v>116</v>
      </c>
      <c r="S278" s="67" t="s">
        <v>222</v>
      </c>
    </row>
    <row r="279" spans="1:19" s="55" customFormat="1" ht="21" hidden="1" x14ac:dyDescent="0.15">
      <c r="A279" s="200" t="s">
        <v>639</v>
      </c>
      <c r="B279" s="74">
        <v>44102</v>
      </c>
      <c r="C279" s="75" t="s">
        <v>1468</v>
      </c>
      <c r="D279" s="67" t="s">
        <v>148</v>
      </c>
      <c r="E279" s="76" t="s">
        <v>119</v>
      </c>
      <c r="F279" s="77">
        <v>1450</v>
      </c>
      <c r="G279" s="69">
        <v>650</v>
      </c>
      <c r="H279" s="70">
        <f t="shared" si="4"/>
        <v>800</v>
      </c>
      <c r="I279" s="265" t="s">
        <v>1469</v>
      </c>
      <c r="J279" s="265" t="s">
        <v>1470</v>
      </c>
      <c r="K279" s="78" t="s">
        <v>121</v>
      </c>
      <c r="L279" s="81">
        <v>44119</v>
      </c>
      <c r="M279" s="67" t="s">
        <v>122</v>
      </c>
      <c r="N279" s="81">
        <v>44119</v>
      </c>
      <c r="O279" s="81" t="s">
        <v>117</v>
      </c>
      <c r="P279" s="80" t="s">
        <v>116</v>
      </c>
      <c r="Q279" s="80" t="s">
        <v>116</v>
      </c>
      <c r="R279" s="80" t="s">
        <v>116</v>
      </c>
      <c r="S279" s="67" t="s">
        <v>222</v>
      </c>
    </row>
    <row r="280" spans="1:19" s="55" customFormat="1" ht="21" hidden="1" x14ac:dyDescent="0.15">
      <c r="A280" s="114" t="s">
        <v>640</v>
      </c>
      <c r="B280" s="74" t="s">
        <v>1435</v>
      </c>
      <c r="C280" s="75" t="s">
        <v>1436</v>
      </c>
      <c r="D280" s="67" t="s">
        <v>148</v>
      </c>
      <c r="E280" s="76" t="s">
        <v>283</v>
      </c>
      <c r="F280" s="77">
        <v>1187.5</v>
      </c>
      <c r="G280" s="69">
        <v>0</v>
      </c>
      <c r="H280" s="70">
        <f t="shared" si="4"/>
        <v>1187.5</v>
      </c>
      <c r="I280" s="265"/>
      <c r="J280" s="265"/>
      <c r="K280" s="78"/>
      <c r="L280" s="81"/>
      <c r="M280" s="67"/>
      <c r="N280" s="81"/>
      <c r="O280" s="81"/>
      <c r="P280" s="80"/>
      <c r="Q280" s="80"/>
      <c r="R280" s="80"/>
      <c r="S280" s="67" t="s">
        <v>152</v>
      </c>
    </row>
    <row r="281" spans="1:19" s="55" customFormat="1" ht="63" hidden="1" x14ac:dyDescent="0.15">
      <c r="A281" s="200" t="s">
        <v>641</v>
      </c>
      <c r="B281" s="74">
        <v>44103</v>
      </c>
      <c r="C281" s="75" t="s">
        <v>1518</v>
      </c>
      <c r="D281" s="67" t="s">
        <v>118</v>
      </c>
      <c r="E281" s="76" t="s">
        <v>139</v>
      </c>
      <c r="F281" s="77">
        <v>9324.75</v>
      </c>
      <c r="G281" s="69">
        <v>7683.6</v>
      </c>
      <c r="H281" s="70">
        <f t="shared" si="4"/>
        <v>1641.1499999999996</v>
      </c>
      <c r="I281" s="265" t="s">
        <v>1519</v>
      </c>
      <c r="J281" s="265" t="s">
        <v>1520</v>
      </c>
      <c r="K281" s="78" t="s">
        <v>121</v>
      </c>
      <c r="L281" s="81">
        <v>44126</v>
      </c>
      <c r="M281" s="67" t="s">
        <v>23</v>
      </c>
      <c r="N281" s="81">
        <v>44126</v>
      </c>
      <c r="O281" s="81" t="s">
        <v>117</v>
      </c>
      <c r="P281" s="80" t="s">
        <v>116</v>
      </c>
      <c r="Q281" s="80" t="s">
        <v>116</v>
      </c>
      <c r="R281" s="80" t="s">
        <v>116</v>
      </c>
      <c r="S281" s="67" t="s">
        <v>123</v>
      </c>
    </row>
    <row r="282" spans="1:19" s="55" customFormat="1" ht="31.5" hidden="1" x14ac:dyDescent="0.15">
      <c r="A282" s="200" t="s">
        <v>642</v>
      </c>
      <c r="B282" s="74">
        <v>44103</v>
      </c>
      <c r="C282" s="75" t="s">
        <v>1433</v>
      </c>
      <c r="D282" s="67" t="s">
        <v>125</v>
      </c>
      <c r="E282" s="76" t="s">
        <v>119</v>
      </c>
      <c r="F282" s="77">
        <v>4508</v>
      </c>
      <c r="G282" s="69">
        <v>3606.4</v>
      </c>
      <c r="H282" s="70">
        <f t="shared" si="4"/>
        <v>901.59999999999991</v>
      </c>
      <c r="I282" s="265" t="s">
        <v>1434</v>
      </c>
      <c r="J282" s="265" t="s">
        <v>206</v>
      </c>
      <c r="K282" s="78" t="s">
        <v>184</v>
      </c>
      <c r="L282" s="81">
        <v>44109</v>
      </c>
      <c r="M282" s="67" t="s">
        <v>207</v>
      </c>
      <c r="N282" s="81">
        <v>44109</v>
      </c>
      <c r="O282" s="81" t="s">
        <v>117</v>
      </c>
      <c r="P282" s="80" t="s">
        <v>116</v>
      </c>
      <c r="Q282" s="80" t="s">
        <v>116</v>
      </c>
      <c r="R282" s="80" t="s">
        <v>116</v>
      </c>
      <c r="S282" s="67" t="s">
        <v>222</v>
      </c>
    </row>
    <row r="283" spans="1:19" s="55" customFormat="1" ht="73.5" hidden="1" x14ac:dyDescent="0.15">
      <c r="A283" s="200" t="s">
        <v>643</v>
      </c>
      <c r="B283" s="74">
        <v>44104</v>
      </c>
      <c r="C283" s="75" t="s">
        <v>1296</v>
      </c>
      <c r="D283" s="67" t="s">
        <v>153</v>
      </c>
      <c r="E283" s="76" t="s">
        <v>349</v>
      </c>
      <c r="F283" s="77">
        <v>15754</v>
      </c>
      <c r="G283" s="69">
        <v>13314.94</v>
      </c>
      <c r="H283" s="70">
        <f t="shared" si="4"/>
        <v>2439.0599999999995</v>
      </c>
      <c r="I283" s="265"/>
      <c r="J283" s="265" t="s">
        <v>1583</v>
      </c>
      <c r="K283" s="78" t="s">
        <v>141</v>
      </c>
      <c r="L283" s="81">
        <v>44110</v>
      </c>
      <c r="M283" s="67" t="s">
        <v>157</v>
      </c>
      <c r="N283" s="81">
        <v>44110</v>
      </c>
      <c r="O283" s="81" t="s">
        <v>117</v>
      </c>
      <c r="P283" s="80"/>
      <c r="Q283" s="80"/>
      <c r="R283" s="80"/>
      <c r="S283" s="67" t="s">
        <v>152</v>
      </c>
    </row>
    <row r="284" spans="1:19" s="55" customFormat="1" ht="94.5" hidden="1" x14ac:dyDescent="0.15">
      <c r="A284" s="200" t="s">
        <v>644</v>
      </c>
      <c r="B284" s="74">
        <v>44104</v>
      </c>
      <c r="C284" s="75" t="s">
        <v>1646</v>
      </c>
      <c r="D284" s="67" t="s">
        <v>153</v>
      </c>
      <c r="E284" s="76" t="s">
        <v>349</v>
      </c>
      <c r="F284" s="77">
        <v>43737</v>
      </c>
      <c r="G284" s="69">
        <v>37262.67</v>
      </c>
      <c r="H284" s="70">
        <f t="shared" si="4"/>
        <v>6474.3300000000017</v>
      </c>
      <c r="I284" s="265"/>
      <c r="J284" s="265" t="s">
        <v>1647</v>
      </c>
      <c r="K284" s="78" t="s">
        <v>141</v>
      </c>
      <c r="L284" s="81">
        <v>44110</v>
      </c>
      <c r="M284" s="67" t="s">
        <v>157</v>
      </c>
      <c r="N284" s="81">
        <v>44110</v>
      </c>
      <c r="O284" s="81" t="s">
        <v>117</v>
      </c>
      <c r="P284" s="80"/>
      <c r="Q284" s="80"/>
      <c r="R284" s="80"/>
      <c r="S284" s="67" t="s">
        <v>152</v>
      </c>
    </row>
    <row r="285" spans="1:19" s="55" customFormat="1" ht="178.5" hidden="1" x14ac:dyDescent="0.15">
      <c r="A285" s="200" t="s">
        <v>645</v>
      </c>
      <c r="B285" s="74">
        <v>44104</v>
      </c>
      <c r="C285" s="75" t="s">
        <v>1398</v>
      </c>
      <c r="D285" s="67" t="s">
        <v>153</v>
      </c>
      <c r="E285" s="76" t="s">
        <v>349</v>
      </c>
      <c r="F285" s="77">
        <v>79455.11</v>
      </c>
      <c r="G285" s="69">
        <v>61613.05</v>
      </c>
      <c r="H285" s="70">
        <f t="shared" si="4"/>
        <v>17842.059999999998</v>
      </c>
      <c r="I285" s="265"/>
      <c r="J285" s="265" t="s">
        <v>1648</v>
      </c>
      <c r="K285" s="78" t="s">
        <v>141</v>
      </c>
      <c r="L285" s="81">
        <v>44110</v>
      </c>
      <c r="M285" s="67" t="s">
        <v>157</v>
      </c>
      <c r="N285" s="81">
        <v>44110</v>
      </c>
      <c r="O285" s="81" t="s">
        <v>117</v>
      </c>
      <c r="P285" s="80"/>
      <c r="Q285" s="80"/>
      <c r="R285" s="80"/>
      <c r="S285" s="67" t="s">
        <v>152</v>
      </c>
    </row>
    <row r="286" spans="1:19" s="55" customFormat="1" ht="31.5" hidden="1" x14ac:dyDescent="0.15">
      <c r="A286" s="200" t="s">
        <v>646</v>
      </c>
      <c r="B286" s="74">
        <v>44104</v>
      </c>
      <c r="C286" s="75" t="s">
        <v>1461</v>
      </c>
      <c r="D286" s="67" t="s">
        <v>148</v>
      </c>
      <c r="E286" s="76" t="s">
        <v>349</v>
      </c>
      <c r="F286" s="77">
        <v>1998.75</v>
      </c>
      <c r="G286" s="69">
        <v>1680</v>
      </c>
      <c r="H286" s="70">
        <f t="shared" si="4"/>
        <v>318.75</v>
      </c>
      <c r="I286" s="265" t="s">
        <v>1462</v>
      </c>
      <c r="J286" s="265" t="s">
        <v>1463</v>
      </c>
      <c r="K286" s="78" t="s">
        <v>184</v>
      </c>
      <c r="L286" s="81">
        <v>44119</v>
      </c>
      <c r="M286" s="67" t="s">
        <v>151</v>
      </c>
      <c r="N286" s="81">
        <v>44119</v>
      </c>
      <c r="O286" s="81" t="s">
        <v>117</v>
      </c>
      <c r="P286" s="80" t="s">
        <v>116</v>
      </c>
      <c r="Q286" s="80" t="s">
        <v>116</v>
      </c>
      <c r="R286" s="80" t="s">
        <v>116</v>
      </c>
      <c r="S286" s="67" t="s">
        <v>222</v>
      </c>
    </row>
    <row r="287" spans="1:19" s="55" customFormat="1" ht="409.5" hidden="1" x14ac:dyDescent="0.15">
      <c r="A287" s="200" t="s">
        <v>647</v>
      </c>
      <c r="B287" s="74" t="s">
        <v>647</v>
      </c>
      <c r="C287" s="75" t="s">
        <v>185</v>
      </c>
      <c r="D287" s="67" t="s">
        <v>112</v>
      </c>
      <c r="E287" s="76" t="s">
        <v>349</v>
      </c>
      <c r="F287" s="77">
        <v>72562.539999999994</v>
      </c>
      <c r="G287" s="69">
        <v>61414.58</v>
      </c>
      <c r="H287" s="70">
        <f t="shared" si="4"/>
        <v>11147.959999999992</v>
      </c>
      <c r="I287" s="265" t="s">
        <v>1604</v>
      </c>
      <c r="J287" s="265" t="s">
        <v>1605</v>
      </c>
      <c r="K287" s="78" t="s">
        <v>141</v>
      </c>
      <c r="L287" s="81">
        <v>44112</v>
      </c>
      <c r="M287" s="67" t="s">
        <v>188</v>
      </c>
      <c r="N287" s="81">
        <v>44112</v>
      </c>
      <c r="O287" s="81" t="s">
        <v>117</v>
      </c>
      <c r="P287" s="80" t="s">
        <v>116</v>
      </c>
      <c r="Q287" s="80" t="s">
        <v>116</v>
      </c>
      <c r="R287" s="80" t="s">
        <v>116</v>
      </c>
      <c r="S287" s="67" t="s">
        <v>222</v>
      </c>
    </row>
    <row r="288" spans="1:19" s="55" customFormat="1" ht="94.5" hidden="1" x14ac:dyDescent="0.15">
      <c r="A288" s="115" t="s">
        <v>648</v>
      </c>
      <c r="B288" s="74">
        <v>44105</v>
      </c>
      <c r="C288" s="75" t="s">
        <v>1498</v>
      </c>
      <c r="D288" s="67" t="s">
        <v>112</v>
      </c>
      <c r="E288" s="76" t="s">
        <v>119</v>
      </c>
      <c r="F288" s="77">
        <v>17550</v>
      </c>
      <c r="G288" s="69">
        <v>10665</v>
      </c>
      <c r="H288" s="70">
        <f t="shared" si="4"/>
        <v>6885</v>
      </c>
      <c r="I288" s="280" t="s">
        <v>1499</v>
      </c>
      <c r="J288" s="259" t="s">
        <v>58</v>
      </c>
      <c r="K288" s="78" t="s">
        <v>141</v>
      </c>
      <c r="L288" s="81">
        <v>44130</v>
      </c>
      <c r="M288" s="67" t="s">
        <v>215</v>
      </c>
      <c r="N288" s="81">
        <v>44130</v>
      </c>
      <c r="O288" s="81" t="s">
        <v>117</v>
      </c>
      <c r="P288" s="80" t="s">
        <v>116</v>
      </c>
      <c r="Q288" s="80" t="s">
        <v>116</v>
      </c>
      <c r="R288" s="80" t="s">
        <v>116</v>
      </c>
      <c r="S288" s="67" t="s">
        <v>222</v>
      </c>
    </row>
    <row r="289" spans="1:19" s="55" customFormat="1" ht="94.5" hidden="1" x14ac:dyDescent="0.15">
      <c r="A289" s="115" t="s">
        <v>649</v>
      </c>
      <c r="B289" s="74">
        <v>44105</v>
      </c>
      <c r="C289" s="75" t="s">
        <v>1094</v>
      </c>
      <c r="D289" s="67" t="s">
        <v>112</v>
      </c>
      <c r="E289" s="76" t="s">
        <v>349</v>
      </c>
      <c r="F289" s="77">
        <v>14683.13</v>
      </c>
      <c r="G289" s="69">
        <v>10802.13</v>
      </c>
      <c r="H289" s="70">
        <f t="shared" si="4"/>
        <v>3881</v>
      </c>
      <c r="I289" s="265" t="s">
        <v>1464</v>
      </c>
      <c r="J289" s="265" t="s">
        <v>1465</v>
      </c>
      <c r="K289" s="78" t="s">
        <v>141</v>
      </c>
      <c r="L289" s="81">
        <v>44113</v>
      </c>
      <c r="M289" s="67" t="s">
        <v>114</v>
      </c>
      <c r="N289" s="81">
        <v>44113</v>
      </c>
      <c r="O289" s="81" t="s">
        <v>117</v>
      </c>
      <c r="P289" s="80" t="s">
        <v>116</v>
      </c>
      <c r="Q289" s="80" t="s">
        <v>116</v>
      </c>
      <c r="R289" s="80" t="s">
        <v>116</v>
      </c>
      <c r="S289" s="67" t="s">
        <v>222</v>
      </c>
    </row>
    <row r="290" spans="1:19" s="55" customFormat="1" ht="21" hidden="1" x14ac:dyDescent="0.15">
      <c r="A290" s="115" t="s">
        <v>650</v>
      </c>
      <c r="B290" s="74">
        <v>44105</v>
      </c>
      <c r="C290" s="75" t="s">
        <v>396</v>
      </c>
      <c r="D290" s="67" t="s">
        <v>112</v>
      </c>
      <c r="E290" s="76" t="s">
        <v>349</v>
      </c>
      <c r="F290" s="77">
        <v>4860.3</v>
      </c>
      <c r="G290" s="69">
        <v>2080.36</v>
      </c>
      <c r="H290" s="70">
        <f t="shared" si="4"/>
        <v>2779.94</v>
      </c>
      <c r="I290" s="265" t="s">
        <v>1471</v>
      </c>
      <c r="J290" s="265" t="s">
        <v>1472</v>
      </c>
      <c r="K290" s="78" t="s">
        <v>141</v>
      </c>
      <c r="L290" s="81">
        <v>44118</v>
      </c>
      <c r="M290" s="67" t="s">
        <v>262</v>
      </c>
      <c r="N290" s="81">
        <v>44118</v>
      </c>
      <c r="O290" s="81" t="s">
        <v>117</v>
      </c>
      <c r="P290" s="80" t="s">
        <v>116</v>
      </c>
      <c r="Q290" s="80" t="s">
        <v>116</v>
      </c>
      <c r="R290" s="80" t="s">
        <v>116</v>
      </c>
      <c r="S290" s="67" t="s">
        <v>222</v>
      </c>
    </row>
    <row r="291" spans="1:19" s="55" customFormat="1" ht="21" hidden="1" x14ac:dyDescent="0.15">
      <c r="A291" s="115" t="s">
        <v>651</v>
      </c>
      <c r="B291" s="74">
        <v>44105</v>
      </c>
      <c r="C291" s="75" t="s">
        <v>1668</v>
      </c>
      <c r="D291" s="67" t="s">
        <v>112</v>
      </c>
      <c r="E291" s="76" t="s">
        <v>119</v>
      </c>
      <c r="F291" s="77">
        <v>618.75</v>
      </c>
      <c r="G291" s="69">
        <v>424</v>
      </c>
      <c r="H291" s="70">
        <f t="shared" si="4"/>
        <v>194.75</v>
      </c>
      <c r="I291" s="265" t="s">
        <v>1669</v>
      </c>
      <c r="J291" s="265" t="s">
        <v>1670</v>
      </c>
      <c r="K291" s="78" t="s">
        <v>141</v>
      </c>
      <c r="L291" s="81">
        <v>44113</v>
      </c>
      <c r="M291" s="67" t="s">
        <v>262</v>
      </c>
      <c r="N291" s="81">
        <v>44113</v>
      </c>
      <c r="O291" s="81" t="s">
        <v>117</v>
      </c>
      <c r="P291" s="80" t="s">
        <v>116</v>
      </c>
      <c r="Q291" s="80" t="s">
        <v>116</v>
      </c>
      <c r="R291" s="80" t="s">
        <v>116</v>
      </c>
      <c r="S291" s="67" t="s">
        <v>222</v>
      </c>
    </row>
    <row r="292" spans="1:19" s="55" customFormat="1" ht="21" hidden="1" x14ac:dyDescent="0.15">
      <c r="A292" s="115" t="s">
        <v>1466</v>
      </c>
      <c r="B292" s="74">
        <v>44105</v>
      </c>
      <c r="C292" s="75" t="s">
        <v>325</v>
      </c>
      <c r="D292" s="67" t="s">
        <v>112</v>
      </c>
      <c r="E292" s="76" t="s">
        <v>349</v>
      </c>
      <c r="F292" s="77">
        <v>1362.5</v>
      </c>
      <c r="G292" s="69">
        <v>932.78</v>
      </c>
      <c r="H292" s="70">
        <f t="shared" si="4"/>
        <v>429.72</v>
      </c>
      <c r="I292" s="265" t="s">
        <v>251</v>
      </c>
      <c r="J292" s="265" t="s">
        <v>390</v>
      </c>
      <c r="K292" s="78" t="s">
        <v>141</v>
      </c>
      <c r="L292" s="81">
        <v>44113</v>
      </c>
      <c r="M292" s="67" t="s">
        <v>114</v>
      </c>
      <c r="N292" s="81">
        <v>44113</v>
      </c>
      <c r="O292" s="81" t="s">
        <v>117</v>
      </c>
      <c r="P292" s="80" t="s">
        <v>116</v>
      </c>
      <c r="Q292" s="80" t="s">
        <v>116</v>
      </c>
      <c r="R292" s="80" t="s">
        <v>116</v>
      </c>
      <c r="S292" s="67" t="s">
        <v>222</v>
      </c>
    </row>
    <row r="293" spans="1:19" s="55" customFormat="1" ht="52.5" hidden="1" x14ac:dyDescent="0.15">
      <c r="A293" s="115" t="s">
        <v>1452</v>
      </c>
      <c r="B293" s="74">
        <v>43378</v>
      </c>
      <c r="C293" s="75" t="s">
        <v>1455</v>
      </c>
      <c r="D293" s="67" t="s">
        <v>212</v>
      </c>
      <c r="E293" s="76" t="s">
        <v>139</v>
      </c>
      <c r="F293" s="77"/>
      <c r="G293" s="69">
        <v>77415.520000000004</v>
      </c>
      <c r="H293" s="70">
        <v>-77415.520000000004</v>
      </c>
      <c r="I293" s="265" t="s">
        <v>1456</v>
      </c>
      <c r="J293" s="265" t="s">
        <v>1457</v>
      </c>
      <c r="K293" s="78" t="s">
        <v>121</v>
      </c>
      <c r="L293" s="81">
        <v>43438</v>
      </c>
      <c r="M293" s="67" t="s">
        <v>1113</v>
      </c>
      <c r="N293" s="81">
        <v>43453</v>
      </c>
      <c r="O293" s="81" t="s">
        <v>117</v>
      </c>
      <c r="P293" s="80" t="s">
        <v>116</v>
      </c>
      <c r="Q293" s="80" t="s">
        <v>116</v>
      </c>
      <c r="R293" s="80" t="s">
        <v>116</v>
      </c>
      <c r="S293" s="67" t="s">
        <v>115</v>
      </c>
    </row>
    <row r="294" spans="1:19" s="55" customFormat="1" hidden="1" x14ac:dyDescent="0.15">
      <c r="A294" s="115" t="s">
        <v>1467</v>
      </c>
      <c r="B294" s="74"/>
      <c r="C294" s="75"/>
      <c r="D294" s="67"/>
      <c r="E294" s="76"/>
      <c r="F294" s="77"/>
      <c r="G294" s="69"/>
      <c r="H294" s="70" t="str">
        <f t="shared" si="4"/>
        <v/>
      </c>
      <c r="I294" s="265"/>
      <c r="J294" s="265"/>
      <c r="K294" s="78"/>
      <c r="L294" s="81"/>
      <c r="M294" s="67"/>
      <c r="N294" s="81"/>
      <c r="O294" s="81"/>
      <c r="P294" s="80"/>
      <c r="Q294" s="80"/>
      <c r="R294" s="80"/>
      <c r="S294" s="67"/>
    </row>
    <row r="295" spans="1:19" s="55" customFormat="1" ht="157.5" hidden="1" x14ac:dyDescent="0.15">
      <c r="A295" s="115" t="s">
        <v>1480</v>
      </c>
      <c r="B295" s="74">
        <v>44118</v>
      </c>
      <c r="C295" s="75" t="s">
        <v>279</v>
      </c>
      <c r="D295" s="67" t="s">
        <v>212</v>
      </c>
      <c r="E295" s="76" t="s">
        <v>349</v>
      </c>
      <c r="F295" s="77">
        <v>15024.64</v>
      </c>
      <c r="G295" s="69">
        <v>14826.34</v>
      </c>
      <c r="H295" s="70">
        <f t="shared" si="4"/>
        <v>198.29999999999927</v>
      </c>
      <c r="I295" s="265" t="s">
        <v>1671</v>
      </c>
      <c r="J295" s="265" t="s">
        <v>1672</v>
      </c>
      <c r="K295" s="78" t="s">
        <v>141</v>
      </c>
      <c r="L295" s="81">
        <v>44138</v>
      </c>
      <c r="M295" s="67" t="s">
        <v>215</v>
      </c>
      <c r="N295" s="81">
        <v>44138</v>
      </c>
      <c r="O295" s="81" t="s">
        <v>117</v>
      </c>
      <c r="P295" s="80" t="s">
        <v>116</v>
      </c>
      <c r="Q295" s="80" t="s">
        <v>116</v>
      </c>
      <c r="R295" s="80" t="s">
        <v>116</v>
      </c>
      <c r="S295" s="67" t="s">
        <v>222</v>
      </c>
    </row>
    <row r="296" spans="1:19" s="55" customFormat="1" ht="31.5" hidden="1" x14ac:dyDescent="0.15">
      <c r="A296" s="115" t="s">
        <v>1481</v>
      </c>
      <c r="B296" s="74">
        <v>44118</v>
      </c>
      <c r="C296" s="75" t="s">
        <v>284</v>
      </c>
      <c r="D296" s="67" t="s">
        <v>212</v>
      </c>
      <c r="E296" s="76" t="s">
        <v>349</v>
      </c>
      <c r="F296" s="77">
        <v>15192.12</v>
      </c>
      <c r="G296" s="69">
        <v>14116.85</v>
      </c>
      <c r="H296" s="70">
        <f t="shared" si="4"/>
        <v>1075.2700000000004</v>
      </c>
      <c r="I296" s="265" t="s">
        <v>1500</v>
      </c>
      <c r="J296" s="265" t="s">
        <v>1501</v>
      </c>
      <c r="K296" s="78" t="s">
        <v>141</v>
      </c>
      <c r="L296" s="81" t="s">
        <v>1502</v>
      </c>
      <c r="M296" s="67" t="s">
        <v>215</v>
      </c>
      <c r="N296" s="81">
        <v>44130</v>
      </c>
      <c r="O296" s="81" t="s">
        <v>117</v>
      </c>
      <c r="P296" s="80" t="s">
        <v>116</v>
      </c>
      <c r="Q296" s="80" t="s">
        <v>116</v>
      </c>
      <c r="R296" s="80" t="s">
        <v>116</v>
      </c>
      <c r="S296" s="67" t="s">
        <v>222</v>
      </c>
    </row>
    <row r="297" spans="1:19" s="55" customFormat="1" ht="21" hidden="1" x14ac:dyDescent="0.15">
      <c r="A297" s="279" t="s">
        <v>1483</v>
      </c>
      <c r="B297" s="74">
        <v>44118</v>
      </c>
      <c r="C297" s="75" t="s">
        <v>1504</v>
      </c>
      <c r="D297" s="67" t="s">
        <v>212</v>
      </c>
      <c r="E297" s="76" t="s">
        <v>349</v>
      </c>
      <c r="F297" s="77">
        <v>7103.09</v>
      </c>
      <c r="G297" s="69">
        <v>6856.05</v>
      </c>
      <c r="H297" s="70">
        <f t="shared" si="4"/>
        <v>247.03999999999996</v>
      </c>
      <c r="I297" s="265" t="s">
        <v>1274</v>
      </c>
      <c r="J297" s="265" t="s">
        <v>1084</v>
      </c>
      <c r="K297" s="78" t="s">
        <v>141</v>
      </c>
      <c r="L297" s="81">
        <v>44131</v>
      </c>
      <c r="M297" s="67" t="s">
        <v>215</v>
      </c>
      <c r="N297" s="81">
        <v>44131</v>
      </c>
      <c r="O297" s="81" t="s">
        <v>117</v>
      </c>
      <c r="P297" s="80" t="s">
        <v>116</v>
      </c>
      <c r="Q297" s="80" t="s">
        <v>116</v>
      </c>
      <c r="R297" s="80" t="s">
        <v>116</v>
      </c>
      <c r="S297" s="67" t="s">
        <v>222</v>
      </c>
    </row>
    <row r="298" spans="1:19" s="55" customFormat="1" ht="21" hidden="1" x14ac:dyDescent="0.15">
      <c r="A298" s="115" t="s">
        <v>1482</v>
      </c>
      <c r="B298" s="74">
        <v>44118</v>
      </c>
      <c r="C298" s="75" t="s">
        <v>233</v>
      </c>
      <c r="D298" s="67" t="s">
        <v>212</v>
      </c>
      <c r="E298" s="76" t="s">
        <v>349</v>
      </c>
      <c r="F298" s="77">
        <v>663.4</v>
      </c>
      <c r="G298" s="69">
        <v>650</v>
      </c>
      <c r="H298" s="70">
        <f t="shared" si="4"/>
        <v>13.399999999999977</v>
      </c>
      <c r="I298" s="265" t="s">
        <v>275</v>
      </c>
      <c r="J298" s="265" t="s">
        <v>235</v>
      </c>
      <c r="K298" s="78" t="s">
        <v>141</v>
      </c>
      <c r="L298" s="81">
        <v>44131</v>
      </c>
      <c r="M298" s="67" t="s">
        <v>215</v>
      </c>
      <c r="N298" s="81">
        <v>44131</v>
      </c>
      <c r="O298" s="81" t="s">
        <v>117</v>
      </c>
      <c r="P298" s="80" t="s">
        <v>116</v>
      </c>
      <c r="Q298" s="80" t="s">
        <v>116</v>
      </c>
      <c r="R298" s="80" t="s">
        <v>116</v>
      </c>
      <c r="S298" s="67" t="s">
        <v>222</v>
      </c>
    </row>
    <row r="299" spans="1:19" s="55" customFormat="1" ht="21" hidden="1" x14ac:dyDescent="0.15">
      <c r="A299" s="115" t="s">
        <v>1484</v>
      </c>
      <c r="B299" s="74">
        <v>44118</v>
      </c>
      <c r="C299" s="75" t="s">
        <v>910</v>
      </c>
      <c r="D299" s="67" t="s">
        <v>212</v>
      </c>
      <c r="E299" s="76" t="s">
        <v>349</v>
      </c>
      <c r="F299" s="77">
        <v>2130.37</v>
      </c>
      <c r="G299" s="69">
        <v>1991</v>
      </c>
      <c r="H299" s="70">
        <f t="shared" si="4"/>
        <v>139.36999999999989</v>
      </c>
      <c r="I299" s="265" t="s">
        <v>1497</v>
      </c>
      <c r="J299" s="265" t="s">
        <v>235</v>
      </c>
      <c r="K299" s="78" t="s">
        <v>141</v>
      </c>
      <c r="L299" s="81">
        <v>44130</v>
      </c>
      <c r="M299" s="67" t="s">
        <v>215</v>
      </c>
      <c r="N299" s="81">
        <v>44130</v>
      </c>
      <c r="O299" s="81" t="s">
        <v>117</v>
      </c>
      <c r="P299" s="80" t="s">
        <v>116</v>
      </c>
      <c r="Q299" s="80" t="s">
        <v>116</v>
      </c>
      <c r="R299" s="80" t="s">
        <v>116</v>
      </c>
      <c r="S299" s="67" t="s">
        <v>222</v>
      </c>
    </row>
    <row r="300" spans="1:19" s="55" customFormat="1" ht="31.5" hidden="1" x14ac:dyDescent="0.15">
      <c r="A300" s="115" t="s">
        <v>1485</v>
      </c>
      <c r="B300" s="74">
        <v>44123</v>
      </c>
      <c r="C300" s="75" t="s">
        <v>1543</v>
      </c>
      <c r="D300" s="67" t="s">
        <v>212</v>
      </c>
      <c r="E300" s="76" t="s">
        <v>119</v>
      </c>
      <c r="F300" s="77">
        <v>880</v>
      </c>
      <c r="G300" s="69">
        <v>575.28</v>
      </c>
      <c r="H300" s="70">
        <f t="shared" si="4"/>
        <v>304.72000000000003</v>
      </c>
      <c r="I300" s="265" t="s">
        <v>1544</v>
      </c>
      <c r="J300" s="265" t="s">
        <v>1545</v>
      </c>
      <c r="K300" s="78" t="s">
        <v>838</v>
      </c>
      <c r="L300" s="81">
        <v>44138</v>
      </c>
      <c r="M300" s="67" t="s">
        <v>151</v>
      </c>
      <c r="N300" s="81">
        <v>44138</v>
      </c>
      <c r="O300" s="81" t="s">
        <v>321</v>
      </c>
      <c r="P300" s="80" t="s">
        <v>116</v>
      </c>
      <c r="Q300" s="80" t="s">
        <v>116</v>
      </c>
      <c r="R300" s="80" t="s">
        <v>116</v>
      </c>
      <c r="S300" s="67" t="s">
        <v>222</v>
      </c>
    </row>
    <row r="301" spans="1:19" s="55" customFormat="1" ht="84" hidden="1" x14ac:dyDescent="0.15">
      <c r="A301" s="115" t="s">
        <v>1479</v>
      </c>
      <c r="B301" s="74">
        <v>44123</v>
      </c>
      <c r="C301" s="75" t="s">
        <v>208</v>
      </c>
      <c r="D301" s="67" t="s">
        <v>153</v>
      </c>
      <c r="E301" s="76" t="s">
        <v>139</v>
      </c>
      <c r="F301" s="77">
        <v>14326.36</v>
      </c>
      <c r="G301" s="69">
        <v>13062.66</v>
      </c>
      <c r="H301" s="70">
        <f t="shared" si="4"/>
        <v>1263.7000000000007</v>
      </c>
      <c r="I301" s="265"/>
      <c r="J301" s="265" t="s">
        <v>1645</v>
      </c>
      <c r="K301" s="78" t="s">
        <v>141</v>
      </c>
      <c r="L301" s="81">
        <v>44125</v>
      </c>
      <c r="M301" s="67" t="s">
        <v>157</v>
      </c>
      <c r="N301" s="81">
        <v>44125</v>
      </c>
      <c r="O301" s="81" t="s">
        <v>117</v>
      </c>
      <c r="P301" s="80"/>
      <c r="Q301" s="80"/>
      <c r="R301" s="80"/>
      <c r="S301" s="67" t="s">
        <v>1082</v>
      </c>
    </row>
    <row r="302" spans="1:19" s="55" customFormat="1" ht="31.5" hidden="1" x14ac:dyDescent="0.15">
      <c r="A302" s="115" t="s">
        <v>1486</v>
      </c>
      <c r="B302" s="74">
        <v>44126</v>
      </c>
      <c r="C302" s="75" t="s">
        <v>1517</v>
      </c>
      <c r="D302" s="67" t="s">
        <v>125</v>
      </c>
      <c r="E302" s="76" t="s">
        <v>113</v>
      </c>
      <c r="F302" s="77">
        <v>32050</v>
      </c>
      <c r="G302" s="69"/>
      <c r="H302" s="70">
        <f t="shared" si="4"/>
        <v>32050</v>
      </c>
      <c r="I302" s="259"/>
      <c r="J302" s="259"/>
      <c r="K302" s="78"/>
      <c r="L302" s="81"/>
      <c r="M302" s="67"/>
      <c r="N302" s="81"/>
      <c r="O302" s="81"/>
      <c r="P302" s="80"/>
      <c r="Q302" s="80"/>
      <c r="R302" s="80"/>
      <c r="S302" s="67"/>
    </row>
    <row r="303" spans="1:19" s="55" customFormat="1" ht="31.5" hidden="1" x14ac:dyDescent="0.15">
      <c r="A303" s="115" t="s">
        <v>1487</v>
      </c>
      <c r="B303" s="74">
        <v>44127</v>
      </c>
      <c r="C303" s="75" t="s">
        <v>1534</v>
      </c>
      <c r="D303" s="67" t="s">
        <v>118</v>
      </c>
      <c r="E303" s="76" t="s">
        <v>139</v>
      </c>
      <c r="F303" s="77">
        <v>3474.13</v>
      </c>
      <c r="G303" s="69">
        <v>2179.3000000000002</v>
      </c>
      <c r="H303" s="70">
        <f t="shared" si="4"/>
        <v>1294.83</v>
      </c>
      <c r="I303" s="265" t="s">
        <v>1535</v>
      </c>
      <c r="J303" s="265" t="s">
        <v>1535</v>
      </c>
      <c r="K303" s="78" t="s">
        <v>141</v>
      </c>
      <c r="L303" s="81">
        <v>44131</v>
      </c>
      <c r="M303" s="67" t="s">
        <v>151</v>
      </c>
      <c r="N303" s="81">
        <v>44131</v>
      </c>
      <c r="O303" s="81" t="s">
        <v>117</v>
      </c>
      <c r="P303" s="80" t="s">
        <v>116</v>
      </c>
      <c r="Q303" s="80" t="s">
        <v>116</v>
      </c>
      <c r="R303" s="80" t="s">
        <v>116</v>
      </c>
      <c r="S303" s="67" t="s">
        <v>123</v>
      </c>
    </row>
    <row r="304" spans="1:19" s="55" customFormat="1" ht="31.5" hidden="1" x14ac:dyDescent="0.15">
      <c r="A304" s="115" t="s">
        <v>1488</v>
      </c>
      <c r="B304" s="74">
        <v>44130</v>
      </c>
      <c r="C304" s="75" t="s">
        <v>1525</v>
      </c>
      <c r="D304" s="67" t="s">
        <v>148</v>
      </c>
      <c r="E304" s="76" t="s">
        <v>139</v>
      </c>
      <c r="F304" s="77">
        <v>5313.13</v>
      </c>
      <c r="G304" s="69">
        <v>3482.61</v>
      </c>
      <c r="H304" s="70">
        <f t="shared" si="4"/>
        <v>1830.52</v>
      </c>
      <c r="I304" s="265"/>
      <c r="J304" s="265" t="s">
        <v>1526</v>
      </c>
      <c r="K304" s="78" t="s">
        <v>141</v>
      </c>
      <c r="L304" s="81">
        <v>44145</v>
      </c>
      <c r="M304" s="67" t="s">
        <v>151</v>
      </c>
      <c r="N304" s="81">
        <v>44146</v>
      </c>
      <c r="O304" s="81" t="s">
        <v>321</v>
      </c>
      <c r="P304" s="80"/>
      <c r="Q304" s="80"/>
      <c r="R304" s="80"/>
      <c r="S304" s="67" t="s">
        <v>152</v>
      </c>
    </row>
    <row r="305" spans="1:19" s="55" customFormat="1" ht="409.5" hidden="1" x14ac:dyDescent="0.15">
      <c r="A305" s="115" t="s">
        <v>1489</v>
      </c>
      <c r="B305" s="74">
        <v>44163</v>
      </c>
      <c r="C305" s="75" t="s">
        <v>1546</v>
      </c>
      <c r="D305" s="67" t="s">
        <v>153</v>
      </c>
      <c r="E305" s="76" t="s">
        <v>349</v>
      </c>
      <c r="F305" s="77">
        <v>174277.85</v>
      </c>
      <c r="G305" s="69">
        <v>160655.5</v>
      </c>
      <c r="H305" s="70">
        <f t="shared" si="4"/>
        <v>13622.350000000006</v>
      </c>
      <c r="I305" s="265" t="s">
        <v>1547</v>
      </c>
      <c r="J305" s="265" t="s">
        <v>1548</v>
      </c>
      <c r="K305" s="78" t="s">
        <v>1012</v>
      </c>
      <c r="L305" s="81">
        <v>44141</v>
      </c>
      <c r="M305" s="67" t="s">
        <v>157</v>
      </c>
      <c r="N305" s="81">
        <v>44141</v>
      </c>
      <c r="O305" s="81" t="s">
        <v>321</v>
      </c>
      <c r="P305" s="80" t="s">
        <v>116</v>
      </c>
      <c r="Q305" s="80" t="s">
        <v>116</v>
      </c>
      <c r="R305" s="80" t="s">
        <v>116</v>
      </c>
      <c r="S305" s="67" t="s">
        <v>222</v>
      </c>
    </row>
    <row r="306" spans="1:19" s="55" customFormat="1" ht="409.5" hidden="1" x14ac:dyDescent="0.15">
      <c r="A306" s="115" t="s">
        <v>1490</v>
      </c>
      <c r="B306" s="74">
        <v>44132</v>
      </c>
      <c r="C306" s="75" t="s">
        <v>1537</v>
      </c>
      <c r="D306" s="67" t="s">
        <v>153</v>
      </c>
      <c r="E306" s="76" t="s">
        <v>349</v>
      </c>
      <c r="F306" s="77">
        <v>160408.43</v>
      </c>
      <c r="G306" s="69">
        <v>131563.24</v>
      </c>
      <c r="H306" s="70">
        <f t="shared" si="4"/>
        <v>28845.190000000002</v>
      </c>
      <c r="I306" s="265" t="s">
        <v>1551</v>
      </c>
      <c r="J306" s="265" t="s">
        <v>1552</v>
      </c>
      <c r="K306" s="78" t="s">
        <v>1012</v>
      </c>
      <c r="L306" s="81">
        <v>44145</v>
      </c>
      <c r="M306" s="67" t="s">
        <v>157</v>
      </c>
      <c r="N306" s="81">
        <v>44145</v>
      </c>
      <c r="O306" s="81" t="s">
        <v>117</v>
      </c>
      <c r="P306" s="80" t="s">
        <v>116</v>
      </c>
      <c r="Q306" s="80" t="s">
        <v>116</v>
      </c>
      <c r="R306" s="80" t="s">
        <v>116</v>
      </c>
      <c r="S306" s="67" t="s">
        <v>222</v>
      </c>
    </row>
    <row r="307" spans="1:19" s="55" customFormat="1" ht="94.5" hidden="1" x14ac:dyDescent="0.15">
      <c r="A307" s="115" t="s">
        <v>1491</v>
      </c>
      <c r="B307" s="74">
        <v>44132</v>
      </c>
      <c r="C307" s="75" t="s">
        <v>1549</v>
      </c>
      <c r="D307" s="67" t="s">
        <v>112</v>
      </c>
      <c r="E307" s="76" t="s">
        <v>349</v>
      </c>
      <c r="F307" s="77">
        <v>175504</v>
      </c>
      <c r="G307" s="69">
        <v>138188.6</v>
      </c>
      <c r="H307" s="70">
        <f t="shared" si="4"/>
        <v>37315.399999999994</v>
      </c>
      <c r="I307" s="265"/>
      <c r="J307" s="265" t="s">
        <v>1550</v>
      </c>
      <c r="K307" s="78" t="s">
        <v>1012</v>
      </c>
      <c r="L307" s="81">
        <v>44141</v>
      </c>
      <c r="M307" s="67" t="s">
        <v>188</v>
      </c>
      <c r="N307" s="81">
        <v>44141</v>
      </c>
      <c r="O307" s="81" t="s">
        <v>321</v>
      </c>
      <c r="P307" s="80" t="s">
        <v>116</v>
      </c>
      <c r="Q307" s="80" t="s">
        <v>116</v>
      </c>
      <c r="R307" s="80" t="s">
        <v>116</v>
      </c>
      <c r="S307" s="67" t="s">
        <v>222</v>
      </c>
    </row>
    <row r="308" spans="1:19" s="55" customFormat="1" ht="52.5" hidden="1" x14ac:dyDescent="0.15">
      <c r="A308" s="115" t="s">
        <v>1492</v>
      </c>
      <c r="B308" s="74">
        <v>44133</v>
      </c>
      <c r="C308" s="75" t="s">
        <v>396</v>
      </c>
      <c r="D308" s="67" t="s">
        <v>112</v>
      </c>
      <c r="E308" s="76" t="s">
        <v>139</v>
      </c>
      <c r="F308" s="77">
        <v>8864.1200000000008</v>
      </c>
      <c r="G308" s="69">
        <v>7045.33</v>
      </c>
      <c r="H308" s="70">
        <f t="shared" si="4"/>
        <v>1818.7900000000009</v>
      </c>
      <c r="I308" s="265"/>
      <c r="J308" s="265" t="s">
        <v>1536</v>
      </c>
      <c r="K308" s="78" t="s">
        <v>141</v>
      </c>
      <c r="L308" s="81">
        <v>44148</v>
      </c>
      <c r="M308" s="67" t="s">
        <v>262</v>
      </c>
      <c r="N308" s="81">
        <v>44151</v>
      </c>
      <c r="O308" s="81" t="s">
        <v>117</v>
      </c>
      <c r="P308" s="80" t="s">
        <v>116</v>
      </c>
      <c r="Q308" s="80" t="s">
        <v>116</v>
      </c>
      <c r="R308" s="80" t="s">
        <v>116</v>
      </c>
      <c r="S308" s="67" t="s">
        <v>152</v>
      </c>
    </row>
    <row r="309" spans="1:19" s="55" customFormat="1" ht="409.5" hidden="1" x14ac:dyDescent="0.15">
      <c r="A309" s="115" t="s">
        <v>1493</v>
      </c>
      <c r="B309" s="74">
        <v>44133</v>
      </c>
      <c r="C309" s="75" t="s">
        <v>1099</v>
      </c>
      <c r="D309" s="67" t="s">
        <v>112</v>
      </c>
      <c r="E309" s="76" t="s">
        <v>139</v>
      </c>
      <c r="F309" s="77">
        <v>100841.02</v>
      </c>
      <c r="G309" s="69">
        <v>84745.25</v>
      </c>
      <c r="H309" s="70">
        <f t="shared" si="4"/>
        <v>16095.770000000004</v>
      </c>
      <c r="I309" s="265" t="s">
        <v>1527</v>
      </c>
      <c r="J309" s="265" t="s">
        <v>1528</v>
      </c>
      <c r="K309" s="78" t="s">
        <v>141</v>
      </c>
      <c r="L309" s="81">
        <v>44144</v>
      </c>
      <c r="M309" s="67" t="s">
        <v>188</v>
      </c>
      <c r="N309" s="81">
        <v>44146</v>
      </c>
      <c r="O309" s="81" t="s">
        <v>117</v>
      </c>
      <c r="P309" s="80"/>
      <c r="Q309" s="80"/>
      <c r="R309" s="80"/>
      <c r="S309" s="67" t="s">
        <v>152</v>
      </c>
    </row>
    <row r="310" spans="1:19" s="55" customFormat="1" ht="21" hidden="1" x14ac:dyDescent="0.15">
      <c r="A310" s="115" t="s">
        <v>1494</v>
      </c>
      <c r="B310" s="74">
        <v>44133</v>
      </c>
      <c r="C310" s="75" t="s">
        <v>325</v>
      </c>
      <c r="D310" s="67" t="s">
        <v>112</v>
      </c>
      <c r="E310" s="76" t="s">
        <v>119</v>
      </c>
      <c r="F310" s="77">
        <v>3480</v>
      </c>
      <c r="G310" s="69">
        <v>2720.76</v>
      </c>
      <c r="H310" s="70">
        <f t="shared" si="4"/>
        <v>759.23999999999978</v>
      </c>
      <c r="I310" s="265"/>
      <c r="J310" s="265" t="s">
        <v>1522</v>
      </c>
      <c r="K310" s="78" t="s">
        <v>141</v>
      </c>
      <c r="L310" s="81">
        <v>44145</v>
      </c>
      <c r="M310" s="67" t="s">
        <v>114</v>
      </c>
      <c r="N310" s="81">
        <v>44146</v>
      </c>
      <c r="O310" s="81" t="s">
        <v>117</v>
      </c>
      <c r="P310" s="80"/>
      <c r="Q310" s="80"/>
      <c r="R310" s="80"/>
      <c r="S310" s="67" t="s">
        <v>152</v>
      </c>
    </row>
    <row r="311" spans="1:19" s="55" customFormat="1" hidden="1" x14ac:dyDescent="0.15">
      <c r="A311" s="115" t="s">
        <v>1495</v>
      </c>
      <c r="B311" s="74">
        <v>44133</v>
      </c>
      <c r="C311" s="75" t="s">
        <v>1509</v>
      </c>
      <c r="D311" s="67" t="s">
        <v>112</v>
      </c>
      <c r="E311" s="76" t="s">
        <v>119</v>
      </c>
      <c r="F311" s="77">
        <v>2750</v>
      </c>
      <c r="G311" s="69">
        <v>1772.1</v>
      </c>
      <c r="H311" s="70">
        <f t="shared" si="4"/>
        <v>977.90000000000009</v>
      </c>
      <c r="I311" s="265"/>
      <c r="J311" s="265" t="s">
        <v>77</v>
      </c>
      <c r="K311" s="78" t="s">
        <v>141</v>
      </c>
      <c r="L311" s="81">
        <v>44145</v>
      </c>
      <c r="M311" s="67" t="s">
        <v>262</v>
      </c>
      <c r="N311" s="81">
        <v>44146</v>
      </c>
      <c r="O311" s="81" t="s">
        <v>117</v>
      </c>
      <c r="P311" s="80"/>
      <c r="Q311" s="80"/>
      <c r="R311" s="80"/>
      <c r="S311" s="67" t="s">
        <v>152</v>
      </c>
    </row>
    <row r="312" spans="1:19" s="55" customFormat="1" hidden="1" x14ac:dyDescent="0.15">
      <c r="A312" s="115" t="s">
        <v>1496</v>
      </c>
      <c r="B312" s="74">
        <v>44133</v>
      </c>
      <c r="C312" s="75" t="s">
        <v>1523</v>
      </c>
      <c r="D312" s="67" t="s">
        <v>112</v>
      </c>
      <c r="E312" s="76" t="s">
        <v>119</v>
      </c>
      <c r="F312" s="77">
        <v>1400</v>
      </c>
      <c r="G312" s="69">
        <v>1115</v>
      </c>
      <c r="H312" s="70">
        <f t="shared" si="4"/>
        <v>285</v>
      </c>
      <c r="I312" s="265"/>
      <c r="J312" s="265" t="s">
        <v>1524</v>
      </c>
      <c r="K312" s="78" t="s">
        <v>141</v>
      </c>
      <c r="L312" s="81">
        <v>44145</v>
      </c>
      <c r="M312" s="67" t="s">
        <v>262</v>
      </c>
      <c r="N312" s="81">
        <v>44146</v>
      </c>
      <c r="O312" s="81" t="s">
        <v>117</v>
      </c>
      <c r="P312" s="80"/>
      <c r="Q312" s="80"/>
      <c r="R312" s="80"/>
      <c r="S312" s="67" t="s">
        <v>152</v>
      </c>
    </row>
    <row r="313" spans="1:19" s="55" customFormat="1" ht="105" hidden="1" x14ac:dyDescent="0.15">
      <c r="A313" s="115" t="s">
        <v>1513</v>
      </c>
      <c r="B313" s="74">
        <v>44138</v>
      </c>
      <c r="C313" s="75" t="s">
        <v>1649</v>
      </c>
      <c r="D313" s="67" t="s">
        <v>242</v>
      </c>
      <c r="E313" s="76" t="s">
        <v>139</v>
      </c>
      <c r="F313" s="77">
        <v>44418.83</v>
      </c>
      <c r="G313" s="69">
        <v>35429.96</v>
      </c>
      <c r="H313" s="70">
        <f t="shared" si="4"/>
        <v>8988.8700000000026</v>
      </c>
      <c r="I313" s="265"/>
      <c r="J313" s="265" t="s">
        <v>1650</v>
      </c>
      <c r="K313" s="78" t="s">
        <v>141</v>
      </c>
      <c r="L313" s="81">
        <v>44147</v>
      </c>
      <c r="M313" s="67" t="s">
        <v>114</v>
      </c>
      <c r="N313" s="81">
        <v>44147</v>
      </c>
      <c r="O313" s="81" t="s">
        <v>117</v>
      </c>
      <c r="P313" s="80"/>
      <c r="Q313" s="80"/>
      <c r="R313" s="80"/>
      <c r="S313" s="67" t="s">
        <v>152</v>
      </c>
    </row>
    <row r="314" spans="1:19" s="55" customFormat="1" ht="42" hidden="1" x14ac:dyDescent="0.15">
      <c r="A314" s="115" t="s">
        <v>1514</v>
      </c>
      <c r="B314" s="74">
        <v>44138</v>
      </c>
      <c r="C314" s="75" t="s">
        <v>1515</v>
      </c>
      <c r="D314" s="67" t="s">
        <v>129</v>
      </c>
      <c r="E314" s="76" t="s">
        <v>139</v>
      </c>
      <c r="F314" s="77">
        <v>34000</v>
      </c>
      <c r="G314" s="69">
        <v>32000</v>
      </c>
      <c r="H314" s="70">
        <f t="shared" si="4"/>
        <v>2000</v>
      </c>
      <c r="I314" s="265" t="s">
        <v>1516</v>
      </c>
      <c r="J314" s="265" t="s">
        <v>1516</v>
      </c>
      <c r="K314" s="78" t="s">
        <v>1012</v>
      </c>
      <c r="L314" s="81">
        <v>44140</v>
      </c>
      <c r="M314" s="67" t="s">
        <v>23</v>
      </c>
      <c r="N314" s="81">
        <v>44140</v>
      </c>
      <c r="O314" s="81" t="s">
        <v>117</v>
      </c>
      <c r="P314" s="80" t="s">
        <v>116</v>
      </c>
      <c r="Q314" s="80" t="s">
        <v>116</v>
      </c>
      <c r="R314" s="80" t="s">
        <v>116</v>
      </c>
      <c r="S314" s="67" t="s">
        <v>123</v>
      </c>
    </row>
    <row r="315" spans="1:19" s="55" customFormat="1" hidden="1" x14ac:dyDescent="0.15">
      <c r="A315" s="115" t="s">
        <v>1609</v>
      </c>
      <c r="B315" s="74">
        <v>44148</v>
      </c>
      <c r="C315" s="75" t="s">
        <v>1673</v>
      </c>
      <c r="D315" s="67" t="s">
        <v>212</v>
      </c>
      <c r="E315" s="76" t="s">
        <v>119</v>
      </c>
      <c r="F315" s="77">
        <v>1484.24</v>
      </c>
      <c r="G315" s="69">
        <v>1066.26</v>
      </c>
      <c r="H315" s="70">
        <f t="shared" si="4"/>
        <v>417.98</v>
      </c>
      <c r="I315" s="265" t="s">
        <v>1674</v>
      </c>
      <c r="J315" s="265" t="s">
        <v>855</v>
      </c>
      <c r="K315" s="78" t="s">
        <v>184</v>
      </c>
      <c r="L315" s="81">
        <v>44153</v>
      </c>
      <c r="M315" s="67" t="s">
        <v>437</v>
      </c>
      <c r="N315" s="81">
        <v>44153</v>
      </c>
      <c r="O315" s="81" t="s">
        <v>321</v>
      </c>
      <c r="P315" s="80" t="s">
        <v>116</v>
      </c>
      <c r="Q315" s="80" t="s">
        <v>116</v>
      </c>
      <c r="R315" s="80" t="s">
        <v>116</v>
      </c>
      <c r="S315" s="67" t="s">
        <v>222</v>
      </c>
    </row>
    <row r="316" spans="1:19" s="55" customFormat="1" ht="31.5" hidden="1" x14ac:dyDescent="0.15">
      <c r="A316" s="115" t="s">
        <v>1610</v>
      </c>
      <c r="B316" s="74">
        <v>44151</v>
      </c>
      <c r="C316" s="75" t="s">
        <v>901</v>
      </c>
      <c r="D316" s="67" t="s">
        <v>212</v>
      </c>
      <c r="E316" s="76" t="s">
        <v>349</v>
      </c>
      <c r="F316" s="77">
        <v>7595.44</v>
      </c>
      <c r="G316" s="69">
        <v>6732.84</v>
      </c>
      <c r="H316" s="70">
        <f t="shared" si="4"/>
        <v>862.59999999999945</v>
      </c>
      <c r="I316" s="265"/>
      <c r="J316" s="265" t="s">
        <v>1641</v>
      </c>
      <c r="K316" s="78" t="s">
        <v>141</v>
      </c>
      <c r="L316" s="81">
        <v>44165</v>
      </c>
      <c r="M316" s="67" t="s">
        <v>215</v>
      </c>
      <c r="N316" s="81">
        <v>44151</v>
      </c>
      <c r="O316" s="81" t="s">
        <v>117</v>
      </c>
      <c r="P316" s="80"/>
      <c r="Q316" s="80"/>
      <c r="R316" s="80"/>
      <c r="S316" s="67" t="s">
        <v>152</v>
      </c>
    </row>
    <row r="317" spans="1:19" s="55" customFormat="1" ht="21" hidden="1" x14ac:dyDescent="0.15">
      <c r="A317" s="115" t="s">
        <v>1611</v>
      </c>
      <c r="B317" s="74">
        <v>44151</v>
      </c>
      <c r="C317" s="75" t="s">
        <v>245</v>
      </c>
      <c r="D317" s="67" t="s">
        <v>212</v>
      </c>
      <c r="E317" s="76" t="s">
        <v>349</v>
      </c>
      <c r="F317" s="77">
        <v>1920.65</v>
      </c>
      <c r="G317" s="69">
        <v>1795</v>
      </c>
      <c r="H317" s="70">
        <f t="shared" si="4"/>
        <v>125.65000000000009</v>
      </c>
      <c r="I317" s="265"/>
      <c r="J317" s="265" t="s">
        <v>1642</v>
      </c>
      <c r="K317" s="78" t="s">
        <v>141</v>
      </c>
      <c r="L317" s="81">
        <v>44165</v>
      </c>
      <c r="M317" s="67" t="s">
        <v>215</v>
      </c>
      <c r="N317" s="81">
        <v>44165</v>
      </c>
      <c r="O317" s="81" t="s">
        <v>117</v>
      </c>
      <c r="P317" s="80"/>
      <c r="Q317" s="80"/>
      <c r="R317" s="80"/>
      <c r="S317" s="67" t="s">
        <v>152</v>
      </c>
    </row>
    <row r="318" spans="1:19" s="55" customFormat="1" ht="21" hidden="1" x14ac:dyDescent="0.15">
      <c r="A318" s="115" t="s">
        <v>1612</v>
      </c>
      <c r="B318" s="74">
        <v>44151</v>
      </c>
      <c r="C318" s="75" t="s">
        <v>233</v>
      </c>
      <c r="D318" s="67" t="s">
        <v>212</v>
      </c>
      <c r="E318" s="76" t="s">
        <v>119</v>
      </c>
      <c r="F318" s="77">
        <v>481.5</v>
      </c>
      <c r="G318" s="69">
        <v>450</v>
      </c>
      <c r="H318" s="70">
        <f t="shared" si="4"/>
        <v>31.5</v>
      </c>
      <c r="I318" s="265"/>
      <c r="J318" s="265" t="s">
        <v>1642</v>
      </c>
      <c r="K318" s="78" t="s">
        <v>141</v>
      </c>
      <c r="L318" s="81">
        <v>44160</v>
      </c>
      <c r="M318" s="67" t="s">
        <v>215</v>
      </c>
      <c r="N318" s="81">
        <v>44160</v>
      </c>
      <c r="O318" s="81" t="s">
        <v>117</v>
      </c>
      <c r="P318" s="80"/>
      <c r="Q318" s="80"/>
      <c r="R318" s="80"/>
      <c r="S318" s="67" t="s">
        <v>1082</v>
      </c>
    </row>
    <row r="319" spans="1:19" s="55" customFormat="1" ht="84" hidden="1" x14ac:dyDescent="0.15">
      <c r="A319" s="115" t="s">
        <v>1613</v>
      </c>
      <c r="B319" s="74">
        <v>44151</v>
      </c>
      <c r="C319" s="75" t="s">
        <v>1279</v>
      </c>
      <c r="D319" s="67" t="s">
        <v>212</v>
      </c>
      <c r="E319" s="76" t="s">
        <v>349</v>
      </c>
      <c r="F319" s="77">
        <v>12614.39</v>
      </c>
      <c r="G319" s="69">
        <v>11569.12</v>
      </c>
      <c r="H319" s="70">
        <f t="shared" si="4"/>
        <v>1045.2699999999986</v>
      </c>
      <c r="I319" s="265"/>
      <c r="J319" s="265" t="s">
        <v>1643</v>
      </c>
      <c r="K319" s="78" t="s">
        <v>141</v>
      </c>
      <c r="L319" s="81">
        <v>44165</v>
      </c>
      <c r="M319" s="67" t="s">
        <v>215</v>
      </c>
      <c r="N319" s="81">
        <v>44165</v>
      </c>
      <c r="O319" s="81" t="s">
        <v>117</v>
      </c>
      <c r="P319" s="80"/>
      <c r="Q319" s="80"/>
      <c r="R319" s="80"/>
      <c r="S319" s="67" t="s">
        <v>152</v>
      </c>
    </row>
    <row r="320" spans="1:19" s="55" customFormat="1" ht="31.5" hidden="1" x14ac:dyDescent="0.15">
      <c r="A320" s="115" t="s">
        <v>1614</v>
      </c>
      <c r="B320" s="74">
        <v>44151</v>
      </c>
      <c r="C320" s="75" t="s">
        <v>284</v>
      </c>
      <c r="D320" s="67" t="s">
        <v>212</v>
      </c>
      <c r="E320" s="76" t="s">
        <v>349</v>
      </c>
      <c r="F320" s="77">
        <v>16506.37</v>
      </c>
      <c r="G320" s="69">
        <v>15440.9</v>
      </c>
      <c r="H320" s="70">
        <f t="shared" si="4"/>
        <v>1065.4699999999993</v>
      </c>
      <c r="I320" s="265"/>
      <c r="J320" s="265" t="s">
        <v>1644</v>
      </c>
      <c r="K320" s="78" t="s">
        <v>141</v>
      </c>
      <c r="L320" s="81">
        <v>44165</v>
      </c>
      <c r="M320" s="67" t="s">
        <v>215</v>
      </c>
      <c r="N320" s="81">
        <v>44165</v>
      </c>
      <c r="O320" s="81" t="s">
        <v>117</v>
      </c>
      <c r="P320" s="80"/>
      <c r="Q320" s="80"/>
      <c r="R320" s="80"/>
      <c r="S320" s="67" t="s">
        <v>152</v>
      </c>
    </row>
    <row r="321" spans="1:19" s="55" customFormat="1" ht="31.5" hidden="1" x14ac:dyDescent="0.15">
      <c r="A321" s="115" t="s">
        <v>1615</v>
      </c>
      <c r="B321" s="74">
        <v>44151</v>
      </c>
      <c r="C321" s="75" t="s">
        <v>1651</v>
      </c>
      <c r="D321" s="67" t="s">
        <v>148</v>
      </c>
      <c r="E321" s="76" t="s">
        <v>119</v>
      </c>
      <c r="F321" s="77">
        <v>3026.56</v>
      </c>
      <c r="G321" s="69">
        <v>2737.08</v>
      </c>
      <c r="H321" s="70">
        <f t="shared" si="4"/>
        <v>289.48</v>
      </c>
      <c r="I321" s="265"/>
      <c r="J321" s="265" t="s">
        <v>1652</v>
      </c>
      <c r="K321" s="78" t="s">
        <v>141</v>
      </c>
      <c r="L321" s="81">
        <v>44152</v>
      </c>
      <c r="M321" s="67" t="s">
        <v>151</v>
      </c>
      <c r="N321" s="81">
        <v>44152</v>
      </c>
      <c r="O321" s="81" t="s">
        <v>117</v>
      </c>
      <c r="P321" s="80"/>
      <c r="Q321" s="80"/>
      <c r="R321" s="80"/>
      <c r="S321" s="67" t="s">
        <v>152</v>
      </c>
    </row>
    <row r="322" spans="1:19" s="55" customFormat="1" ht="304.5" hidden="1" x14ac:dyDescent="0.15">
      <c r="A322" s="115" t="s">
        <v>1616</v>
      </c>
      <c r="B322" s="74">
        <v>44153</v>
      </c>
      <c r="C322" s="75" t="s">
        <v>1549</v>
      </c>
      <c r="D322" s="67" t="s">
        <v>112</v>
      </c>
      <c r="E322" s="76" t="s">
        <v>119</v>
      </c>
      <c r="F322" s="77">
        <v>30690</v>
      </c>
      <c r="G322" s="69">
        <v>24975.05</v>
      </c>
      <c r="H322" s="70">
        <f t="shared" si="4"/>
        <v>5714.9500000000007</v>
      </c>
      <c r="I322" s="265" t="s">
        <v>1633</v>
      </c>
      <c r="J322" s="280" t="s">
        <v>1634</v>
      </c>
      <c r="K322" s="78" t="s">
        <v>1012</v>
      </c>
      <c r="L322" s="81">
        <v>44161</v>
      </c>
      <c r="M322" s="67" t="s">
        <v>188</v>
      </c>
      <c r="N322" s="81">
        <v>44161</v>
      </c>
      <c r="O322" s="81" t="s">
        <v>117</v>
      </c>
      <c r="P322" s="80" t="s">
        <v>116</v>
      </c>
      <c r="Q322" s="80" t="s">
        <v>116</v>
      </c>
      <c r="R322" s="80" t="s">
        <v>116</v>
      </c>
      <c r="S322" s="67" t="s">
        <v>222</v>
      </c>
    </row>
    <row r="323" spans="1:19" s="55" customFormat="1" ht="42" hidden="1" x14ac:dyDescent="0.15">
      <c r="A323" s="115" t="s">
        <v>1617</v>
      </c>
      <c r="B323" s="74">
        <v>44159</v>
      </c>
      <c r="C323" s="75" t="s">
        <v>1099</v>
      </c>
      <c r="D323" s="67" t="s">
        <v>112</v>
      </c>
      <c r="E323" s="76" t="s">
        <v>119</v>
      </c>
      <c r="F323" s="77">
        <v>138450</v>
      </c>
      <c r="G323" s="69">
        <v>105880</v>
      </c>
      <c r="H323" s="70">
        <f t="shared" ref="H323:H386" si="5">IF(F323="","",F323-G323)</f>
        <v>32570</v>
      </c>
      <c r="I323" s="265"/>
      <c r="J323" s="265" t="s">
        <v>1640</v>
      </c>
      <c r="K323" s="78" t="s">
        <v>141</v>
      </c>
      <c r="L323" s="81">
        <v>44162</v>
      </c>
      <c r="M323" s="67" t="s">
        <v>188</v>
      </c>
      <c r="N323" s="81">
        <v>44162</v>
      </c>
      <c r="O323" s="81" t="s">
        <v>117</v>
      </c>
      <c r="P323" s="80"/>
      <c r="Q323" s="80"/>
      <c r="R323" s="80"/>
      <c r="S323" s="67" t="s">
        <v>1082</v>
      </c>
    </row>
    <row r="324" spans="1:19" s="55" customFormat="1" hidden="1" x14ac:dyDescent="0.15">
      <c r="A324" s="115" t="s">
        <v>1618</v>
      </c>
      <c r="B324" s="74"/>
      <c r="C324" s="75"/>
      <c r="D324" s="67"/>
      <c r="E324" s="76"/>
      <c r="F324" s="77"/>
      <c r="G324" s="69"/>
      <c r="H324" s="70" t="str">
        <f t="shared" si="5"/>
        <v/>
      </c>
      <c r="I324" s="265"/>
      <c r="J324" s="265"/>
      <c r="K324" s="78"/>
      <c r="L324" s="81"/>
      <c r="M324" s="67"/>
      <c r="N324" s="81"/>
      <c r="O324" s="81"/>
      <c r="P324" s="80"/>
      <c r="Q324" s="80"/>
      <c r="R324" s="80"/>
      <c r="S324" s="67"/>
    </row>
    <row r="325" spans="1:19" s="55" customFormat="1" ht="409.5" hidden="1" x14ac:dyDescent="0.15">
      <c r="A325" s="115" t="s">
        <v>1619</v>
      </c>
      <c r="B325" s="74">
        <v>44162</v>
      </c>
      <c r="C325" s="75" t="s">
        <v>1732</v>
      </c>
      <c r="D325" s="67" t="s">
        <v>153</v>
      </c>
      <c r="E325" s="76" t="s">
        <v>349</v>
      </c>
      <c r="F325" s="77">
        <v>90817.86</v>
      </c>
      <c r="G325" s="69">
        <v>86851.97</v>
      </c>
      <c r="H325" s="70">
        <f t="shared" si="5"/>
        <v>3965.8899999999994</v>
      </c>
      <c r="I325" s="265" t="s">
        <v>1733</v>
      </c>
      <c r="J325" s="265" t="s">
        <v>1734</v>
      </c>
      <c r="K325" s="78" t="s">
        <v>141</v>
      </c>
      <c r="L325" s="81">
        <v>44169</v>
      </c>
      <c r="M325" s="67" t="s">
        <v>157</v>
      </c>
      <c r="N325" s="81">
        <v>44169</v>
      </c>
      <c r="O325" s="81" t="s">
        <v>117</v>
      </c>
      <c r="P325" s="80" t="s">
        <v>116</v>
      </c>
      <c r="Q325" s="80" t="s">
        <v>116</v>
      </c>
      <c r="R325" s="80" t="s">
        <v>116</v>
      </c>
      <c r="S325" s="67" t="s">
        <v>222</v>
      </c>
    </row>
    <row r="326" spans="1:19" s="55" customFormat="1" ht="21" hidden="1" x14ac:dyDescent="0.15">
      <c r="A326" s="115" t="s">
        <v>1620</v>
      </c>
      <c r="B326" s="74">
        <v>44160</v>
      </c>
      <c r="C326" s="75" t="s">
        <v>1764</v>
      </c>
      <c r="D326" s="67" t="s">
        <v>148</v>
      </c>
      <c r="E326" s="76" t="s">
        <v>119</v>
      </c>
      <c r="F326" s="77">
        <v>2582.0100000000002</v>
      </c>
      <c r="G326" s="69">
        <v>2098</v>
      </c>
      <c r="H326" s="70">
        <f t="shared" si="5"/>
        <v>484.01000000000022</v>
      </c>
      <c r="I326" s="265" t="s">
        <v>1765</v>
      </c>
      <c r="J326" s="265" t="s">
        <v>1766</v>
      </c>
      <c r="K326" s="78" t="s">
        <v>184</v>
      </c>
      <c r="L326" s="81">
        <v>44179</v>
      </c>
      <c r="M326" s="67" t="s">
        <v>437</v>
      </c>
      <c r="N326" s="81">
        <v>44179</v>
      </c>
      <c r="O326" s="81" t="s">
        <v>117</v>
      </c>
      <c r="P326" s="80" t="s">
        <v>116</v>
      </c>
      <c r="Q326" s="80" t="s">
        <v>116</v>
      </c>
      <c r="R326" s="80" t="s">
        <v>116</v>
      </c>
      <c r="S326" s="67" t="s">
        <v>222</v>
      </c>
    </row>
    <row r="327" spans="1:19" s="55" customFormat="1" ht="21" hidden="1" x14ac:dyDescent="0.15">
      <c r="A327" s="115" t="s">
        <v>1621</v>
      </c>
      <c r="B327" s="74">
        <v>44172</v>
      </c>
      <c r="C327" s="75" t="s">
        <v>1740</v>
      </c>
      <c r="D327" s="67" t="s">
        <v>148</v>
      </c>
      <c r="E327" s="76" t="s">
        <v>119</v>
      </c>
      <c r="F327" s="77">
        <v>3152.5</v>
      </c>
      <c r="G327" s="69">
        <v>2522</v>
      </c>
      <c r="H327" s="70">
        <f t="shared" si="5"/>
        <v>630.5</v>
      </c>
      <c r="I327" s="265" t="s">
        <v>1741</v>
      </c>
      <c r="J327" s="265" t="s">
        <v>1742</v>
      </c>
      <c r="K327" s="78" t="s">
        <v>141</v>
      </c>
      <c r="L327" s="81">
        <v>44179</v>
      </c>
      <c r="M327" s="67" t="s">
        <v>188</v>
      </c>
      <c r="N327" s="81">
        <v>44179</v>
      </c>
      <c r="O327" s="81" t="s">
        <v>117</v>
      </c>
      <c r="P327" s="80" t="s">
        <v>116</v>
      </c>
      <c r="Q327" s="80" t="s">
        <v>116</v>
      </c>
      <c r="R327" s="80" t="s">
        <v>116</v>
      </c>
      <c r="S327" s="67" t="s">
        <v>222</v>
      </c>
    </row>
    <row r="328" spans="1:19" s="55" customFormat="1" ht="21" hidden="1" x14ac:dyDescent="0.15">
      <c r="A328" s="115" t="s">
        <v>1622</v>
      </c>
      <c r="B328" s="74">
        <v>44173</v>
      </c>
      <c r="C328" s="75" t="s">
        <v>901</v>
      </c>
      <c r="D328" s="67" t="s">
        <v>212</v>
      </c>
      <c r="E328" s="76" t="s">
        <v>349</v>
      </c>
      <c r="F328" s="77">
        <v>7657.69</v>
      </c>
      <c r="G328" s="69">
        <v>6022.45</v>
      </c>
      <c r="H328" s="70">
        <f t="shared" si="5"/>
        <v>1635.2399999999998</v>
      </c>
      <c r="I328" s="265"/>
      <c r="J328" s="265"/>
      <c r="K328" s="78" t="s">
        <v>141</v>
      </c>
      <c r="L328" s="81">
        <v>44182</v>
      </c>
      <c r="M328" s="67" t="s">
        <v>215</v>
      </c>
      <c r="N328" s="81">
        <v>43834</v>
      </c>
      <c r="O328" s="81" t="s">
        <v>117</v>
      </c>
      <c r="P328" s="80"/>
      <c r="Q328" s="80"/>
      <c r="R328" s="80"/>
      <c r="S328" s="67" t="s">
        <v>222</v>
      </c>
    </row>
    <row r="329" spans="1:19" s="55" customFormat="1" ht="21" hidden="1" x14ac:dyDescent="0.15">
      <c r="A329" s="115" t="s">
        <v>1623</v>
      </c>
      <c r="B329" s="74">
        <v>44173</v>
      </c>
      <c r="C329" s="75" t="s">
        <v>910</v>
      </c>
      <c r="D329" s="67" t="s">
        <v>212</v>
      </c>
      <c r="E329" s="76" t="s">
        <v>349</v>
      </c>
      <c r="F329" s="77">
        <v>1920.65</v>
      </c>
      <c r="G329" s="69">
        <v>1795</v>
      </c>
      <c r="H329" s="70">
        <f t="shared" si="5"/>
        <v>125.65000000000009</v>
      </c>
      <c r="I329" s="265"/>
      <c r="J329" s="265"/>
      <c r="K329" s="78" t="s">
        <v>141</v>
      </c>
      <c r="L329" s="81">
        <v>44182</v>
      </c>
      <c r="M329" s="67" t="s">
        <v>215</v>
      </c>
      <c r="N329" s="81">
        <v>43834</v>
      </c>
      <c r="O329" s="81" t="s">
        <v>117</v>
      </c>
      <c r="P329" s="80"/>
      <c r="Q329" s="80"/>
      <c r="R329" s="80"/>
      <c r="S329" s="67" t="s">
        <v>222</v>
      </c>
    </row>
    <row r="330" spans="1:19" s="55" customFormat="1" ht="21" hidden="1" x14ac:dyDescent="0.15">
      <c r="A330" s="115" t="s">
        <v>1624</v>
      </c>
      <c r="B330" s="74">
        <v>44173</v>
      </c>
      <c r="C330" s="75" t="s">
        <v>909</v>
      </c>
      <c r="D330" s="67" t="s">
        <v>212</v>
      </c>
      <c r="E330" s="76" t="s">
        <v>349</v>
      </c>
      <c r="F330" s="77">
        <v>294.25</v>
      </c>
      <c r="G330" s="69">
        <v>275</v>
      </c>
      <c r="H330" s="70">
        <f t="shared" si="5"/>
        <v>19.25</v>
      </c>
      <c r="I330" s="265"/>
      <c r="J330" s="265"/>
      <c r="K330" s="78" t="s">
        <v>141</v>
      </c>
      <c r="L330" s="81">
        <v>44173</v>
      </c>
      <c r="M330" s="67" t="s">
        <v>215</v>
      </c>
      <c r="N330" s="81">
        <v>43834</v>
      </c>
      <c r="O330" s="81" t="s">
        <v>117</v>
      </c>
      <c r="P330" s="80"/>
      <c r="Q330" s="80"/>
      <c r="R330" s="80"/>
      <c r="S330" s="67" t="s">
        <v>222</v>
      </c>
    </row>
    <row r="331" spans="1:19" s="55" customFormat="1" ht="21" x14ac:dyDescent="0.15">
      <c r="A331" s="115" t="s">
        <v>1625</v>
      </c>
      <c r="B331" s="74">
        <v>44173</v>
      </c>
      <c r="C331" s="75" t="s">
        <v>279</v>
      </c>
      <c r="D331" s="67" t="s">
        <v>212</v>
      </c>
      <c r="E331" s="76" t="s">
        <v>349</v>
      </c>
      <c r="F331" s="77">
        <v>8193.02</v>
      </c>
      <c r="G331" s="69">
        <v>7803.55</v>
      </c>
      <c r="H331" s="70">
        <f t="shared" si="5"/>
        <v>389.47000000000025</v>
      </c>
      <c r="I331" s="265"/>
      <c r="J331" s="265"/>
      <c r="K331" s="78" t="s">
        <v>141</v>
      </c>
      <c r="L331" s="81">
        <v>44186</v>
      </c>
      <c r="M331" s="67" t="s">
        <v>215</v>
      </c>
      <c r="N331" s="81">
        <v>43834</v>
      </c>
      <c r="O331" s="81" t="s">
        <v>117</v>
      </c>
      <c r="P331" s="80"/>
      <c r="Q331" s="80"/>
      <c r="R331" s="80"/>
      <c r="S331" s="67" t="s">
        <v>222</v>
      </c>
    </row>
    <row r="332" spans="1:19" s="55" customFormat="1" ht="21" hidden="1" x14ac:dyDescent="0.15">
      <c r="A332" s="115" t="s">
        <v>1626</v>
      </c>
      <c r="B332" s="74">
        <v>44173</v>
      </c>
      <c r="C332" s="75" t="s">
        <v>284</v>
      </c>
      <c r="D332" s="67" t="s">
        <v>212</v>
      </c>
      <c r="E332" s="76" t="s">
        <v>349</v>
      </c>
      <c r="F332" s="77">
        <v>16308.58</v>
      </c>
      <c r="G332" s="69">
        <v>13306.55</v>
      </c>
      <c r="H332" s="70">
        <f t="shared" si="5"/>
        <v>3002.0300000000007</v>
      </c>
      <c r="I332" s="265"/>
      <c r="J332" s="265"/>
      <c r="K332" s="78" t="s">
        <v>141</v>
      </c>
      <c r="L332" s="81">
        <v>44183</v>
      </c>
      <c r="M332" s="67" t="s">
        <v>215</v>
      </c>
      <c r="N332" s="81">
        <v>43834</v>
      </c>
      <c r="O332" s="81" t="s">
        <v>117</v>
      </c>
      <c r="P332" s="80"/>
      <c r="Q332" s="80"/>
      <c r="R332" s="80"/>
      <c r="S332" s="67" t="s">
        <v>222</v>
      </c>
    </row>
    <row r="333" spans="1:19" s="55" customFormat="1" ht="52.5" hidden="1" x14ac:dyDescent="0.15">
      <c r="A333" s="115" t="s">
        <v>1627</v>
      </c>
      <c r="B333" s="74">
        <v>44176</v>
      </c>
      <c r="C333" s="75" t="s">
        <v>724</v>
      </c>
      <c r="D333" s="67" t="s">
        <v>242</v>
      </c>
      <c r="E333" s="76" t="s">
        <v>119</v>
      </c>
      <c r="F333" s="77">
        <v>2338</v>
      </c>
      <c r="G333" s="69">
        <v>1819.3</v>
      </c>
      <c r="H333" s="70">
        <f t="shared" si="5"/>
        <v>518.70000000000005</v>
      </c>
      <c r="I333" s="265" t="s">
        <v>1762</v>
      </c>
      <c r="J333" s="265" t="s">
        <v>1763</v>
      </c>
      <c r="K333" s="78" t="s">
        <v>141</v>
      </c>
      <c r="L333" s="81">
        <v>44188</v>
      </c>
      <c r="M333" s="67" t="s">
        <v>114</v>
      </c>
      <c r="N333" s="81">
        <v>44188</v>
      </c>
      <c r="O333" s="81" t="s">
        <v>117</v>
      </c>
      <c r="P333" s="80" t="s">
        <v>116</v>
      </c>
      <c r="Q333" s="80" t="s">
        <v>116</v>
      </c>
      <c r="R333" s="80" t="s">
        <v>116</v>
      </c>
      <c r="S333" s="67" t="s">
        <v>222</v>
      </c>
    </row>
    <row r="334" spans="1:19" s="55" customFormat="1" ht="31.5" hidden="1" x14ac:dyDescent="0.15">
      <c r="A334" s="115" t="s">
        <v>1628</v>
      </c>
      <c r="B334" s="74">
        <v>44179</v>
      </c>
      <c r="C334" s="75" t="s">
        <v>1753</v>
      </c>
      <c r="D334" s="67" t="s">
        <v>153</v>
      </c>
      <c r="E334" s="76" t="s">
        <v>139</v>
      </c>
      <c r="F334" s="77">
        <v>1432.63</v>
      </c>
      <c r="G334" s="69">
        <v>1209.99</v>
      </c>
      <c r="H334" s="70">
        <f t="shared" si="5"/>
        <v>222.6400000000001</v>
      </c>
      <c r="I334" s="265" t="s">
        <v>1754</v>
      </c>
      <c r="J334" s="265" t="s">
        <v>1042</v>
      </c>
      <c r="K334" s="78" t="s">
        <v>184</v>
      </c>
      <c r="L334" s="81">
        <v>44202</v>
      </c>
      <c r="M334" s="67" t="s">
        <v>151</v>
      </c>
      <c r="N334" s="81">
        <v>44202</v>
      </c>
      <c r="O334" s="81" t="s">
        <v>117</v>
      </c>
      <c r="P334" s="80" t="s">
        <v>116</v>
      </c>
      <c r="Q334" s="80" t="s">
        <v>116</v>
      </c>
      <c r="R334" s="80" t="s">
        <v>116</v>
      </c>
      <c r="S334" s="67" t="s">
        <v>222</v>
      </c>
    </row>
    <row r="335" spans="1:19" s="55" customFormat="1" ht="409.5" hidden="1" x14ac:dyDescent="0.15">
      <c r="A335" s="115" t="s">
        <v>1629</v>
      </c>
      <c r="B335" s="74">
        <v>43844</v>
      </c>
      <c r="C335" s="75" t="s">
        <v>1099</v>
      </c>
      <c r="D335" s="67" t="s">
        <v>112</v>
      </c>
      <c r="E335" s="76" t="s">
        <v>139</v>
      </c>
      <c r="F335" s="77">
        <v>71898.3</v>
      </c>
      <c r="G335" s="69">
        <v>63354.080000000002</v>
      </c>
      <c r="H335" s="70">
        <f t="shared" si="5"/>
        <v>8544.2200000000012</v>
      </c>
      <c r="I335" s="265" t="s">
        <v>1767</v>
      </c>
      <c r="J335" s="265" t="s">
        <v>1768</v>
      </c>
      <c r="K335" s="78" t="s">
        <v>838</v>
      </c>
      <c r="L335" s="81">
        <v>44188</v>
      </c>
      <c r="M335" s="67" t="s">
        <v>188</v>
      </c>
      <c r="N335" s="81">
        <v>44188</v>
      </c>
      <c r="O335" s="81" t="s">
        <v>117</v>
      </c>
      <c r="P335" s="80" t="s">
        <v>116</v>
      </c>
      <c r="Q335" s="80" t="s">
        <v>116</v>
      </c>
      <c r="R335" s="80" t="s">
        <v>116</v>
      </c>
      <c r="S335" s="67" t="s">
        <v>222</v>
      </c>
    </row>
    <row r="336" spans="1:19" s="55" customFormat="1" ht="409.5" hidden="1" x14ac:dyDescent="0.15">
      <c r="A336" s="115" t="s">
        <v>1630</v>
      </c>
      <c r="B336" s="74">
        <v>44179</v>
      </c>
      <c r="C336" s="75" t="s">
        <v>189</v>
      </c>
      <c r="D336" s="67" t="s">
        <v>153</v>
      </c>
      <c r="E336" s="76" t="s">
        <v>349</v>
      </c>
      <c r="F336" s="77">
        <v>91119.66</v>
      </c>
      <c r="G336" s="69">
        <v>90676.77</v>
      </c>
      <c r="H336" s="70">
        <f t="shared" si="5"/>
        <v>442.88999999999942</v>
      </c>
      <c r="I336" s="265" t="s">
        <v>1743</v>
      </c>
      <c r="J336" s="265" t="s">
        <v>1744</v>
      </c>
      <c r="K336" s="78" t="s">
        <v>838</v>
      </c>
      <c r="L336" s="81">
        <v>44186</v>
      </c>
      <c r="M336" s="67" t="s">
        <v>157</v>
      </c>
      <c r="N336" s="81">
        <v>44186</v>
      </c>
      <c r="O336" s="81" t="s">
        <v>117</v>
      </c>
      <c r="P336" s="80" t="s">
        <v>116</v>
      </c>
      <c r="Q336" s="80" t="s">
        <v>116</v>
      </c>
      <c r="R336" s="80" t="s">
        <v>116</v>
      </c>
      <c r="S336" s="67" t="s">
        <v>222</v>
      </c>
    </row>
    <row r="337" spans="1:19" s="55" customFormat="1" hidden="1" x14ac:dyDescent="0.15">
      <c r="A337" s="115" t="s">
        <v>1631</v>
      </c>
      <c r="B337" s="74"/>
      <c r="C337" s="75"/>
      <c r="D337" s="67"/>
      <c r="E337" s="76"/>
      <c r="F337" s="77"/>
      <c r="G337" s="69"/>
      <c r="H337" s="70" t="str">
        <f t="shared" si="5"/>
        <v/>
      </c>
      <c r="I337" s="265"/>
      <c r="J337" s="265"/>
      <c r="K337" s="78"/>
      <c r="L337" s="81"/>
      <c r="M337" s="67"/>
      <c r="N337" s="81"/>
      <c r="O337" s="81"/>
      <c r="P337" s="80"/>
      <c r="Q337" s="80"/>
      <c r="R337" s="80"/>
      <c r="S337" s="67"/>
    </row>
    <row r="338" spans="1:19" s="55" customFormat="1" ht="21" hidden="1" x14ac:dyDescent="0.15">
      <c r="A338" s="115" t="s">
        <v>1632</v>
      </c>
      <c r="B338" s="74">
        <v>44193</v>
      </c>
      <c r="C338" s="75" t="s">
        <v>1761</v>
      </c>
      <c r="D338" s="67" t="s">
        <v>112</v>
      </c>
      <c r="E338" s="76" t="s">
        <v>119</v>
      </c>
      <c r="F338" s="77">
        <v>600</v>
      </c>
      <c r="G338" s="69">
        <v>499.4</v>
      </c>
      <c r="H338" s="70">
        <f t="shared" si="5"/>
        <v>100.60000000000002</v>
      </c>
      <c r="I338" s="265"/>
      <c r="J338" s="265"/>
      <c r="K338" s="78" t="s">
        <v>141</v>
      </c>
      <c r="L338" s="81">
        <v>43837</v>
      </c>
      <c r="M338" s="67" t="s">
        <v>188</v>
      </c>
      <c r="N338" s="81">
        <v>43837</v>
      </c>
      <c r="O338" s="81" t="s">
        <v>117</v>
      </c>
      <c r="P338" s="80"/>
      <c r="Q338" s="80"/>
      <c r="R338" s="80"/>
      <c r="S338" s="67" t="s">
        <v>152</v>
      </c>
    </row>
    <row r="339" spans="1:19" s="55" customFormat="1" hidden="1" x14ac:dyDescent="0.15">
      <c r="A339" s="115"/>
      <c r="B339" s="74"/>
      <c r="C339" s="75"/>
      <c r="D339" s="67"/>
      <c r="E339" s="76"/>
      <c r="F339" s="77"/>
      <c r="G339" s="69"/>
      <c r="H339" s="70" t="str">
        <f t="shared" si="5"/>
        <v/>
      </c>
      <c r="I339" s="265"/>
      <c r="J339" s="265"/>
      <c r="K339" s="78"/>
      <c r="L339" s="81"/>
      <c r="M339" s="67"/>
      <c r="N339" s="81"/>
      <c r="O339" s="81"/>
      <c r="P339" s="80"/>
      <c r="Q339" s="80"/>
      <c r="R339" s="80"/>
      <c r="S339" s="67"/>
    </row>
    <row r="340" spans="1:19" s="55" customFormat="1" hidden="1" x14ac:dyDescent="0.15">
      <c r="A340" s="115"/>
      <c r="B340" s="74"/>
      <c r="C340" s="75"/>
      <c r="D340" s="67"/>
      <c r="E340" s="76"/>
      <c r="F340" s="77"/>
      <c r="G340" s="69"/>
      <c r="H340" s="70" t="str">
        <f t="shared" si="5"/>
        <v/>
      </c>
      <c r="I340" s="265"/>
      <c r="J340" s="265"/>
      <c r="K340" s="78"/>
      <c r="L340" s="81"/>
      <c r="M340" s="67"/>
      <c r="N340" s="81"/>
      <c r="O340" s="81"/>
      <c r="P340" s="80"/>
      <c r="Q340" s="80"/>
      <c r="R340" s="80"/>
      <c r="S340" s="67"/>
    </row>
    <row r="341" spans="1:19" s="55" customFormat="1" hidden="1" x14ac:dyDescent="0.15">
      <c r="A341" s="115"/>
      <c r="B341" s="74"/>
      <c r="C341" s="75"/>
      <c r="D341" s="67"/>
      <c r="E341" s="76"/>
      <c r="F341" s="77"/>
      <c r="G341" s="69"/>
      <c r="H341" s="70" t="str">
        <f t="shared" si="5"/>
        <v/>
      </c>
      <c r="I341" s="265"/>
      <c r="J341" s="265"/>
      <c r="K341" s="78"/>
      <c r="L341" s="81"/>
      <c r="M341" s="67"/>
      <c r="N341" s="81"/>
      <c r="O341" s="81"/>
      <c r="P341" s="80"/>
      <c r="Q341" s="80"/>
      <c r="R341" s="80"/>
      <c r="S341" s="67"/>
    </row>
    <row r="342" spans="1:19" s="55" customFormat="1" hidden="1" x14ac:dyDescent="0.15">
      <c r="A342" s="115"/>
      <c r="B342" s="74"/>
      <c r="C342" s="75"/>
      <c r="D342" s="67"/>
      <c r="E342" s="76"/>
      <c r="F342" s="77"/>
      <c r="G342" s="69"/>
      <c r="H342" s="70" t="str">
        <f t="shared" si="5"/>
        <v/>
      </c>
      <c r="I342" s="265"/>
      <c r="J342" s="265"/>
      <c r="K342" s="78"/>
      <c r="L342" s="81"/>
      <c r="M342" s="67"/>
      <c r="N342" s="81"/>
      <c r="O342" s="81"/>
      <c r="P342" s="80"/>
      <c r="Q342" s="80"/>
      <c r="R342" s="80"/>
      <c r="S342" s="67"/>
    </row>
    <row r="343" spans="1:19" s="55" customFormat="1" hidden="1" x14ac:dyDescent="0.15">
      <c r="A343" s="115"/>
      <c r="B343" s="74"/>
      <c r="C343" s="75"/>
      <c r="D343" s="67"/>
      <c r="E343" s="76"/>
      <c r="F343" s="77"/>
      <c r="G343" s="69"/>
      <c r="H343" s="70" t="str">
        <f t="shared" si="5"/>
        <v/>
      </c>
      <c r="I343" s="265"/>
      <c r="J343" s="265"/>
      <c r="K343" s="78"/>
      <c r="L343" s="81"/>
      <c r="M343" s="67"/>
      <c r="N343" s="81"/>
      <c r="O343" s="81"/>
      <c r="P343" s="80"/>
      <c r="Q343" s="80"/>
      <c r="R343" s="80"/>
      <c r="S343" s="67"/>
    </row>
    <row r="344" spans="1:19" s="55" customFormat="1" hidden="1" x14ac:dyDescent="0.15">
      <c r="A344" s="115"/>
      <c r="B344" s="74"/>
      <c r="C344" s="75"/>
      <c r="D344" s="67"/>
      <c r="E344" s="76"/>
      <c r="F344" s="77"/>
      <c r="G344" s="69"/>
      <c r="H344" s="70" t="str">
        <f t="shared" si="5"/>
        <v/>
      </c>
      <c r="I344" s="265"/>
      <c r="J344" s="265"/>
      <c r="K344" s="78"/>
      <c r="L344" s="81"/>
      <c r="M344" s="67"/>
      <c r="N344" s="81"/>
      <c r="O344" s="81"/>
      <c r="P344" s="80"/>
      <c r="Q344" s="80"/>
      <c r="R344" s="80"/>
      <c r="S344" s="67"/>
    </row>
    <row r="345" spans="1:19" s="55" customFormat="1" hidden="1" x14ac:dyDescent="0.15">
      <c r="A345" s="115"/>
      <c r="B345" s="74"/>
      <c r="C345" s="75"/>
      <c r="D345" s="67"/>
      <c r="E345" s="76"/>
      <c r="F345" s="77"/>
      <c r="G345" s="69"/>
      <c r="H345" s="70" t="str">
        <f t="shared" si="5"/>
        <v/>
      </c>
      <c r="I345" s="265"/>
      <c r="J345" s="265"/>
      <c r="K345" s="78"/>
      <c r="L345" s="81"/>
      <c r="M345" s="67"/>
      <c r="N345" s="81"/>
      <c r="O345" s="81"/>
      <c r="P345" s="80"/>
      <c r="Q345" s="80"/>
      <c r="R345" s="80"/>
      <c r="S345" s="67"/>
    </row>
    <row r="346" spans="1:19" s="55" customFormat="1" hidden="1" x14ac:dyDescent="0.15">
      <c r="A346" s="115"/>
      <c r="B346" s="74"/>
      <c r="C346" s="75"/>
      <c r="D346" s="67"/>
      <c r="E346" s="76"/>
      <c r="F346" s="77"/>
      <c r="G346" s="69"/>
      <c r="H346" s="70" t="str">
        <f t="shared" si="5"/>
        <v/>
      </c>
      <c r="I346" s="265"/>
      <c r="J346" s="265"/>
      <c r="K346" s="78"/>
      <c r="L346" s="81"/>
      <c r="M346" s="67"/>
      <c r="N346" s="81"/>
      <c r="O346" s="81"/>
      <c r="P346" s="80"/>
      <c r="Q346" s="80"/>
      <c r="R346" s="80"/>
      <c r="S346" s="67"/>
    </row>
    <row r="347" spans="1:19" s="55" customFormat="1" hidden="1" x14ac:dyDescent="0.15">
      <c r="A347" s="115"/>
      <c r="B347" s="74"/>
      <c r="C347" s="75"/>
      <c r="D347" s="67"/>
      <c r="E347" s="76"/>
      <c r="F347" s="77"/>
      <c r="G347" s="69"/>
      <c r="H347" s="70" t="str">
        <f t="shared" si="5"/>
        <v/>
      </c>
      <c r="I347" s="265"/>
      <c r="J347" s="265"/>
      <c r="K347" s="78"/>
      <c r="L347" s="81"/>
      <c r="M347" s="67"/>
      <c r="N347" s="81"/>
      <c r="O347" s="81"/>
      <c r="P347" s="80"/>
      <c r="Q347" s="80"/>
      <c r="R347" s="80"/>
      <c r="S347" s="67"/>
    </row>
    <row r="348" spans="1:19" s="55" customFormat="1" hidden="1" x14ac:dyDescent="0.15">
      <c r="A348" s="115"/>
      <c r="B348" s="74"/>
      <c r="C348" s="75"/>
      <c r="D348" s="67"/>
      <c r="E348" s="76"/>
      <c r="F348" s="77"/>
      <c r="G348" s="69"/>
      <c r="H348" s="70" t="str">
        <f t="shared" si="5"/>
        <v/>
      </c>
      <c r="I348" s="265"/>
      <c r="J348" s="265"/>
      <c r="K348" s="78"/>
      <c r="L348" s="81"/>
      <c r="M348" s="67"/>
      <c r="N348" s="81"/>
      <c r="O348" s="81"/>
      <c r="P348" s="80"/>
      <c r="Q348" s="80"/>
      <c r="R348" s="80"/>
      <c r="S348" s="67"/>
    </row>
    <row r="349" spans="1:19" s="55" customFormat="1" hidden="1" x14ac:dyDescent="0.15">
      <c r="A349" s="115"/>
      <c r="B349" s="74"/>
      <c r="C349" s="75"/>
      <c r="D349" s="67"/>
      <c r="E349" s="76"/>
      <c r="F349" s="77"/>
      <c r="G349" s="69"/>
      <c r="H349" s="70" t="str">
        <f t="shared" si="5"/>
        <v/>
      </c>
      <c r="I349" s="265"/>
      <c r="J349" s="265"/>
      <c r="K349" s="78"/>
      <c r="L349" s="81"/>
      <c r="M349" s="67"/>
      <c r="N349" s="81"/>
      <c r="O349" s="81"/>
      <c r="P349" s="80"/>
      <c r="Q349" s="80"/>
      <c r="R349" s="80"/>
      <c r="S349" s="67"/>
    </row>
    <row r="350" spans="1:19" s="55" customFormat="1" hidden="1" x14ac:dyDescent="0.15">
      <c r="A350" s="115"/>
      <c r="B350" s="74"/>
      <c r="C350" s="75"/>
      <c r="D350" s="67"/>
      <c r="E350" s="76"/>
      <c r="F350" s="77"/>
      <c r="G350" s="69"/>
      <c r="H350" s="70" t="str">
        <f t="shared" si="5"/>
        <v/>
      </c>
      <c r="I350" s="265"/>
      <c r="J350" s="265"/>
      <c r="K350" s="78"/>
      <c r="L350" s="81"/>
      <c r="M350" s="67"/>
      <c r="N350" s="81"/>
      <c r="O350" s="81"/>
      <c r="P350" s="80"/>
      <c r="Q350" s="80"/>
      <c r="R350" s="80"/>
      <c r="S350" s="67"/>
    </row>
    <row r="351" spans="1:19" s="55" customFormat="1" hidden="1" x14ac:dyDescent="0.15">
      <c r="A351" s="115"/>
      <c r="B351" s="74"/>
      <c r="C351" s="75"/>
      <c r="D351" s="67"/>
      <c r="E351" s="76"/>
      <c r="F351" s="77"/>
      <c r="G351" s="69"/>
      <c r="H351" s="70" t="str">
        <f t="shared" si="5"/>
        <v/>
      </c>
      <c r="I351" s="265"/>
      <c r="J351" s="265"/>
      <c r="K351" s="78"/>
      <c r="L351" s="81"/>
      <c r="M351" s="67"/>
      <c r="N351" s="81"/>
      <c r="O351" s="81"/>
      <c r="P351" s="80"/>
      <c r="Q351" s="80"/>
      <c r="R351" s="80"/>
      <c r="S351" s="67"/>
    </row>
    <row r="352" spans="1:19" s="55" customFormat="1" hidden="1" x14ac:dyDescent="0.15">
      <c r="A352" s="115"/>
      <c r="B352" s="74"/>
      <c r="C352" s="75"/>
      <c r="D352" s="67"/>
      <c r="E352" s="76"/>
      <c r="F352" s="77"/>
      <c r="G352" s="69"/>
      <c r="H352" s="70" t="str">
        <f t="shared" si="5"/>
        <v/>
      </c>
      <c r="I352" s="265"/>
      <c r="J352" s="265"/>
      <c r="K352" s="78"/>
      <c r="L352" s="81"/>
      <c r="M352" s="67"/>
      <c r="N352" s="81"/>
      <c r="O352" s="81"/>
      <c r="P352" s="80"/>
      <c r="Q352" s="80"/>
      <c r="R352" s="80"/>
      <c r="S352" s="67"/>
    </row>
    <row r="353" spans="1:19" s="55" customFormat="1" hidden="1" x14ac:dyDescent="0.15">
      <c r="A353" s="115"/>
      <c r="B353" s="74"/>
      <c r="C353" s="75"/>
      <c r="D353" s="67"/>
      <c r="E353" s="76"/>
      <c r="F353" s="77"/>
      <c r="G353" s="69"/>
      <c r="H353" s="70" t="str">
        <f t="shared" si="5"/>
        <v/>
      </c>
      <c r="I353" s="265"/>
      <c r="J353" s="265"/>
      <c r="K353" s="78"/>
      <c r="L353" s="81"/>
      <c r="M353" s="67"/>
      <c r="N353" s="81"/>
      <c r="O353" s="81"/>
      <c r="P353" s="80"/>
      <c r="Q353" s="80"/>
      <c r="R353" s="80"/>
      <c r="S353" s="67"/>
    </row>
    <row r="354" spans="1:19" s="55" customFormat="1" hidden="1" x14ac:dyDescent="0.15">
      <c r="A354" s="115"/>
      <c r="B354" s="74"/>
      <c r="C354" s="75"/>
      <c r="D354" s="67"/>
      <c r="E354" s="76"/>
      <c r="F354" s="77"/>
      <c r="G354" s="69"/>
      <c r="H354" s="70" t="str">
        <f t="shared" si="5"/>
        <v/>
      </c>
      <c r="I354" s="265"/>
      <c r="J354" s="265"/>
      <c r="K354" s="78"/>
      <c r="L354" s="81"/>
      <c r="M354" s="67"/>
      <c r="N354" s="81"/>
      <c r="O354" s="81"/>
      <c r="P354" s="80"/>
      <c r="Q354" s="80"/>
      <c r="R354" s="80"/>
      <c r="S354" s="67"/>
    </row>
    <row r="355" spans="1:19" s="55" customFormat="1" hidden="1" x14ac:dyDescent="0.15">
      <c r="A355" s="115"/>
      <c r="B355" s="74"/>
      <c r="C355" s="75"/>
      <c r="D355" s="67"/>
      <c r="E355" s="76"/>
      <c r="F355" s="77"/>
      <c r="G355" s="69"/>
      <c r="H355" s="70" t="str">
        <f t="shared" si="5"/>
        <v/>
      </c>
      <c r="I355" s="265"/>
      <c r="J355" s="265"/>
      <c r="K355" s="78"/>
      <c r="L355" s="81"/>
      <c r="M355" s="67"/>
      <c r="N355" s="81"/>
      <c r="O355" s="81"/>
      <c r="P355" s="80"/>
      <c r="Q355" s="80"/>
      <c r="R355" s="80"/>
      <c r="S355" s="67"/>
    </row>
    <row r="356" spans="1:19" s="55" customFormat="1" hidden="1" x14ac:dyDescent="0.15">
      <c r="A356" s="115"/>
      <c r="B356" s="74"/>
      <c r="C356" s="75"/>
      <c r="D356" s="67"/>
      <c r="E356" s="76"/>
      <c r="F356" s="77"/>
      <c r="G356" s="69"/>
      <c r="H356" s="70" t="str">
        <f t="shared" si="5"/>
        <v/>
      </c>
      <c r="I356" s="265"/>
      <c r="J356" s="265"/>
      <c r="K356" s="78"/>
      <c r="L356" s="81"/>
      <c r="M356" s="67"/>
      <c r="N356" s="81"/>
      <c r="O356" s="81"/>
      <c r="P356" s="80"/>
      <c r="Q356" s="80"/>
      <c r="R356" s="80"/>
      <c r="S356" s="67"/>
    </row>
    <row r="357" spans="1:19" s="55" customFormat="1" hidden="1" x14ac:dyDescent="0.15">
      <c r="A357" s="115"/>
      <c r="B357" s="74"/>
      <c r="C357" s="75"/>
      <c r="D357" s="67"/>
      <c r="E357" s="76"/>
      <c r="F357" s="77"/>
      <c r="G357" s="69"/>
      <c r="H357" s="70" t="str">
        <f t="shared" si="5"/>
        <v/>
      </c>
      <c r="I357" s="265"/>
      <c r="J357" s="265"/>
      <c r="K357" s="78"/>
      <c r="L357" s="81"/>
      <c r="M357" s="67"/>
      <c r="N357" s="81"/>
      <c r="O357" s="81"/>
      <c r="P357" s="80"/>
      <c r="Q357" s="80"/>
      <c r="R357" s="80"/>
      <c r="S357" s="67"/>
    </row>
    <row r="358" spans="1:19" s="55" customFormat="1" hidden="1" x14ac:dyDescent="0.15">
      <c r="A358" s="115"/>
      <c r="B358" s="74"/>
      <c r="C358" s="75"/>
      <c r="D358" s="67"/>
      <c r="E358" s="76"/>
      <c r="F358" s="77"/>
      <c r="G358" s="69"/>
      <c r="H358" s="70" t="str">
        <f t="shared" si="5"/>
        <v/>
      </c>
      <c r="I358" s="265"/>
      <c r="J358" s="265"/>
      <c r="K358" s="78"/>
      <c r="L358" s="81"/>
      <c r="M358" s="67"/>
      <c r="N358" s="81"/>
      <c r="O358" s="81"/>
      <c r="P358" s="80"/>
      <c r="Q358" s="80"/>
      <c r="R358" s="80"/>
      <c r="S358" s="67"/>
    </row>
    <row r="359" spans="1:19" s="55" customFormat="1" hidden="1" x14ac:dyDescent="0.15">
      <c r="A359" s="115"/>
      <c r="B359" s="74"/>
      <c r="C359" s="75"/>
      <c r="D359" s="67"/>
      <c r="E359" s="76"/>
      <c r="F359" s="77"/>
      <c r="G359" s="69"/>
      <c r="H359" s="70" t="str">
        <f t="shared" si="5"/>
        <v/>
      </c>
      <c r="I359" s="265"/>
      <c r="J359" s="265"/>
      <c r="K359" s="78"/>
      <c r="L359" s="81"/>
      <c r="M359" s="67"/>
      <c r="N359" s="81"/>
      <c r="O359" s="81"/>
      <c r="P359" s="80"/>
      <c r="Q359" s="80"/>
      <c r="R359" s="80"/>
      <c r="S359" s="67"/>
    </row>
    <row r="360" spans="1:19" s="55" customFormat="1" hidden="1" x14ac:dyDescent="0.15">
      <c r="A360" s="115"/>
      <c r="B360" s="74"/>
      <c r="C360" s="75"/>
      <c r="D360" s="67"/>
      <c r="E360" s="76"/>
      <c r="F360" s="77"/>
      <c r="G360" s="69"/>
      <c r="H360" s="70" t="str">
        <f t="shared" si="5"/>
        <v/>
      </c>
      <c r="I360" s="265"/>
      <c r="J360" s="265"/>
      <c r="K360" s="78"/>
      <c r="L360" s="81"/>
      <c r="M360" s="67"/>
      <c r="N360" s="81"/>
      <c r="O360" s="81"/>
      <c r="P360" s="80"/>
      <c r="Q360" s="80"/>
      <c r="R360" s="80"/>
      <c r="S360" s="67"/>
    </row>
    <row r="361" spans="1:19" s="55" customFormat="1" hidden="1" x14ac:dyDescent="0.15">
      <c r="A361" s="115"/>
      <c r="B361" s="74"/>
      <c r="C361" s="75"/>
      <c r="D361" s="67"/>
      <c r="E361" s="76"/>
      <c r="F361" s="77"/>
      <c r="G361" s="69"/>
      <c r="H361" s="70" t="str">
        <f t="shared" si="5"/>
        <v/>
      </c>
      <c r="I361" s="265"/>
      <c r="J361" s="265"/>
      <c r="K361" s="78"/>
      <c r="L361" s="81"/>
      <c r="M361" s="67"/>
      <c r="N361" s="81"/>
      <c r="O361" s="81"/>
      <c r="P361" s="80"/>
      <c r="Q361" s="80"/>
      <c r="R361" s="80"/>
      <c r="S361" s="67"/>
    </row>
    <row r="362" spans="1:19" s="55" customFormat="1" hidden="1" x14ac:dyDescent="0.15">
      <c r="A362" s="115"/>
      <c r="B362" s="74"/>
      <c r="C362" s="75"/>
      <c r="D362" s="67"/>
      <c r="E362" s="76"/>
      <c r="F362" s="77"/>
      <c r="G362" s="69"/>
      <c r="H362" s="70" t="str">
        <f t="shared" si="5"/>
        <v/>
      </c>
      <c r="I362" s="265"/>
      <c r="J362" s="265"/>
      <c r="K362" s="78"/>
      <c r="L362" s="81"/>
      <c r="M362" s="67"/>
      <c r="N362" s="81"/>
      <c r="O362" s="81"/>
      <c r="P362" s="80"/>
      <c r="Q362" s="80"/>
      <c r="R362" s="80"/>
      <c r="S362" s="67"/>
    </row>
    <row r="363" spans="1:19" s="55" customFormat="1" hidden="1" x14ac:dyDescent="0.15">
      <c r="A363" s="115"/>
      <c r="B363" s="74"/>
      <c r="C363" s="75"/>
      <c r="D363" s="67"/>
      <c r="E363" s="76"/>
      <c r="F363" s="77"/>
      <c r="G363" s="69"/>
      <c r="H363" s="70" t="str">
        <f t="shared" si="5"/>
        <v/>
      </c>
      <c r="I363" s="265"/>
      <c r="J363" s="265"/>
      <c r="K363" s="78"/>
      <c r="L363" s="81"/>
      <c r="M363" s="67"/>
      <c r="N363" s="81"/>
      <c r="O363" s="81"/>
      <c r="P363" s="80"/>
      <c r="Q363" s="80"/>
      <c r="R363" s="80"/>
      <c r="S363" s="67"/>
    </row>
    <row r="364" spans="1:19" s="55" customFormat="1" hidden="1" x14ac:dyDescent="0.15">
      <c r="A364" s="115"/>
      <c r="B364" s="74"/>
      <c r="C364" s="75"/>
      <c r="D364" s="67"/>
      <c r="E364" s="76"/>
      <c r="F364" s="77"/>
      <c r="G364" s="69"/>
      <c r="H364" s="70" t="str">
        <f t="shared" si="5"/>
        <v/>
      </c>
      <c r="I364" s="265"/>
      <c r="J364" s="265"/>
      <c r="K364" s="78"/>
      <c r="L364" s="81"/>
      <c r="M364" s="67"/>
      <c r="N364" s="81"/>
      <c r="O364" s="81"/>
      <c r="P364" s="80"/>
      <c r="Q364" s="80"/>
      <c r="R364" s="80"/>
      <c r="S364" s="67"/>
    </row>
    <row r="365" spans="1:19" s="55" customFormat="1" hidden="1" x14ac:dyDescent="0.15">
      <c r="A365" s="115"/>
      <c r="B365" s="74"/>
      <c r="C365" s="75"/>
      <c r="D365" s="67"/>
      <c r="E365" s="76"/>
      <c r="F365" s="77"/>
      <c r="G365" s="69"/>
      <c r="H365" s="70" t="str">
        <f t="shared" si="5"/>
        <v/>
      </c>
      <c r="I365" s="265"/>
      <c r="J365" s="265"/>
      <c r="K365" s="78"/>
      <c r="L365" s="81"/>
      <c r="M365" s="67"/>
      <c r="N365" s="81"/>
      <c r="O365" s="81"/>
      <c r="P365" s="80"/>
      <c r="Q365" s="80"/>
      <c r="R365" s="80"/>
      <c r="S365" s="67"/>
    </row>
    <row r="366" spans="1:19" s="55" customFormat="1" hidden="1" x14ac:dyDescent="0.15">
      <c r="A366" s="115"/>
      <c r="B366" s="74"/>
      <c r="C366" s="75"/>
      <c r="D366" s="67"/>
      <c r="E366" s="76"/>
      <c r="F366" s="77"/>
      <c r="G366" s="69"/>
      <c r="H366" s="70" t="str">
        <f t="shared" si="5"/>
        <v/>
      </c>
      <c r="I366" s="265"/>
      <c r="J366" s="265"/>
      <c r="K366" s="78"/>
      <c r="L366" s="81"/>
      <c r="M366" s="67"/>
      <c r="N366" s="81"/>
      <c r="O366" s="81"/>
      <c r="P366" s="80"/>
      <c r="Q366" s="80"/>
      <c r="R366" s="80"/>
      <c r="S366" s="67"/>
    </row>
    <row r="367" spans="1:19" s="55" customFormat="1" hidden="1" x14ac:dyDescent="0.15">
      <c r="A367" s="115"/>
      <c r="B367" s="74"/>
      <c r="C367" s="75"/>
      <c r="D367" s="67"/>
      <c r="E367" s="76"/>
      <c r="F367" s="77"/>
      <c r="G367" s="69"/>
      <c r="H367" s="70" t="str">
        <f t="shared" si="5"/>
        <v/>
      </c>
      <c r="I367" s="265"/>
      <c r="J367" s="265"/>
      <c r="K367" s="78"/>
      <c r="L367" s="81"/>
      <c r="M367" s="67"/>
      <c r="N367" s="81"/>
      <c r="O367" s="81"/>
      <c r="P367" s="80"/>
      <c r="Q367" s="80"/>
      <c r="R367" s="80"/>
      <c r="S367" s="67"/>
    </row>
    <row r="368" spans="1:19" s="55" customFormat="1" hidden="1" x14ac:dyDescent="0.15">
      <c r="A368" s="115"/>
      <c r="B368" s="74"/>
      <c r="C368" s="75"/>
      <c r="D368" s="67"/>
      <c r="E368" s="76"/>
      <c r="F368" s="77"/>
      <c r="G368" s="69"/>
      <c r="H368" s="70" t="str">
        <f t="shared" si="5"/>
        <v/>
      </c>
      <c r="I368" s="265"/>
      <c r="J368" s="265"/>
      <c r="K368" s="78"/>
      <c r="L368" s="81"/>
      <c r="M368" s="67"/>
      <c r="N368" s="81"/>
      <c r="O368" s="81"/>
      <c r="P368" s="80"/>
      <c r="Q368" s="80"/>
      <c r="R368" s="80"/>
      <c r="S368" s="67"/>
    </row>
    <row r="369" spans="1:19" s="55" customFormat="1" hidden="1" x14ac:dyDescent="0.15">
      <c r="A369" s="115"/>
      <c r="B369" s="74"/>
      <c r="C369" s="75"/>
      <c r="D369" s="67"/>
      <c r="E369" s="76"/>
      <c r="F369" s="77"/>
      <c r="G369" s="69"/>
      <c r="H369" s="70" t="str">
        <f t="shared" si="5"/>
        <v/>
      </c>
      <c r="I369" s="265"/>
      <c r="J369" s="265"/>
      <c r="K369" s="78"/>
      <c r="L369" s="81"/>
      <c r="M369" s="67"/>
      <c r="N369" s="81"/>
      <c r="O369" s="81"/>
      <c r="P369" s="80"/>
      <c r="Q369" s="80"/>
      <c r="R369" s="80"/>
      <c r="S369" s="67"/>
    </row>
    <row r="370" spans="1:19" s="55" customFormat="1" hidden="1" x14ac:dyDescent="0.15">
      <c r="A370" s="115"/>
      <c r="B370" s="74"/>
      <c r="C370" s="75"/>
      <c r="D370" s="67"/>
      <c r="E370" s="76"/>
      <c r="F370" s="77"/>
      <c r="G370" s="69"/>
      <c r="H370" s="70" t="str">
        <f t="shared" si="5"/>
        <v/>
      </c>
      <c r="I370" s="265"/>
      <c r="J370" s="265"/>
      <c r="K370" s="78"/>
      <c r="L370" s="81"/>
      <c r="M370" s="67"/>
      <c r="N370" s="81"/>
      <c r="O370" s="81"/>
      <c r="P370" s="80"/>
      <c r="Q370" s="80"/>
      <c r="R370" s="80"/>
      <c r="S370" s="67"/>
    </row>
    <row r="371" spans="1:19" s="55" customFormat="1" hidden="1" x14ac:dyDescent="0.15">
      <c r="A371" s="115"/>
      <c r="B371" s="74"/>
      <c r="C371" s="75"/>
      <c r="D371" s="67"/>
      <c r="E371" s="76"/>
      <c r="F371" s="77"/>
      <c r="G371" s="69"/>
      <c r="H371" s="70" t="str">
        <f t="shared" si="5"/>
        <v/>
      </c>
      <c r="I371" s="265"/>
      <c r="J371" s="265"/>
      <c r="K371" s="78"/>
      <c r="L371" s="81"/>
      <c r="M371" s="67"/>
      <c r="N371" s="81"/>
      <c r="O371" s="81"/>
      <c r="P371" s="80"/>
      <c r="Q371" s="80"/>
      <c r="R371" s="80"/>
      <c r="S371" s="67"/>
    </row>
    <row r="372" spans="1:19" s="55" customFormat="1" hidden="1" x14ac:dyDescent="0.15">
      <c r="A372" s="115"/>
      <c r="B372" s="74"/>
      <c r="C372" s="75"/>
      <c r="D372" s="67"/>
      <c r="E372" s="76"/>
      <c r="F372" s="77"/>
      <c r="G372" s="69"/>
      <c r="H372" s="70" t="str">
        <f t="shared" si="5"/>
        <v/>
      </c>
      <c r="I372" s="265"/>
      <c r="J372" s="265"/>
      <c r="K372" s="78"/>
      <c r="L372" s="81"/>
      <c r="M372" s="67"/>
      <c r="N372" s="81"/>
      <c r="O372" s="81"/>
      <c r="P372" s="80"/>
      <c r="Q372" s="80"/>
      <c r="R372" s="80"/>
      <c r="S372" s="67"/>
    </row>
    <row r="373" spans="1:19" s="55" customFormat="1" hidden="1" x14ac:dyDescent="0.15">
      <c r="A373" s="115"/>
      <c r="B373" s="74"/>
      <c r="C373" s="75"/>
      <c r="D373" s="67"/>
      <c r="E373" s="76"/>
      <c r="F373" s="77"/>
      <c r="G373" s="69"/>
      <c r="H373" s="70" t="str">
        <f t="shared" si="5"/>
        <v/>
      </c>
      <c r="I373" s="265"/>
      <c r="J373" s="265"/>
      <c r="K373" s="78"/>
      <c r="L373" s="81"/>
      <c r="M373" s="67"/>
      <c r="N373" s="81"/>
      <c r="O373" s="81"/>
      <c r="P373" s="80"/>
      <c r="Q373" s="80"/>
      <c r="R373" s="80"/>
      <c r="S373" s="67"/>
    </row>
    <row r="374" spans="1:19" s="55" customFormat="1" hidden="1" x14ac:dyDescent="0.15">
      <c r="A374" s="115"/>
      <c r="B374" s="74"/>
      <c r="C374" s="75"/>
      <c r="D374" s="67"/>
      <c r="E374" s="76"/>
      <c r="F374" s="77"/>
      <c r="G374" s="69"/>
      <c r="H374" s="70" t="str">
        <f t="shared" si="5"/>
        <v/>
      </c>
      <c r="I374" s="265"/>
      <c r="J374" s="265"/>
      <c r="K374" s="78"/>
      <c r="L374" s="81"/>
      <c r="M374" s="67"/>
      <c r="N374" s="81"/>
      <c r="O374" s="81"/>
      <c r="P374" s="80"/>
      <c r="Q374" s="80"/>
      <c r="R374" s="80"/>
      <c r="S374" s="67"/>
    </row>
    <row r="375" spans="1:19" s="55" customFormat="1" hidden="1" x14ac:dyDescent="0.15">
      <c r="A375" s="115"/>
      <c r="B375" s="74"/>
      <c r="C375" s="75"/>
      <c r="D375" s="67"/>
      <c r="E375" s="76"/>
      <c r="F375" s="77"/>
      <c r="G375" s="69"/>
      <c r="H375" s="70" t="str">
        <f t="shared" si="5"/>
        <v/>
      </c>
      <c r="I375" s="265"/>
      <c r="J375" s="265"/>
      <c r="K375" s="78"/>
      <c r="L375" s="81"/>
      <c r="M375" s="67"/>
      <c r="N375" s="81"/>
      <c r="O375" s="81"/>
      <c r="P375" s="80"/>
      <c r="Q375" s="80"/>
      <c r="R375" s="80"/>
      <c r="S375" s="67"/>
    </row>
    <row r="376" spans="1:19" s="55" customFormat="1" hidden="1" x14ac:dyDescent="0.15">
      <c r="A376" s="115"/>
      <c r="B376" s="74"/>
      <c r="C376" s="75"/>
      <c r="D376" s="67"/>
      <c r="E376" s="76"/>
      <c r="F376" s="77"/>
      <c r="G376" s="69"/>
      <c r="H376" s="70" t="str">
        <f t="shared" si="5"/>
        <v/>
      </c>
      <c r="I376" s="265"/>
      <c r="J376" s="265"/>
      <c r="K376" s="78"/>
      <c r="L376" s="81"/>
      <c r="M376" s="67"/>
      <c r="N376" s="81"/>
      <c r="O376" s="81"/>
      <c r="P376" s="80"/>
      <c r="Q376" s="80"/>
      <c r="R376" s="80"/>
      <c r="S376" s="67"/>
    </row>
    <row r="377" spans="1:19" s="55" customFormat="1" hidden="1" x14ac:dyDescent="0.15">
      <c r="A377" s="115"/>
      <c r="B377" s="74"/>
      <c r="C377" s="75"/>
      <c r="D377" s="67"/>
      <c r="E377" s="76"/>
      <c r="F377" s="77"/>
      <c r="G377" s="69"/>
      <c r="H377" s="70" t="str">
        <f t="shared" si="5"/>
        <v/>
      </c>
      <c r="I377" s="265"/>
      <c r="J377" s="265"/>
      <c r="K377" s="78"/>
      <c r="L377" s="81"/>
      <c r="M377" s="67"/>
      <c r="N377" s="81"/>
      <c r="O377" s="81"/>
      <c r="P377" s="80"/>
      <c r="Q377" s="80"/>
      <c r="R377" s="80"/>
      <c r="S377" s="67"/>
    </row>
    <row r="378" spans="1:19" s="55" customFormat="1" hidden="1" x14ac:dyDescent="0.15">
      <c r="A378" s="115"/>
      <c r="B378" s="74"/>
      <c r="C378" s="75"/>
      <c r="D378" s="67"/>
      <c r="E378" s="76"/>
      <c r="F378" s="77"/>
      <c r="G378" s="69"/>
      <c r="H378" s="70" t="str">
        <f t="shared" si="5"/>
        <v/>
      </c>
      <c r="I378" s="265"/>
      <c r="J378" s="265"/>
      <c r="K378" s="78"/>
      <c r="L378" s="81"/>
      <c r="M378" s="67"/>
      <c r="N378" s="81"/>
      <c r="O378" s="81"/>
      <c r="P378" s="80"/>
      <c r="Q378" s="80"/>
      <c r="R378" s="80"/>
      <c r="S378" s="67"/>
    </row>
    <row r="379" spans="1:19" s="55" customFormat="1" hidden="1" x14ac:dyDescent="0.15">
      <c r="A379" s="115"/>
      <c r="B379" s="74"/>
      <c r="C379" s="75"/>
      <c r="D379" s="67"/>
      <c r="E379" s="76"/>
      <c r="F379" s="77"/>
      <c r="G379" s="69"/>
      <c r="H379" s="70" t="str">
        <f t="shared" si="5"/>
        <v/>
      </c>
      <c r="I379" s="265"/>
      <c r="J379" s="265"/>
      <c r="K379" s="78"/>
      <c r="L379" s="81"/>
      <c r="M379" s="67"/>
      <c r="N379" s="81"/>
      <c r="O379" s="81"/>
      <c r="P379" s="80"/>
      <c r="Q379" s="80"/>
      <c r="R379" s="80"/>
      <c r="S379" s="67"/>
    </row>
    <row r="380" spans="1:19" s="55" customFormat="1" hidden="1" x14ac:dyDescent="0.15">
      <c r="A380" s="115"/>
      <c r="B380" s="74"/>
      <c r="C380" s="75"/>
      <c r="D380" s="67"/>
      <c r="E380" s="76"/>
      <c r="F380" s="77"/>
      <c r="G380" s="69"/>
      <c r="H380" s="70" t="str">
        <f t="shared" si="5"/>
        <v/>
      </c>
      <c r="I380" s="265"/>
      <c r="J380" s="265"/>
      <c r="K380" s="78"/>
      <c r="L380" s="81"/>
      <c r="M380" s="67"/>
      <c r="N380" s="81"/>
      <c r="O380" s="81"/>
      <c r="P380" s="80"/>
      <c r="Q380" s="80"/>
      <c r="R380" s="80"/>
      <c r="S380" s="67"/>
    </row>
    <row r="381" spans="1:19" s="55" customFormat="1" hidden="1" x14ac:dyDescent="0.15">
      <c r="A381" s="115"/>
      <c r="B381" s="74"/>
      <c r="C381" s="75"/>
      <c r="D381" s="67"/>
      <c r="E381" s="76"/>
      <c r="F381" s="77"/>
      <c r="G381" s="69"/>
      <c r="H381" s="70" t="str">
        <f t="shared" si="5"/>
        <v/>
      </c>
      <c r="I381" s="265"/>
      <c r="J381" s="265"/>
      <c r="K381" s="78"/>
      <c r="L381" s="81"/>
      <c r="M381" s="67"/>
      <c r="N381" s="81"/>
      <c r="O381" s="81"/>
      <c r="P381" s="80"/>
      <c r="Q381" s="80"/>
      <c r="R381" s="80"/>
      <c r="S381" s="67"/>
    </row>
    <row r="382" spans="1:19" s="55" customFormat="1" hidden="1" x14ac:dyDescent="0.15">
      <c r="A382" s="115"/>
      <c r="B382" s="74"/>
      <c r="C382" s="75"/>
      <c r="D382" s="67"/>
      <c r="E382" s="76"/>
      <c r="F382" s="77"/>
      <c r="G382" s="69"/>
      <c r="H382" s="70" t="str">
        <f t="shared" si="5"/>
        <v/>
      </c>
      <c r="I382" s="265"/>
      <c r="J382" s="265"/>
      <c r="K382" s="78"/>
      <c r="L382" s="81"/>
      <c r="M382" s="67"/>
      <c r="N382" s="81"/>
      <c r="O382" s="81"/>
      <c r="P382" s="80"/>
      <c r="Q382" s="80"/>
      <c r="R382" s="80"/>
      <c r="S382" s="67"/>
    </row>
    <row r="383" spans="1:19" s="55" customFormat="1" hidden="1" x14ac:dyDescent="0.15">
      <c r="A383" s="115"/>
      <c r="B383" s="74"/>
      <c r="C383" s="75"/>
      <c r="D383" s="67"/>
      <c r="E383" s="76"/>
      <c r="F383" s="77"/>
      <c r="G383" s="69"/>
      <c r="H383" s="70" t="str">
        <f t="shared" si="5"/>
        <v/>
      </c>
      <c r="I383" s="265"/>
      <c r="J383" s="265"/>
      <c r="K383" s="78"/>
      <c r="L383" s="81"/>
      <c r="M383" s="67"/>
      <c r="N383" s="81"/>
      <c r="O383" s="81"/>
      <c r="P383" s="80"/>
      <c r="Q383" s="80"/>
      <c r="R383" s="80"/>
      <c r="S383" s="67"/>
    </row>
    <row r="384" spans="1:19" s="55" customFormat="1" hidden="1" x14ac:dyDescent="0.15">
      <c r="A384" s="115"/>
      <c r="B384" s="74"/>
      <c r="C384" s="75"/>
      <c r="D384" s="67"/>
      <c r="E384" s="76"/>
      <c r="F384" s="77"/>
      <c r="G384" s="69"/>
      <c r="H384" s="70" t="str">
        <f t="shared" si="5"/>
        <v/>
      </c>
      <c r="I384" s="265"/>
      <c r="J384" s="265"/>
      <c r="K384" s="78"/>
      <c r="L384" s="81"/>
      <c r="M384" s="67"/>
      <c r="N384" s="81"/>
      <c r="O384" s="81"/>
      <c r="P384" s="80"/>
      <c r="Q384" s="80"/>
      <c r="R384" s="80"/>
      <c r="S384" s="67"/>
    </row>
    <row r="385" spans="1:19" s="55" customFormat="1" hidden="1" x14ac:dyDescent="0.15">
      <c r="A385" s="115"/>
      <c r="B385" s="74"/>
      <c r="C385" s="75"/>
      <c r="D385" s="67"/>
      <c r="E385" s="76"/>
      <c r="F385" s="77"/>
      <c r="G385" s="69"/>
      <c r="H385" s="70" t="str">
        <f t="shared" si="5"/>
        <v/>
      </c>
      <c r="I385" s="265"/>
      <c r="J385" s="265"/>
      <c r="K385" s="78"/>
      <c r="L385" s="81"/>
      <c r="M385" s="67"/>
      <c r="N385" s="81"/>
      <c r="O385" s="81"/>
      <c r="P385" s="80"/>
      <c r="Q385" s="80"/>
      <c r="R385" s="80"/>
      <c r="S385" s="67"/>
    </row>
    <row r="386" spans="1:19" s="55" customFormat="1" hidden="1" x14ac:dyDescent="0.15">
      <c r="A386" s="115"/>
      <c r="B386" s="74"/>
      <c r="C386" s="75"/>
      <c r="D386" s="67"/>
      <c r="E386" s="76"/>
      <c r="F386" s="77"/>
      <c r="G386" s="69"/>
      <c r="H386" s="70" t="str">
        <f t="shared" si="5"/>
        <v/>
      </c>
      <c r="I386" s="265"/>
      <c r="J386" s="265"/>
      <c r="K386" s="78"/>
      <c r="L386" s="81"/>
      <c r="M386" s="67"/>
      <c r="N386" s="81"/>
      <c r="O386" s="81"/>
      <c r="P386" s="80"/>
      <c r="Q386" s="80"/>
      <c r="R386" s="80"/>
      <c r="S386" s="67"/>
    </row>
    <row r="387" spans="1:19" s="55" customFormat="1" hidden="1" x14ac:dyDescent="0.15">
      <c r="A387" s="115"/>
      <c r="B387" s="74"/>
      <c r="C387" s="75"/>
      <c r="D387" s="67"/>
      <c r="E387" s="76"/>
      <c r="F387" s="77"/>
      <c r="G387" s="69"/>
      <c r="H387" s="70" t="str">
        <f t="shared" ref="H387:H428" si="6">IF(F387="","",F387-G387)</f>
        <v/>
      </c>
      <c r="I387" s="265"/>
      <c r="J387" s="265"/>
      <c r="K387" s="78"/>
      <c r="L387" s="81"/>
      <c r="M387" s="67"/>
      <c r="N387" s="81"/>
      <c r="O387" s="81"/>
      <c r="P387" s="80"/>
      <c r="Q387" s="80"/>
      <c r="R387" s="80"/>
      <c r="S387" s="67"/>
    </row>
    <row r="388" spans="1:19" s="55" customFormat="1" hidden="1" x14ac:dyDescent="0.15">
      <c r="A388" s="115"/>
      <c r="B388" s="74"/>
      <c r="C388" s="75"/>
      <c r="D388" s="67"/>
      <c r="E388" s="76"/>
      <c r="F388" s="77"/>
      <c r="G388" s="69"/>
      <c r="H388" s="70" t="str">
        <f t="shared" si="6"/>
        <v/>
      </c>
      <c r="I388" s="265"/>
      <c r="J388" s="265"/>
      <c r="K388" s="78"/>
      <c r="L388" s="81"/>
      <c r="M388" s="67"/>
      <c r="N388" s="81"/>
      <c r="O388" s="81"/>
      <c r="P388" s="80"/>
      <c r="Q388" s="80"/>
      <c r="R388" s="80"/>
      <c r="S388" s="67"/>
    </row>
    <row r="389" spans="1:19" s="55" customFormat="1" hidden="1" x14ac:dyDescent="0.15">
      <c r="A389" s="115"/>
      <c r="B389" s="74"/>
      <c r="C389" s="75"/>
      <c r="D389" s="67"/>
      <c r="E389" s="76"/>
      <c r="F389" s="77"/>
      <c r="G389" s="69"/>
      <c r="H389" s="70" t="str">
        <f t="shared" si="6"/>
        <v/>
      </c>
      <c r="I389" s="265"/>
      <c r="J389" s="265"/>
      <c r="K389" s="78"/>
      <c r="L389" s="81"/>
      <c r="M389" s="67"/>
      <c r="N389" s="81"/>
      <c r="O389" s="81"/>
      <c r="P389" s="80"/>
      <c r="Q389" s="80"/>
      <c r="R389" s="80"/>
      <c r="S389" s="67"/>
    </row>
    <row r="390" spans="1:19" s="55" customFormat="1" hidden="1" x14ac:dyDescent="0.15">
      <c r="A390" s="115"/>
      <c r="B390" s="74"/>
      <c r="C390" s="75"/>
      <c r="D390" s="67"/>
      <c r="E390" s="76"/>
      <c r="F390" s="77"/>
      <c r="G390" s="69"/>
      <c r="H390" s="70" t="str">
        <f t="shared" si="6"/>
        <v/>
      </c>
      <c r="I390" s="265"/>
      <c r="J390" s="265"/>
      <c r="K390" s="78"/>
      <c r="L390" s="81"/>
      <c r="M390" s="67"/>
      <c r="N390" s="81"/>
      <c r="O390" s="81"/>
      <c r="P390" s="80"/>
      <c r="Q390" s="80"/>
      <c r="R390" s="80"/>
      <c r="S390" s="67"/>
    </row>
    <row r="391" spans="1:19" s="55" customFormat="1" hidden="1" x14ac:dyDescent="0.15">
      <c r="A391" s="115"/>
      <c r="B391" s="74"/>
      <c r="C391" s="75"/>
      <c r="D391" s="67"/>
      <c r="E391" s="76"/>
      <c r="F391" s="77"/>
      <c r="G391" s="69"/>
      <c r="H391" s="70" t="str">
        <f t="shared" si="6"/>
        <v/>
      </c>
      <c r="I391" s="265"/>
      <c r="J391" s="265"/>
      <c r="K391" s="78"/>
      <c r="L391" s="81"/>
      <c r="M391" s="67"/>
      <c r="N391" s="81"/>
      <c r="O391" s="81"/>
      <c r="P391" s="80"/>
      <c r="Q391" s="80"/>
      <c r="R391" s="80"/>
      <c r="S391" s="67"/>
    </row>
    <row r="392" spans="1:19" s="55" customFormat="1" hidden="1" x14ac:dyDescent="0.15">
      <c r="A392" s="115"/>
      <c r="B392" s="74"/>
      <c r="C392" s="75"/>
      <c r="D392" s="67"/>
      <c r="E392" s="76"/>
      <c r="F392" s="77"/>
      <c r="G392" s="69"/>
      <c r="H392" s="70" t="str">
        <f t="shared" si="6"/>
        <v/>
      </c>
      <c r="I392" s="265"/>
      <c r="J392" s="265"/>
      <c r="K392" s="78"/>
      <c r="L392" s="81"/>
      <c r="M392" s="67"/>
      <c r="N392" s="81"/>
      <c r="O392" s="81"/>
      <c r="P392" s="80"/>
      <c r="Q392" s="80"/>
      <c r="R392" s="80"/>
      <c r="S392" s="67"/>
    </row>
    <row r="393" spans="1:19" s="55" customFormat="1" hidden="1" x14ac:dyDescent="0.15">
      <c r="A393" s="115"/>
      <c r="B393" s="74"/>
      <c r="C393" s="75"/>
      <c r="D393" s="67"/>
      <c r="E393" s="76"/>
      <c r="F393" s="77"/>
      <c r="G393" s="69"/>
      <c r="H393" s="70" t="str">
        <f t="shared" si="6"/>
        <v/>
      </c>
      <c r="I393" s="265"/>
      <c r="J393" s="265"/>
      <c r="K393" s="78"/>
      <c r="L393" s="81"/>
      <c r="M393" s="67"/>
      <c r="N393" s="81"/>
      <c r="O393" s="81"/>
      <c r="P393" s="80"/>
      <c r="Q393" s="80"/>
      <c r="R393" s="80"/>
      <c r="S393" s="67"/>
    </row>
    <row r="394" spans="1:19" s="55" customFormat="1" hidden="1" x14ac:dyDescent="0.15">
      <c r="A394" s="115"/>
      <c r="B394" s="74"/>
      <c r="C394" s="75"/>
      <c r="D394" s="67"/>
      <c r="E394" s="76"/>
      <c r="F394" s="77"/>
      <c r="G394" s="69"/>
      <c r="H394" s="70" t="str">
        <f t="shared" si="6"/>
        <v/>
      </c>
      <c r="I394" s="265"/>
      <c r="J394" s="265"/>
      <c r="K394" s="78"/>
      <c r="L394" s="81"/>
      <c r="M394" s="67"/>
      <c r="N394" s="81"/>
      <c r="O394" s="81"/>
      <c r="P394" s="80"/>
      <c r="Q394" s="80"/>
      <c r="R394" s="80"/>
      <c r="S394" s="67"/>
    </row>
    <row r="395" spans="1:19" s="55" customFormat="1" hidden="1" x14ac:dyDescent="0.15">
      <c r="A395" s="115"/>
      <c r="B395" s="74"/>
      <c r="C395" s="75"/>
      <c r="D395" s="67"/>
      <c r="E395" s="76"/>
      <c r="F395" s="77"/>
      <c r="G395" s="69"/>
      <c r="H395" s="70" t="str">
        <f t="shared" si="6"/>
        <v/>
      </c>
      <c r="I395" s="265"/>
      <c r="J395" s="265"/>
      <c r="K395" s="78"/>
      <c r="L395" s="81"/>
      <c r="M395" s="67"/>
      <c r="N395" s="81"/>
      <c r="O395" s="81"/>
      <c r="P395" s="80"/>
      <c r="Q395" s="80"/>
      <c r="R395" s="80"/>
      <c r="S395" s="67"/>
    </row>
    <row r="396" spans="1:19" s="55" customFormat="1" hidden="1" x14ac:dyDescent="0.15">
      <c r="A396" s="115"/>
      <c r="B396" s="74"/>
      <c r="C396" s="75"/>
      <c r="D396" s="67"/>
      <c r="E396" s="76"/>
      <c r="F396" s="77"/>
      <c r="G396" s="69"/>
      <c r="H396" s="70" t="str">
        <f t="shared" si="6"/>
        <v/>
      </c>
      <c r="I396" s="265"/>
      <c r="J396" s="265"/>
      <c r="K396" s="78"/>
      <c r="L396" s="81"/>
      <c r="M396" s="67"/>
      <c r="N396" s="81"/>
      <c r="O396" s="81"/>
      <c r="P396" s="80"/>
      <c r="Q396" s="80"/>
      <c r="R396" s="80"/>
      <c r="S396" s="67"/>
    </row>
    <row r="397" spans="1:19" s="55" customFormat="1" hidden="1" x14ac:dyDescent="0.15">
      <c r="A397" s="115"/>
      <c r="B397" s="74"/>
      <c r="C397" s="75"/>
      <c r="D397" s="67"/>
      <c r="E397" s="76"/>
      <c r="F397" s="77"/>
      <c r="G397" s="69"/>
      <c r="H397" s="70" t="str">
        <f t="shared" si="6"/>
        <v/>
      </c>
      <c r="I397" s="265"/>
      <c r="J397" s="265"/>
      <c r="K397" s="78"/>
      <c r="L397" s="81"/>
      <c r="M397" s="67"/>
      <c r="N397" s="81"/>
      <c r="O397" s="81"/>
      <c r="P397" s="80"/>
      <c r="Q397" s="80"/>
      <c r="R397" s="80"/>
      <c r="S397" s="67"/>
    </row>
    <row r="398" spans="1:19" s="55" customFormat="1" hidden="1" x14ac:dyDescent="0.15">
      <c r="A398" s="115"/>
      <c r="B398" s="74"/>
      <c r="C398" s="75"/>
      <c r="D398" s="67"/>
      <c r="E398" s="76"/>
      <c r="F398" s="77"/>
      <c r="G398" s="69"/>
      <c r="H398" s="70" t="str">
        <f t="shared" si="6"/>
        <v/>
      </c>
      <c r="I398" s="265"/>
      <c r="J398" s="265"/>
      <c r="K398" s="78"/>
      <c r="L398" s="81"/>
      <c r="M398" s="67"/>
      <c r="N398" s="81"/>
      <c r="O398" s="81"/>
      <c r="P398" s="80"/>
      <c r="Q398" s="80"/>
      <c r="R398" s="80"/>
      <c r="S398" s="67"/>
    </row>
    <row r="399" spans="1:19" s="55" customFormat="1" hidden="1" x14ac:dyDescent="0.15">
      <c r="A399" s="115"/>
      <c r="B399" s="74"/>
      <c r="C399" s="75"/>
      <c r="D399" s="67"/>
      <c r="E399" s="76"/>
      <c r="F399" s="77"/>
      <c r="G399" s="69"/>
      <c r="H399" s="70" t="str">
        <f t="shared" si="6"/>
        <v/>
      </c>
      <c r="I399" s="265"/>
      <c r="J399" s="265"/>
      <c r="K399" s="78"/>
      <c r="L399" s="81"/>
      <c r="M399" s="67"/>
      <c r="N399" s="81"/>
      <c r="O399" s="81"/>
      <c r="P399" s="80"/>
      <c r="Q399" s="80"/>
      <c r="R399" s="80"/>
      <c r="S399" s="67"/>
    </row>
    <row r="400" spans="1:19" s="55" customFormat="1" hidden="1" x14ac:dyDescent="0.15">
      <c r="A400" s="115"/>
      <c r="B400" s="74"/>
      <c r="C400" s="75"/>
      <c r="D400" s="67"/>
      <c r="E400" s="76"/>
      <c r="F400" s="77"/>
      <c r="G400" s="69"/>
      <c r="H400" s="70" t="str">
        <f t="shared" si="6"/>
        <v/>
      </c>
      <c r="I400" s="265"/>
      <c r="J400" s="265"/>
      <c r="K400" s="78"/>
      <c r="L400" s="81"/>
      <c r="M400" s="67"/>
      <c r="N400" s="81"/>
      <c r="O400" s="81"/>
      <c r="P400" s="80"/>
      <c r="Q400" s="80"/>
      <c r="R400" s="80"/>
      <c r="S400" s="67"/>
    </row>
    <row r="401" spans="1:19" s="55" customFormat="1" hidden="1" x14ac:dyDescent="0.15">
      <c r="A401" s="115"/>
      <c r="B401" s="74"/>
      <c r="C401" s="75"/>
      <c r="D401" s="67"/>
      <c r="E401" s="76"/>
      <c r="F401" s="77"/>
      <c r="G401" s="69"/>
      <c r="H401" s="70" t="str">
        <f t="shared" si="6"/>
        <v/>
      </c>
      <c r="I401" s="265"/>
      <c r="J401" s="265"/>
      <c r="K401" s="78"/>
      <c r="L401" s="81"/>
      <c r="M401" s="67"/>
      <c r="N401" s="81"/>
      <c r="O401" s="81"/>
      <c r="P401" s="80"/>
      <c r="Q401" s="80"/>
      <c r="R401" s="80"/>
      <c r="S401" s="67"/>
    </row>
    <row r="402" spans="1:19" s="55" customFormat="1" hidden="1" x14ac:dyDescent="0.15">
      <c r="A402" s="115"/>
      <c r="B402" s="74"/>
      <c r="C402" s="75"/>
      <c r="D402" s="67"/>
      <c r="E402" s="76"/>
      <c r="F402" s="77"/>
      <c r="G402" s="69"/>
      <c r="H402" s="70" t="str">
        <f t="shared" si="6"/>
        <v/>
      </c>
      <c r="I402" s="265"/>
      <c r="J402" s="265"/>
      <c r="K402" s="78"/>
      <c r="L402" s="81"/>
      <c r="M402" s="67"/>
      <c r="N402" s="81"/>
      <c r="O402" s="81"/>
      <c r="P402" s="80"/>
      <c r="Q402" s="80"/>
      <c r="R402" s="80"/>
      <c r="S402" s="67"/>
    </row>
    <row r="403" spans="1:19" s="55" customFormat="1" hidden="1" x14ac:dyDescent="0.15">
      <c r="A403" s="115"/>
      <c r="B403" s="74"/>
      <c r="C403" s="75"/>
      <c r="D403" s="67"/>
      <c r="E403" s="76"/>
      <c r="F403" s="77"/>
      <c r="G403" s="69"/>
      <c r="H403" s="70" t="str">
        <f t="shared" si="6"/>
        <v/>
      </c>
      <c r="I403" s="265"/>
      <c r="J403" s="265"/>
      <c r="K403" s="78"/>
      <c r="L403" s="81"/>
      <c r="M403" s="67"/>
      <c r="N403" s="81"/>
      <c r="O403" s="81"/>
      <c r="P403" s="80"/>
      <c r="Q403" s="80"/>
      <c r="R403" s="80"/>
      <c r="S403" s="67"/>
    </row>
    <row r="404" spans="1:19" s="55" customFormat="1" hidden="1" x14ac:dyDescent="0.15">
      <c r="A404" s="115"/>
      <c r="B404" s="74"/>
      <c r="C404" s="75"/>
      <c r="D404" s="67"/>
      <c r="E404" s="76"/>
      <c r="F404" s="77"/>
      <c r="G404" s="69"/>
      <c r="H404" s="70" t="str">
        <f t="shared" si="6"/>
        <v/>
      </c>
      <c r="I404" s="265"/>
      <c r="J404" s="265"/>
      <c r="K404" s="78"/>
      <c r="L404" s="81"/>
      <c r="M404" s="67"/>
      <c r="N404" s="81"/>
      <c r="O404" s="81"/>
      <c r="P404" s="80"/>
      <c r="Q404" s="80"/>
      <c r="R404" s="80"/>
      <c r="S404" s="67"/>
    </row>
    <row r="405" spans="1:19" s="55" customFormat="1" hidden="1" x14ac:dyDescent="0.15">
      <c r="A405" s="115"/>
      <c r="B405" s="74"/>
      <c r="C405" s="75"/>
      <c r="D405" s="67"/>
      <c r="E405" s="76"/>
      <c r="F405" s="77"/>
      <c r="G405" s="69"/>
      <c r="H405" s="70" t="str">
        <f t="shared" si="6"/>
        <v/>
      </c>
      <c r="I405" s="265"/>
      <c r="J405" s="265"/>
      <c r="K405" s="78"/>
      <c r="L405" s="81"/>
      <c r="M405" s="67"/>
      <c r="N405" s="81"/>
      <c r="O405" s="81"/>
      <c r="P405" s="80"/>
      <c r="Q405" s="80"/>
      <c r="R405" s="80"/>
      <c r="S405" s="67"/>
    </row>
    <row r="406" spans="1:19" s="55" customFormat="1" hidden="1" x14ac:dyDescent="0.15">
      <c r="A406" s="115"/>
      <c r="B406" s="74"/>
      <c r="C406" s="75"/>
      <c r="D406" s="67"/>
      <c r="E406" s="76"/>
      <c r="F406" s="77"/>
      <c r="G406" s="69"/>
      <c r="H406" s="70" t="str">
        <f t="shared" si="6"/>
        <v/>
      </c>
      <c r="I406" s="265"/>
      <c r="J406" s="265"/>
      <c r="K406" s="78"/>
      <c r="L406" s="81"/>
      <c r="M406" s="67"/>
      <c r="N406" s="81"/>
      <c r="O406" s="81"/>
      <c r="P406" s="80"/>
      <c r="Q406" s="80"/>
      <c r="R406" s="80"/>
      <c r="S406" s="67"/>
    </row>
    <row r="407" spans="1:19" s="55" customFormat="1" hidden="1" x14ac:dyDescent="0.15">
      <c r="A407" s="115"/>
      <c r="B407" s="74"/>
      <c r="C407" s="75"/>
      <c r="D407" s="67"/>
      <c r="E407" s="76"/>
      <c r="F407" s="77"/>
      <c r="G407" s="69"/>
      <c r="H407" s="70" t="str">
        <f t="shared" si="6"/>
        <v/>
      </c>
      <c r="I407" s="265"/>
      <c r="J407" s="265"/>
      <c r="K407" s="78"/>
      <c r="L407" s="81"/>
      <c r="M407" s="67"/>
      <c r="N407" s="81"/>
      <c r="O407" s="81"/>
      <c r="P407" s="80"/>
      <c r="Q407" s="80"/>
      <c r="R407" s="80"/>
      <c r="S407" s="67"/>
    </row>
    <row r="408" spans="1:19" s="55" customFormat="1" hidden="1" x14ac:dyDescent="0.15">
      <c r="A408" s="115"/>
      <c r="B408" s="74"/>
      <c r="C408" s="75"/>
      <c r="D408" s="67"/>
      <c r="E408" s="76"/>
      <c r="F408" s="77"/>
      <c r="G408" s="69"/>
      <c r="H408" s="70" t="str">
        <f t="shared" si="6"/>
        <v/>
      </c>
      <c r="I408" s="265"/>
      <c r="J408" s="265"/>
      <c r="K408" s="78"/>
      <c r="L408" s="81"/>
      <c r="M408" s="67"/>
      <c r="N408" s="81"/>
      <c r="O408" s="81"/>
      <c r="P408" s="80"/>
      <c r="Q408" s="80"/>
      <c r="R408" s="80"/>
      <c r="S408" s="67"/>
    </row>
    <row r="409" spans="1:19" s="55" customFormat="1" hidden="1" x14ac:dyDescent="0.15">
      <c r="A409" s="115"/>
      <c r="B409" s="74"/>
      <c r="C409" s="75"/>
      <c r="D409" s="67"/>
      <c r="E409" s="76"/>
      <c r="F409" s="77"/>
      <c r="G409" s="69"/>
      <c r="H409" s="70" t="str">
        <f t="shared" si="6"/>
        <v/>
      </c>
      <c r="I409" s="265"/>
      <c r="J409" s="265"/>
      <c r="K409" s="78"/>
      <c r="L409" s="81"/>
      <c r="M409" s="67"/>
      <c r="N409" s="81"/>
      <c r="O409" s="81"/>
      <c r="P409" s="80"/>
      <c r="Q409" s="80"/>
      <c r="R409" s="80"/>
      <c r="S409" s="67"/>
    </row>
    <row r="410" spans="1:19" s="55" customFormat="1" hidden="1" x14ac:dyDescent="0.15">
      <c r="A410" s="115"/>
      <c r="B410" s="74"/>
      <c r="C410" s="75"/>
      <c r="D410" s="67"/>
      <c r="E410" s="76"/>
      <c r="F410" s="77"/>
      <c r="G410" s="69"/>
      <c r="H410" s="70" t="str">
        <f t="shared" si="6"/>
        <v/>
      </c>
      <c r="I410" s="265"/>
      <c r="J410" s="265"/>
      <c r="K410" s="78"/>
      <c r="L410" s="81"/>
      <c r="M410" s="67"/>
      <c r="N410" s="81"/>
      <c r="O410" s="81"/>
      <c r="P410" s="80"/>
      <c r="Q410" s="80"/>
      <c r="R410" s="80"/>
      <c r="S410" s="67"/>
    </row>
    <row r="411" spans="1:19" s="55" customFormat="1" hidden="1" x14ac:dyDescent="0.15">
      <c r="A411" s="115"/>
      <c r="B411" s="74"/>
      <c r="C411" s="75"/>
      <c r="D411" s="67"/>
      <c r="E411" s="76"/>
      <c r="F411" s="77"/>
      <c r="G411" s="69"/>
      <c r="H411" s="70" t="str">
        <f t="shared" si="6"/>
        <v/>
      </c>
      <c r="I411" s="265"/>
      <c r="J411" s="265"/>
      <c r="K411" s="78"/>
      <c r="L411" s="81"/>
      <c r="M411" s="67"/>
      <c r="N411" s="81"/>
      <c r="O411" s="81"/>
      <c r="P411" s="80"/>
      <c r="Q411" s="80"/>
      <c r="R411" s="80"/>
      <c r="S411" s="67"/>
    </row>
    <row r="412" spans="1:19" s="55" customFormat="1" hidden="1" x14ac:dyDescent="0.15">
      <c r="A412" s="115"/>
      <c r="B412" s="85"/>
      <c r="C412" s="75"/>
      <c r="D412" s="67"/>
      <c r="E412" s="76"/>
      <c r="F412" s="87"/>
      <c r="G412" s="69"/>
      <c r="H412" s="70" t="str">
        <f t="shared" si="6"/>
        <v/>
      </c>
      <c r="I412" s="259"/>
      <c r="J412" s="259"/>
      <c r="K412" s="78"/>
      <c r="L412" s="84"/>
      <c r="M412" s="67"/>
      <c r="N412" s="86"/>
      <c r="O412" s="81"/>
      <c r="P412" s="90"/>
      <c r="Q412" s="90"/>
      <c r="R412" s="90"/>
      <c r="S412" s="67"/>
    </row>
    <row r="413" spans="1:19" s="55" customFormat="1" hidden="1" x14ac:dyDescent="0.15">
      <c r="A413" s="115"/>
      <c r="B413" s="85"/>
      <c r="C413" s="75"/>
      <c r="D413" s="67"/>
      <c r="E413" s="76"/>
      <c r="F413" s="87"/>
      <c r="G413" s="69"/>
      <c r="H413" s="70" t="str">
        <f t="shared" si="6"/>
        <v/>
      </c>
      <c r="I413" s="259"/>
      <c r="J413" s="259"/>
      <c r="K413" s="78"/>
      <c r="L413" s="84"/>
      <c r="M413" s="67"/>
      <c r="N413" s="86"/>
      <c r="O413" s="81"/>
      <c r="P413" s="90"/>
      <c r="Q413" s="90"/>
      <c r="R413" s="90"/>
      <c r="S413" s="67"/>
    </row>
    <row r="414" spans="1:19" s="55" customFormat="1" hidden="1" x14ac:dyDescent="0.15">
      <c r="A414" s="115"/>
      <c r="B414" s="85"/>
      <c r="C414" s="75"/>
      <c r="D414" s="67"/>
      <c r="E414" s="76"/>
      <c r="F414" s="87"/>
      <c r="G414" s="69"/>
      <c r="H414" s="70" t="str">
        <f t="shared" si="6"/>
        <v/>
      </c>
      <c r="I414" s="259"/>
      <c r="J414" s="259"/>
      <c r="K414" s="78"/>
      <c r="L414" s="84"/>
      <c r="M414" s="67"/>
      <c r="N414" s="86"/>
      <c r="O414" s="81"/>
      <c r="P414" s="90"/>
      <c r="Q414" s="90"/>
      <c r="R414" s="90"/>
      <c r="S414" s="67"/>
    </row>
    <row r="415" spans="1:19" s="55" customFormat="1" hidden="1" x14ac:dyDescent="0.15">
      <c r="A415" s="115"/>
      <c r="B415" s="85"/>
      <c r="C415" s="75"/>
      <c r="D415" s="67"/>
      <c r="E415" s="76"/>
      <c r="F415" s="87"/>
      <c r="G415" s="69"/>
      <c r="H415" s="70" t="str">
        <f t="shared" si="6"/>
        <v/>
      </c>
      <c r="I415" s="259"/>
      <c r="J415" s="259"/>
      <c r="K415" s="78"/>
      <c r="L415" s="84"/>
      <c r="M415" s="67"/>
      <c r="N415" s="86"/>
      <c r="O415" s="81"/>
      <c r="P415" s="90"/>
      <c r="Q415" s="90"/>
      <c r="R415" s="90"/>
      <c r="S415" s="67"/>
    </row>
    <row r="416" spans="1:19" s="55" customFormat="1" hidden="1" x14ac:dyDescent="0.15">
      <c r="A416" s="115"/>
      <c r="B416" s="85"/>
      <c r="C416" s="75"/>
      <c r="D416" s="67"/>
      <c r="E416" s="76"/>
      <c r="F416" s="87"/>
      <c r="G416" s="69"/>
      <c r="H416" s="70" t="str">
        <f t="shared" si="6"/>
        <v/>
      </c>
      <c r="I416" s="259"/>
      <c r="J416" s="259"/>
      <c r="K416" s="78"/>
      <c r="L416" s="84"/>
      <c r="M416" s="67"/>
      <c r="N416" s="86"/>
      <c r="O416" s="81"/>
      <c r="P416" s="90"/>
      <c r="Q416" s="90"/>
      <c r="R416" s="90"/>
      <c r="S416" s="67"/>
    </row>
    <row r="417" spans="1:23" hidden="1" x14ac:dyDescent="0.15">
      <c r="A417" s="115"/>
      <c r="B417" s="85"/>
      <c r="C417" s="75"/>
      <c r="D417" s="67"/>
      <c r="E417" s="76"/>
      <c r="F417" s="87"/>
      <c r="G417" s="69"/>
      <c r="H417" s="70" t="str">
        <f t="shared" si="6"/>
        <v/>
      </c>
      <c r="I417" s="259"/>
      <c r="J417" s="259"/>
      <c r="K417" s="78"/>
      <c r="L417" s="84"/>
      <c r="M417" s="67"/>
      <c r="N417" s="86"/>
      <c r="O417" s="81"/>
      <c r="P417" s="90"/>
      <c r="Q417" s="90"/>
      <c r="R417" s="90"/>
      <c r="S417" s="67"/>
      <c r="W417" s="55"/>
    </row>
    <row r="418" spans="1:23" hidden="1" x14ac:dyDescent="0.15">
      <c r="A418" s="115"/>
      <c r="B418" s="85"/>
      <c r="C418" s="75"/>
      <c r="D418" s="67"/>
      <c r="E418" s="76"/>
      <c r="F418" s="87"/>
      <c r="G418" s="69"/>
      <c r="H418" s="70" t="str">
        <f t="shared" si="6"/>
        <v/>
      </c>
      <c r="I418" s="259"/>
      <c r="J418" s="259"/>
      <c r="K418" s="78"/>
      <c r="L418" s="84"/>
      <c r="M418" s="67"/>
      <c r="N418" s="86"/>
      <c r="O418" s="81"/>
      <c r="P418" s="90"/>
      <c r="Q418" s="90"/>
      <c r="R418" s="90"/>
      <c r="S418" s="67"/>
      <c r="W418" s="55"/>
    </row>
    <row r="419" spans="1:23" hidden="1" x14ac:dyDescent="0.15">
      <c r="A419" s="115"/>
      <c r="B419" s="85"/>
      <c r="C419" s="75"/>
      <c r="D419" s="67"/>
      <c r="E419" s="76"/>
      <c r="F419" s="87"/>
      <c r="G419" s="69"/>
      <c r="H419" s="70" t="str">
        <f t="shared" si="6"/>
        <v/>
      </c>
      <c r="I419" s="259"/>
      <c r="J419" s="259"/>
      <c r="K419" s="78"/>
      <c r="L419" s="84"/>
      <c r="M419" s="67"/>
      <c r="N419" s="86"/>
      <c r="O419" s="81"/>
      <c r="P419" s="90"/>
      <c r="Q419" s="90"/>
      <c r="R419" s="90"/>
      <c r="S419" s="67"/>
      <c r="W419" s="55"/>
    </row>
    <row r="420" spans="1:23" hidden="1" x14ac:dyDescent="0.15">
      <c r="A420" s="115"/>
      <c r="B420" s="85"/>
      <c r="C420" s="75"/>
      <c r="D420" s="67"/>
      <c r="E420" s="76"/>
      <c r="F420" s="87"/>
      <c r="G420" s="69"/>
      <c r="H420" s="70" t="str">
        <f t="shared" si="6"/>
        <v/>
      </c>
      <c r="I420" s="259"/>
      <c r="J420" s="259"/>
      <c r="K420" s="78"/>
      <c r="L420" s="84"/>
      <c r="M420" s="67"/>
      <c r="N420" s="86"/>
      <c r="O420" s="81"/>
      <c r="P420" s="90"/>
      <c r="Q420" s="90"/>
      <c r="R420" s="90"/>
      <c r="S420" s="67"/>
      <c r="W420" s="55"/>
    </row>
    <row r="421" spans="1:23" hidden="1" x14ac:dyDescent="0.15">
      <c r="A421" s="115"/>
      <c r="B421" s="85"/>
      <c r="C421" s="75"/>
      <c r="D421" s="67"/>
      <c r="E421" s="76"/>
      <c r="F421" s="87"/>
      <c r="G421" s="69"/>
      <c r="H421" s="70" t="str">
        <f t="shared" si="6"/>
        <v/>
      </c>
      <c r="I421" s="259"/>
      <c r="J421" s="259"/>
      <c r="K421" s="78"/>
      <c r="L421" s="84"/>
      <c r="M421" s="67"/>
      <c r="N421" s="86"/>
      <c r="O421" s="81"/>
      <c r="P421" s="90"/>
      <c r="Q421" s="90"/>
      <c r="R421" s="90"/>
      <c r="S421" s="67"/>
      <c r="W421" s="55"/>
    </row>
    <row r="422" spans="1:23" hidden="1" x14ac:dyDescent="0.15">
      <c r="A422" s="115"/>
      <c r="B422" s="85"/>
      <c r="C422" s="75"/>
      <c r="D422" s="67"/>
      <c r="E422" s="76"/>
      <c r="F422" s="87"/>
      <c r="G422" s="69"/>
      <c r="H422" s="70" t="str">
        <f t="shared" si="6"/>
        <v/>
      </c>
      <c r="I422" s="259"/>
      <c r="J422" s="259"/>
      <c r="K422" s="78"/>
      <c r="L422" s="84"/>
      <c r="M422" s="67"/>
      <c r="N422" s="86"/>
      <c r="O422" s="81"/>
      <c r="P422" s="90"/>
      <c r="Q422" s="90"/>
      <c r="R422" s="90"/>
      <c r="S422" s="67"/>
      <c r="W422" s="55"/>
    </row>
    <row r="423" spans="1:23" hidden="1" x14ac:dyDescent="0.15">
      <c r="A423" s="115"/>
      <c r="B423" s="85"/>
      <c r="C423" s="75"/>
      <c r="D423" s="67"/>
      <c r="E423" s="76"/>
      <c r="F423" s="87"/>
      <c r="G423" s="69"/>
      <c r="H423" s="70" t="str">
        <f t="shared" si="6"/>
        <v/>
      </c>
      <c r="I423" s="259"/>
      <c r="J423" s="259"/>
      <c r="K423" s="78"/>
      <c r="L423" s="84"/>
      <c r="M423" s="67"/>
      <c r="N423" s="86"/>
      <c r="O423" s="81"/>
      <c r="P423" s="90"/>
      <c r="Q423" s="90"/>
      <c r="R423" s="90"/>
      <c r="S423" s="67"/>
      <c r="W423" s="55"/>
    </row>
    <row r="424" spans="1:23" hidden="1" x14ac:dyDescent="0.15">
      <c r="A424" s="115"/>
      <c r="B424" s="85"/>
      <c r="C424" s="75"/>
      <c r="D424" s="67"/>
      <c r="E424" s="76"/>
      <c r="F424" s="87"/>
      <c r="G424" s="69"/>
      <c r="H424" s="70" t="str">
        <f t="shared" si="6"/>
        <v/>
      </c>
      <c r="I424" s="259"/>
      <c r="J424" s="259"/>
      <c r="K424" s="78"/>
      <c r="L424" s="84"/>
      <c r="M424" s="67"/>
      <c r="N424" s="86"/>
      <c r="O424" s="81"/>
      <c r="P424" s="90"/>
      <c r="Q424" s="90"/>
      <c r="R424" s="90"/>
      <c r="S424" s="67"/>
      <c r="W424" s="55"/>
    </row>
    <row r="425" spans="1:23" hidden="1" x14ac:dyDescent="0.15">
      <c r="A425" s="115"/>
      <c r="B425" s="85"/>
      <c r="C425" s="75"/>
      <c r="D425" s="67"/>
      <c r="E425" s="76"/>
      <c r="F425" s="87"/>
      <c r="G425" s="69"/>
      <c r="H425" s="70" t="str">
        <f t="shared" si="6"/>
        <v/>
      </c>
      <c r="I425" s="259"/>
      <c r="J425" s="259"/>
      <c r="K425" s="78"/>
      <c r="L425" s="84"/>
      <c r="M425" s="67"/>
      <c r="N425" s="86"/>
      <c r="O425" s="81"/>
      <c r="P425" s="90"/>
      <c r="Q425" s="90"/>
      <c r="R425" s="90"/>
      <c r="S425" s="67"/>
      <c r="W425" s="55"/>
    </row>
    <row r="426" spans="1:23" hidden="1" x14ac:dyDescent="0.15">
      <c r="A426" s="115"/>
      <c r="B426" s="85"/>
      <c r="C426" s="75"/>
      <c r="D426" s="67"/>
      <c r="E426" s="76"/>
      <c r="F426" s="87"/>
      <c r="G426" s="69"/>
      <c r="H426" s="70" t="str">
        <f t="shared" si="6"/>
        <v/>
      </c>
      <c r="I426" s="259"/>
      <c r="J426" s="259"/>
      <c r="K426" s="78"/>
      <c r="L426" s="84"/>
      <c r="M426" s="67"/>
      <c r="N426" s="86"/>
      <c r="O426" s="81"/>
      <c r="P426" s="90"/>
      <c r="Q426" s="90"/>
      <c r="R426" s="90"/>
      <c r="S426" s="67"/>
      <c r="W426" s="55"/>
    </row>
    <row r="427" spans="1:23" hidden="1" x14ac:dyDescent="0.15">
      <c r="A427" s="115"/>
      <c r="B427" s="85"/>
      <c r="C427" s="75"/>
      <c r="D427" s="67"/>
      <c r="E427" s="76"/>
      <c r="F427" s="87"/>
      <c r="G427" s="69"/>
      <c r="H427" s="70" t="str">
        <f t="shared" si="6"/>
        <v/>
      </c>
      <c r="I427" s="259"/>
      <c r="J427" s="259"/>
      <c r="K427" s="78"/>
      <c r="L427" s="84"/>
      <c r="M427" s="67"/>
      <c r="N427" s="86"/>
      <c r="O427" s="81"/>
      <c r="P427" s="90"/>
      <c r="Q427" s="90"/>
      <c r="R427" s="90"/>
      <c r="S427" s="67"/>
      <c r="W427" s="55"/>
    </row>
    <row r="428" spans="1:23" hidden="1" x14ac:dyDescent="0.15">
      <c r="A428" s="115"/>
      <c r="B428" s="85"/>
      <c r="C428" s="75"/>
      <c r="D428" s="67"/>
      <c r="E428" s="76"/>
      <c r="F428" s="87"/>
      <c r="G428" s="69"/>
      <c r="H428" s="70" t="str">
        <f t="shared" si="6"/>
        <v/>
      </c>
      <c r="I428" s="259"/>
      <c r="J428" s="259"/>
      <c r="K428" s="78"/>
      <c r="L428" s="84"/>
      <c r="M428" s="67"/>
      <c r="N428" s="86"/>
      <c r="O428" s="81"/>
      <c r="P428" s="90"/>
      <c r="Q428" s="90"/>
      <c r="R428" s="90"/>
      <c r="S428" s="67"/>
      <c r="W428" s="55"/>
    </row>
    <row r="429" spans="1:23" s="54" customFormat="1" hidden="1" x14ac:dyDescent="0.15">
      <c r="A429" s="188" t="s">
        <v>20</v>
      </c>
      <c r="B429" s="96"/>
      <c r="C429" s="46"/>
      <c r="D429" s="97"/>
      <c r="E429" s="98"/>
      <c r="F429" s="99"/>
      <c r="G429" s="99"/>
      <c r="H429" s="99"/>
      <c r="I429" s="270"/>
      <c r="J429" s="270"/>
      <c r="K429" s="100"/>
      <c r="L429" s="96"/>
      <c r="M429" s="100"/>
      <c r="N429" s="101"/>
      <c r="O429" s="100"/>
      <c r="P429" s="98"/>
      <c r="Q429" s="98"/>
      <c r="R429" s="98"/>
      <c r="S429" s="100"/>
    </row>
    <row r="430" spans="1:23" s="54" customFormat="1" x14ac:dyDescent="0.15">
      <c r="A430" s="188"/>
      <c r="B430" s="96"/>
      <c r="C430" s="46"/>
      <c r="D430" s="97"/>
      <c r="E430" s="98"/>
      <c r="F430" s="99"/>
      <c r="G430" s="99"/>
      <c r="H430" s="99"/>
      <c r="I430" s="270"/>
      <c r="J430" s="270"/>
      <c r="K430" s="100"/>
      <c r="L430" s="96"/>
      <c r="M430" s="100"/>
      <c r="N430" s="101"/>
      <c r="O430" s="100"/>
      <c r="P430" s="98"/>
      <c r="Q430" s="98"/>
      <c r="R430" s="98"/>
      <c r="S430" s="100"/>
      <c r="W430" s="292"/>
    </row>
    <row r="431" spans="1:23" s="54" customFormat="1" x14ac:dyDescent="0.15">
      <c r="A431" s="188"/>
      <c r="B431" s="96"/>
      <c r="C431" s="46"/>
      <c r="D431" s="97"/>
      <c r="E431" s="98"/>
      <c r="F431" s="99"/>
      <c r="G431" s="99"/>
      <c r="H431" s="99"/>
      <c r="I431" s="270"/>
      <c r="J431" s="270"/>
      <c r="K431" s="100"/>
      <c r="L431" s="96"/>
      <c r="M431" s="100"/>
      <c r="N431" s="101"/>
      <c r="O431" s="100"/>
      <c r="P431" s="98"/>
      <c r="Q431" s="98"/>
      <c r="R431" s="98"/>
      <c r="S431" s="100"/>
      <c r="W431" s="292"/>
    </row>
    <row r="432" spans="1:23" s="54" customFormat="1" x14ac:dyDescent="0.15">
      <c r="A432" s="188"/>
      <c r="B432" s="96"/>
      <c r="C432" s="46"/>
      <c r="D432" s="97"/>
      <c r="E432" s="98"/>
      <c r="F432" s="99"/>
      <c r="G432" s="99"/>
      <c r="H432" s="99"/>
      <c r="I432" s="270"/>
      <c r="J432" s="314"/>
      <c r="K432" s="100"/>
      <c r="L432" s="96"/>
      <c r="M432" s="100"/>
      <c r="N432" s="101"/>
      <c r="O432" s="100"/>
      <c r="P432" s="98"/>
      <c r="Q432" s="98"/>
      <c r="R432" s="98"/>
      <c r="S432" s="100"/>
      <c r="W432" s="292"/>
    </row>
    <row r="433" spans="1:23" s="54" customFormat="1" x14ac:dyDescent="0.15">
      <c r="A433" s="188"/>
      <c r="B433" s="96"/>
      <c r="C433" s="46"/>
      <c r="D433" s="97"/>
      <c r="E433" s="98"/>
      <c r="F433" s="99"/>
      <c r="G433" s="99"/>
      <c r="H433" s="99"/>
      <c r="I433" s="270"/>
      <c r="J433" s="270"/>
      <c r="K433" s="100"/>
      <c r="L433" s="96"/>
      <c r="M433" s="100"/>
      <c r="N433" s="101"/>
      <c r="O433" s="100"/>
      <c r="P433" s="98"/>
      <c r="Q433" s="98"/>
      <c r="R433" s="98"/>
      <c r="S433" s="100"/>
      <c r="W433" s="292"/>
    </row>
    <row r="434" spans="1:23" s="54" customFormat="1" x14ac:dyDescent="0.15">
      <c r="A434" s="188"/>
      <c r="B434" s="96"/>
      <c r="C434" s="46"/>
      <c r="D434" s="97"/>
      <c r="E434" s="98"/>
      <c r="F434" s="99"/>
      <c r="G434" s="99"/>
      <c r="H434" s="99"/>
      <c r="I434" s="270"/>
      <c r="J434" s="270"/>
      <c r="K434" s="100"/>
      <c r="L434" s="96"/>
      <c r="M434" s="100"/>
      <c r="N434" s="101"/>
      <c r="O434" s="100"/>
      <c r="P434" s="98"/>
      <c r="Q434" s="98"/>
      <c r="R434" s="98"/>
      <c r="S434" s="100"/>
      <c r="W434" s="292"/>
    </row>
    <row r="435" spans="1:23" s="54" customFormat="1" x14ac:dyDescent="0.15">
      <c r="A435" s="188"/>
      <c r="B435" s="96"/>
      <c r="C435" s="46"/>
      <c r="D435" s="97"/>
      <c r="E435" s="98"/>
      <c r="F435" s="99"/>
      <c r="G435" s="99"/>
      <c r="H435" s="99"/>
      <c r="I435" s="270"/>
      <c r="J435" s="270"/>
      <c r="K435" s="100"/>
      <c r="L435" s="96"/>
      <c r="M435" s="100"/>
      <c r="N435" s="101"/>
      <c r="O435" s="100"/>
      <c r="P435" s="98"/>
      <c r="Q435" s="98"/>
      <c r="R435" s="98"/>
      <c r="S435" s="100"/>
      <c r="W435" s="292"/>
    </row>
    <row r="436" spans="1:23" s="54" customFormat="1" x14ac:dyDescent="0.15">
      <c r="A436" s="188"/>
      <c r="B436" s="96"/>
      <c r="C436" s="46"/>
      <c r="D436" s="97"/>
      <c r="E436" s="98"/>
      <c r="F436" s="99"/>
      <c r="G436" s="99"/>
      <c r="H436" s="99"/>
      <c r="I436" s="270"/>
      <c r="J436" s="270"/>
      <c r="K436" s="100"/>
      <c r="L436" s="96"/>
      <c r="M436" s="100"/>
      <c r="N436" s="101"/>
      <c r="O436" s="100"/>
      <c r="P436" s="98"/>
      <c r="Q436" s="98"/>
      <c r="R436" s="98"/>
      <c r="S436" s="100"/>
      <c r="W436" s="292"/>
    </row>
    <row r="437" spans="1:23" s="54" customFormat="1" x14ac:dyDescent="0.15">
      <c r="A437" s="188"/>
      <c r="B437" s="96"/>
      <c r="C437" s="46"/>
      <c r="D437" s="97"/>
      <c r="E437" s="98"/>
      <c r="F437" s="99"/>
      <c r="G437" s="99"/>
      <c r="H437" s="99"/>
      <c r="I437" s="270"/>
      <c r="J437" s="270"/>
      <c r="K437" s="100"/>
      <c r="L437" s="96"/>
      <c r="M437" s="100"/>
      <c r="N437" s="101"/>
      <c r="O437" s="100"/>
      <c r="P437" s="98"/>
      <c r="Q437" s="98"/>
      <c r="R437" s="98"/>
      <c r="S437" s="100"/>
      <c r="W437" s="292"/>
    </row>
    <row r="438" spans="1:23" s="54" customFormat="1" x14ac:dyDescent="0.15">
      <c r="A438" s="188"/>
      <c r="B438" s="96"/>
      <c r="C438" s="46"/>
      <c r="D438" s="97"/>
      <c r="E438" s="98"/>
      <c r="F438" s="99"/>
      <c r="G438" s="99"/>
      <c r="H438" s="99"/>
      <c r="I438" s="270"/>
      <c r="J438" s="270"/>
      <c r="K438" s="100"/>
      <c r="L438" s="96"/>
      <c r="M438" s="100"/>
      <c r="N438" s="101"/>
      <c r="O438" s="100"/>
      <c r="P438" s="98"/>
      <c r="Q438" s="98"/>
      <c r="R438" s="98"/>
      <c r="S438" s="100"/>
      <c r="W438" s="292"/>
    </row>
    <row r="439" spans="1:23" s="54" customFormat="1" x14ac:dyDescent="0.15">
      <c r="A439" s="188"/>
      <c r="B439" s="96"/>
      <c r="C439" s="46"/>
      <c r="D439" s="97"/>
      <c r="E439" s="98"/>
      <c r="F439" s="99"/>
      <c r="G439" s="99"/>
      <c r="H439" s="99"/>
      <c r="I439" s="270"/>
      <c r="J439" s="270"/>
      <c r="K439" s="100"/>
      <c r="L439" s="96"/>
      <c r="M439" s="100"/>
      <c r="N439" s="101"/>
      <c r="O439" s="100"/>
      <c r="P439" s="98"/>
      <c r="Q439" s="98"/>
      <c r="R439" s="98"/>
      <c r="S439" s="100"/>
      <c r="W439" s="292"/>
    </row>
    <row r="440" spans="1:23" s="54" customFormat="1" x14ac:dyDescent="0.15">
      <c r="A440" s="188"/>
      <c r="B440" s="96"/>
      <c r="C440" s="46"/>
      <c r="D440" s="97"/>
      <c r="E440" s="98"/>
      <c r="F440" s="99"/>
      <c r="G440" s="99"/>
      <c r="H440" s="99"/>
      <c r="I440" s="270"/>
      <c r="J440" s="270"/>
      <c r="K440" s="100"/>
      <c r="L440" s="96"/>
      <c r="M440" s="100"/>
      <c r="N440" s="101"/>
      <c r="O440" s="100"/>
      <c r="P440" s="98"/>
      <c r="Q440" s="98"/>
      <c r="R440" s="98"/>
      <c r="S440" s="100"/>
      <c r="W440" s="292"/>
    </row>
    <row r="441" spans="1:23" s="54" customFormat="1" x14ac:dyDescent="0.15">
      <c r="A441" s="188"/>
      <c r="B441" s="96"/>
      <c r="C441" s="46"/>
      <c r="D441" s="97"/>
      <c r="E441" s="98"/>
      <c r="F441" s="99"/>
      <c r="G441" s="99"/>
      <c r="H441" s="99"/>
      <c r="I441" s="270"/>
      <c r="J441" s="270"/>
      <c r="K441" s="100"/>
      <c r="L441" s="96"/>
      <c r="M441" s="100"/>
      <c r="N441" s="101"/>
      <c r="O441" s="100"/>
      <c r="P441" s="98"/>
      <c r="Q441" s="98"/>
      <c r="R441" s="98"/>
      <c r="S441" s="100"/>
      <c r="W441" s="292"/>
    </row>
    <row r="442" spans="1:23" s="54" customFormat="1" x14ac:dyDescent="0.15">
      <c r="A442" s="188"/>
      <c r="B442" s="96"/>
      <c r="C442" s="46"/>
      <c r="D442" s="97"/>
      <c r="E442" s="98"/>
      <c r="F442" s="99"/>
      <c r="G442" s="99"/>
      <c r="H442" s="99"/>
      <c r="I442" s="270"/>
      <c r="J442" s="270"/>
      <c r="K442" s="100"/>
      <c r="L442" s="96"/>
      <c r="M442" s="100"/>
      <c r="N442" s="101"/>
      <c r="O442" s="100"/>
      <c r="P442" s="98"/>
      <c r="Q442" s="98"/>
      <c r="R442" s="98"/>
      <c r="S442" s="100"/>
      <c r="W442" s="292"/>
    </row>
    <row r="443" spans="1:23" s="54" customFormat="1" x14ac:dyDescent="0.15">
      <c r="A443" s="188"/>
      <c r="B443" s="96"/>
      <c r="C443" s="46"/>
      <c r="D443" s="97"/>
      <c r="E443" s="98"/>
      <c r="F443" s="99"/>
      <c r="G443" s="99"/>
      <c r="H443" s="99"/>
      <c r="I443" s="270"/>
      <c r="J443" s="270"/>
      <c r="K443" s="100"/>
      <c r="L443" s="96"/>
      <c r="M443" s="100"/>
      <c r="N443" s="101"/>
      <c r="O443" s="100"/>
      <c r="P443" s="98"/>
      <c r="Q443" s="98"/>
      <c r="R443" s="98"/>
      <c r="S443" s="100"/>
      <c r="W443" s="292"/>
    </row>
    <row r="444" spans="1:23" s="54" customFormat="1" x14ac:dyDescent="0.15">
      <c r="A444" s="188"/>
      <c r="B444" s="96"/>
      <c r="C444" s="46"/>
      <c r="D444" s="97"/>
      <c r="E444" s="98"/>
      <c r="F444" s="99"/>
      <c r="G444" s="99"/>
      <c r="H444" s="99"/>
      <c r="I444" s="270"/>
      <c r="J444" s="270"/>
      <c r="K444" s="100"/>
      <c r="L444" s="96"/>
      <c r="M444" s="100"/>
      <c r="N444" s="101"/>
      <c r="O444" s="100"/>
      <c r="P444" s="98"/>
      <c r="Q444" s="98"/>
      <c r="R444" s="98"/>
      <c r="S444" s="100"/>
      <c r="W444" s="292"/>
    </row>
    <row r="445" spans="1:23" s="54" customFormat="1" x14ac:dyDescent="0.15">
      <c r="A445" s="188"/>
      <c r="B445" s="96"/>
      <c r="C445" s="46"/>
      <c r="D445" s="97"/>
      <c r="E445" s="98"/>
      <c r="F445" s="99"/>
      <c r="G445" s="99"/>
      <c r="H445" s="99"/>
      <c r="I445" s="270"/>
      <c r="J445" s="270"/>
      <c r="K445" s="100"/>
      <c r="L445" s="96"/>
      <c r="M445" s="100"/>
      <c r="N445" s="101"/>
      <c r="O445" s="100"/>
      <c r="P445" s="98"/>
      <c r="Q445" s="98"/>
      <c r="R445" s="98"/>
      <c r="S445" s="100"/>
      <c r="W445" s="292"/>
    </row>
    <row r="446" spans="1:23" x14ac:dyDescent="0.15">
      <c r="N446" s="106"/>
    </row>
    <row r="447" spans="1:23" x14ac:dyDescent="0.15">
      <c r="N447" s="106"/>
    </row>
    <row r="448" spans="1:23" x14ac:dyDescent="0.15">
      <c r="N448" s="106"/>
    </row>
    <row r="449" spans="14:14" x14ac:dyDescent="0.15">
      <c r="N449" s="106"/>
    </row>
    <row r="450" spans="14:14" x14ac:dyDescent="0.15">
      <c r="N450" s="106"/>
    </row>
    <row r="451" spans="14:14" x14ac:dyDescent="0.15">
      <c r="N451" s="106"/>
    </row>
    <row r="452" spans="14:14" x14ac:dyDescent="0.15">
      <c r="N452" s="106"/>
    </row>
    <row r="453" spans="14:14" x14ac:dyDescent="0.15">
      <c r="N453" s="106"/>
    </row>
    <row r="454" spans="14:14" x14ac:dyDescent="0.15">
      <c r="N454" s="106"/>
    </row>
    <row r="455" spans="14:14" x14ac:dyDescent="0.15">
      <c r="N455" s="106"/>
    </row>
    <row r="456" spans="14:14" x14ac:dyDescent="0.15">
      <c r="N456" s="106"/>
    </row>
    <row r="457" spans="14:14" x14ac:dyDescent="0.15">
      <c r="N457" s="106"/>
    </row>
    <row r="458" spans="14:14" x14ac:dyDescent="0.15">
      <c r="N458" s="106"/>
    </row>
    <row r="459" spans="14:14" x14ac:dyDescent="0.15">
      <c r="N459" s="106"/>
    </row>
    <row r="460" spans="14:14" x14ac:dyDescent="0.15">
      <c r="N460" s="106"/>
    </row>
    <row r="461" spans="14:14" x14ac:dyDescent="0.15">
      <c r="N461" s="106"/>
    </row>
    <row r="462" spans="14:14" x14ac:dyDescent="0.15">
      <c r="N462" s="106"/>
    </row>
    <row r="463" spans="14:14" x14ac:dyDescent="0.15">
      <c r="N463" s="106"/>
    </row>
    <row r="464" spans="14:14" x14ac:dyDescent="0.15">
      <c r="N464" s="106"/>
    </row>
    <row r="465" spans="14:14" x14ac:dyDescent="0.15">
      <c r="N465" s="106"/>
    </row>
    <row r="466" spans="14:14" x14ac:dyDescent="0.15">
      <c r="N466" s="106"/>
    </row>
    <row r="467" spans="14:14" x14ac:dyDescent="0.15">
      <c r="N467" s="106"/>
    </row>
    <row r="468" spans="14:14" x14ac:dyDescent="0.15">
      <c r="N468" s="106"/>
    </row>
    <row r="469" spans="14:14" x14ac:dyDescent="0.15">
      <c r="N469" s="106"/>
    </row>
    <row r="470" spans="14:14" x14ac:dyDescent="0.15">
      <c r="N470" s="106"/>
    </row>
    <row r="471" spans="14:14" x14ac:dyDescent="0.15">
      <c r="N471" s="106"/>
    </row>
    <row r="472" spans="14:14" x14ac:dyDescent="0.15">
      <c r="N472" s="106"/>
    </row>
    <row r="473" spans="14:14" x14ac:dyDescent="0.15">
      <c r="N473" s="106"/>
    </row>
    <row r="474" spans="14:14" x14ac:dyDescent="0.15">
      <c r="N474" s="106"/>
    </row>
    <row r="475" spans="14:14" x14ac:dyDescent="0.15">
      <c r="N475" s="106"/>
    </row>
    <row r="476" spans="14:14" x14ac:dyDescent="0.15">
      <c r="N476" s="106"/>
    </row>
    <row r="477" spans="14:14" x14ac:dyDescent="0.15">
      <c r="N477" s="106"/>
    </row>
    <row r="478" spans="14:14" x14ac:dyDescent="0.15">
      <c r="N478" s="106"/>
    </row>
    <row r="479" spans="14:14" x14ac:dyDescent="0.15">
      <c r="N479" s="106"/>
    </row>
    <row r="480" spans="14:14" x14ac:dyDescent="0.15">
      <c r="N480" s="106"/>
    </row>
    <row r="481" spans="14:14" x14ac:dyDescent="0.15">
      <c r="N481" s="106"/>
    </row>
    <row r="482" spans="14:14" x14ac:dyDescent="0.15">
      <c r="N482" s="106"/>
    </row>
    <row r="483" spans="14:14" x14ac:dyDescent="0.15">
      <c r="N483" s="106"/>
    </row>
    <row r="484" spans="14:14" x14ac:dyDescent="0.15">
      <c r="N484" s="106"/>
    </row>
    <row r="485" spans="14:14" x14ac:dyDescent="0.15">
      <c r="N485" s="106"/>
    </row>
    <row r="486" spans="14:14" x14ac:dyDescent="0.15">
      <c r="N486" s="106"/>
    </row>
    <row r="487" spans="14:14" x14ac:dyDescent="0.15">
      <c r="N487" s="106"/>
    </row>
    <row r="488" spans="14:14" x14ac:dyDescent="0.15">
      <c r="N488" s="106"/>
    </row>
    <row r="489" spans="14:14" x14ac:dyDescent="0.15">
      <c r="N489" s="106"/>
    </row>
    <row r="490" spans="14:14" x14ac:dyDescent="0.15">
      <c r="N490" s="106"/>
    </row>
    <row r="491" spans="14:14" x14ac:dyDescent="0.15">
      <c r="N491" s="106"/>
    </row>
    <row r="492" spans="14:14" x14ac:dyDescent="0.15">
      <c r="N492" s="106"/>
    </row>
    <row r="493" spans="14:14" x14ac:dyDescent="0.15">
      <c r="N493" s="106"/>
    </row>
    <row r="494" spans="14:14" x14ac:dyDescent="0.15">
      <c r="N494" s="106"/>
    </row>
    <row r="495" spans="14:14" x14ac:dyDescent="0.15">
      <c r="N495" s="106"/>
    </row>
    <row r="496" spans="14:14" x14ac:dyDescent="0.15">
      <c r="N496" s="106"/>
    </row>
    <row r="497" spans="14:14" x14ac:dyDescent="0.15">
      <c r="N497" s="106"/>
    </row>
    <row r="498" spans="14:14" x14ac:dyDescent="0.15">
      <c r="N498" s="106"/>
    </row>
    <row r="499" spans="14:14" x14ac:dyDescent="0.15">
      <c r="N499" s="106"/>
    </row>
    <row r="500" spans="14:14" x14ac:dyDescent="0.15">
      <c r="N500" s="106"/>
    </row>
    <row r="501" spans="14:14" x14ac:dyDescent="0.15">
      <c r="N501" s="106"/>
    </row>
    <row r="502" spans="14:14" x14ac:dyDescent="0.15">
      <c r="N502" s="106"/>
    </row>
    <row r="503" spans="14:14" x14ac:dyDescent="0.15">
      <c r="N503" s="106"/>
    </row>
    <row r="504" spans="14:14" x14ac:dyDescent="0.15">
      <c r="N504" s="106"/>
    </row>
    <row r="505" spans="14:14" x14ac:dyDescent="0.15">
      <c r="N505" s="106"/>
    </row>
    <row r="506" spans="14:14" x14ac:dyDescent="0.15">
      <c r="N506" s="106"/>
    </row>
    <row r="507" spans="14:14" x14ac:dyDescent="0.15">
      <c r="N507" s="106"/>
    </row>
    <row r="508" spans="14:14" x14ac:dyDescent="0.15">
      <c r="N508" s="106"/>
    </row>
    <row r="509" spans="14:14" x14ac:dyDescent="0.15">
      <c r="N509" s="106"/>
    </row>
    <row r="510" spans="14:14" x14ac:dyDescent="0.15">
      <c r="N510" s="106"/>
    </row>
    <row r="511" spans="14:14" x14ac:dyDescent="0.15">
      <c r="N511" s="106"/>
    </row>
    <row r="512" spans="14:14" x14ac:dyDescent="0.15">
      <c r="N512" s="106"/>
    </row>
  </sheetData>
  <sheetProtection autoFilter="0"/>
  <autoFilter ref="A1:S429">
    <filterColumn colId="0">
      <filters>
        <filter val="0329/20"/>
      </filters>
    </filterColumn>
  </autoFilter>
  <conditionalFormatting sqref="H2:H428">
    <cfRule type="cellIs" dxfId="4" priority="43" operator="greaterThanOrEqual">
      <formula>0</formula>
    </cfRule>
    <cfRule type="cellIs" dxfId="3" priority="44" operator="lessThan">
      <formula>0</formula>
    </cfRule>
  </conditionalFormatting>
  <dataValidations count="10">
    <dataValidation type="list" allowBlank="1" showInputMessage="1" showErrorMessage="1" sqref="O2:O428">
      <formula1>"A VISTA, FATURADO"</formula1>
    </dataValidation>
    <dataValidation type="list" allowBlank="1" showInputMessage="1" showErrorMessage="1" sqref="K2:K428">
      <formula1>"MENSAL, BIMESTRAL, TRIMESTRAL, SEMESTRAL, ANUAL, INDETERMINADO"</formula1>
    </dataValidation>
    <dataValidation type="list" allowBlank="1" showInputMessage="1" showErrorMessage="1" sqref="E2:E428">
      <formula1>"ABERTURA, ESTIMATIVA, COTAÇÃO, ASSINATURAS, CANCELADO, FINALIZADO, FINALIZADO COM JUSTIFICATIVA, AGUARDANDO NOTAS FISCAIS"</formula1>
    </dataValidation>
    <dataValidation type="whole" errorStyle="warning" allowBlank="1" showInputMessage="1" errorTitle="Você Pode Melhorar" promptTitle="Você poderia Melhorar" sqref="H2:H428">
      <formula1>0</formula1>
      <formula2>5000000</formula2>
    </dataValidation>
    <dataValidation type="list" allowBlank="1" showInputMessage="1" showErrorMessage="1" sqref="M402:M428">
      <formula1>"MATERIAL HOSPITALAR, MEDICAMENTO, PATRIMÔNIO, SERVIÇOS, MATERIAL MANUTENÇÃO PREDIAL, LABORATÓRIO, ESCRITÓRIO, LIMPEZA E DESCARTÁVEIS, SUPRIMENTOS DE INFORMÁTICA, GÊNEROS ALIMENTÍCIOS, COMODATO, LOCAÇÃO, "</formula1>
    </dataValidation>
    <dataValidation errorStyle="information" operator="lessThanOrEqual" allowBlank="1" errorTitle="Você pode Melhorar!" error="Prezado comprador, o valor realizado de seu processo é superior ao reservado pelo setor Financeiro em sua estimativa, mesmo assim deseja continuar? " promptTitle="Parabens" sqref="G2:G428"/>
    <dataValidation type="list" allowBlank="1" showInputMessage="1" showErrorMessage="1" sqref="S1:S1048576">
      <formula1>"MÁRCIA RODRIGUES, RICHARD ROGER, JOÃO VICTOR, THALES LIMA"</formula1>
    </dataValidation>
    <dataValidation type="list" allowBlank="1" showInputMessage="1" showErrorMessage="1" sqref="D1:D1048576">
      <formula1>"FARMÁCIA, ALMOXARIFADO, TECNOLOGIA, RECURSOS HUMANOS, LABORATÓRIO, ENGENHARIA CLÍNICA, MANUTENÇÃO, PLANEJAMENTO, DIRETORIA DE ENFERMAGEM, DIRETORIA TÉCNICA, DIRETORIA ADMINISTRATIVA, HOTELARIA, SCIH, SEGURANÇA DO TRABALHO, NUTRIÇÃO, QUALIDADE"</formula1>
    </dataValidation>
    <dataValidation type="list" allowBlank="1" showInputMessage="1" showErrorMessage="1" sqref="M2:M401">
      <formula1>"MATERIAL HOSPITALAR, MEDICAMENTO, PATRIMÔNIO, SERVIÇOS, MATERIAL MANUTENÇÃO PREDIAL, LABORATÓRIO, ESCRITÓRIO, LIMPEZA E DESCARTÁVEIS, SUPRIMENTOS DE INFORMÁTICA, GÊNEROS ALIMENTÍCIOS, COMODATO, LOCAÇÃO, CONTRATO"</formula1>
    </dataValidation>
    <dataValidation type="list" allowBlank="1" showInputMessage="1" showErrorMessage="1" sqref="W2:W400">
      <formula1>"SIM,"</formula1>
    </dataValidation>
  </dataValidations>
  <pageMargins left="0" right="0" top="0.39370078740157483" bottom="0.39370078740157483" header="0" footer="0"/>
  <pageSetup paperSize="9" fitToWidth="0" orientation="landscape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"/>
  <dimension ref="A1:AA2002"/>
  <sheetViews>
    <sheetView topLeftCell="E4" zoomScaleNormal="100" workbookViewId="0">
      <selection activeCell="G13" sqref="G13"/>
    </sheetView>
  </sheetViews>
  <sheetFormatPr defaultRowHeight="15" x14ac:dyDescent="0.25"/>
  <cols>
    <col min="1" max="1" width="10.5703125" style="7" hidden="1" customWidth="1"/>
    <col min="2" max="2" width="77.85546875" style="7" hidden="1" customWidth="1"/>
    <col min="3" max="3" width="15.5703125" style="7" hidden="1" customWidth="1"/>
    <col min="4" max="4" width="17.85546875" style="7" hidden="1" customWidth="1"/>
    <col min="5" max="5" width="17.85546875" style="7" customWidth="1"/>
    <col min="6" max="6" width="3" style="7" customWidth="1"/>
    <col min="7" max="7" width="74.5703125" style="7" customWidth="1"/>
    <col min="8" max="8" width="13" style="7" customWidth="1"/>
    <col min="9" max="9" width="26.140625" style="7" customWidth="1"/>
    <col min="10" max="16384" width="9.140625" style="7"/>
  </cols>
  <sheetData>
    <row r="1" spans="1:9" ht="15" customHeight="1" x14ac:dyDescent="0.25">
      <c r="A1" s="325" t="s">
        <v>28</v>
      </c>
      <c r="B1" s="325"/>
      <c r="C1" s="325"/>
      <c r="D1" s="325"/>
      <c r="E1" s="325"/>
      <c r="F1" s="325"/>
      <c r="G1" s="325"/>
      <c r="H1" s="325"/>
      <c r="I1" s="325"/>
    </row>
    <row r="2" spans="1:9" ht="15.75" customHeight="1" x14ac:dyDescent="0.25">
      <c r="A2" s="325"/>
      <c r="B2" s="325"/>
      <c r="C2" s="325"/>
      <c r="D2" s="325"/>
      <c r="E2" s="325"/>
      <c r="F2" s="325"/>
      <c r="G2" s="325"/>
      <c r="H2" s="325"/>
      <c r="I2" s="325"/>
    </row>
    <row r="3" spans="1:9" ht="15.75" customHeight="1" x14ac:dyDescent="0.25">
      <c r="A3" s="8"/>
      <c r="B3" s="8"/>
      <c r="C3" s="8"/>
      <c r="D3" s="8"/>
      <c r="E3" s="9"/>
      <c r="F3" s="9"/>
      <c r="G3" s="9"/>
      <c r="H3" s="9"/>
      <c r="I3" s="9"/>
    </row>
    <row r="4" spans="1:9" x14ac:dyDescent="0.25">
      <c r="A4" s="10"/>
      <c r="E4" s="326" t="s">
        <v>9</v>
      </c>
      <c r="F4" s="326"/>
      <c r="G4" s="326"/>
      <c r="H4" s="326"/>
      <c r="I4" s="326"/>
    </row>
    <row r="5" spans="1:9" ht="41.25" customHeight="1" x14ac:dyDescent="0.25">
      <c r="A5" s="323" t="s">
        <v>4</v>
      </c>
      <c r="B5" s="323"/>
      <c r="C5" s="11"/>
      <c r="D5" s="11"/>
      <c r="E5" s="324" t="str">
        <f>IF(E6="","",VLOOKUP(E6,'Relação de Processos'!1:1048576,3,0))</f>
        <v xml:space="preserve">COMPRA DE GENEROS ALIMENTICIOS </v>
      </c>
      <c r="F5" s="324"/>
      <c r="G5" s="324"/>
      <c r="H5" s="324"/>
      <c r="I5" s="324"/>
    </row>
    <row r="6" spans="1:9" ht="27" thickBot="1" x14ac:dyDescent="0.3">
      <c r="A6" s="12" t="s">
        <v>5</v>
      </c>
      <c r="B6" s="12" t="s">
        <v>6</v>
      </c>
      <c r="C6" s="13" t="s">
        <v>7</v>
      </c>
      <c r="D6" s="13" t="s">
        <v>8</v>
      </c>
      <c r="E6" s="25" t="s">
        <v>1625</v>
      </c>
      <c r="F6" s="14"/>
      <c r="G6" s="31" t="s">
        <v>6</v>
      </c>
      <c r="H6" s="32" t="s">
        <v>1</v>
      </c>
      <c r="I6" s="32" t="s">
        <v>13</v>
      </c>
    </row>
    <row r="7" spans="1:9" ht="15.75" thickTop="1" x14ac:dyDescent="0.25">
      <c r="A7" s="15" t="str">
        <f>'Solicitação de Pagamentos'!F9</f>
        <v>0063/20</v>
      </c>
      <c r="B7" s="16" t="str">
        <f>'Solicitação de Pagamentos'!E9</f>
        <v>A V BARROS &amp; VILLARES LTDA</v>
      </c>
      <c r="C7" s="16">
        <f>'Solicitação de Pagamentos'!A9</f>
        <v>7952</v>
      </c>
      <c r="D7" s="16">
        <f>'Solicitação de Pagamentos'!D9</f>
        <v>404.2</v>
      </c>
      <c r="E7" s="17"/>
      <c r="F7" s="17"/>
      <c r="G7" s="18" t="str">
        <f t="array" ref="G7">IF(E6="","",IF(ROWS($1:1)&gt;COUNTIF($A$7:$A$2001,$E$6),"",INDEX(B$7:B$2001,SMALL(IF($A$7:$A$2001=$E$6,ROW($A$7:$A$2001)-ROW(A$7)+1,FALSE),ROWS($1:1)))))</f>
        <v>ALMEIDA COMERCIO DE ALIMENTOS EIRELI</v>
      </c>
      <c r="H7" s="19">
        <f t="array" ref="H7">IF(E6="","",IF(ROWS($1:1)&gt;COUNTIF($A$7:$A$2001,$E$6),"",INDEX(C$7:C$2001,SMALL(IF($A$7:$A$2001=$E$6,ROW($A$7:$A$2001)-ROW(B$7)+1,FALSE),ROWS($1:1)))))</f>
        <v>513400</v>
      </c>
      <c r="I7" s="20">
        <f t="array" ref="I7">IF(E6="","",IF(ROWS($1:1)&gt;COUNTIF($A$7:$A$2001,$E$6),"",INDEX(D$7:D$2001,SMALL(IF($A$7:$A$2001=$E$6,ROW($A$7:$A$2001)-ROW(C$7)+1,FALSE),ROWS($1:1)))))</f>
        <v>652.35</v>
      </c>
    </row>
    <row r="8" spans="1:9" x14ac:dyDescent="0.25">
      <c r="A8" s="15" t="str">
        <f>'Solicitação de Pagamentos'!F10</f>
        <v>0119/20</v>
      </c>
      <c r="B8" s="16" t="str">
        <f>'Solicitação de Pagamentos'!E10</f>
        <v>VIEIRA &amp; COUTO COMERCIO DISTRIBUIÇÃO PRODUTOS ALIMENTICIOS LTDA</v>
      </c>
      <c r="C8" s="16">
        <f>'Solicitação de Pagamentos'!A10</f>
        <v>5764</v>
      </c>
      <c r="D8" s="16">
        <f>'Solicitação de Pagamentos'!D10</f>
        <v>9679.75</v>
      </c>
      <c r="E8" s="21" t="s">
        <v>10</v>
      </c>
      <c r="F8" s="17"/>
      <c r="G8" s="18" t="str">
        <f t="array" ref="G8">IF(E6="","",IF(ROWS($1:2)&gt;COUNTIF($A$7:$A$2001,$E$6),"",INDEX(B$7:B$2001,SMALL(IF($A$7:$A$2001=$E$6,ROW($A$7:$A$2001)-ROW(A$7)+1,FALSE),ROWS($1:2)))))</f>
        <v>PRO BIANN.COM DISTR PROD ALIM BEB LTDA</v>
      </c>
      <c r="H8" s="19">
        <f t="array" ref="H8">IF(E6="","",IF(ROWS($1:2)&gt;COUNTIF($A$7:$A$2001,$E$6),"",INDEX(C$7:C$2001,SMALL(IF($A$7:$A$2001=$E$6,ROW($A$7:$A$2001)-ROW(B$7)+1,FALSE),ROWS($1:2)))))</f>
        <v>100910</v>
      </c>
      <c r="I8" s="20">
        <f t="array" ref="I8">IF(E6="","",IF(ROWS($1:2)&gt;COUNTIF($A$7:$A$2001,$E$6),"",INDEX(D$7:D$2001,SMALL(IF($A$7:$A$2001=$E$6,ROW($A$7:$A$2001)-ROW(C$7)+1,FALSE),ROWS($1:2)))))</f>
        <v>375.26</v>
      </c>
    </row>
    <row r="9" spans="1:9" x14ac:dyDescent="0.25">
      <c r="A9" s="15" t="str">
        <f>'Solicitação de Pagamentos'!F11</f>
        <v>0135/20</v>
      </c>
      <c r="B9" s="16" t="str">
        <f>'Solicitação de Pagamentos'!E11</f>
        <v>ALIANÇA COM MAT HOSPITALAR LTDA EPP</v>
      </c>
      <c r="C9" s="16">
        <f>'Solicitação de Pagamentos'!A11</f>
        <v>16843</v>
      </c>
      <c r="D9" s="16">
        <f>'Solicitação de Pagamentos'!D11</f>
        <v>16380</v>
      </c>
      <c r="E9" s="22">
        <f>IF(E6="","",VLOOKUP(E6,'Relação de Processos'!1:1048576,7,0))</f>
        <v>7803.55</v>
      </c>
      <c r="F9" s="17"/>
      <c r="G9" s="18" t="str">
        <f t="array" ref="G9">IF(E6="","",IF(ROWS($1:3)&gt;COUNTIF($A$7:$A$2001,$E$6),"",INDEX(B$7:B$2001,SMALL(IF($A$7:$A$2001=$E$6,ROW($A$7:$A$2001)-ROW(A$7)+1,FALSE),ROWS($1:3)))))</f>
        <v>ALMEIDA COMERCIO DE ALIMENTOS EIRELI</v>
      </c>
      <c r="H9" s="19">
        <f t="array" ref="H9">IF(E6="","",IF(ROWS($1:3)&gt;COUNTIF($A$7:$A$2001,$E$6),"",INDEX(C$7:C$2001,SMALL(IF($A$7:$A$2001=$E$6,ROW($A$7:$A$2001)-ROW(B$7)+1,FALSE),ROWS($1:3)))))</f>
        <v>514567</v>
      </c>
      <c r="I9" s="20">
        <f t="array" ref="I9">IF(E6="","",IF(ROWS($1:3)&gt;COUNTIF($A$7:$A$2001,$E$6),"",INDEX(D$7:D$2001,SMALL(IF($A$7:$A$2001=$E$6,ROW($A$7:$A$2001)-ROW(C$7)+1,FALSE),ROWS($1:3)))))</f>
        <v>756.44</v>
      </c>
    </row>
    <row r="10" spans="1:9" x14ac:dyDescent="0.25">
      <c r="A10" s="15" t="str">
        <f>'Solicitação de Pagamentos'!F12</f>
        <v>0064/20</v>
      </c>
      <c r="B10" s="16" t="str">
        <f>'Solicitação de Pagamentos'!E12</f>
        <v>ALMEIDA COMERCIO DE ALIMENTOS EIRELI</v>
      </c>
      <c r="C10" s="16">
        <f>'Solicitação de Pagamentos'!A12</f>
        <v>480012</v>
      </c>
      <c r="D10" s="16">
        <f>'Solicitação de Pagamentos'!D12</f>
        <v>1022.23</v>
      </c>
      <c r="E10" s="17"/>
      <c r="F10" s="17"/>
      <c r="G10" s="18" t="str">
        <f t="array" ref="G10">IF(E6="","",IF(ROWS($1:4)&gt;COUNTIF($A$7:$A$2001,$E$6),"",INDEX(B$7:B$2001,SMALL(IF($A$7:$A$2001=$E$6,ROW($A$7:$A$2001)-ROW(A$7)+1,FALSE),ROWS($1:4)))))</f>
        <v>ROSEMEIRE SANTOS DA COSTA</v>
      </c>
      <c r="H10" s="19">
        <f t="array" ref="H10">IF(E6="","",IF(ROWS($1:4)&gt;COUNTIF($A$7:$A$2001,$E$6),"",INDEX(C$7:C$2001,SMALL(IF($A$7:$A$2001=$E$6,ROW($A$7:$A$2001)-ROW(B$7)+1,FALSE),ROWS($1:4)))))</f>
        <v>500</v>
      </c>
      <c r="I10" s="20">
        <f t="array" ref="I10">IF(E6="","",IF(ROWS($1:4)&gt;COUNTIF($A$7:$A$2001,$E$6),"",INDEX(D$7:D$2001,SMALL(IF($A$7:$A$2001=$E$6,ROW($A$7:$A$2001)-ROW(C$7)+1,FALSE),ROWS($1:4)))))</f>
        <v>1598.79</v>
      </c>
    </row>
    <row r="11" spans="1:9" x14ac:dyDescent="0.25">
      <c r="A11" s="15" t="str">
        <f>'Solicitação de Pagamentos'!F13</f>
        <v>0065/20</v>
      </c>
      <c r="B11" s="16" t="str">
        <f>'Solicitação de Pagamentos'!E13</f>
        <v>ALMEIDA COMERCIO DE ALIMENTOS EIRELI</v>
      </c>
      <c r="C11" s="16">
        <f>'Solicitação de Pagamentos'!A13</f>
        <v>480339</v>
      </c>
      <c r="D11" s="16">
        <f>'Solicitação de Pagamentos'!D13</f>
        <v>607.91</v>
      </c>
      <c r="E11" s="21" t="s">
        <v>11</v>
      </c>
      <c r="F11" s="17"/>
      <c r="G11" s="18" t="str">
        <f t="array" ref="G11">IF(E6="","",IF(ROWS($1:5)&gt;COUNTIF($A$7:$A$2001,$E$6),"",INDEX(B$7:B$2001,SMALL(IF($A$7:$A$2001=$E$6,ROW($A$7:$A$2001)-ROW(A$7)+1,FALSE),ROWS($1:5)))))</f>
        <v>TOPSERVICE DISTRIBUIDORA CNPJ 20.023.288/0001-27</v>
      </c>
      <c r="H11" s="19">
        <f t="array" ref="H11">IF(E6="","",IF(ROWS($1:5)&gt;COUNTIF($A$7:$A$2001,$E$6),"",INDEX(C$7:C$2001,SMALL(IF($A$7:$A$2001=$E$6,ROW($A$7:$A$2001)-ROW(B$7)+1,FALSE),ROWS($1:5)))))</f>
        <v>970920</v>
      </c>
      <c r="I11" s="20">
        <f t="array" ref="I11">IF(E6="","",IF(ROWS($1:5)&gt;COUNTIF($A$7:$A$2001,$E$6),"",INDEX(D$7:D$2001,SMALL(IF($A$7:$A$2001=$E$6,ROW($A$7:$A$2001)-ROW(C$7)+1,FALSE),ROWS($1:5)))))</f>
        <v>382.12</v>
      </c>
    </row>
    <row r="12" spans="1:9" x14ac:dyDescent="0.25">
      <c r="A12" s="15" t="str">
        <f>'Solicitação de Pagamentos'!F14</f>
        <v>0065/20</v>
      </c>
      <c r="B12" s="16" t="str">
        <f>'Solicitação de Pagamentos'!E14</f>
        <v>COPOLFOOD COM PROD ALIMENTICIOS LTDA</v>
      </c>
      <c r="C12" s="16">
        <f>'Solicitação de Pagamentos'!A14</f>
        <v>186914</v>
      </c>
      <c r="D12" s="16">
        <f>'Solicitação de Pagamentos'!D14</f>
        <v>476.64</v>
      </c>
      <c r="E12" s="22">
        <f>SUMIF(I7:I42,"&gt;0")</f>
        <v>5107.09</v>
      </c>
      <c r="F12" s="17"/>
      <c r="G12" s="18" t="str">
        <f t="array" ref="G12">IF(E6="","",IF(ROWS($1:6)&gt;COUNTIF($A$7:$A$2001,$E$6),"",INDEX(B$7:B$2001,SMALL(IF($A$7:$A$2001=$E$6,ROW($A$7:$A$2001)-ROW(A$7)+1,FALSE),ROWS($1:6)))))</f>
        <v>FESTPAN ALIMENTOS IMP. E EXPORT. LTDA</v>
      </c>
      <c r="H12" s="19">
        <f t="array" ref="H12">IF(E6="","",IF(ROWS($1:6)&gt;COUNTIF($A$7:$A$2001,$E$6),"",INDEX(C$7:C$2001,SMALL(IF($A$7:$A$2001=$E$6,ROW($A$7:$A$2001)-ROW(B$7)+1,FALSE),ROWS($1:6)))))</f>
        <v>3219128</v>
      </c>
      <c r="I12" s="20">
        <f t="array" ref="I12">IF(E6="","",IF(ROWS($1:6)&gt;COUNTIF($A$7:$A$2001,$E$6),"",INDEX(D$7:D$2001,SMALL(IF($A$7:$A$2001=$E$6,ROW($A$7:$A$2001)-ROW(C$7)+1,FALSE),ROWS($1:6)))))</f>
        <v>767.78</v>
      </c>
    </row>
    <row r="13" spans="1:9" x14ac:dyDescent="0.25">
      <c r="A13" s="15" t="str">
        <f>'Solicitação de Pagamentos'!F15</f>
        <v>0129/20</v>
      </c>
      <c r="B13" s="16" t="str">
        <f>'Solicitação de Pagamentos'!E15</f>
        <v>EXPRESSMEDICAL COM AT AC E VAR CORREL MEDICOS LTDA</v>
      </c>
      <c r="C13" s="16">
        <f>'Solicitação de Pagamentos'!A15</f>
        <v>45767</v>
      </c>
      <c r="D13" s="16">
        <f>'Solicitação de Pagamentos'!D15</f>
        <v>2628</v>
      </c>
      <c r="E13" s="17"/>
      <c r="F13" s="17"/>
      <c r="G13" s="18" t="str">
        <f t="array" ref="G13">IF(E6="","",IF(ROWS($1:7)&gt;COUNTIF($A$7:$A$2001,$E$6),"",INDEX(B$7:B$2001,SMALL(IF($A$7:$A$2001=$E$6,ROW($A$7:$A$2001)-ROW(A$7)+1,FALSE),ROWS($1:7)))))</f>
        <v>PRO BIANN.COM DISTR PROD ALIM BEB LTDA</v>
      </c>
      <c r="H13" s="19">
        <f t="array" ref="H13">IF(E6="","",IF(ROWS($1:7)&gt;COUNTIF($A$7:$A$2001,$E$6),"",INDEX(C$7:C$2001,SMALL(IF($A$7:$A$2001=$E$6,ROW($A$7:$A$2001)-ROW(B$7)+1,FALSE),ROWS($1:7)))))</f>
        <v>101065</v>
      </c>
      <c r="I13" s="20">
        <f t="array" ref="I13">IF(E6="","",IF(ROWS($1:7)&gt;COUNTIF($A$7:$A$2001,$E$6),"",INDEX(D$7:D$2001,SMALL(IF($A$7:$A$2001=$E$6,ROW($A$7:$A$2001)-ROW(C$7)+1,FALSE),ROWS($1:7)))))</f>
        <v>540</v>
      </c>
    </row>
    <row r="14" spans="1:9" x14ac:dyDescent="0.25">
      <c r="A14" s="15" t="str">
        <f>'Solicitação de Pagamentos'!F16</f>
        <v>0135/20</v>
      </c>
      <c r="B14" s="16" t="str">
        <f>'Solicitação de Pagamentos'!E16</f>
        <v>FOUR MED DISTRIBUIDORA HOSPITALAR IMPORTADORA LTDA EPP</v>
      </c>
      <c r="C14" s="16">
        <f>'Solicitação de Pagamentos'!A16</f>
        <v>10183</v>
      </c>
      <c r="D14" s="16">
        <f>'Solicitação de Pagamentos'!D16</f>
        <v>24500</v>
      </c>
      <c r="E14" s="21" t="s">
        <v>12</v>
      </c>
      <c r="F14" s="17"/>
      <c r="G14" s="18" t="str">
        <f t="array" ref="G14">IF(E6="","",IF(ROWS($1:8)&gt;COUNTIF($A$7:$A$2001,$E$6),"",INDEX(B$7:B$2001,SMALL(IF($A$7:$A$2001=$E$6,ROW($A$7:$A$2001)-ROW(A$7)+1,FALSE),ROWS($1:8)))))</f>
        <v>ALMEIDA COMERCIO DE ALIMENTOS EIRELI</v>
      </c>
      <c r="H14" s="19">
        <f t="array" ref="H14">IF(E6="","",IF(ROWS($1:8)&gt;COUNTIF($A$7:$A$2001,$E$6),"",INDEX(C$7:C$2001,SMALL(IF($A$7:$A$2001=$E$6,ROW($A$7:$A$2001)-ROW(B$7)+1,FALSE),ROWS($1:8)))))</f>
        <v>516956</v>
      </c>
      <c r="I14" s="20">
        <f t="array" ref="I14">IF(E6="","",IF(ROWS($1:8)&gt;COUNTIF($A$7:$A$2001,$E$6),"",INDEX(D$7:D$2001,SMALL(IF($A$7:$A$2001=$E$6,ROW($A$7:$A$2001)-ROW(C$7)+1,FALSE),ROWS($1:8)))))</f>
        <v>34.35</v>
      </c>
    </row>
    <row r="15" spans="1:9" x14ac:dyDescent="0.25">
      <c r="A15" s="15" t="str">
        <f>'Solicitação de Pagamentos'!F17</f>
        <v>0065/20</v>
      </c>
      <c r="B15" s="16" t="str">
        <f>'Solicitação de Pagamentos'!E17</f>
        <v>MERCANTIL PRIMAR LTDA</v>
      </c>
      <c r="C15" s="16">
        <f>'Solicitação de Pagamentos'!A17</f>
        <v>298587</v>
      </c>
      <c r="D15" s="16">
        <f>'Solicitação de Pagamentos'!D17</f>
        <v>969.31</v>
      </c>
      <c r="E15" s="250">
        <f>IF(E6="","",(E9-E12))</f>
        <v>2696.46</v>
      </c>
      <c r="F15" s="17"/>
      <c r="G15" s="18" t="str">
        <f t="array" ref="G15">IF(E6="","",IF(ROWS($1:9)&gt;COUNTIF($A$7:$A$2001,$E$6),"",INDEX(B$7:B$2001,SMALL(IF($A$7:$A$2001=$E$6,ROW($A$7:$A$2001)-ROW(A$7)+1,FALSE),ROWS($1:9)))))</f>
        <v/>
      </c>
      <c r="H15" s="19" t="str">
        <f t="array" ref="H15">IF(E6="","",IF(ROWS($1:9)&gt;COUNTIF($A$7:$A$2001,$E$6),"",INDEX(C$7:C$2001,SMALL(IF($A$7:$A$2001=$E$6,ROW($A$7:$A$2001)-ROW(B$7)+1,FALSE),ROWS($1:9)))))</f>
        <v/>
      </c>
      <c r="I15" s="20" t="str">
        <f t="array" ref="I15">IF(E6="","",IF(ROWS($1:9)&gt;COUNTIF($A$7:$A$2001,$E$6),"",INDEX(D$7:D$2001,SMALL(IF($A$7:$A$2001=$E$6,ROW($A$7:$A$2001)-ROW(C$7)+1,FALSE),ROWS($1:9)))))</f>
        <v/>
      </c>
    </row>
    <row r="16" spans="1:9" x14ac:dyDescent="0.25">
      <c r="A16" s="15" t="str">
        <f>'Solicitação de Pagamentos'!F18</f>
        <v>0123/20</v>
      </c>
      <c r="B16" s="16" t="str">
        <f>'Solicitação de Pagamentos'!E18</f>
        <v>SUPERMED COM E IMP DE PROD MED E HOSP LTDA</v>
      </c>
      <c r="C16" s="16">
        <f>'Solicitação de Pagamentos'!A18</f>
        <v>76146</v>
      </c>
      <c r="D16" s="16">
        <f>'Solicitação de Pagamentos'!D18</f>
        <v>1771.41</v>
      </c>
      <c r="E16" s="17"/>
      <c r="F16" s="17"/>
      <c r="G16" s="18" t="str">
        <f t="array" ref="G16">IF(E6="","",IF(ROWS($1:10)&gt;COUNTIF($A$7:$A$2001,$E$6),"",INDEX(B$7:B$2001,SMALL(IF($A$7:$A$2001=$E$6,ROW($A$7:$A$2001)-ROW(A$7)+1,FALSE),ROWS($1:10)))))</f>
        <v/>
      </c>
      <c r="H16" s="19" t="str">
        <f t="array" ref="H16">IF(E6="","",IF(ROWS($1:10)&gt;COUNTIF($A$7:$A$2001,$E$6),"",INDEX(C$7:C$2001,SMALL(IF($A$7:$A$2001=$E$6,ROW($A$7:$A$2001)-ROW(B$7)+1,FALSE),ROWS($1:10)))))</f>
        <v/>
      </c>
      <c r="I16" s="20" t="str">
        <f t="array" ref="I16">IF(E6="","",IF(ROWS($1:10)&gt;COUNTIF($A$7:$A$2001,$E$6),"",INDEX(D$7:D$2001,SMALL(IF($A$7:$A$2001=$E$6,ROW($A$7:$A$2001)-ROW(C$7)+1,FALSE),ROWS($1:10)))))</f>
        <v/>
      </c>
    </row>
    <row r="17" spans="1:9" x14ac:dyDescent="0.25">
      <c r="A17" s="15" t="str">
        <f>'Solicitação de Pagamentos'!F19</f>
        <v>0063/20</v>
      </c>
      <c r="B17" s="16" t="str">
        <f>'Solicitação de Pagamentos'!E19</f>
        <v>TROPICAL DISTRIBUIDORA HORTIFRUTIGRANJEIROS LTDA</v>
      </c>
      <c r="C17" s="16">
        <f>'Solicitação de Pagamentos'!A19</f>
        <v>1406614</v>
      </c>
      <c r="D17" s="16">
        <f>'Solicitação de Pagamentos'!D19</f>
        <v>269.3</v>
      </c>
      <c r="E17" s="21" t="s">
        <v>18</v>
      </c>
      <c r="F17" s="17"/>
      <c r="G17" s="18" t="str">
        <f t="array" ref="G17">IF(E6="","",IF(ROWS($1:11)&gt;COUNTIF($A$7:$A$2001,$E$6),"",INDEX(B$7:B$2001,SMALL(IF($A$7:$A$2001=$E$6,ROW($A$7:$A$2001)-ROW(A$7)+1,FALSE),ROWS($1:11)))))</f>
        <v/>
      </c>
      <c r="H17" s="19" t="str">
        <f t="array" ref="H17">IF(E6="","",IF(ROWS($1:11)&gt;COUNTIF($A$7:$A$2001,$E$6),"",INDEX(C$7:C$2001,SMALL(IF($A$7:$A$2001=$E$6,ROW($A$7:$A$2001)-ROW(B$7)+1,FALSE),ROWS($1:11)))))</f>
        <v/>
      </c>
      <c r="I17" s="20" t="str">
        <f t="array" ref="I17">IF(E6="","",IF(ROWS($1:11)&gt;COUNTIF($A$7:$A$2001,$E$6),"",INDEX(D$7:D$2001,SMALL(IF($A$7:$A$2001=$E$6,ROW($A$7:$A$2001)-ROW(C$7)+1,FALSE),ROWS($1:11)))))</f>
        <v/>
      </c>
    </row>
    <row r="18" spans="1:9" x14ac:dyDescent="0.25">
      <c r="A18" s="15" t="str">
        <f>'Solicitação de Pagamentos'!F20</f>
        <v>0063/20</v>
      </c>
      <c r="B18" s="16" t="str">
        <f>'Solicitação de Pagamentos'!E20</f>
        <v>TROPICAL DISTRIBUIDORA HORTIFRUTIGRANJEIROS LTDA</v>
      </c>
      <c r="C18" s="16">
        <f>'Solicitação de Pagamentos'!A20</f>
        <v>1406356</v>
      </c>
      <c r="D18" s="16">
        <f>'Solicitação de Pagamentos'!D20</f>
        <v>274.75</v>
      </c>
      <c r="E18" s="22" t="str">
        <f>IF(E6="","",VLOOKUP(E6,'Relação de Processos'!1:1048576,19,0))</f>
        <v>THALES LIMA</v>
      </c>
      <c r="F18" s="17"/>
      <c r="G18" s="18" t="str">
        <f t="array" ref="G18">IF(E6="","",IF(ROWS($1:12)&gt;COUNTIF($A$7:$A$2001,$E$6),"",INDEX(B$7:B$2001,SMALL(IF($A$7:$A$2001=$E$6,ROW($A$7:$A$2001)-ROW(A$7)+1,FALSE),ROWS($1:12)))))</f>
        <v/>
      </c>
      <c r="H18" s="19" t="str">
        <f t="array" ref="H18">IF(E6="","",IF(ROWS($1:12)&gt;COUNTIF($A$7:$A$2001,$E$6),"",INDEX(C$7:C$2001,SMALL(IF($A$7:$A$2001=$E$6,ROW($A$7:$A$2001)-ROW(B$7)+1,FALSE),ROWS($1:12)))))</f>
        <v/>
      </c>
      <c r="I18" s="20" t="str">
        <f t="array" ref="I18">IF(E6="","",IF(ROWS($1:12)&gt;COUNTIF($A$7:$A$2001,$E$6),"",INDEX(D$7:D$2001,SMALL(IF($A$7:$A$2001=$E$6,ROW($A$7:$A$2001)-ROW(C$7)+1,FALSE),ROWS($1:12)))))</f>
        <v/>
      </c>
    </row>
    <row r="19" spans="1:9" x14ac:dyDescent="0.25">
      <c r="A19" s="15" t="str">
        <f>'Solicitação de Pagamentos'!F21</f>
        <v>0117/20</v>
      </c>
      <c r="B19" s="16" t="str">
        <f>'Solicitação de Pagamentos'!E21</f>
        <v>TIMPEL S.A.</v>
      </c>
      <c r="C19" s="16">
        <f>'Solicitação de Pagamentos'!A21</f>
        <v>1582</v>
      </c>
      <c r="D19" s="16">
        <f>'Solicitação de Pagamentos'!D21</f>
        <v>2257.5</v>
      </c>
      <c r="E19" s="17"/>
      <c r="F19" s="17"/>
      <c r="G19" s="18" t="str">
        <f t="array" ref="G19">IF(E6="","",IF(ROWS($1:13)&gt;COUNTIF($A$7:$A$2001,$E$6),"",INDEX(B$7:B$2001,SMALL(IF($A$7:$A$2001=$E$6,ROW($A$7:$A$2001)-ROW(A$7)+1,FALSE),ROWS($1:13)))))</f>
        <v/>
      </c>
      <c r="H19" s="19" t="str">
        <f t="array" ref="H19">IF(E6="","",IF(ROWS($1:13)&gt;COUNTIF($A$7:$A$2001,$E$6),"",INDEX(C$7:C$2001,SMALL(IF($A$7:$A$2001=$E$6,ROW($A$7:$A$2001)-ROW(B$7)+1,FALSE),ROWS($1:13)))))</f>
        <v/>
      </c>
      <c r="I19" s="20" t="str">
        <f t="array" ref="I19">IF(E6="","",IF(ROWS($1:13)&gt;COUNTIF($A$7:$A$2001,$E$6),"",INDEX(D$7:D$2001,SMALL(IF($A$7:$A$2001=$E$6,ROW($A$7:$A$2001)-ROW(C$7)+1,FALSE),ROWS($1:13)))))</f>
        <v/>
      </c>
    </row>
    <row r="20" spans="1:9" x14ac:dyDescent="0.25">
      <c r="A20" s="15" t="str">
        <f>'Solicitação de Pagamentos'!F22</f>
        <v>0037/20</v>
      </c>
      <c r="B20" s="16" t="str">
        <f>'Solicitação de Pagamentos'!E22</f>
        <v>WASHINGTON DOS SANTOS MARTINS - ME</v>
      </c>
      <c r="C20" s="16">
        <f>'Solicitação de Pagamentos'!A22</f>
        <v>8</v>
      </c>
      <c r="D20" s="16">
        <f>'Solicitação de Pagamentos'!D22</f>
        <v>135</v>
      </c>
      <c r="E20" s="21" t="s">
        <v>27</v>
      </c>
      <c r="F20" s="17"/>
      <c r="G20" s="18" t="str">
        <f t="array" ref="G20">IF(E6="","",IF(ROWS($1:14)&gt;COUNTIF($A$7:$A$2001,$E$6),"",INDEX(B$7:B$2001,SMALL(IF($A$7:$A$2001=$E$6,ROW($A$7:$A$2001)-ROW(A$7)+1,FALSE),ROWS($1:14)))))</f>
        <v/>
      </c>
      <c r="H20" s="19" t="str">
        <f t="array" ref="H20">IF(E6="","",IF(ROWS($1:14)&gt;COUNTIF($A$7:$A$2001,$E$6),"",INDEX(C$7:C$2001,SMALL(IF($A$7:$A$2001=$E$6,ROW($A$7:$A$2001)-ROW(B$7)+1,FALSE),ROWS($1:14)))))</f>
        <v/>
      </c>
      <c r="I20" s="20" t="str">
        <f t="array" ref="I20">IF(E6="","",IF(ROWS($1:14)&gt;COUNTIF($A$7:$A$2001,$E$6),"",INDEX(D$7:D$2001,SMALL(IF($A$7:$A$2001=$E$6,ROW($A$7:$A$2001)-ROW(C$7)+1,FALSE),ROWS($1:14)))))</f>
        <v/>
      </c>
    </row>
    <row r="21" spans="1:9" x14ac:dyDescent="0.25">
      <c r="A21" s="15" t="str">
        <f>'Solicitação de Pagamentos'!F23</f>
        <v>0063/20</v>
      </c>
      <c r="B21" s="16" t="str">
        <f>'Solicitação de Pagamentos'!E23</f>
        <v>A V BARROS &amp; VILLARES LTDA</v>
      </c>
      <c r="C21" s="16">
        <f>'Solicitação de Pagamentos'!A23</f>
        <v>7970</v>
      </c>
      <c r="D21" s="16">
        <f>'Solicitação de Pagamentos'!D23</f>
        <v>319.39999999999998</v>
      </c>
      <c r="E21" s="327" t="str">
        <f>IF(E6="","",VLOOKUP(E6,'Relação de Processos'!1:1048576,5,0))</f>
        <v>FINALIZADO COM JUSTIFICATIVA</v>
      </c>
      <c r="F21" s="17"/>
      <c r="G21" s="18" t="str">
        <f t="array" ref="G21">IF(E6="","",IF(ROWS($1:15)&gt;COUNTIF($A$7:$A$2001,$E$6),"",INDEX(B$7:B$2001,SMALL(IF($A$7:$A$2001=$E$6,ROW($A$7:$A$2001)-ROW(A$7)+1,FALSE),ROWS($1:15)))))</f>
        <v/>
      </c>
      <c r="H21" s="19" t="str">
        <f t="array" ref="H21">IF(E6="","",IF(ROWS($1:15)&gt;COUNTIF($A$7:$A$2001,$E$6),"",INDEX(C$7:C$2001,SMALL(IF($A$7:$A$2001=$E$6,ROW($A$7:$A$2001)-ROW(B$7)+1,FALSE),ROWS($1:15)))))</f>
        <v/>
      </c>
      <c r="I21" s="20" t="str">
        <f t="array" ref="I21">IF(E6="","",IF(ROWS($1:15)&gt;COUNTIF($A$7:$A$2001,$E$6),"",INDEX(D$7:D$2001,SMALL(IF($A$7:$A$2001=$E$6,ROW($A$7:$A$2001)-ROW(C$7)+1,FALSE),ROWS($1:15)))))</f>
        <v/>
      </c>
    </row>
    <row r="22" spans="1:9" x14ac:dyDescent="0.25">
      <c r="A22" s="15" t="str">
        <f>'Solicitação de Pagamentos'!F24</f>
        <v>0101/20</v>
      </c>
      <c r="B22" s="16" t="str">
        <f>'Solicitação de Pagamentos'!E24</f>
        <v>ALMEIDA COMERCIO DE ALIMENTOS EIRELI</v>
      </c>
      <c r="C22" s="16">
        <f>'Solicitação de Pagamentos'!A24</f>
        <v>480449</v>
      </c>
      <c r="D22" s="16">
        <f>'Solicitação de Pagamentos'!D24</f>
        <v>1462.8</v>
      </c>
      <c r="E22" s="327"/>
      <c r="F22" s="17"/>
      <c r="G22" s="18" t="str">
        <f t="array" ref="G22">IF(E6="","",IF(ROWS($1:16)&gt;COUNTIF($A$7:$A$2001,$E$6),"",INDEX(B$7:B$2001,SMALL(IF($A$7:$A$2001=$E$6,ROW($A$7:$A$2001)-ROW(A$7)+1,FALSE),ROWS($1:16)))))</f>
        <v/>
      </c>
      <c r="H22" s="19" t="str">
        <f t="array" ref="H22">IF(E6="","",IF(ROWS($1:16)&gt;COUNTIF($A$7:$A$2001,$E$6),"",INDEX(C$7:C$2001,SMALL(IF($A$7:$A$2001=$E$6,ROW($A$7:$A$2001)-ROW(B$7)+1,FALSE),ROWS($1:16)))))</f>
        <v/>
      </c>
      <c r="I22" s="20" t="str">
        <f t="array" ref="I22">IF(E6="","",IF(ROWS($1:16)&gt;COUNTIF($A$7:$A$2001,$E$6),"",INDEX(D$7:D$2001,SMALL(IF($A$7:$A$2001=$E$6,ROW($A$7:$A$2001)-ROW(C$7)+1,FALSE),ROWS($1:16)))))</f>
        <v/>
      </c>
    </row>
    <row r="23" spans="1:9" x14ac:dyDescent="0.25">
      <c r="A23" s="15" t="str">
        <f>'Solicitação de Pagamentos'!F25</f>
        <v>0135/20</v>
      </c>
      <c r="B23" s="16" t="str">
        <f>'Solicitação de Pagamentos'!E25</f>
        <v>FUTURA COMERCIO DE PRODUTOS MEDICOS E HOSPITALARES LTDA</v>
      </c>
      <c r="C23" s="16">
        <f>'Solicitação de Pagamentos'!A25</f>
        <v>58172</v>
      </c>
      <c r="D23" s="16">
        <f>'Solicitação de Pagamentos'!D25</f>
        <v>564.72</v>
      </c>
      <c r="E23" s="17"/>
      <c r="F23" s="17"/>
      <c r="G23" s="18" t="str">
        <f t="array" ref="G23">IF(E6="","",IF(ROWS($1:17)&gt;COUNTIF($A$7:$A$2001,$E$6),"",INDEX(B$7:B$2001,SMALL(IF($A$7:$A$2001=$E$6,ROW($A$7:$A$2001)-ROW(A$7)+1,FALSE),ROWS($1:17)))))</f>
        <v/>
      </c>
      <c r="H23" s="19" t="str">
        <f t="array" ref="H23">IF(E6="","",IF(ROWS($1:17)&gt;COUNTIF($A$7:$A$2001,$E$6),"",INDEX(C$7:C$2001,SMALL(IF($A$7:$A$2001=$E$6,ROW($A$7:$A$2001)-ROW(B$7)+1,FALSE),ROWS($1:17)))))</f>
        <v/>
      </c>
      <c r="I23" s="20" t="str">
        <f t="array" ref="I23">IF(E6="","",IF(ROWS($1:17)&gt;COUNTIF($A$7:$A$2001,$E$6),"",INDEX(D$7:D$2001,SMALL(IF($A$7:$A$2001=$E$6,ROW($A$7:$A$2001)-ROW(C$7)+1,FALSE),ROWS($1:17)))))</f>
        <v/>
      </c>
    </row>
    <row r="24" spans="1:9" x14ac:dyDescent="0.25">
      <c r="A24" s="15" t="str">
        <f>'Solicitação de Pagamentos'!F26</f>
        <v>0013/20</v>
      </c>
      <c r="B24" s="16" t="str">
        <f>'Solicitação de Pagamentos'!E26</f>
        <v>MMT COMERCIO E INSTALAÇÕES ELETR EM ALT E BAIXA TENSÃO LTDA ME</v>
      </c>
      <c r="C24" s="16">
        <f>'Solicitação de Pagamentos'!A26</f>
        <v>634</v>
      </c>
      <c r="D24" s="16">
        <f>'Solicitação de Pagamentos'!D26</f>
        <v>12968.39</v>
      </c>
      <c r="E24" s="17"/>
      <c r="F24" s="17"/>
      <c r="G24" s="18" t="str">
        <f t="array" ref="G24">IF(E6="","",IF(ROWS($1:18)&gt;COUNTIF($A$7:$A$2001,$E$6),"",INDEX(B$7:B$2001,SMALL(IF($A$7:$A$2001=$E$6,ROW($A$7:$A$2001)-ROW(A$7)+1,FALSE),ROWS($1:18)))))</f>
        <v/>
      </c>
      <c r="H24" s="19" t="str">
        <f t="array" ref="H24">IF(E6="","",IF(ROWS($1:18)&gt;COUNTIF($A$7:$A$2001,$E$6),"",INDEX(C$7:C$2001,SMALL(IF($A$7:$A$2001=$E$6,ROW($A$7:$A$2001)-ROW(B$7)+1,FALSE),ROWS($1:18)))))</f>
        <v/>
      </c>
      <c r="I24" s="20" t="str">
        <f t="array" ref="I24">IF(E6="","",IF(ROWS($1:18)&gt;COUNTIF($A$7:$A$2001,$E$6),"",INDEX(D$7:D$2001,SMALL(IF($A$7:$A$2001=$E$6,ROW($A$7:$A$2001)-ROW(C$7)+1,FALSE),ROWS($1:18)))))</f>
        <v/>
      </c>
    </row>
    <row r="25" spans="1:9" x14ac:dyDescent="0.25">
      <c r="A25" s="15" t="str">
        <f>'Solicitação de Pagamentos'!F27</f>
        <v>0063/20</v>
      </c>
      <c r="B25" s="16" t="str">
        <f>'Solicitação de Pagamentos'!E27</f>
        <v>TROPICAL DISTRIBUIDORA HORTIFRUTIGRANJEIROS LTDA</v>
      </c>
      <c r="C25" s="16">
        <f>'Solicitação de Pagamentos'!A27</f>
        <v>1406956</v>
      </c>
      <c r="D25" s="16">
        <f>'Solicitação de Pagamentos'!D27</f>
        <v>720.95</v>
      </c>
      <c r="E25" s="17"/>
      <c r="F25" s="17"/>
      <c r="G25" s="18" t="str">
        <f t="array" ref="G25">IF(E6="","",IF(ROWS($1:19)&gt;COUNTIF($A$7:$A$2001,$E$6),"",INDEX(B$7:B$2001,SMALL(IF($A$7:$A$2001=$E$6,ROW($A$7:$A$2001)-ROW(A$7)+1,FALSE),ROWS($1:19)))))</f>
        <v/>
      </c>
      <c r="H25" s="19" t="str">
        <f t="array" ref="H25">IF(E6="","",IF(ROWS($1:19)&gt;COUNTIF($A$7:$A$2001,$E$6),"",INDEX(C$7:C$2001,SMALL(IF($A$7:$A$2001=$E$6,ROW($A$7:$A$2001)-ROW(B$7)+1,FALSE),ROWS($1:19)))))</f>
        <v/>
      </c>
      <c r="I25" s="20" t="str">
        <f t="array" ref="I25">IF(E6="","",IF(ROWS($1:19)&gt;COUNTIF($A$7:$A$2001,$E$6),"",INDEX(D$7:D$2001,SMALL(IF($A$7:$A$2001=$E$6,ROW($A$7:$A$2001)-ROW(C$7)+1,FALSE),ROWS($1:19)))))</f>
        <v/>
      </c>
    </row>
    <row r="26" spans="1:9" x14ac:dyDescent="0.25">
      <c r="A26" s="15" t="str">
        <f>'Solicitação de Pagamentos'!F28</f>
        <v>0057/20</v>
      </c>
      <c r="B26" s="16" t="str">
        <f>'Solicitação de Pagamentos'!E28</f>
        <v>VIEIRA &amp; COUTO COMERCIO DISTRIBUIÇÃO PRODUTOS ALIMENTICIOS LTDA</v>
      </c>
      <c r="C26" s="16">
        <f>'Solicitação de Pagamentos'!A28</f>
        <v>39197</v>
      </c>
      <c r="D26" s="16">
        <f>'Solicitação de Pagamentos'!D28</f>
        <v>900.01</v>
      </c>
      <c r="E26" s="17"/>
      <c r="F26" s="17"/>
      <c r="G26" s="18" t="str">
        <f t="array" ref="G26">IF(E6="","",IF(ROWS($1:20)&gt;COUNTIF($A$7:$A$2001,$E$6),"",INDEX(B$7:B$2001,SMALL(IF($A$7:$A$2001=$E$6,ROW($A$7:$A$2001)-ROW(A$7)+1,FALSE),ROWS($1:20)))))</f>
        <v/>
      </c>
      <c r="H26" s="19" t="str">
        <f t="array" ref="H26">IF(E6="","",IF(ROWS($1:20)&gt;COUNTIF($A$7:$A$2001,$E$6),"",INDEX(C$7:C$2001,SMALL(IF($A$7:$A$2001=$E$6,ROW($A$7:$A$2001)-ROW(B$7)+1,FALSE),ROWS($1:20)))))</f>
        <v/>
      </c>
      <c r="I26" s="20" t="str">
        <f t="array" ref="I26">IF(E6="","",IF(ROWS($1:20)&gt;COUNTIF($A$7:$A$2001,$E$6),"",INDEX(D$7:D$2001,SMALL(IF($A$7:$A$2001=$E$6,ROW($A$7:$A$2001)-ROW(C$7)+1,FALSE),ROWS($1:20)))))</f>
        <v/>
      </c>
    </row>
    <row r="27" spans="1:9" x14ac:dyDescent="0.25">
      <c r="A27" s="15" t="str">
        <f>'Solicitação de Pagamentos'!F29</f>
        <v>0121/20</v>
      </c>
      <c r="B27" s="16" t="str">
        <f>'Solicitação de Pagamentos'!E29</f>
        <v>COMERCIAL CIRURGICA RIOCLARENSE LTDA</v>
      </c>
      <c r="C27" s="16">
        <f>'Solicitação de Pagamentos'!A29</f>
        <v>1288012</v>
      </c>
      <c r="D27" s="16">
        <f>'Solicitação de Pagamentos'!D29</f>
        <v>71400</v>
      </c>
      <c r="E27" s="17"/>
      <c r="F27" s="17"/>
      <c r="G27" s="18" t="str">
        <f t="array" ref="G27">IF(E6="","",IF(ROWS($1:21)&gt;COUNTIF($A$7:$A$2001,$E$6),"",INDEX(B$7:B$2001,SMALL(IF($A$7:$A$2001=$E$6,ROW($A$7:$A$2001)-ROW(A$7)+1,FALSE),ROWS($1:21)))))</f>
        <v/>
      </c>
      <c r="H27" s="19" t="str">
        <f t="array" ref="H27">IF(E6="","",IF(ROWS($1:21)&gt;COUNTIF($A$7:$A$2001,$E$6),"",INDEX(C$7:C$2001,SMALL(IF($A$7:$A$2001=$E$6,ROW($A$7:$A$2001)-ROW(B$7)+1,FALSE),ROWS($1:21)))))</f>
        <v/>
      </c>
      <c r="I27" s="20" t="str">
        <f t="array" ref="I27">IF(E6="","",IF(ROWS($1:21)&gt;COUNTIF($A$7:$A$2001,$E$6),"",INDEX(D$7:D$2001,SMALL(IF($A$7:$A$2001=$E$6,ROW($A$7:$A$2001)-ROW(C$7)+1,FALSE),ROWS($1:21)))))</f>
        <v/>
      </c>
    </row>
    <row r="28" spans="1:9" x14ac:dyDescent="0.25">
      <c r="A28" s="15" t="str">
        <f>'Solicitação de Pagamentos'!F30</f>
        <v>0131/20</v>
      </c>
      <c r="B28" s="16" t="str">
        <f>'Solicitação de Pagamentos'!E30</f>
        <v>VIEIRA &amp; COUTO COMERCIO DISTRIBUIÇÃO PRODUTOS ALIMENTICIOS LTDA</v>
      </c>
      <c r="C28" s="16">
        <f>'Solicitação de Pagamentos'!A30</f>
        <v>344</v>
      </c>
      <c r="D28" s="16">
        <f>'Solicitação de Pagamentos'!D30</f>
        <v>793</v>
      </c>
      <c r="E28" s="17"/>
      <c r="F28" s="17"/>
      <c r="G28" s="18" t="str">
        <f t="array" ref="G28">IF(E6="","",IF(ROWS($1:22)&gt;COUNTIF($A$7:$A$2001,$E$6),"",INDEX(B$7:B$2001,SMALL(IF($A$7:$A$2001=$E$6,ROW($A$7:$A$2001)-ROW(A$7)+1,FALSE),ROWS($1:22)))))</f>
        <v/>
      </c>
      <c r="H28" s="19" t="str">
        <f t="array" ref="H28">IF(E6="","",IF(ROWS($1:22)&gt;COUNTIF($A$7:$A$2001,$E$6),"",INDEX(C$7:C$2001,SMALL(IF($A$7:$A$2001=$E$6,ROW($A$7:$A$2001)-ROW(B$7)+1,FALSE),ROWS($1:22)))))</f>
        <v/>
      </c>
      <c r="I28" s="20" t="str">
        <f t="array" ref="I28">IF(E6="","",IF(ROWS($1:22)&gt;COUNTIF($A$7:$A$2001,$E$6),"",INDEX(D$7:D$2001,SMALL(IF($A$7:$A$2001=$E$6,ROW($A$7:$A$2001)-ROW(C$7)+1,FALSE),ROWS($1:22)))))</f>
        <v/>
      </c>
    </row>
    <row r="29" spans="1:9" x14ac:dyDescent="0.25">
      <c r="A29" s="15" t="str">
        <f>'Solicitação de Pagamentos'!F31</f>
        <v>0092/20</v>
      </c>
      <c r="B29" s="16" t="str">
        <f>'Solicitação de Pagamentos'!E31</f>
        <v>VIEIRA &amp; COUTO COMERCIO DISTRIBUIÇÃO PRODUTOS ALIMENTICIOS LTDA</v>
      </c>
      <c r="C29" s="16">
        <f>'Solicitação de Pagamentos'!A31</f>
        <v>133002</v>
      </c>
      <c r="D29" s="16">
        <f>'Solicitação de Pagamentos'!D31</f>
        <v>407.46</v>
      </c>
      <c r="E29" s="17"/>
      <c r="F29" s="17"/>
      <c r="G29" s="18" t="str">
        <f t="array" ref="G29">IF(E6="","",IF(ROWS($1:23)&gt;COUNTIF($A$7:$A$2001,$E$6),"",INDEX(B$7:B$2001,SMALL(IF($A$7:$A$2001=$E$6,ROW($A$7:$A$2001)-ROW(A$7)+1,FALSE),ROWS($1:23)))))</f>
        <v/>
      </c>
      <c r="H29" s="19" t="str">
        <f t="array" ref="H29">IF(E6="","",IF(ROWS($1:23)&gt;COUNTIF($A$7:$A$2001,$E$6),"",INDEX(C$7:C$2001,SMALL(IF($A$7:$A$2001=$E$6,ROW($A$7:$A$2001)-ROW(B$7)+1,FALSE),ROWS($1:23)))))</f>
        <v/>
      </c>
      <c r="I29" s="20" t="str">
        <f t="array" ref="I29">IF(E6="","",IF(ROWS($1:23)&gt;COUNTIF($A$7:$A$2001,$E$6),"",INDEX(D$7:D$2001,SMALL(IF($A$7:$A$2001=$E$6,ROW($A$7:$A$2001)-ROW(C$7)+1,FALSE),ROWS($1:23)))))</f>
        <v/>
      </c>
    </row>
    <row r="30" spans="1:9" x14ac:dyDescent="0.25">
      <c r="A30" s="15" t="str">
        <f>'Solicitação de Pagamentos'!F32</f>
        <v>0132/20</v>
      </c>
      <c r="B30" s="16" t="str">
        <f>'Solicitação de Pagamentos'!E32</f>
        <v>VIEIRA &amp; COUTO COMERCIO DISTRIBUIÇÃO PRODUTOS ALIMENTICIOS LTDA</v>
      </c>
      <c r="C30" s="16">
        <f>'Solicitação de Pagamentos'!A32</f>
        <v>6707</v>
      </c>
      <c r="D30" s="16">
        <f>'Solicitação de Pagamentos'!D32</f>
        <v>20700</v>
      </c>
      <c r="E30" s="17"/>
      <c r="F30" s="17"/>
      <c r="G30" s="18" t="str">
        <f t="array" ref="G30">IF(E6="","",IF(ROWS($1:24)&gt;COUNTIF($A$7:$A$2001,$E$6),"",INDEX(B$7:B$2001,SMALL(IF($A$7:$A$2001=$E$6,ROW($A$7:$A$2001)-ROW(A$7)+1,FALSE),ROWS($1:24)))))</f>
        <v/>
      </c>
      <c r="H30" s="19" t="str">
        <f t="array" ref="H30">IF(E6="","",IF(ROWS($1:24)&gt;COUNTIF($A$7:$A$2001,$E$6),"",INDEX(C$7:C$2001,SMALL(IF($A$7:$A$2001=$E$6,ROW($A$7:$A$2001)-ROW(B$7)+1,FALSE),ROWS($1:24)))))</f>
        <v/>
      </c>
      <c r="I30" s="20" t="str">
        <f t="array" ref="I30">IF(E6="","",IF(ROWS($1:24)&gt;COUNTIF($A$7:$A$2001,$E$6),"",INDEX(D$7:D$2001,SMALL(IF($A$7:$A$2001=$E$6,ROW($A$7:$A$2001)-ROW(C$7)+1,FALSE),ROWS($1:24)))))</f>
        <v/>
      </c>
    </row>
    <row r="31" spans="1:9" x14ac:dyDescent="0.25">
      <c r="A31" s="15" t="str">
        <f>'Solicitação de Pagamentos'!F33</f>
        <v>0133/20</v>
      </c>
      <c r="B31" s="16" t="str">
        <f>'Solicitação de Pagamentos'!E33</f>
        <v>VIEIRA &amp; COUTO COMERCIO DISTRIBUIÇÃO PRODUTOS ALIMENTICIOS LTDA</v>
      </c>
      <c r="C31" s="16">
        <f>'Solicitação de Pagamentos'!A33</f>
        <v>134354</v>
      </c>
      <c r="D31" s="16">
        <f>'Solicitação de Pagamentos'!D33</f>
        <v>3850</v>
      </c>
      <c r="E31" s="17"/>
      <c r="F31" s="17"/>
      <c r="G31" s="18" t="str">
        <f t="array" ref="G31">IF(E6="","",IF(ROWS($1:25)&gt;COUNTIF($A$7:$A$2001,$E$6),"",INDEX(B$7:B$2001,SMALL(IF($A$7:$A$2001=$E$6,ROW($A$7:$A$2001)-ROW(A$7)+1,FALSE),ROWS($1:25)))))</f>
        <v/>
      </c>
      <c r="H31" s="19" t="str">
        <f t="array" ref="H31">IF(E6="","",IF(ROWS($1:25)&gt;COUNTIF($A$7:$A$2001,$E$6),"",INDEX(C$7:C$2001,SMALL(IF($A$7:$A$2001=$E$6,ROW($A$7:$A$2001)-ROW(B$7)+1,FALSE),ROWS($1:25)))))</f>
        <v/>
      </c>
      <c r="I31" s="20" t="str">
        <f t="array" ref="I31">IF(E6="","",IF(ROWS($1:25)&gt;COUNTIF($A$7:$A$2001,$E$6),"",INDEX(D$7:D$2001,SMALL(IF($A$7:$A$2001=$E$6,ROW($A$7:$A$2001)-ROW(C$7)+1,FALSE),ROWS($1:25)))))</f>
        <v/>
      </c>
    </row>
    <row r="32" spans="1:9" x14ac:dyDescent="0.25">
      <c r="A32" s="15" t="str">
        <f>'Solicitação de Pagamentos'!F34</f>
        <v>0063/20</v>
      </c>
      <c r="B32" s="16" t="str">
        <f>'Solicitação de Pagamentos'!E34</f>
        <v>A V BARROS &amp; VILLARES LTDA</v>
      </c>
      <c r="C32" s="16">
        <f>'Solicitação de Pagamentos'!A34</f>
        <v>7977</v>
      </c>
      <c r="D32" s="16">
        <f>'Solicitação de Pagamentos'!D34</f>
        <v>341.3</v>
      </c>
      <c r="E32" s="17"/>
      <c r="F32" s="17"/>
      <c r="G32" s="18" t="str">
        <f t="array" ref="G32">IF(E6="","",IF(ROWS($1:26)&gt;COUNTIF($A$7:$A$2001,$E$6),"",INDEX(B$7:B$2001,SMALL(IF($A$7:$A$2001=$E$6,ROW($A$7:$A$2001)-ROW(A$7)+1,FALSE),ROWS($1:26)))))</f>
        <v/>
      </c>
      <c r="H32" s="19" t="str">
        <f t="array" ref="H32">IF(E6="","",IF(ROWS($1:26)&gt;COUNTIF($A$7:$A$2001,$E$6),"",INDEX(C$7:C$2001,SMALL(IF($A$7:$A$2001=$E$6,ROW($A$7:$A$2001)-ROW(B$7)+1,FALSE),ROWS($1:26)))))</f>
        <v/>
      </c>
      <c r="I32" s="20" t="str">
        <f t="array" ref="I32">IF(E6="","",IF(ROWS($1:26)&gt;COUNTIF($A$7:$A$2001,$E$6),"",INDEX(D$7:D$2001,SMALL(IF($A$7:$A$2001=$E$6,ROW($A$7:$A$2001)-ROW(C$7)+1,FALSE),ROWS($1:26)))))</f>
        <v/>
      </c>
    </row>
    <row r="33" spans="1:10" x14ac:dyDescent="0.25">
      <c r="A33" s="15" t="str">
        <f>'Solicitação de Pagamentos'!F35</f>
        <v>0144/20</v>
      </c>
      <c r="B33" s="16" t="str">
        <f>'Solicitação de Pagamentos'!E35</f>
        <v>CRISMED COMERCIAL HOSPITALAR LTDA</v>
      </c>
      <c r="C33" s="16">
        <f>'Solicitação de Pagamentos'!A35</f>
        <v>222640</v>
      </c>
      <c r="D33" s="16">
        <f>'Solicitação de Pagamentos'!D35</f>
        <v>411.5</v>
      </c>
      <c r="E33" s="17"/>
      <c r="F33" s="17"/>
      <c r="G33" s="18" t="str">
        <f t="array" ref="G33">IF(E6="","",IF(ROWS($1:27)&gt;COUNTIF($A$7:$A$2001,$E$6),"",INDEX(B$7:B$2001,SMALL(IF($A$7:$A$2001=$E$6,ROW($A$7:$A$2001)-ROW(A$7)+1,FALSE),ROWS($1:27)))))</f>
        <v/>
      </c>
      <c r="H33" s="19" t="str">
        <f t="array" ref="H33">IF(E6="","",IF(ROWS($1:27)&gt;COUNTIF($A$7:$A$2001,$E$6),"",INDEX(C$7:C$2001,SMALL(IF($A$7:$A$2001=$E$6,ROW($A$7:$A$2001)-ROW(B$7)+1,FALSE),ROWS($1:27)))))</f>
        <v/>
      </c>
      <c r="I33" s="20" t="str">
        <f t="array" ref="I33">IF(E6="","",IF(ROWS($1:27)&gt;COUNTIF($A$7:$A$2001,$E$6),"",INDEX(D$7:D$2001,SMALL(IF($A$7:$A$2001=$E$6,ROW($A$7:$A$2001)-ROW(C$7)+1,FALSE),ROWS($1:27)))))</f>
        <v/>
      </c>
    </row>
    <row r="34" spans="1:10" x14ac:dyDescent="0.25">
      <c r="A34" s="15" t="str">
        <f>'Solicitação de Pagamentos'!F36</f>
        <v>0123/20</v>
      </c>
      <c r="B34" s="16" t="str">
        <f>'Solicitação de Pagamentos'!E36</f>
        <v>MEDPROX DISTRIBUIDORA DE MEDICAMENTOS LTDA</v>
      </c>
      <c r="C34" s="16">
        <f>'Solicitação de Pagamentos'!A36</f>
        <v>3692</v>
      </c>
      <c r="D34" s="16">
        <f>'Solicitação de Pagamentos'!D36</f>
        <v>7600</v>
      </c>
      <c r="E34" s="17"/>
      <c r="F34" s="17"/>
      <c r="G34" s="18" t="str">
        <f t="array" ref="G34">IF(E6="","",IF(ROWS($1:28)&gt;COUNTIF($A$7:$A$2001,$E$6),"",INDEX(B$7:B$2001,SMALL(IF($A$7:$A$2001=$E$6,ROW($A$7:$A$2001)-ROW(A$7)+1,FALSE),ROWS($1:28)))))</f>
        <v/>
      </c>
      <c r="H34" s="19" t="str">
        <f t="array" ref="H34">IF(E6="","",IF(ROWS($1:28)&gt;COUNTIF($A$7:$A$2001,$E$6),"",INDEX(C$7:C$2001,SMALL(IF($A$7:$A$2001=$E$6,ROW($A$7:$A$2001)-ROW(B$7)+1,FALSE),ROWS($1:28)))))</f>
        <v/>
      </c>
      <c r="I34" s="20" t="str">
        <f t="array" ref="I34">IF(E6="","",IF(ROWS($1:28)&gt;COUNTIF($A$7:$A$2001,$E$6),"",INDEX(D$7:D$2001,SMALL(IF($A$7:$A$2001=$E$6,ROW($A$7:$A$2001)-ROW(C$7)+1,FALSE),ROWS($1:28)))))</f>
        <v/>
      </c>
    </row>
    <row r="35" spans="1:10" x14ac:dyDescent="0.25">
      <c r="A35" s="15" t="str">
        <f>'Solicitação de Pagamentos'!F37</f>
        <v>0100/20</v>
      </c>
      <c r="B35" s="16" t="str">
        <f>'Solicitação de Pagamentos'!E37</f>
        <v>TROPICAL DISTRIBUIDORA HORTIFRUTIGRANJEIROS LTDA</v>
      </c>
      <c r="C35" s="16">
        <f>'Solicitação de Pagamentos'!A37</f>
        <v>1407315</v>
      </c>
      <c r="D35" s="16">
        <f>'Solicitação de Pagamentos'!D37</f>
        <v>220.2</v>
      </c>
      <c r="E35" s="17"/>
      <c r="F35" s="17"/>
      <c r="G35" s="18" t="str">
        <f t="array" ref="G35">IF(E6="","",IF(ROWS($1:29)&gt;COUNTIF($A$7:$A$2001,$E$6),"",INDEX(B$7:B$2001,SMALL(IF($A$7:$A$2001=$E$6,ROW($A$7:$A$2001)-ROW(A$7)+1,FALSE),ROWS($1:29)))))</f>
        <v/>
      </c>
      <c r="H35" s="19" t="str">
        <f t="array" ref="H35">IF(E6="","",IF(ROWS($1:29)&gt;COUNTIF($A$7:$A$2001,$E$6),"",INDEX(C$7:C$2001,SMALL(IF($A$7:$A$2001=$E$6,ROW($A$7:$A$2001)-ROW(B$7)+1,FALSE),ROWS($1:29)))))</f>
        <v/>
      </c>
      <c r="I35" s="20" t="str">
        <f t="array" ref="I35">IF(E6="","",IF(ROWS($1:29)&gt;COUNTIF($A$7:$A$2001,$E$6),"",INDEX(D$7:D$2001,SMALL(IF($A$7:$A$2001=$E$6,ROW($A$7:$A$2001)-ROW(C$7)+1,FALSE),ROWS($1:29)))))</f>
        <v/>
      </c>
    </row>
    <row r="36" spans="1:10" x14ac:dyDescent="0.25">
      <c r="A36" s="15" t="str">
        <f>'Solicitação de Pagamentos'!F38</f>
        <v>0099/20</v>
      </c>
      <c r="B36" s="16" t="str">
        <f>'Solicitação de Pagamentos'!E38</f>
        <v>VIEIRA &amp; COUTO COMERCIO DISTRIBUIÇÃO PRODUTOS ALIMENTICIOS LTDA</v>
      </c>
      <c r="C36" s="16">
        <f>'Solicitação de Pagamentos'!A38</f>
        <v>42899</v>
      </c>
      <c r="D36" s="16">
        <f>'Solicitação de Pagamentos'!D38</f>
        <v>350</v>
      </c>
      <c r="E36" s="17"/>
      <c r="F36" s="17"/>
      <c r="G36" s="18" t="str">
        <f t="array" ref="G36">IF(E6="","",IF(ROWS($1:30)&gt;COUNTIF($A$7:$A$2001,$E$6),"",INDEX(B$7:B$2001,SMALL(IF($A$7:$A$2001=$E$6,ROW($A$7:$A$2001)-ROW(A$7)+1,FALSE),ROWS($1:30)))))</f>
        <v/>
      </c>
      <c r="H36" s="19" t="str">
        <f t="array" ref="H36">IF(E6="","",IF(ROWS($1:30)&gt;COUNTIF($A$7:$A$2001,$E$6),"",INDEX(C$7:C$2001,SMALL(IF($A$7:$A$2001=$E$6,ROW($A$7:$A$2001)-ROW(B$7)+1,FALSE),ROWS($1:30)))))</f>
        <v/>
      </c>
      <c r="I36" s="20" t="str">
        <f t="array" ref="I36">IF(E6="","",IF(ROWS($1:30)&gt;COUNTIF($A$7:$A$2001,$E$6),"",INDEX(D$7:D$2001,SMALL(IF($A$7:$A$2001=$E$6,ROW($A$7:$A$2001)-ROW(C$7)+1,FALSE),ROWS($1:30)))))</f>
        <v/>
      </c>
    </row>
    <row r="37" spans="1:10" x14ac:dyDescent="0.25">
      <c r="A37" s="15" t="str">
        <f>'Solicitação de Pagamentos'!F39</f>
        <v>0145/20</v>
      </c>
      <c r="B37" s="16" t="str">
        <f>'Solicitação de Pagamentos'!E39</f>
        <v>CRISTALIA PROD QUIMICOS FARMACEUTICOS LTDA</v>
      </c>
      <c r="C37" s="16">
        <f>'Solicitação de Pagamentos'!A39</f>
        <v>2600791</v>
      </c>
      <c r="D37" s="16">
        <f>'Solicitação de Pagamentos'!D39</f>
        <v>1110</v>
      </c>
      <c r="E37" s="17"/>
      <c r="F37" s="17"/>
      <c r="G37" s="18" t="str">
        <f t="array" ref="G37">IF(E6="","",IF(ROWS($1:31)&gt;COUNTIF($A$7:$A$2001,$E$6),"",INDEX(B$7:B$2001,SMALL(IF($A$7:$A$2001=$E$6,ROW($A$7:$A$2001)-ROW(A$7)+1,FALSE),ROWS($1:31)))))</f>
        <v/>
      </c>
      <c r="H37" s="19" t="str">
        <f t="array" ref="H37">IF(E6="","",IF(ROWS($1:31)&gt;COUNTIF($A$7:$A$2001,$E$6),"",INDEX(C$7:C$2001,SMALL(IF($A$7:$A$2001=$E$6,ROW($A$7:$A$2001)-ROW(B$7)+1,FALSE),ROWS($1:31)))))</f>
        <v/>
      </c>
      <c r="I37" s="20" t="str">
        <f t="array" ref="I37">IF(E6="","",IF(ROWS($1:31)&gt;COUNTIF($A$7:$A$2001,$E$6),"",INDEX(D$7:D$2001,SMALL(IF($A$7:$A$2001=$E$6,ROW($A$7:$A$2001)-ROW(C$7)+1,FALSE),ROWS($1:31)))))</f>
        <v/>
      </c>
    </row>
    <row r="38" spans="1:10" x14ac:dyDescent="0.25">
      <c r="A38" s="15" t="str">
        <f>'Solicitação de Pagamentos'!F40</f>
        <v>0118/20</v>
      </c>
      <c r="B38" s="16" t="str">
        <f>'Solicitação de Pagamentos'!E40</f>
        <v>BIO INFINITY TECNOLOGIA HOSPITALAR EIRELI - ME</v>
      </c>
      <c r="C38" s="16">
        <f>'Solicitação de Pagamentos'!A40</f>
        <v>6202</v>
      </c>
      <c r="D38" s="16">
        <f>'Solicitação de Pagamentos'!D40</f>
        <v>900</v>
      </c>
      <c r="E38" s="17"/>
      <c r="F38" s="17"/>
      <c r="G38" s="18" t="str">
        <f t="array" ref="G38">IF(E6="","",IF(ROWS($1:32)&gt;COUNTIF($A$7:$A$2001,$E$6),"",INDEX(B$7:B$2001,SMALL(IF($A$7:$A$2001=$E$6,ROW($A$7:$A$2001)-ROW(A$7)+1,FALSE),ROWS($1:32)))))</f>
        <v/>
      </c>
      <c r="H38" s="19" t="str">
        <f t="array" ref="H38">IF(E6="","",IF(ROWS($1:32)&gt;COUNTIF($A$7:$A$2001,$E$6),"",INDEX(C$7:C$2001,SMALL(IF($A$7:$A$2001=$E$6,ROW($A$7:$A$2001)-ROW(B$7)+1,FALSE),ROWS($1:32)))))</f>
        <v/>
      </c>
      <c r="I38" s="20" t="str">
        <f t="array" ref="I38">IF(E6="","",IF(ROWS($1:32)&gt;COUNTIF($A$7:$A$2001,$E$6),"",INDEX(D$7:D$2001,SMALL(IF($A$7:$A$2001=$E$6,ROW($A$7:$A$2001)-ROW(C$7)+1,FALSE),ROWS($1:32)))))</f>
        <v/>
      </c>
    </row>
    <row r="39" spans="1:10" x14ac:dyDescent="0.25">
      <c r="A39" s="15" t="str">
        <f>'Solicitação de Pagamentos'!F41</f>
        <v>0127/20</v>
      </c>
      <c r="B39" s="16" t="str">
        <f>'Solicitação de Pagamentos'!E41</f>
        <v>COMERCIAL CIRURGICA RIOCLARENSE LTDA</v>
      </c>
      <c r="C39" s="16">
        <f>'Solicitação de Pagamentos'!A41</f>
        <v>1291780</v>
      </c>
      <c r="D39" s="16">
        <f>'Solicitação de Pagamentos'!D41</f>
        <v>1388.16</v>
      </c>
      <c r="E39" s="17"/>
      <c r="F39" s="17"/>
      <c r="G39" s="18" t="str">
        <f t="array" ref="G39">IF(E6="","",IF(ROWS($1:33)&gt;COUNTIF($A$7:$A$2001,$E$6),"",INDEX(B$7:B$2001,SMALL(IF($A$7:$A$2001=$E$6,ROW($A$7:$A$2001)-ROW(A$7)+1,FALSE),ROWS($1:33)))))</f>
        <v/>
      </c>
      <c r="H39" s="19" t="str">
        <f t="array" ref="H39">IF(E6="","",IF(ROWS($1:33)&gt;COUNTIF($A$7:$A$2001,$E$6),"",INDEX(C$7:C$2001,SMALL(IF($A$7:$A$2001=$E$6,ROW($A$7:$A$2001)-ROW(B$7)+1,FALSE),ROWS($1:33)))))</f>
        <v/>
      </c>
      <c r="I39" s="20" t="str">
        <f t="array" ref="I39">IF(E6="","",IF(ROWS($1:33)&gt;COUNTIF($A$7:$A$2001,$E$6),"",INDEX(D$7:D$2001,SMALL(IF($A$7:$A$2001=$E$6,ROW($A$7:$A$2001)-ROW(C$7)+1,FALSE),ROWS($1:33)))))</f>
        <v/>
      </c>
    </row>
    <row r="40" spans="1:10" x14ac:dyDescent="0.25">
      <c r="A40" s="15" t="str">
        <f>'Solicitação de Pagamentos'!F42</f>
        <v>0127/20</v>
      </c>
      <c r="B40" s="16" t="str">
        <f>'Solicitação de Pagamentos'!E42</f>
        <v>COMERCIAL COMMED PRODUTOS HOSPITALARES LTDA</v>
      </c>
      <c r="C40" s="16">
        <f>'Solicitação de Pagamentos'!A42</f>
        <v>66974</v>
      </c>
      <c r="D40" s="16">
        <f>'Solicitação de Pagamentos'!D42</f>
        <v>395</v>
      </c>
      <c r="E40" s="17"/>
      <c r="F40" s="17"/>
      <c r="G40" s="18" t="str">
        <f t="array" ref="G40">IF(E6="","",IF(ROWS($1:34)&gt;COUNTIF($A$7:$A$2001,$E$6),"",INDEX(B$7:B$2001,SMALL(IF($A$7:$A$2001=$E$6,ROW($A$7:$A$2001)-ROW(A$7)+1,FALSE),ROWS($1:34)))))</f>
        <v/>
      </c>
      <c r="H40" s="19" t="str">
        <f t="array" ref="H40">IF(E6="","",IF(ROWS($1:34)&gt;COUNTIF($A$7:$A$2001,$E$6),"",INDEX(C$7:C$2001,SMALL(IF($A$7:$A$2001=$E$6,ROW($A$7:$A$2001)-ROW(B$7)+1,FALSE),ROWS($1:34)))))</f>
        <v/>
      </c>
      <c r="I40" s="20" t="str">
        <f t="array" ref="I40">IF(E6="","",IF(ROWS($1:34)&gt;COUNTIF($A$7:$A$2001,$E$6),"",INDEX(D$7:D$2001,SMALL(IF($A$7:$A$2001=$E$6,ROW($A$7:$A$2001)-ROW(C$7)+1,FALSE),ROWS($1:34)))))</f>
        <v/>
      </c>
    </row>
    <row r="41" spans="1:10" x14ac:dyDescent="0.25">
      <c r="A41" s="15" t="str">
        <f>'Solicitação de Pagamentos'!F43</f>
        <v>0135/20</v>
      </c>
      <c r="B41" s="16" t="str">
        <f>'Solicitação de Pagamentos'!E43</f>
        <v>DATA EQUIPAMENTOS DE SEGURANÇA LTDA ME</v>
      </c>
      <c r="C41" s="16">
        <f>'Solicitação de Pagamentos'!A43</f>
        <v>26569</v>
      </c>
      <c r="D41" s="16">
        <f>'Solicitação de Pagamentos'!D43</f>
        <v>1440</v>
      </c>
      <c r="E41" s="17"/>
      <c r="F41" s="17"/>
      <c r="G41" s="18" t="str">
        <f t="array" ref="G41">IF(E6="","",IF(ROWS($1:35)&gt;COUNTIF($A$7:$A$2001,$E$6),"",INDEX(B$7:B$2001,SMALL(IF($A$7:$A$2001=$E$6,ROW($A$7:$A$2001)-ROW(A$7)+1,FALSE),ROWS($1:35)))))</f>
        <v/>
      </c>
      <c r="H41" s="19" t="str">
        <f t="array" ref="H41">IF(E6="","",IF(ROWS($1:35)&gt;COUNTIF($A$7:$A$2001,$E$6),"",INDEX(C$7:C$2001,SMALL(IF($A$7:$A$2001=$E$6,ROW($A$7:$A$2001)-ROW(B$7)+1,FALSE),ROWS($1:35)))))</f>
        <v/>
      </c>
      <c r="I41" s="20" t="str">
        <f t="array" ref="I41">IF(E6="","",IF(ROWS($1:35)&gt;COUNTIF($A$7:$A$2001,$E$6),"",INDEX(D$7:D$2001,SMALL(IF($A$7:$A$2001=$E$6,ROW($A$7:$A$2001)-ROW(C$7)+1,FALSE),ROWS($1:35)))))</f>
        <v/>
      </c>
    </row>
    <row r="42" spans="1:10" x14ac:dyDescent="0.25">
      <c r="A42" s="15" t="str">
        <f>'Solicitação de Pagamentos'!F44</f>
        <v>0061/20</v>
      </c>
      <c r="B42" s="16" t="str">
        <f>'Solicitação de Pagamentos'!E44</f>
        <v>DOM JOÃO PAES E DOCES LTDA</v>
      </c>
      <c r="C42" s="16">
        <f>'Solicitação de Pagamentos'!A44</f>
        <v>31</v>
      </c>
      <c r="D42" s="16">
        <f>'Solicitação de Pagamentos'!D44</f>
        <v>240</v>
      </c>
      <c r="E42" s="23"/>
      <c r="F42" s="23"/>
      <c r="G42" s="23"/>
      <c r="H42" s="18"/>
      <c r="I42" s="23"/>
      <c r="J42" s="23"/>
    </row>
    <row r="43" spans="1:10" x14ac:dyDescent="0.25">
      <c r="A43" s="15" t="str">
        <f>'Solicitação de Pagamentos'!F45</f>
        <v>0062/20</v>
      </c>
      <c r="B43" s="16" t="str">
        <f>'Solicitação de Pagamentos'!E45</f>
        <v>DOM JOÃO PAES E DOCES LTDA</v>
      </c>
      <c r="C43" s="16">
        <f>'Solicitação de Pagamentos'!A45</f>
        <v>30</v>
      </c>
      <c r="D43" s="16">
        <f>'Solicitação de Pagamentos'!D45</f>
        <v>984.87</v>
      </c>
    </row>
    <row r="44" spans="1:10" x14ac:dyDescent="0.25">
      <c r="A44" s="15" t="str">
        <f>'Solicitação de Pagamentos'!F46</f>
        <v>0062/20</v>
      </c>
      <c r="B44" s="16" t="str">
        <f>'Solicitação de Pagamentos'!E46</f>
        <v>DOM JOÃO PAES E DOCES LTDA</v>
      </c>
      <c r="C44" s="16">
        <f>'Solicitação de Pagamentos'!A46</f>
        <v>29</v>
      </c>
      <c r="D44" s="16">
        <f>'Solicitação de Pagamentos'!D46</f>
        <v>182</v>
      </c>
    </row>
    <row r="45" spans="1:10" x14ac:dyDescent="0.25">
      <c r="A45" s="15" t="str">
        <f>'Solicitação de Pagamentos'!F47</f>
        <v>0143/20</v>
      </c>
      <c r="B45" s="16" t="str">
        <f>'Solicitação de Pagamentos'!E47</f>
        <v xml:space="preserve">ECO SOLUÇÕES PRODUTOS DE LIMPEZA LTDA ME </v>
      </c>
      <c r="C45" s="16">
        <f>'Solicitação de Pagamentos'!A47</f>
        <v>13170</v>
      </c>
      <c r="D45" s="16">
        <f>'Solicitação de Pagamentos'!D47</f>
        <v>2760</v>
      </c>
    </row>
    <row r="46" spans="1:10" x14ac:dyDescent="0.25">
      <c r="A46" s="15" t="str">
        <f>'Solicitação de Pagamentos'!F48</f>
        <v>0097/20</v>
      </c>
      <c r="B46" s="16" t="str">
        <f>'Solicitação de Pagamentos'!E48</f>
        <v>EXECUTIVE MOVEIS EQUIPAMENTOS PARA ESCRITORIO LTDA ME</v>
      </c>
      <c r="C46" s="16">
        <f>'Solicitação de Pagamentos'!A48</f>
        <v>8687</v>
      </c>
      <c r="D46" s="16">
        <f>'Solicitação de Pagamentos'!D48</f>
        <v>4851</v>
      </c>
    </row>
    <row r="47" spans="1:10" x14ac:dyDescent="0.25">
      <c r="A47" s="15" t="str">
        <f>'Solicitação de Pagamentos'!F49</f>
        <v>0127/20</v>
      </c>
      <c r="B47" s="16" t="str">
        <f>'Solicitação de Pagamentos'!E49</f>
        <v>EXPRESSMEDICAL COM AT AC E VAR CORREL MEDICOS LTDA</v>
      </c>
      <c r="C47" s="16">
        <f>'Solicitação de Pagamentos'!A49</f>
        <v>45994</v>
      </c>
      <c r="D47" s="16">
        <f>'Solicitação de Pagamentos'!D49</f>
        <v>7110</v>
      </c>
    </row>
    <row r="48" spans="1:10" x14ac:dyDescent="0.25">
      <c r="A48" s="15" t="str">
        <f>'Solicitação de Pagamentos'!F50</f>
        <v>0127/20</v>
      </c>
      <c r="B48" s="16" t="str">
        <f>'Solicitação de Pagamentos'!E50</f>
        <v>EXPRESSMEDICAL COM AT AC E VAR CORREL MEDICOS LTDA</v>
      </c>
      <c r="C48" s="16">
        <f>'Solicitação de Pagamentos'!A50</f>
        <v>45971</v>
      </c>
      <c r="D48" s="16">
        <f>'Solicitação de Pagamentos'!D50</f>
        <v>2567</v>
      </c>
    </row>
    <row r="49" spans="1:4" x14ac:dyDescent="0.25">
      <c r="A49" s="15" t="str">
        <f>'Solicitação de Pagamentos'!F51</f>
        <v>0129/20</v>
      </c>
      <c r="B49" s="16" t="str">
        <f>'Solicitação de Pagamentos'!E51</f>
        <v>EXPRESSMEDICAL COM AT AC E VAR CORREL MEDICOS LTDA</v>
      </c>
      <c r="C49" s="16">
        <f>'Solicitação de Pagamentos'!A51</f>
        <v>45988</v>
      </c>
      <c r="D49" s="16">
        <f>'Solicitação de Pagamentos'!D51</f>
        <v>2628</v>
      </c>
    </row>
    <row r="50" spans="1:4" x14ac:dyDescent="0.25">
      <c r="A50" s="15" t="str">
        <f>'Solicitação de Pagamentos'!F52</f>
        <v>0089/20</v>
      </c>
      <c r="B50" s="16" t="str">
        <f>'Solicitação de Pagamentos'!E52</f>
        <v xml:space="preserve">JM HEALTH EQUIPAMENTOS MEDICOS </v>
      </c>
      <c r="C50" s="16">
        <f>'Solicitação de Pagamentos'!A52</f>
        <v>1635</v>
      </c>
      <c r="D50" s="16">
        <f>'Solicitação de Pagamentos'!D52</f>
        <v>2778.67</v>
      </c>
    </row>
    <row r="51" spans="1:4" x14ac:dyDescent="0.25">
      <c r="A51" s="15" t="str">
        <f>'Solicitação de Pagamentos'!F53</f>
        <v>0122/20</v>
      </c>
      <c r="B51" s="16" t="str">
        <f>'Solicitação de Pagamentos'!E53</f>
        <v xml:space="preserve">JM HEALTH EQUIPAMENTOS MEDICOS </v>
      </c>
      <c r="C51" s="16">
        <f>'Solicitação de Pagamentos'!A53</f>
        <v>1650</v>
      </c>
      <c r="D51" s="16">
        <f>'Solicitação de Pagamentos'!D53</f>
        <v>3500</v>
      </c>
    </row>
    <row r="52" spans="1:4" x14ac:dyDescent="0.25">
      <c r="A52" s="15" t="str">
        <f>'Solicitação de Pagamentos'!F54</f>
        <v>0126/20</v>
      </c>
      <c r="B52" s="16" t="str">
        <f>'Solicitação de Pagamentos'!E54</f>
        <v>KOPELL DISTRIBUICAO E LOGISTICA LTDA</v>
      </c>
      <c r="C52" s="16">
        <f>'Solicitação de Pagamentos'!A54</f>
        <v>314136</v>
      </c>
      <c r="D52" s="16">
        <f>'Solicitação de Pagamentos'!D54</f>
        <v>327.93</v>
      </c>
    </row>
    <row r="53" spans="1:4" x14ac:dyDescent="0.25">
      <c r="A53" s="15" t="str">
        <f>'Solicitação de Pagamentos'!F55</f>
        <v>0129/20</v>
      </c>
      <c r="B53" s="16" t="str">
        <f>'Solicitação de Pagamentos'!E55</f>
        <v>LUIMED COMDE PRODHOSP LTDA</v>
      </c>
      <c r="C53" s="16">
        <f>'Solicitação de Pagamentos'!A55</f>
        <v>11932</v>
      </c>
      <c r="D53" s="16">
        <f>'Solicitação de Pagamentos'!D55</f>
        <v>1512</v>
      </c>
    </row>
    <row r="54" spans="1:4" x14ac:dyDescent="0.25">
      <c r="A54" s="15" t="str">
        <f>'Solicitação de Pagamentos'!F56</f>
        <v>0129/20</v>
      </c>
      <c r="B54" s="16" t="str">
        <f>'Solicitação de Pagamentos'!E56</f>
        <v>NOVA MAXIMOS LTDA</v>
      </c>
      <c r="C54" s="16">
        <f>'Solicitação de Pagamentos'!A56</f>
        <v>235990</v>
      </c>
      <c r="D54" s="16">
        <f>'Solicitação de Pagamentos'!D56</f>
        <v>281</v>
      </c>
    </row>
    <row r="55" spans="1:4" x14ac:dyDescent="0.25">
      <c r="A55" s="15" t="str">
        <f>'Solicitação de Pagamentos'!F57</f>
        <v>0127/20</v>
      </c>
      <c r="B55" s="16" t="str">
        <f>'Solicitação de Pagamentos'!E57</f>
        <v>POLITEC IMPORTACAO E COMERCIO LTDA</v>
      </c>
      <c r="C55" s="16">
        <f>'Solicitação de Pagamentos'!A57</f>
        <v>354052</v>
      </c>
      <c r="D55" s="16">
        <f>'Solicitação de Pagamentos'!D57</f>
        <v>481.26</v>
      </c>
    </row>
    <row r="56" spans="1:4" x14ac:dyDescent="0.25">
      <c r="A56" s="15" t="str">
        <f>'Solicitação de Pagamentos'!F58</f>
        <v>0126/20</v>
      </c>
      <c r="B56" s="16" t="str">
        <f>'Solicitação de Pagamentos'!E58</f>
        <v>R&amp;R COMERCIO DE EQUIPAMENTOS DE INFORMATICA LTDA</v>
      </c>
      <c r="C56" s="16">
        <f>'Solicitação de Pagamentos'!A58</f>
        <v>82657</v>
      </c>
      <c r="D56" s="16">
        <f>'Solicitação de Pagamentos'!D58</f>
        <v>134.9</v>
      </c>
    </row>
    <row r="57" spans="1:4" x14ac:dyDescent="0.25">
      <c r="A57" s="15" t="str">
        <f>'Solicitação de Pagamentos'!F59</f>
        <v>0010/20</v>
      </c>
      <c r="B57" s="16" t="str">
        <f>'Solicitação de Pagamentos'!E59</f>
        <v>RADIOTRAUMA - PRESTAÇÃO DE SERVIÇOS HOSPITALARES LTDA - EPP</v>
      </c>
      <c r="C57" s="16">
        <f>'Solicitação de Pagamentos'!A59</f>
        <v>317</v>
      </c>
      <c r="D57" s="16">
        <f>'Solicitação de Pagamentos'!D59</f>
        <v>19380</v>
      </c>
    </row>
    <row r="58" spans="1:4" x14ac:dyDescent="0.25">
      <c r="A58" s="15" t="str">
        <f>'Solicitação de Pagamentos'!F60</f>
        <v>0125/20</v>
      </c>
      <c r="B58" s="16" t="str">
        <f>'Solicitação de Pagamentos'!E60</f>
        <v>SALES EQUIPAMENTOS E PRODUTOS DE HIGIENE PROFISSIONAL LTDA</v>
      </c>
      <c r="C58" s="16">
        <f>'Solicitação de Pagamentos'!A60</f>
        <v>3409866</v>
      </c>
      <c r="D58" s="16">
        <f>'Solicitação de Pagamentos'!D60</f>
        <v>420</v>
      </c>
    </row>
    <row r="59" spans="1:4" x14ac:dyDescent="0.25">
      <c r="A59" s="15" t="str">
        <f>'Solicitação de Pagamentos'!F61</f>
        <v>0129/20</v>
      </c>
      <c r="B59" s="16" t="str">
        <f>'Solicitação de Pagamentos'!E61</f>
        <v>SALES EQUIPAMENTOS E PRODUTOS DE HIGIENE PROFISSIONAL LTDA</v>
      </c>
      <c r="C59" s="16">
        <f>'Solicitação de Pagamentos'!A61</f>
        <v>3405746</v>
      </c>
      <c r="D59" s="16">
        <f>'Solicitação de Pagamentos'!D61</f>
        <v>1583.18</v>
      </c>
    </row>
    <row r="60" spans="1:4" x14ac:dyDescent="0.25">
      <c r="A60" s="15" t="str">
        <f>'Solicitação de Pagamentos'!F62</f>
        <v>0100/20</v>
      </c>
      <c r="B60" s="16" t="str">
        <f>'Solicitação de Pagamentos'!E62</f>
        <v>A V BARROS &amp; VILLARES LTDA</v>
      </c>
      <c r="C60" s="16">
        <f>'Solicitação de Pagamentos'!A62</f>
        <v>7981</v>
      </c>
      <c r="D60" s="16">
        <f>'Solicitação de Pagamentos'!D62</f>
        <v>257.2</v>
      </c>
    </row>
    <row r="61" spans="1:4" x14ac:dyDescent="0.25">
      <c r="A61" s="15" t="str">
        <f>'Solicitação de Pagamentos'!F63</f>
        <v>0099/20</v>
      </c>
      <c r="B61" s="16" t="str">
        <f>'Solicitação de Pagamentos'!E63</f>
        <v xml:space="preserve">C. F. S. SUPERMERCADO EIRELI </v>
      </c>
      <c r="C61" s="16">
        <f>'Solicitação de Pagamentos'!A63</f>
        <v>57730</v>
      </c>
      <c r="D61" s="16">
        <f>'Solicitação de Pagamentos'!D63</f>
        <v>3575.21</v>
      </c>
    </row>
    <row r="62" spans="1:4" x14ac:dyDescent="0.25">
      <c r="A62" s="15" t="str">
        <f>'Solicitação de Pagamentos'!F64</f>
        <v>0101/20</v>
      </c>
      <c r="B62" s="16" t="str">
        <f>'Solicitação de Pagamentos'!E64</f>
        <v>COPOLFOOD COM PROD ALIMENTICIOS LTDA</v>
      </c>
      <c r="C62" s="16">
        <f>'Solicitação de Pagamentos'!A64</f>
        <v>187330</v>
      </c>
      <c r="D62" s="16">
        <f>'Solicitação de Pagamentos'!D64</f>
        <v>528.9</v>
      </c>
    </row>
    <row r="63" spans="1:4" x14ac:dyDescent="0.25">
      <c r="A63" s="15" t="str">
        <f>'Solicitação de Pagamentos'!F65</f>
        <v>0149/20</v>
      </c>
      <c r="B63" s="16" t="str">
        <f>'Solicitação de Pagamentos'!E65</f>
        <v xml:space="preserve">CRISMED COMERCIAL HOSPITALAR LTDA </v>
      </c>
      <c r="C63" s="16">
        <f>'Solicitação de Pagamentos'!A65</f>
        <v>222915</v>
      </c>
      <c r="D63" s="16">
        <f>'Solicitação de Pagamentos'!D65</f>
        <v>390.56</v>
      </c>
    </row>
    <row r="64" spans="1:4" x14ac:dyDescent="0.25">
      <c r="A64" s="15" t="str">
        <f>'Solicitação de Pagamentos'!F66</f>
        <v>0151/20</v>
      </c>
      <c r="B64" s="16" t="str">
        <f>'Solicitação de Pagamentos'!E66</f>
        <v>CRISTALIA PROD QUIMICOS FARMACEUTICOS LTDA</v>
      </c>
      <c r="C64" s="16">
        <f>'Solicitação de Pagamentos'!A66</f>
        <v>2607625</v>
      </c>
      <c r="D64" s="16">
        <f>'Solicitação de Pagamentos'!D66</f>
        <v>4330</v>
      </c>
    </row>
    <row r="65" spans="1:4" x14ac:dyDescent="0.25">
      <c r="A65" s="15" t="str">
        <f>'Solicitação de Pagamentos'!F67</f>
        <v>0144/20</v>
      </c>
      <c r="B65" s="16" t="str">
        <f>'Solicitação de Pagamentos'!E67</f>
        <v>CTM EXPRESS DISTRIBUIDORA DE MEDICAMENTOS</v>
      </c>
      <c r="C65" s="16">
        <f>'Solicitação de Pagamentos'!A67</f>
        <v>7633</v>
      </c>
      <c r="D65" s="16">
        <f>'Solicitação de Pagamentos'!D67</f>
        <v>2828.75</v>
      </c>
    </row>
    <row r="66" spans="1:4" x14ac:dyDescent="0.25">
      <c r="A66" s="15" t="str">
        <f>'Solicitação de Pagamentos'!F68</f>
        <v>0127/20</v>
      </c>
      <c r="B66" s="16" t="str">
        <f>'Solicitação de Pagamentos'!E68</f>
        <v>DE PAULI COM. REPRES IMPORT EXPORT LTDA</v>
      </c>
      <c r="C66" s="16">
        <f>'Solicitação de Pagamentos'!A68</f>
        <v>64663</v>
      </c>
      <c r="D66" s="16">
        <f>'Solicitação de Pagamentos'!D68</f>
        <v>1400.08</v>
      </c>
    </row>
    <row r="67" spans="1:4" x14ac:dyDescent="0.25">
      <c r="A67" s="15" t="str">
        <f>'Solicitação de Pagamentos'!F69</f>
        <v>0144/20</v>
      </c>
      <c r="B67" s="16" t="str">
        <f>'Solicitação de Pagamentos'!E69</f>
        <v>DROGARIA VINTE E DOIS DE SETEMBRO LTDA</v>
      </c>
      <c r="C67" s="16">
        <f>'Solicitação de Pagamentos'!A69</f>
        <v>13860</v>
      </c>
      <c r="D67" s="16">
        <f>'Solicitação de Pagamentos'!D69</f>
        <v>1525.92</v>
      </c>
    </row>
    <row r="68" spans="1:4" x14ac:dyDescent="0.25">
      <c r="A68" s="15" t="str">
        <f>'Solicitação de Pagamentos'!F70</f>
        <v>0127/20</v>
      </c>
      <c r="B68" s="16" t="str">
        <f>'Solicitação de Pagamentos'!E70</f>
        <v>FBS PRODUTOS DESCARTAVEIS EIRELI</v>
      </c>
      <c r="C68" s="16">
        <f>'Solicitação de Pagamentos'!A70</f>
        <v>1158</v>
      </c>
      <c r="D68" s="16">
        <f>'Solicitação de Pagamentos'!D70</f>
        <v>3363</v>
      </c>
    </row>
    <row r="69" spans="1:4" x14ac:dyDescent="0.25">
      <c r="A69" s="15" t="str">
        <f>'Solicitação de Pagamentos'!F71</f>
        <v>0129/20</v>
      </c>
      <c r="B69" s="16" t="str">
        <f>'Solicitação de Pagamentos'!E71</f>
        <v>FBS PRODUTOS DESCARTAVEIS EIRELI</v>
      </c>
      <c r="C69" s="16">
        <f>'Solicitação de Pagamentos'!A71</f>
        <v>1157</v>
      </c>
      <c r="D69" s="16">
        <f>'Solicitação de Pagamentos'!D71</f>
        <v>226</v>
      </c>
    </row>
    <row r="70" spans="1:4" x14ac:dyDescent="0.25">
      <c r="A70" s="15" t="str">
        <f>'Solicitação de Pagamentos'!F72</f>
        <v>0101/20</v>
      </c>
      <c r="B70" s="16" t="str">
        <f>'Solicitação de Pagamentos'!E72</f>
        <v>FESTPAN ALIMENTOS IMP. E EXPORT. LTDA</v>
      </c>
      <c r="C70" s="16">
        <f>'Solicitação de Pagamentos'!A72</f>
        <v>3081668</v>
      </c>
      <c r="D70" s="16">
        <f>'Solicitação de Pagamentos'!D72</f>
        <v>872.24</v>
      </c>
    </row>
    <row r="71" spans="1:4" x14ac:dyDescent="0.25">
      <c r="A71" s="15" t="str">
        <f>'Solicitação de Pagamentos'!F73</f>
        <v>0129/20</v>
      </c>
      <c r="B71" s="16" t="str">
        <f>'Solicitação de Pagamentos'!E73</f>
        <v>GAVETEIRO COMERCIO, IMPORTACAO E EXPORTCAO LTDA</v>
      </c>
      <c r="C71" s="16">
        <f>'Solicitação de Pagamentos'!A73</f>
        <v>259297</v>
      </c>
      <c r="D71" s="16">
        <f>'Solicitação de Pagamentos'!D73</f>
        <v>339.48</v>
      </c>
    </row>
    <row r="72" spans="1:4" x14ac:dyDescent="0.25">
      <c r="A72" s="15" t="str">
        <f>'Solicitação de Pagamentos'!F74</f>
        <v>0100/20</v>
      </c>
      <c r="B72" s="16" t="str">
        <f>'Solicitação de Pagamentos'!E74</f>
        <v>TROPICAL DISTRIBUIDORA HORTIFRUTIGRANJEIROS LTDA</v>
      </c>
      <c r="C72" s="16">
        <f>'Solicitação de Pagamentos'!A74</f>
        <v>1407777</v>
      </c>
      <c r="D72" s="16">
        <f>'Solicitação de Pagamentos'!D74</f>
        <v>256</v>
      </c>
    </row>
    <row r="73" spans="1:4" x14ac:dyDescent="0.25">
      <c r="A73" s="15" t="str">
        <f>'Solicitação de Pagamentos'!F75</f>
        <v>0151/20</v>
      </c>
      <c r="B73" s="16" t="str">
        <f>'Solicitação de Pagamentos'!E75</f>
        <v>VITAL HOSPITALAR COMERCIAL LTDA</v>
      </c>
      <c r="C73" s="16">
        <f>'Solicitação de Pagamentos'!A75</f>
        <v>48959</v>
      </c>
      <c r="D73" s="16">
        <f>'Solicitação de Pagamentos'!D75</f>
        <v>3955</v>
      </c>
    </row>
    <row r="74" spans="1:4" x14ac:dyDescent="0.25">
      <c r="A74" s="15" t="str">
        <f>'Solicitação de Pagamentos'!F76</f>
        <v>0100/20</v>
      </c>
      <c r="B74" s="16" t="str">
        <f>'Solicitação de Pagamentos'!E76</f>
        <v>A V BARROS &amp; VILLARES LTDA</v>
      </c>
      <c r="C74" s="16">
        <f>'Solicitação de Pagamentos'!A76</f>
        <v>7996</v>
      </c>
      <c r="D74" s="16">
        <f>'Solicitação de Pagamentos'!D76</f>
        <v>386.91</v>
      </c>
    </row>
    <row r="75" spans="1:4" x14ac:dyDescent="0.25">
      <c r="A75" s="15" t="str">
        <f>'Solicitação de Pagamentos'!F77</f>
        <v>0009/20</v>
      </c>
      <c r="B75" s="16" t="str">
        <f>'Solicitação de Pagamentos'!E77</f>
        <v>ADEILTON RAMOS DA SILVA 36176104807 - ME</v>
      </c>
      <c r="C75" s="16">
        <f>'Solicitação de Pagamentos'!A77</f>
        <v>2405</v>
      </c>
      <c r="D75" s="16">
        <f>'Solicitação de Pagamentos'!D77</f>
        <v>4189</v>
      </c>
    </row>
    <row r="76" spans="1:4" x14ac:dyDescent="0.25">
      <c r="A76" s="15" t="str">
        <f>'Solicitação de Pagamentos'!F78</f>
        <v>0099/20</v>
      </c>
      <c r="B76" s="16" t="str">
        <f>'Solicitação de Pagamentos'!E78</f>
        <v>ALMEIDA COMERCIO DE ALIMENTOS EIRELI</v>
      </c>
      <c r="C76" s="16">
        <f>'Solicitação de Pagamentos'!A78</f>
        <v>481015</v>
      </c>
      <c r="D76" s="16">
        <f>'Solicitação de Pagamentos'!D78</f>
        <v>1354.56</v>
      </c>
    </row>
    <row r="77" spans="1:4" x14ac:dyDescent="0.25">
      <c r="A77" s="15" t="str">
        <f>'Solicitação de Pagamentos'!F79</f>
        <v>0101/20</v>
      </c>
      <c r="B77" s="16" t="str">
        <f>'Solicitação de Pagamentos'!E79</f>
        <v>ALMEIDA COMERCIO DE ALIMENTOS EIRELI</v>
      </c>
      <c r="C77" s="16">
        <f>'Solicitação de Pagamentos'!A79</f>
        <v>481012</v>
      </c>
      <c r="D77" s="16">
        <f>'Solicitação de Pagamentos'!D79</f>
        <v>157.96</v>
      </c>
    </row>
    <row r="78" spans="1:4" x14ac:dyDescent="0.25">
      <c r="A78" s="15" t="str">
        <f>'Solicitação de Pagamentos'!F80</f>
        <v>0127/20</v>
      </c>
      <c r="B78" s="16" t="str">
        <f>'Solicitação de Pagamentos'!E80</f>
        <v>ATM MEDICAL EQUIPAMENTOS MEDICOS LTDA ME</v>
      </c>
      <c r="C78" s="16">
        <f>'Solicitação de Pagamentos'!A80</f>
        <v>1391</v>
      </c>
      <c r="D78" s="16">
        <f>'Solicitação de Pagamentos'!D80</f>
        <v>4396</v>
      </c>
    </row>
    <row r="79" spans="1:4" x14ac:dyDescent="0.25">
      <c r="A79" s="15" t="str">
        <f>'Solicitação de Pagamentos'!F81</f>
        <v>0127/20</v>
      </c>
      <c r="B79" s="16" t="str">
        <f>'Solicitação de Pagamentos'!E81</f>
        <v>BIOMEDICAL EQUIPAMENTOS E PRODUTOS MEDICOS CIRURGICOS LTDA</v>
      </c>
      <c r="C79" s="16">
        <f>'Solicitação de Pagamentos'!A81</f>
        <v>120621</v>
      </c>
      <c r="D79" s="16">
        <f>'Solicitação de Pagamentos'!D81</f>
        <v>1660</v>
      </c>
    </row>
    <row r="80" spans="1:4" x14ac:dyDescent="0.25">
      <c r="A80" s="15" t="str">
        <f>'Solicitação de Pagamentos'!F82</f>
        <v>0124/20</v>
      </c>
      <c r="B80" s="16" t="str">
        <f>'Solicitação de Pagamentos'!E82</f>
        <v>CETRO SOLUCOES EM EMBALAGENS EIRELI - ME</v>
      </c>
      <c r="C80" s="16">
        <f>'Solicitação de Pagamentos'!A82</f>
        <v>138204</v>
      </c>
      <c r="D80" s="16">
        <f>'Solicitação de Pagamentos'!D82</f>
        <v>428.26</v>
      </c>
    </row>
    <row r="81" spans="1:4" x14ac:dyDescent="0.25">
      <c r="A81" s="15" t="str">
        <f>'Solicitação de Pagamentos'!F83</f>
        <v>0133/20</v>
      </c>
      <c r="B81" s="16" t="str">
        <f>'Solicitação de Pagamentos'!E83</f>
        <v>DANIELA TOMBINI IND E COM DE CONFECCOES LTDA</v>
      </c>
      <c r="C81" s="16">
        <f>'Solicitação de Pagamentos'!A83</f>
        <v>135020</v>
      </c>
      <c r="D81" s="16">
        <f>'Solicitação de Pagamentos'!D83</f>
        <v>18150</v>
      </c>
    </row>
    <row r="82" spans="1:4" x14ac:dyDescent="0.25">
      <c r="A82" s="15" t="str">
        <f>'Solicitação de Pagamentos'!F84</f>
        <v>0127/20</v>
      </c>
      <c r="B82" s="16" t="str">
        <f>'Solicitação de Pagamentos'!E84</f>
        <v>GUINEZ INTERNATIONAL C R IMP LTDA</v>
      </c>
      <c r="C82" s="16">
        <f>'Solicitação de Pagamentos'!A84</f>
        <v>72931</v>
      </c>
      <c r="D82" s="16">
        <f>'Solicitação de Pagamentos'!D84</f>
        <v>1344</v>
      </c>
    </row>
    <row r="83" spans="1:4" x14ac:dyDescent="0.25">
      <c r="A83" s="15" t="str">
        <f>'Solicitação de Pagamentos'!F85</f>
        <v>0113/20</v>
      </c>
      <c r="B83" s="16" t="str">
        <f>'Solicitação de Pagamentos'!E85</f>
        <v>J A DA CONCEICAO SANTOS MELO - EPP</v>
      </c>
      <c r="C83" s="16">
        <f>'Solicitação de Pagamentos'!A85</f>
        <v>3091</v>
      </c>
      <c r="D83" s="16">
        <f>'Solicitação de Pagamentos'!D85</f>
        <v>1057.93</v>
      </c>
    </row>
    <row r="84" spans="1:4" x14ac:dyDescent="0.25">
      <c r="A84" s="15" t="str">
        <f>'Solicitação de Pagamentos'!F86</f>
        <v>0127/20</v>
      </c>
      <c r="B84" s="16" t="str">
        <f>'Solicitação de Pagamentos'!E86</f>
        <v xml:space="preserve">JM HEALTH EQUIPAMENTOS MEDICOS </v>
      </c>
      <c r="C84" s="16">
        <f>'Solicitação de Pagamentos'!A86</f>
        <v>1662</v>
      </c>
      <c r="D84" s="16">
        <f>'Solicitação de Pagamentos'!D86</f>
        <v>1267.2</v>
      </c>
    </row>
    <row r="85" spans="1:4" x14ac:dyDescent="0.25">
      <c r="A85" s="15" t="str">
        <f>'Solicitação de Pagamentos'!F87</f>
        <v>0127/20</v>
      </c>
      <c r="B85" s="16" t="str">
        <f>'Solicitação de Pagamentos'!E87</f>
        <v>OCEAN PROD HOSP LTDA</v>
      </c>
      <c r="C85" s="16">
        <f>'Solicitação de Pagamentos'!A87</f>
        <v>46503</v>
      </c>
      <c r="D85" s="16">
        <f>'Solicitação de Pagamentos'!D87</f>
        <v>994.14</v>
      </c>
    </row>
    <row r="86" spans="1:4" x14ac:dyDescent="0.25">
      <c r="A86" s="15" t="str">
        <f>'Solicitação de Pagamentos'!F88</f>
        <v>0127/20</v>
      </c>
      <c r="B86" s="16" t="str">
        <f>'Solicitação de Pagamentos'!E88</f>
        <v>OCEAN PROD HOSP LTDA</v>
      </c>
      <c r="C86" s="16">
        <f>'Solicitação de Pagamentos'!A88</f>
        <v>46407</v>
      </c>
      <c r="D86" s="16">
        <f>'Solicitação de Pagamentos'!D88</f>
        <v>322.81</v>
      </c>
    </row>
    <row r="87" spans="1:4" x14ac:dyDescent="0.25">
      <c r="A87" s="15" t="str">
        <f>'Solicitação de Pagamentos'!F89</f>
        <v>0098/20</v>
      </c>
      <c r="B87" s="16" t="str">
        <f>'Solicitação de Pagamentos'!E89</f>
        <v>PHILIPS MEDICAL SYSTEMS LTDA</v>
      </c>
      <c r="C87" s="16">
        <f>'Solicitação de Pagamentos'!A89</f>
        <v>328438</v>
      </c>
      <c r="D87" s="16">
        <f>'Solicitação de Pagamentos'!D89</f>
        <v>1570.81</v>
      </c>
    </row>
    <row r="88" spans="1:4" x14ac:dyDescent="0.25">
      <c r="A88" s="15" t="str">
        <f>'Solicitação de Pagamentos'!F90</f>
        <v>0149/20</v>
      </c>
      <c r="B88" s="16" t="str">
        <f>'Solicitação de Pagamentos'!E90</f>
        <v>REPRESS DISTRIBUIDORA DE MEDICAMENTOS EIRELLI</v>
      </c>
      <c r="C88" s="16">
        <f>'Solicitação de Pagamentos'!A90</f>
        <v>177498</v>
      </c>
      <c r="D88" s="16">
        <f>'Solicitação de Pagamentos'!D90</f>
        <v>1032</v>
      </c>
    </row>
    <row r="89" spans="1:4" x14ac:dyDescent="0.25">
      <c r="A89" s="15" t="str">
        <f>'Solicitação de Pagamentos'!F91</f>
        <v>0100/20</v>
      </c>
      <c r="B89" s="16" t="str">
        <f>'Solicitação de Pagamentos'!E91</f>
        <v>TROPICAL DISTRIBUIDORA HORTIFRUTIGRANJEIROS LTDA</v>
      </c>
      <c r="C89" s="16">
        <f>'Solicitação de Pagamentos'!A91</f>
        <v>1408285</v>
      </c>
      <c r="D89" s="16">
        <f>'Solicitação de Pagamentos'!D91</f>
        <v>196.7</v>
      </c>
    </row>
    <row r="90" spans="1:4" x14ac:dyDescent="0.25">
      <c r="A90" s="15" t="str">
        <f>'Solicitação de Pagamentos'!F92</f>
        <v>0100/20</v>
      </c>
      <c r="B90" s="16" t="str">
        <f>'Solicitação de Pagamentos'!E92</f>
        <v>TROPICAL DISTRIBUIDORA HORTIFRUTIGRANJEIROS LTDA</v>
      </c>
      <c r="C90" s="16">
        <f>'Solicitação de Pagamentos'!A92</f>
        <v>1408047</v>
      </c>
      <c r="D90" s="16">
        <f>'Solicitação de Pagamentos'!D92</f>
        <v>107</v>
      </c>
    </row>
    <row r="91" spans="1:4" x14ac:dyDescent="0.25">
      <c r="A91" s="15" t="str">
        <f>'Solicitação de Pagamentos'!F93</f>
        <v>0127/20</v>
      </c>
      <c r="B91" s="16" t="str">
        <f>'Solicitação de Pagamentos'!E93</f>
        <v>VITAL HOSPITALAR COMERCIAL LTDA</v>
      </c>
      <c r="C91" s="16">
        <f>'Solicitação de Pagamentos'!A93</f>
        <v>48952</v>
      </c>
      <c r="D91" s="16">
        <f>'Solicitação de Pagamentos'!D93</f>
        <v>909.74</v>
      </c>
    </row>
    <row r="92" spans="1:4" x14ac:dyDescent="0.25">
      <c r="A92" s="15" t="str">
        <f>'Solicitação de Pagamentos'!F94</f>
        <v>0100/20</v>
      </c>
      <c r="B92" s="16" t="str">
        <f>'Solicitação de Pagamentos'!E94</f>
        <v>A V BARROS &amp; VILLARES LTDA</v>
      </c>
      <c r="C92" s="16">
        <f>'Solicitação de Pagamentos'!A94</f>
        <v>8015</v>
      </c>
      <c r="D92" s="16">
        <f>'Solicitação de Pagamentos'!D94</f>
        <v>145</v>
      </c>
    </row>
    <row r="93" spans="1:4" x14ac:dyDescent="0.25">
      <c r="A93" s="15" t="str">
        <f>'Solicitação de Pagamentos'!F95</f>
        <v>0100/20</v>
      </c>
      <c r="B93" s="16" t="str">
        <f>'Solicitação de Pagamentos'!E95</f>
        <v>A V BARROS &amp; VILLARES LTDA</v>
      </c>
      <c r="C93" s="16">
        <f>'Solicitação de Pagamentos'!A95</f>
        <v>8012</v>
      </c>
      <c r="D93" s="16">
        <f>'Solicitação de Pagamentos'!D95</f>
        <v>34.5</v>
      </c>
    </row>
    <row r="94" spans="1:4" x14ac:dyDescent="0.25">
      <c r="A94" s="15" t="str">
        <f>'Solicitação de Pagamentos'!F96</f>
        <v>0151/20</v>
      </c>
      <c r="B94" s="16" t="str">
        <f>'Solicitação de Pagamentos'!E96</f>
        <v>AFMED DISTRIBUIDORA DE MEDICAMENTOS E MATERIAIL HOSPITALAR</v>
      </c>
      <c r="C94" s="16">
        <f>'Solicitação de Pagamentos'!A96</f>
        <v>1348</v>
      </c>
      <c r="D94" s="16">
        <f>'Solicitação de Pagamentos'!D96</f>
        <v>1100</v>
      </c>
    </row>
    <row r="95" spans="1:4" x14ac:dyDescent="0.25">
      <c r="A95" s="15" t="str">
        <f>'Solicitação de Pagamentos'!F97</f>
        <v>0099/20</v>
      </c>
      <c r="B95" s="16" t="str">
        <f>'Solicitação de Pagamentos'!E97</f>
        <v>ALMEIDA COMERCIO DE ALIMENTOS EIRELI</v>
      </c>
      <c r="C95" s="16">
        <f>'Solicitação de Pagamentos'!A97</f>
        <v>481953</v>
      </c>
      <c r="D95" s="16">
        <f>'Solicitação de Pagamentos'!D97</f>
        <v>1546.92</v>
      </c>
    </row>
    <row r="96" spans="1:4" x14ac:dyDescent="0.25">
      <c r="A96" s="15" t="str">
        <f>'Solicitação de Pagamentos'!F98</f>
        <v>0099/20</v>
      </c>
      <c r="B96" s="16" t="str">
        <f>'Solicitação de Pagamentos'!E98</f>
        <v>ALMEIDA COMERCIO DE ALIMENTOS EIRELI</v>
      </c>
      <c r="C96" s="16">
        <f>'Solicitação de Pagamentos'!A98</f>
        <v>482024</v>
      </c>
      <c r="D96" s="16">
        <f>'Solicitação de Pagamentos'!D98</f>
        <v>403.2</v>
      </c>
    </row>
    <row r="97" spans="1:4" x14ac:dyDescent="0.25">
      <c r="A97" s="15" t="str">
        <f>'Solicitação de Pagamentos'!F99</f>
        <v>0101/20</v>
      </c>
      <c r="B97" s="16" t="str">
        <f>'Solicitação de Pagamentos'!E99</f>
        <v>ALMEIDA COMERCIO DE ALIMENTOS EIRELI</v>
      </c>
      <c r="C97" s="16">
        <f>'Solicitação de Pagamentos'!A99</f>
        <v>481740</v>
      </c>
      <c r="D97" s="16">
        <f>'Solicitação de Pagamentos'!D99</f>
        <v>1766.92</v>
      </c>
    </row>
    <row r="98" spans="1:4" x14ac:dyDescent="0.25">
      <c r="A98" s="15" t="str">
        <f>'Solicitação de Pagamentos'!F100</f>
        <v>0127/20</v>
      </c>
      <c r="B98" s="16" t="str">
        <f>'Solicitação de Pagamentos'!E100</f>
        <v>CIRURGICA BRASIL COML. IMP. LTDA</v>
      </c>
      <c r="C98" s="16">
        <f>'Solicitação de Pagamentos'!A100</f>
        <v>84103</v>
      </c>
      <c r="D98" s="16">
        <f>'Solicitação de Pagamentos'!D100</f>
        <v>304</v>
      </c>
    </row>
    <row r="99" spans="1:4" x14ac:dyDescent="0.25">
      <c r="A99" s="15" t="str">
        <f>'Solicitação de Pagamentos'!F101</f>
        <v>0151/20</v>
      </c>
      <c r="B99" s="16" t="str">
        <f>'Solicitação de Pagamentos'!E101</f>
        <v>COMERCIAL CIRURGICA RIOCLARENSE LTDA</v>
      </c>
      <c r="C99" s="16">
        <f>'Solicitação de Pagamentos'!A101</f>
        <v>537903</v>
      </c>
      <c r="D99" s="16">
        <f>'Solicitação de Pagamentos'!D101</f>
        <v>13225</v>
      </c>
    </row>
    <row r="100" spans="1:4" x14ac:dyDescent="0.25">
      <c r="A100" s="15" t="str">
        <f>'Solicitação de Pagamentos'!F102</f>
        <v>0154/20</v>
      </c>
      <c r="B100" s="16" t="str">
        <f>'Solicitação de Pagamentos'!E102</f>
        <v>COMERCIAL CIRURGICA RIOCLARENSE LTDA</v>
      </c>
      <c r="C100" s="16">
        <f>'Solicitação de Pagamentos'!A102</f>
        <v>1296300</v>
      </c>
      <c r="D100" s="16">
        <f>'Solicitação de Pagamentos'!D102</f>
        <v>4326</v>
      </c>
    </row>
    <row r="101" spans="1:4" x14ac:dyDescent="0.25">
      <c r="A101" s="15" t="str">
        <f>'Solicitação de Pagamentos'!F103</f>
        <v>0148/20</v>
      </c>
      <c r="B101" s="16" t="str">
        <f>'Solicitação de Pagamentos'!E103</f>
        <v>MAGAZINE COM E DIST DE ARTIGOS PERSONALIZADOS LTDA</v>
      </c>
      <c r="C101" s="16">
        <f>'Solicitação de Pagamentos'!A103</f>
        <v>7550</v>
      </c>
      <c r="D101" s="16">
        <f>'Solicitação de Pagamentos'!D103</f>
        <v>1347.25</v>
      </c>
    </row>
    <row r="102" spans="1:4" x14ac:dyDescent="0.25">
      <c r="A102" s="15" t="str">
        <f>'Solicitação de Pagamentos'!F104</f>
        <v>0153/20</v>
      </c>
      <c r="B102" s="16" t="str">
        <f>'Solicitação de Pagamentos'!E104</f>
        <v>MEDICAMENTAL HOSPITALAR LTDA</v>
      </c>
      <c r="C102" s="16">
        <f>'Solicitação de Pagamentos'!A104</f>
        <v>21087</v>
      </c>
      <c r="D102" s="16">
        <f>'Solicitação de Pagamentos'!D104</f>
        <v>1018.28</v>
      </c>
    </row>
    <row r="103" spans="1:4" x14ac:dyDescent="0.25">
      <c r="A103" s="15" t="str">
        <f>'Solicitação de Pagamentos'!F105</f>
        <v>0123/20</v>
      </c>
      <c r="B103" s="16" t="str">
        <f>'Solicitação de Pagamentos'!E105</f>
        <v>NEW MEDIC COMER. ATA. DE MEDICAMENTOS E MATERIAL HOSP. LTDA</v>
      </c>
      <c r="C103" s="16">
        <f>'Solicitação de Pagamentos'!A105</f>
        <v>1749</v>
      </c>
      <c r="D103" s="16">
        <f>'Solicitação de Pagamentos'!D105</f>
        <v>4200</v>
      </c>
    </row>
    <row r="104" spans="1:4" x14ac:dyDescent="0.25">
      <c r="A104" s="15" t="str">
        <f>'Solicitação de Pagamentos'!F106</f>
        <v>0153/20</v>
      </c>
      <c r="B104" s="16" t="str">
        <f>'Solicitação de Pagamentos'!E106</f>
        <v>ONCOTECH HOSPITALAR COMERCIO DE MEDICAMENTOS LTDA</v>
      </c>
      <c r="C104" s="16">
        <f>'Solicitação de Pagamentos'!A106</f>
        <v>31513</v>
      </c>
      <c r="D104" s="16">
        <f>'Solicitação de Pagamentos'!D106</f>
        <v>1088</v>
      </c>
    </row>
    <row r="105" spans="1:4" x14ac:dyDescent="0.25">
      <c r="A105" s="15" t="str">
        <f>'Solicitação de Pagamentos'!F107</f>
        <v>0149/20</v>
      </c>
      <c r="B105" s="16" t="str">
        <f>'Solicitação de Pagamentos'!E107</f>
        <v>REPRESS DISTRIBUIDORA DE MEDICAMENTOS EIRELLI</v>
      </c>
      <c r="C105" s="16">
        <f>'Solicitação de Pagamentos'!A107</f>
        <v>177736</v>
      </c>
      <c r="D105" s="16">
        <f>'Solicitação de Pagamentos'!D107</f>
        <v>7912</v>
      </c>
    </row>
    <row r="106" spans="1:4" x14ac:dyDescent="0.25">
      <c r="A106" s="15" t="str">
        <f>'Solicitação de Pagamentos'!F108</f>
        <v>0154/20</v>
      </c>
      <c r="B106" s="16" t="str">
        <f>'Solicitação de Pagamentos'!E108</f>
        <v>REPRESS DISTRIBUIDORA DE MEDICAMENTOS EIRELLI</v>
      </c>
      <c r="C106" s="16">
        <f>'Solicitação de Pagamentos'!A108</f>
        <v>177845</v>
      </c>
      <c r="D106" s="16">
        <f>'Solicitação de Pagamentos'!D108</f>
        <v>715.9</v>
      </c>
    </row>
    <row r="107" spans="1:4" x14ac:dyDescent="0.25">
      <c r="A107" s="15" t="str">
        <f>'Solicitação de Pagamentos'!F109</f>
        <v>0153/20</v>
      </c>
      <c r="B107" s="16" t="str">
        <f>'Solicitação de Pagamentos'!E109</f>
        <v>SUPERMED COM E IMP DE PROD MED E HOSP LTDA</v>
      </c>
      <c r="C107" s="16">
        <f>'Solicitação de Pagamentos'!A109</f>
        <v>436819</v>
      </c>
      <c r="D107" s="16">
        <f>'Solicitação de Pagamentos'!D109</f>
        <v>1586.13</v>
      </c>
    </row>
    <row r="108" spans="1:4" x14ac:dyDescent="0.25">
      <c r="A108" s="15" t="str">
        <f>'Solicitação de Pagamentos'!F110</f>
        <v>0153/20</v>
      </c>
      <c r="B108" s="16" t="str">
        <f>'Solicitação de Pagamentos'!E110</f>
        <v>SUPERMED COM E IMP DE PROD MED E HOSP LTDA</v>
      </c>
      <c r="C108" s="16">
        <f>'Solicitação de Pagamentos'!A110</f>
        <v>80653</v>
      </c>
      <c r="D108" s="16">
        <f>'Solicitação de Pagamentos'!D110</f>
        <v>723</v>
      </c>
    </row>
    <row r="109" spans="1:4" x14ac:dyDescent="0.25">
      <c r="A109" s="15" t="str">
        <f>'Solicitação de Pagamentos'!F111</f>
        <v>0100/20</v>
      </c>
      <c r="B109" s="16" t="str">
        <f>'Solicitação de Pagamentos'!E111</f>
        <v>TROPICAL DISTRIBUIDORA HORTIFRUTIGRANJEIROS LTDA</v>
      </c>
      <c r="C109" s="16">
        <f>'Solicitação de Pagamentos'!A111</f>
        <v>1408882</v>
      </c>
      <c r="D109" s="16">
        <f>'Solicitação de Pagamentos'!D111</f>
        <v>151.4</v>
      </c>
    </row>
    <row r="110" spans="1:4" x14ac:dyDescent="0.25">
      <c r="A110" s="15" t="str">
        <f>'Solicitação de Pagamentos'!F112</f>
        <v>0100/20</v>
      </c>
      <c r="B110" s="16" t="str">
        <f>'Solicitação de Pagamentos'!E112</f>
        <v>A V BARROS &amp; VILLARES LTDA</v>
      </c>
      <c r="C110" s="16">
        <f>'Solicitação de Pagamentos'!A112</f>
        <v>8020</v>
      </c>
      <c r="D110" s="16">
        <f>'Solicitação de Pagamentos'!D112</f>
        <v>196.99</v>
      </c>
    </row>
    <row r="111" spans="1:4" x14ac:dyDescent="0.25">
      <c r="A111" s="15" t="str">
        <f>'Solicitação de Pagamentos'!F113</f>
        <v>0101/20</v>
      </c>
      <c r="B111" s="16" t="str">
        <f>'Solicitação de Pagamentos'!E113</f>
        <v>COMERCIAL DANETOS PRODUTOS ALIMENTICIOS E LIMPEZA - COMERCIAL DANETOS LTDA</v>
      </c>
      <c r="C111" s="16">
        <f>'Solicitação de Pagamentos'!A113</f>
        <v>40737</v>
      </c>
      <c r="D111" s="16">
        <f>'Solicitação de Pagamentos'!D113</f>
        <v>2590.39</v>
      </c>
    </row>
    <row r="112" spans="1:4" x14ac:dyDescent="0.25">
      <c r="A112" s="15" t="str">
        <f>'Solicitação de Pagamentos'!F114</f>
        <v>0101/20</v>
      </c>
      <c r="B112" s="16" t="str">
        <f>'Solicitação de Pagamentos'!E114</f>
        <v>COPOLFOOD COM PROD ALIMENTICIOS LTDA</v>
      </c>
      <c r="C112" s="16">
        <f>'Solicitação de Pagamentos'!A114</f>
        <v>187628</v>
      </c>
      <c r="D112" s="16">
        <f>'Solicitação de Pagamentos'!D114</f>
        <v>450.14</v>
      </c>
    </row>
    <row r="113" spans="1:4" x14ac:dyDescent="0.25">
      <c r="A113" s="15" t="str">
        <f>'Solicitação de Pagamentos'!F115</f>
        <v>0100/20</v>
      </c>
      <c r="B113" s="16" t="str">
        <f>'Solicitação de Pagamentos'!E115</f>
        <v>TROPICAL DISTRIBUIDORA HORTIFRUTIGRANJEIROS LTDA</v>
      </c>
      <c r="C113" s="16">
        <f>'Solicitação de Pagamentos'!A115</f>
        <v>1409163</v>
      </c>
      <c r="D113" s="16">
        <f>'Solicitação de Pagamentos'!D115</f>
        <v>230.5</v>
      </c>
    </row>
    <row r="114" spans="1:4" x14ac:dyDescent="0.25">
      <c r="A114" s="15" t="str">
        <f>'Solicitação de Pagamentos'!F116</f>
        <v>0100/20</v>
      </c>
      <c r="B114" s="16" t="str">
        <f>'Solicitação de Pagamentos'!E116</f>
        <v>TROPICAL DISTRIBUIDORA HORTIFRUTIGRANJEIROS LTDA</v>
      </c>
      <c r="C114" s="16">
        <f>'Solicitação de Pagamentos'!A116</f>
        <v>1408635</v>
      </c>
      <c r="D114" s="16">
        <f>'Solicitação de Pagamentos'!D116</f>
        <v>173.6</v>
      </c>
    </row>
    <row r="115" spans="1:4" x14ac:dyDescent="0.25">
      <c r="A115" s="15" t="str">
        <f>'Solicitação de Pagamentos'!F117</f>
        <v>0100/20</v>
      </c>
      <c r="B115" s="16" t="str">
        <f>'Solicitação de Pagamentos'!E117</f>
        <v>A V BARROS &amp; VILLARES LTDA</v>
      </c>
      <c r="C115" s="16">
        <f>'Solicitação de Pagamentos'!A117</f>
        <v>8040</v>
      </c>
      <c r="D115" s="16">
        <f>'Solicitação de Pagamentos'!D117</f>
        <v>276.7</v>
      </c>
    </row>
    <row r="116" spans="1:4" x14ac:dyDescent="0.25">
      <c r="A116" s="15" t="str">
        <f>'Solicitação de Pagamentos'!F118</f>
        <v>0099/20</v>
      </c>
      <c r="B116" s="16" t="str">
        <f>'Solicitação de Pagamentos'!E118</f>
        <v>ALMEIDA COMERCIO DE ALIMENTOS EIRELI</v>
      </c>
      <c r="C116" s="16">
        <f>'Solicitação de Pagamentos'!A118</f>
        <v>482357</v>
      </c>
      <c r="D116" s="16">
        <f>'Solicitação de Pagamentos'!D118</f>
        <v>879.23</v>
      </c>
    </row>
    <row r="117" spans="1:4" x14ac:dyDescent="0.25">
      <c r="A117" s="15" t="str">
        <f>'Solicitação de Pagamentos'!F119</f>
        <v>0101/20</v>
      </c>
      <c r="B117" s="16" t="str">
        <f>'Solicitação de Pagamentos'!E119</f>
        <v>ALMEIDA COMERCIO DE ALIMENTOS EIRELI</v>
      </c>
      <c r="C117" s="16">
        <f>'Solicitação de Pagamentos'!A119</f>
        <v>482358</v>
      </c>
      <c r="D117" s="16">
        <f>'Solicitação de Pagamentos'!D119</f>
        <v>559.36</v>
      </c>
    </row>
    <row r="118" spans="1:4" x14ac:dyDescent="0.25">
      <c r="A118" s="15" t="str">
        <f>'Solicitação de Pagamentos'!F120</f>
        <v>0152/20</v>
      </c>
      <c r="B118" s="16" t="str">
        <f>'Solicitação de Pagamentos'!E120</f>
        <v>ASTRA FARMA COMERCIO DE MAT. MED HOSP LTDA</v>
      </c>
      <c r="C118" s="16">
        <f>'Solicitação de Pagamentos'!A120</f>
        <v>86868</v>
      </c>
      <c r="D118" s="16">
        <f>'Solicitação de Pagamentos'!D120</f>
        <v>614.79999999999995</v>
      </c>
    </row>
    <row r="119" spans="1:4" x14ac:dyDescent="0.25">
      <c r="A119" s="15" t="str">
        <f>'Solicitação de Pagamentos'!F121</f>
        <v>0153/20</v>
      </c>
      <c r="B119" s="16" t="str">
        <f>'Solicitação de Pagamentos'!E121</f>
        <v>ASTRA FARMA COMERCIO DE MAT. MED HOSP LTDA</v>
      </c>
      <c r="C119" s="16">
        <f>'Solicitação de Pagamentos'!A121</f>
        <v>86870</v>
      </c>
      <c r="D119" s="16">
        <f>'Solicitação de Pagamentos'!D121</f>
        <v>2431</v>
      </c>
    </row>
    <row r="120" spans="1:4" x14ac:dyDescent="0.25">
      <c r="A120" s="15" t="str">
        <f>'Solicitação de Pagamentos'!F122</f>
        <v>0154/20</v>
      </c>
      <c r="B120" s="16" t="str">
        <f>'Solicitação de Pagamentos'!E122</f>
        <v>ASTRA FARMA COMERCIO DE MAT. MED HOSP LTDA</v>
      </c>
      <c r="C120" s="16">
        <f>'Solicitação de Pagamentos'!A122</f>
        <v>86871</v>
      </c>
      <c r="D120" s="16">
        <f>'Solicitação de Pagamentos'!D122</f>
        <v>3690</v>
      </c>
    </row>
    <row r="121" spans="1:4" x14ac:dyDescent="0.25">
      <c r="A121" s="15" t="str">
        <f>'Solicitação de Pagamentos'!F123</f>
        <v>0159/20</v>
      </c>
      <c r="B121" s="16" t="str">
        <f>'Solicitação de Pagamentos'!E123</f>
        <v>ASTRA FARMA COMERCIO DE MAT. MED HOSP LTDA</v>
      </c>
      <c r="C121" s="16">
        <f>'Solicitação de Pagamentos'!A123</f>
        <v>87032</v>
      </c>
      <c r="D121" s="16">
        <f>'Solicitação de Pagamentos'!D123</f>
        <v>416</v>
      </c>
    </row>
    <row r="122" spans="1:4" x14ac:dyDescent="0.25">
      <c r="A122" s="15" t="str">
        <f>'Solicitação de Pagamentos'!F124</f>
        <v>0152/20</v>
      </c>
      <c r="B122" s="16" t="str">
        <f>'Solicitação de Pagamentos'!E124</f>
        <v>BRAZMIX COMERCIO VAREJISTA E ATACADISTA</v>
      </c>
      <c r="C122" s="16">
        <f>'Solicitação de Pagamentos'!A124</f>
        <v>67848</v>
      </c>
      <c r="D122" s="16">
        <f>'Solicitação de Pagamentos'!D124</f>
        <v>4644.78</v>
      </c>
    </row>
    <row r="123" spans="1:4" x14ac:dyDescent="0.25">
      <c r="A123" s="15" t="str">
        <f>'Solicitação de Pagamentos'!F125</f>
        <v>0154/20</v>
      </c>
      <c r="B123" s="16" t="str">
        <f>'Solicitação de Pagamentos'!E125</f>
        <v>CIAMED DISTRIBUIDORA DE MEDICAMENTOS</v>
      </c>
      <c r="C123" s="16">
        <f>'Solicitação de Pagamentos'!A125</f>
        <v>704</v>
      </c>
      <c r="D123" s="16">
        <f>'Solicitação de Pagamentos'!D125</f>
        <v>4187.5</v>
      </c>
    </row>
    <row r="124" spans="1:4" x14ac:dyDescent="0.25">
      <c r="A124" s="15" t="str">
        <f>'Solicitação de Pagamentos'!F126</f>
        <v>0160/20</v>
      </c>
      <c r="B124" s="16" t="str">
        <f>'Solicitação de Pagamentos'!E126</f>
        <v>CIRURGICA BRASIL COML. IMP. LTDA</v>
      </c>
      <c r="C124" s="16">
        <f>'Solicitação de Pagamentos'!A126</f>
        <v>1217114</v>
      </c>
      <c r="D124" s="16">
        <f>'Solicitação de Pagamentos'!D126</f>
        <v>413.16</v>
      </c>
    </row>
    <row r="125" spans="1:4" x14ac:dyDescent="0.25">
      <c r="A125" s="15" t="str">
        <f>'Solicitação de Pagamentos'!F127</f>
        <v>0101/20</v>
      </c>
      <c r="B125" s="16" t="str">
        <f>'Solicitação de Pagamentos'!E127</f>
        <v>COPOLFOOD COM PROD ALIMENTICIOS LTDA</v>
      </c>
      <c r="C125" s="16">
        <f>'Solicitação de Pagamentos'!A127</f>
        <v>187626</v>
      </c>
      <c r="D125" s="16">
        <f>'Solicitação de Pagamentos'!D127</f>
        <v>1951.1</v>
      </c>
    </row>
    <row r="126" spans="1:4" x14ac:dyDescent="0.25">
      <c r="A126" s="15" t="str">
        <f>'Solicitação de Pagamentos'!F128</f>
        <v>0153/20</v>
      </c>
      <c r="B126" s="16" t="str">
        <f>'Solicitação de Pagamentos'!E128</f>
        <v>CRISTALIA PROD QUIMICOS FARMACEUTICOS LTDA</v>
      </c>
      <c r="C126" s="16">
        <f>'Solicitação de Pagamentos'!A128</f>
        <v>2613522</v>
      </c>
      <c r="D126" s="16">
        <f>'Solicitação de Pagamentos'!D128</f>
        <v>1451.6</v>
      </c>
    </row>
    <row r="127" spans="1:4" x14ac:dyDescent="0.25">
      <c r="A127" s="15" t="str">
        <f>'Solicitação de Pagamentos'!F129</f>
        <v>0159/20</v>
      </c>
      <c r="B127" s="16" t="str">
        <f>'Solicitação de Pagamentos'!E129</f>
        <v>CRISTALIA PROD QUIMICOS FARMACEUTICOS LTDA</v>
      </c>
      <c r="C127" s="16">
        <f>'Solicitação de Pagamentos'!A129</f>
        <v>2614351</v>
      </c>
      <c r="D127" s="16">
        <f>'Solicitação de Pagamentos'!D129</f>
        <v>4995</v>
      </c>
    </row>
    <row r="128" spans="1:4" x14ac:dyDescent="0.25">
      <c r="A128" s="15" t="str">
        <f>'Solicitação de Pagamentos'!F130</f>
        <v>0093/20</v>
      </c>
      <c r="B128" s="16" t="str">
        <f>'Solicitação de Pagamentos'!E130</f>
        <v>CTMED COMERCIO E MANUTENÇÃO DE EQUIPAMENTOS MEDICO E HOSPITALAR LTDA</v>
      </c>
      <c r="C128" s="16">
        <f>'Solicitação de Pagamentos'!A130</f>
        <v>8597</v>
      </c>
      <c r="D128" s="16">
        <f>'Solicitação de Pagamentos'!D130</f>
        <v>6351.53</v>
      </c>
    </row>
    <row r="129" spans="1:4" x14ac:dyDescent="0.25">
      <c r="A129" s="15" t="str">
        <f>'Solicitação de Pagamentos'!F131</f>
        <v>0129/20</v>
      </c>
      <c r="B129" s="16" t="str">
        <f>'Solicitação de Pagamentos'!E131</f>
        <v>DATA EQUIPAMENTOS DE SEGURANÇA LTDA ME</v>
      </c>
      <c r="C129" s="16">
        <f>'Solicitação de Pagamentos'!A131</f>
        <v>26596</v>
      </c>
      <c r="D129" s="16">
        <f>'Solicitação de Pagamentos'!D131</f>
        <v>222.6</v>
      </c>
    </row>
    <row r="130" spans="1:4" x14ac:dyDescent="0.25">
      <c r="A130" s="15" t="str">
        <f>'Solicitação de Pagamentos'!F132</f>
        <v>0151/20</v>
      </c>
      <c r="B130" s="16" t="str">
        <f>'Solicitação de Pagamentos'!E132</f>
        <v>DROGARIA VINTE E DOIS DE SETEMBRO LTDA</v>
      </c>
      <c r="C130" s="16">
        <f>'Solicitação de Pagamentos'!A132</f>
        <v>13907</v>
      </c>
      <c r="D130" s="16">
        <f>'Solicitação de Pagamentos'!D132</f>
        <v>673.2</v>
      </c>
    </row>
    <row r="131" spans="1:4" x14ac:dyDescent="0.25">
      <c r="A131" s="15" t="str">
        <f>'Solicitação de Pagamentos'!F133</f>
        <v>0084/20</v>
      </c>
      <c r="B131" s="16" t="str">
        <f>'Solicitação de Pagamentos'!E133</f>
        <v>EUCLIDES JOAO DOS SANTOS COSMETICOS ME</v>
      </c>
      <c r="C131" s="16">
        <f>'Solicitação de Pagamentos'!A133</f>
        <v>890</v>
      </c>
      <c r="D131" s="16">
        <f>'Solicitação de Pagamentos'!D133</f>
        <v>371.69</v>
      </c>
    </row>
    <row r="132" spans="1:4" x14ac:dyDescent="0.25">
      <c r="A132" s="15" t="str">
        <f>'Solicitação de Pagamentos'!F134</f>
        <v>0137/20</v>
      </c>
      <c r="B132" s="16" t="str">
        <f>'Solicitação de Pagamentos'!E134</f>
        <v>FRIGELAR COMERCIO E INDUSTRIA LTDA</v>
      </c>
      <c r="C132" s="16">
        <f>'Solicitação de Pagamentos'!A134</f>
        <v>257790</v>
      </c>
      <c r="D132" s="16">
        <f>'Solicitação de Pagamentos'!D134</f>
        <v>2105.64</v>
      </c>
    </row>
    <row r="133" spans="1:4" x14ac:dyDescent="0.25">
      <c r="A133" s="15" t="str">
        <f>'Solicitação de Pagamentos'!F135</f>
        <v>0159/20</v>
      </c>
      <c r="B133" s="16" t="str">
        <f>'Solicitação de Pagamentos'!E135</f>
        <v>FUTURA COMERCIO DE PRODUTOS MEDICOS E HOSPITALARES LTDA</v>
      </c>
      <c r="C133" s="16">
        <f>'Solicitação de Pagamentos'!A135</f>
        <v>59130</v>
      </c>
      <c r="D133" s="16">
        <f>'Solicitação de Pagamentos'!D135</f>
        <v>9252.7000000000007</v>
      </c>
    </row>
    <row r="134" spans="1:4" x14ac:dyDescent="0.25">
      <c r="A134" s="15" t="str">
        <f>'Solicitação de Pagamentos'!F136</f>
        <v>0159/20</v>
      </c>
      <c r="B134" s="16" t="str">
        <f>'Solicitação de Pagamentos'!E136</f>
        <v>GEORGINI PRODUTOS HOSPITALARES EIRELI</v>
      </c>
      <c r="C134" s="16">
        <f>'Solicitação de Pagamentos'!A136</f>
        <v>11927</v>
      </c>
      <c r="D134" s="16">
        <f>'Solicitação de Pagamentos'!D136</f>
        <v>21750</v>
      </c>
    </row>
    <row r="135" spans="1:4" x14ac:dyDescent="0.25">
      <c r="A135" s="15" t="str">
        <f>'Solicitação de Pagamentos'!F137</f>
        <v>0152/20</v>
      </c>
      <c r="B135" s="16" t="str">
        <f>'Solicitação de Pagamentos'!E137</f>
        <v>HEALTH TECH FARMACIA DE MANIPULAÇÃO LTDA</v>
      </c>
      <c r="C135" s="16">
        <f>'Solicitação de Pagamentos'!A137</f>
        <v>121245</v>
      </c>
      <c r="D135" s="16">
        <f>'Solicitação de Pagamentos'!D137</f>
        <v>1200</v>
      </c>
    </row>
    <row r="136" spans="1:4" x14ac:dyDescent="0.25">
      <c r="A136" s="15" t="str">
        <f>'Solicitação de Pagamentos'!F138</f>
        <v>0159/20</v>
      </c>
      <c r="B136" s="16" t="str">
        <f>'Solicitação de Pagamentos'!E138</f>
        <v>HMEDIC DISTRIBUIDOTA DE MEDICAMENTOS LTDA</v>
      </c>
      <c r="C136" s="16">
        <f>'Solicitação de Pagamentos'!A138</f>
        <v>3510</v>
      </c>
      <c r="D136" s="16">
        <f>'Solicitação de Pagamentos'!D138</f>
        <v>2646</v>
      </c>
    </row>
    <row r="137" spans="1:4" x14ac:dyDescent="0.25">
      <c r="A137" s="15" t="str">
        <f>'Solicitação de Pagamentos'!F139</f>
        <v>0127/20</v>
      </c>
      <c r="B137" s="16" t="str">
        <f>'Solicitação de Pagamentos'!E139</f>
        <v xml:space="preserve">JM HEALTH EQUIPAMENTOS MEDICOS </v>
      </c>
      <c r="C137" s="16">
        <f>'Solicitação de Pagamentos'!A139</f>
        <v>1685</v>
      </c>
      <c r="D137" s="16">
        <f>'Solicitação de Pagamentos'!D139</f>
        <v>325</v>
      </c>
    </row>
    <row r="138" spans="1:4" x14ac:dyDescent="0.25">
      <c r="A138" s="15" t="str">
        <f>'Solicitação de Pagamentos'!F140</f>
        <v>0152/20</v>
      </c>
      <c r="B138" s="16" t="str">
        <f>'Solicitação de Pagamentos'!E140</f>
        <v>JP INDUSTRIA FARMACEUTICA S/A</v>
      </c>
      <c r="C138" s="16">
        <f>'Solicitação de Pagamentos'!A140</f>
        <v>149592</v>
      </c>
      <c r="D138" s="16">
        <f>'Solicitação de Pagamentos'!D140</f>
        <v>3002.5</v>
      </c>
    </row>
    <row r="139" spans="1:4" x14ac:dyDescent="0.25">
      <c r="A139" s="15" t="str">
        <f>'Solicitação de Pagamentos'!F141</f>
        <v>0127/20</v>
      </c>
      <c r="B139" s="16" t="str">
        <f>'Solicitação de Pagamentos'!E141</f>
        <v>MEDICAL SUTURE COMERCIO DE MATERIAL HOSPITALAR LTDA</v>
      </c>
      <c r="C139" s="16">
        <f>'Solicitação de Pagamentos'!A141</f>
        <v>72640</v>
      </c>
      <c r="D139" s="16">
        <f>'Solicitação de Pagamentos'!D141</f>
        <v>1160.8</v>
      </c>
    </row>
    <row r="140" spans="1:4" x14ac:dyDescent="0.25">
      <c r="A140" s="15" t="str">
        <f>'Solicitação de Pagamentos'!F142</f>
        <v>0154/20</v>
      </c>
      <c r="B140" s="16" t="str">
        <f>'Solicitação de Pagamentos'!E142</f>
        <v>ONCO PROD DISTRIBUIDORA DE PRODUTOS HOSPITALARES E ONCOLOGICOS LTDA</v>
      </c>
      <c r="C140" s="16">
        <f>'Solicitação de Pagamentos'!A142</f>
        <v>125597</v>
      </c>
      <c r="D140" s="16">
        <f>'Solicitação de Pagamentos'!D142</f>
        <v>7493.5</v>
      </c>
    </row>
    <row r="141" spans="1:4" x14ac:dyDescent="0.25">
      <c r="A141" s="15" t="str">
        <f>'Solicitação de Pagamentos'!F143</f>
        <v>0154/20</v>
      </c>
      <c r="B141" s="16" t="str">
        <f>'Solicitação de Pagamentos'!E143</f>
        <v>OPEM REPREST IMP EXP DISTRIBUIDORA LTDA</v>
      </c>
      <c r="C141" s="16">
        <f>'Solicitação de Pagamentos'!A143</f>
        <v>60416</v>
      </c>
      <c r="D141" s="16">
        <f>'Solicitação de Pagamentos'!D143</f>
        <v>4400</v>
      </c>
    </row>
    <row r="142" spans="1:4" x14ac:dyDescent="0.25">
      <c r="A142" s="15" t="str">
        <f>'Solicitação de Pagamentos'!F144</f>
        <v>0100/20</v>
      </c>
      <c r="B142" s="16" t="str">
        <f>'Solicitação de Pagamentos'!E144</f>
        <v>TROPICAL DISTRIBUIDORA HORTIFRUTIGRANJEIROS LTDA</v>
      </c>
      <c r="C142" s="16">
        <f>'Solicitação de Pagamentos'!A144</f>
        <v>1409471</v>
      </c>
      <c r="D142" s="16">
        <f>'Solicitação de Pagamentos'!D144</f>
        <v>442.1</v>
      </c>
    </row>
    <row r="143" spans="1:4" x14ac:dyDescent="0.25">
      <c r="A143" s="15" t="str">
        <f>'Solicitação de Pagamentos'!F145</f>
        <v>0100/20</v>
      </c>
      <c r="B143" s="16" t="str">
        <f>'Solicitação de Pagamentos'!E145</f>
        <v>A V BARROS &amp; VILLARES LTDA</v>
      </c>
      <c r="C143" s="16">
        <f>'Solicitação de Pagamentos'!A145</f>
        <v>8066</v>
      </c>
      <c r="D143" s="16">
        <f>'Solicitação de Pagamentos'!D145</f>
        <v>242.35</v>
      </c>
    </row>
    <row r="144" spans="1:4" x14ac:dyDescent="0.25">
      <c r="A144" s="15" t="str">
        <f>'Solicitação de Pagamentos'!F146</f>
        <v>0099/20</v>
      </c>
      <c r="B144" s="16" t="str">
        <f>'Solicitação de Pagamentos'!E146</f>
        <v>ALMEIDA COMERCIO DE ALIMENTOS EIRELI</v>
      </c>
      <c r="C144" s="16">
        <f>'Solicitação de Pagamentos'!A146</f>
        <v>482514</v>
      </c>
      <c r="D144" s="16">
        <f>'Solicitação de Pagamentos'!D146</f>
        <v>558</v>
      </c>
    </row>
    <row r="145" spans="1:4" x14ac:dyDescent="0.25">
      <c r="A145" s="15" t="str">
        <f>'Solicitação de Pagamentos'!F147</f>
        <v>0014/20</v>
      </c>
      <c r="B145" s="16" t="str">
        <f>'Solicitação de Pagamentos'!E147</f>
        <v>AMERICA NET LTDA SP</v>
      </c>
      <c r="C145" s="16">
        <f>'Solicitação de Pagamentos'!A147</f>
        <v>1359585</v>
      </c>
      <c r="D145" s="16">
        <f>'Solicitação de Pagamentos'!D147</f>
        <v>1120</v>
      </c>
    </row>
    <row r="146" spans="1:4" x14ac:dyDescent="0.25">
      <c r="A146" s="15" t="str">
        <f>'Solicitação de Pagamentos'!F148</f>
        <v>0014/20</v>
      </c>
      <c r="B146" s="16" t="str">
        <f>'Solicitação de Pagamentos'!E148</f>
        <v>AMERICA NET LTDA SP</v>
      </c>
      <c r="C146" s="16">
        <f>'Solicitação de Pagamentos'!A148</f>
        <v>117835</v>
      </c>
      <c r="D146" s="16">
        <f>'Solicitação de Pagamentos'!D148</f>
        <v>480</v>
      </c>
    </row>
    <row r="147" spans="1:4" x14ac:dyDescent="0.25">
      <c r="A147" s="15" t="str">
        <f>'Solicitação de Pagamentos'!F149</f>
        <v>0099/20</v>
      </c>
      <c r="B147" s="16" t="str">
        <f>'Solicitação de Pagamentos'!E149</f>
        <v>VIEIRA &amp; COUTO COMERCIO DISTRIBUIÇÃO PRODUTOS ALIMENTICIOS LTDA</v>
      </c>
      <c r="C147" s="16">
        <f>'Solicitação de Pagamentos'!A149</f>
        <v>43247</v>
      </c>
      <c r="D147" s="16">
        <f>'Solicitação de Pagamentos'!D149</f>
        <v>700</v>
      </c>
    </row>
    <row r="148" spans="1:4" x14ac:dyDescent="0.25">
      <c r="A148" s="15" t="str">
        <f>'Solicitação de Pagamentos'!F150</f>
        <v>0173/20</v>
      </c>
      <c r="B148" s="16" t="str">
        <f>'Solicitação de Pagamentos'!E150</f>
        <v>ANBIOTON IMPORTADORA LTDA</v>
      </c>
      <c r="C148" s="16">
        <f>'Solicitação de Pagamentos'!A150</f>
        <v>113879</v>
      </c>
      <c r="D148" s="16">
        <f>'Solicitação de Pagamentos'!D150</f>
        <v>20068.5</v>
      </c>
    </row>
    <row r="149" spans="1:4" x14ac:dyDescent="0.25">
      <c r="A149" s="15" t="str">
        <f>'Solicitação de Pagamentos'!F151</f>
        <v>0167/20</v>
      </c>
      <c r="B149" s="16" t="str">
        <f>'Solicitação de Pagamentos'!E151</f>
        <v>ASTRA FARMA COMERCIO DE MAT. MED HOSP LTDA</v>
      </c>
      <c r="C149" s="16">
        <f>'Solicitação de Pagamentos'!A151</f>
        <v>87274</v>
      </c>
      <c r="D149" s="16">
        <f>'Solicitação de Pagamentos'!D151</f>
        <v>603.84</v>
      </c>
    </row>
    <row r="150" spans="1:4" x14ac:dyDescent="0.25">
      <c r="A150" s="15" t="str">
        <f>'Solicitação de Pagamentos'!F152</f>
        <v>0099/20</v>
      </c>
      <c r="B150" s="16" t="str">
        <f>'Solicitação de Pagamentos'!E152</f>
        <v xml:space="preserve">C. F. S. SUPERMERCADO EIRELI </v>
      </c>
      <c r="C150" s="16">
        <f>'Solicitação de Pagamentos'!A152</f>
        <v>58336</v>
      </c>
      <c r="D150" s="16">
        <f>'Solicitação de Pagamentos'!D152</f>
        <v>1527.92</v>
      </c>
    </row>
    <row r="151" spans="1:4" x14ac:dyDescent="0.25">
      <c r="A151" s="15" t="str">
        <f>'Solicitação de Pagamentos'!F153</f>
        <v>0153/20</v>
      </c>
      <c r="B151" s="16" t="str">
        <f>'Solicitação de Pagamentos'!E153</f>
        <v>CIAMED DISTRIBUIDORA DE MEDICAMENTOS</v>
      </c>
      <c r="C151" s="16">
        <f>'Solicitação de Pagamentos'!A153</f>
        <v>131483</v>
      </c>
      <c r="D151" s="16">
        <f>'Solicitação de Pagamentos'!D153</f>
        <v>5407.5</v>
      </c>
    </row>
    <row r="152" spans="1:4" x14ac:dyDescent="0.25">
      <c r="A152" s="15" t="str">
        <f>'Solicitação de Pagamentos'!F154</f>
        <v>0154/20</v>
      </c>
      <c r="B152" s="16" t="str">
        <f>'Solicitação de Pagamentos'!E154</f>
        <v>COMERCIAL CIRURGICA RIOCLARENSE LTDA</v>
      </c>
      <c r="C152" s="16">
        <f>'Solicitação de Pagamentos'!A154</f>
        <v>25275</v>
      </c>
      <c r="D152" s="16">
        <f>'Solicitação de Pagamentos'!D154</f>
        <v>2900</v>
      </c>
    </row>
    <row r="153" spans="1:4" x14ac:dyDescent="0.25">
      <c r="A153" s="15" t="str">
        <f>'Solicitação de Pagamentos'!F155</f>
        <v>0167/20</v>
      </c>
      <c r="B153" s="16" t="str">
        <f>'Solicitação de Pagamentos'!E155</f>
        <v>COMERCIAL CIRURGICA RIOCLARENSE LTDA</v>
      </c>
      <c r="C153" s="16">
        <f>'Solicitação de Pagamentos'!A155</f>
        <v>1299875</v>
      </c>
      <c r="D153" s="16">
        <f>'Solicitação de Pagamentos'!D155</f>
        <v>1176.56</v>
      </c>
    </row>
    <row r="154" spans="1:4" x14ac:dyDescent="0.25">
      <c r="A154" s="15" t="str">
        <f>'Solicitação de Pagamentos'!F156</f>
        <v>0173/20</v>
      </c>
      <c r="B154" s="16" t="str">
        <f>'Solicitação de Pagamentos'!E156</f>
        <v>COMERCIAL CIRURGICA RIOCLARENSE LTDA</v>
      </c>
      <c r="C154" s="16">
        <f>'Solicitação de Pagamentos'!A156</f>
        <v>1299798</v>
      </c>
      <c r="D154" s="16">
        <f>'Solicitação de Pagamentos'!D156</f>
        <v>5761</v>
      </c>
    </row>
    <row r="155" spans="1:4" x14ac:dyDescent="0.25">
      <c r="A155" s="15" t="str">
        <f>'Solicitação de Pagamentos'!F157</f>
        <v>0173/20</v>
      </c>
      <c r="B155" s="16" t="str">
        <f>'Solicitação de Pagamentos'!E157</f>
        <v>DUPATRI HOSPITALAR COMERCIO IMPORTACAO E EXPORTACAO LTDA</v>
      </c>
      <c r="C155" s="16">
        <f>'Solicitação de Pagamentos'!A157</f>
        <v>1097919</v>
      </c>
      <c r="D155" s="16">
        <f>'Solicitação de Pagamentos'!D157</f>
        <v>360</v>
      </c>
    </row>
    <row r="156" spans="1:4" x14ac:dyDescent="0.25">
      <c r="A156" s="15" t="str">
        <f>'Solicitação de Pagamentos'!F158</f>
        <v>0159/20</v>
      </c>
      <c r="B156" s="16" t="str">
        <f>'Solicitação de Pagamentos'!E158</f>
        <v>FOUR MED DISTRIBUIDORA HOSPITALAR IMPORTADORA LTDA EPP</v>
      </c>
      <c r="C156" s="16">
        <f>'Solicitação de Pagamentos'!A158</f>
        <v>10462</v>
      </c>
      <c r="D156" s="16">
        <f>'Solicitação de Pagamentos'!D158</f>
        <v>583.79999999999995</v>
      </c>
    </row>
    <row r="157" spans="1:4" x14ac:dyDescent="0.25">
      <c r="A157" s="15" t="str">
        <f>'Solicitação de Pagamentos'!F159</f>
        <v>0167/20</v>
      </c>
      <c r="B157" s="16" t="str">
        <f>'Solicitação de Pagamentos'!E159</f>
        <v>NOVA HOSPITALAR COMERCIAL E IMPORTADORA</v>
      </c>
      <c r="C157" s="16">
        <f>'Solicitação de Pagamentos'!A159</f>
        <v>12262</v>
      </c>
      <c r="D157" s="16">
        <f>'Solicitação de Pagamentos'!D159</f>
        <v>745</v>
      </c>
    </row>
    <row r="158" spans="1:4" x14ac:dyDescent="0.25">
      <c r="A158" s="15" t="str">
        <f>'Solicitação de Pagamentos'!F160</f>
        <v>0167/20</v>
      </c>
      <c r="B158" s="16" t="str">
        <f>'Solicitação de Pagamentos'!E160</f>
        <v>OCEAN PROD HOSP LTDA</v>
      </c>
      <c r="C158" s="16">
        <f>'Solicitação de Pagamentos'!A160</f>
        <v>46773</v>
      </c>
      <c r="D158" s="16">
        <f>'Solicitação de Pagamentos'!D160</f>
        <v>2340.98</v>
      </c>
    </row>
    <row r="159" spans="1:4" x14ac:dyDescent="0.25">
      <c r="A159" s="15" t="str">
        <f>'Solicitação de Pagamentos'!F161</f>
        <v>0154/20</v>
      </c>
      <c r="B159" s="16" t="str">
        <f>'Solicitação de Pagamentos'!E161</f>
        <v>SULMEDIC COMERCIO DE MEDICAMENTOS EIRELI</v>
      </c>
      <c r="C159" s="16">
        <f>'Solicitação de Pagamentos'!A161</f>
        <v>80628</v>
      </c>
      <c r="D159" s="16">
        <f>'Solicitação de Pagamentos'!D161</f>
        <v>1326.5</v>
      </c>
    </row>
    <row r="160" spans="1:4" x14ac:dyDescent="0.25">
      <c r="A160" s="15" t="str">
        <f>'Solicitação de Pagamentos'!F162</f>
        <v>0167/20</v>
      </c>
      <c r="B160" s="16" t="str">
        <f>'Solicitação de Pagamentos'!E162</f>
        <v>SUPERMED COM E IMP DE PROD MED E HOSP LTDA</v>
      </c>
      <c r="C160" s="16">
        <f>'Solicitação de Pagamentos'!A162</f>
        <v>83717</v>
      </c>
      <c r="D160" s="16">
        <f>'Solicitação de Pagamentos'!D162</f>
        <v>720</v>
      </c>
    </row>
    <row r="161" spans="1:4" x14ac:dyDescent="0.25">
      <c r="A161" s="15" t="str">
        <f>'Solicitação de Pagamentos'!F163</f>
        <v>0167/20</v>
      </c>
      <c r="B161" s="16" t="str">
        <f>'Solicitação de Pagamentos'!E163</f>
        <v>SUPERMED COM E IMP DE PROD MED E HOSP LTDA</v>
      </c>
      <c r="C161" s="16">
        <f>'Solicitação de Pagamentos'!A163</f>
        <v>83255</v>
      </c>
      <c r="D161" s="16">
        <f>'Solicitação de Pagamentos'!D163</f>
        <v>959.22</v>
      </c>
    </row>
    <row r="162" spans="1:4" x14ac:dyDescent="0.25">
      <c r="A162" s="15" t="str">
        <f>'Solicitação de Pagamentos'!F164</f>
        <v>0100/20</v>
      </c>
      <c r="B162" s="16" t="str">
        <f>'Solicitação de Pagamentos'!E164</f>
        <v>TROPICAL DISTRIBUIDORA HORTIFRUTIGRANJEIROS LTDA</v>
      </c>
      <c r="C162" s="16">
        <f>'Solicitação de Pagamentos'!A164</f>
        <v>1409987</v>
      </c>
      <c r="D162" s="16">
        <f>'Solicitação de Pagamentos'!D164</f>
        <v>243.3</v>
      </c>
    </row>
    <row r="163" spans="1:4" x14ac:dyDescent="0.25">
      <c r="A163" s="15" t="str">
        <f>'Solicitação de Pagamentos'!F165</f>
        <v>0100/20</v>
      </c>
      <c r="B163" s="16" t="str">
        <f>'Solicitação de Pagamentos'!E165</f>
        <v>TROPICAL DISTRIBUIDORA HORTIFRUTIGRANJEIROS LTDA</v>
      </c>
      <c r="C163" s="16">
        <f>'Solicitação de Pagamentos'!A165</f>
        <v>1409726</v>
      </c>
      <c r="D163" s="16">
        <f>'Solicitação de Pagamentos'!D165</f>
        <v>262.10000000000002</v>
      </c>
    </row>
    <row r="164" spans="1:4" x14ac:dyDescent="0.25">
      <c r="A164" s="15" t="str">
        <f>'Solicitação de Pagamentos'!F166</f>
        <v>0167/20</v>
      </c>
      <c r="B164" s="16" t="str">
        <f>'Solicitação de Pagamentos'!E166</f>
        <v>CRISMED COMERCIAL HOSPITALAR LTDA</v>
      </c>
      <c r="C164" s="16">
        <f>'Solicitação de Pagamentos'!A166</f>
        <v>223649</v>
      </c>
      <c r="D164" s="16">
        <f>'Solicitação de Pagamentos'!D166</f>
        <v>309.66000000000003</v>
      </c>
    </row>
    <row r="165" spans="1:4" x14ac:dyDescent="0.25">
      <c r="A165" s="15" t="str">
        <f>'Solicitação de Pagamentos'!F167</f>
        <v>0167/20</v>
      </c>
      <c r="B165" s="16" t="str">
        <f>'Solicitação de Pagamentos'!E167</f>
        <v>GUINEZ INTERNATIONAL C R IMP LTDA</v>
      </c>
      <c r="C165" s="16">
        <f>'Solicitação de Pagamentos'!A167</f>
        <v>73107</v>
      </c>
      <c r="D165" s="16">
        <f>'Solicitação de Pagamentos'!D167</f>
        <v>2520</v>
      </c>
    </row>
    <row r="166" spans="1:4" x14ac:dyDescent="0.25">
      <c r="A166" s="15" t="str">
        <f>'Solicitação de Pagamentos'!F168</f>
        <v>0160/20</v>
      </c>
      <c r="B166" s="16" t="str">
        <f>'Solicitação de Pagamentos'!E168</f>
        <v xml:space="preserve">JM HEALTH EQUIPAMENTOS MEDICOS </v>
      </c>
      <c r="C166" s="16">
        <f>'Solicitação de Pagamentos'!A168</f>
        <v>1696</v>
      </c>
      <c r="D166" s="16">
        <f>'Solicitação de Pagamentos'!D168</f>
        <v>4095</v>
      </c>
    </row>
    <row r="167" spans="1:4" x14ac:dyDescent="0.25">
      <c r="A167" s="15" t="str">
        <f>'Solicitação de Pagamentos'!F169</f>
        <v>0167/20</v>
      </c>
      <c r="B167" s="16" t="str">
        <f>'Solicitação de Pagamentos'!E169</f>
        <v>SUPERMED COM E IMP DE PROD MED E HOSP LTDA</v>
      </c>
      <c r="C167" s="16">
        <f>'Solicitação de Pagamentos'!A169</f>
        <v>439107</v>
      </c>
      <c r="D167" s="16">
        <f>'Solicitação de Pagamentos'!D169</f>
        <v>761.87</v>
      </c>
    </row>
    <row r="168" spans="1:4" x14ac:dyDescent="0.25">
      <c r="A168" s="15" t="str">
        <f>'Solicitação de Pagamentos'!F170</f>
        <v>0100/20</v>
      </c>
      <c r="B168" s="16" t="str">
        <f>'Solicitação de Pagamentos'!E170</f>
        <v>A V BARROS &amp; VILLARES LTDA</v>
      </c>
      <c r="C168" s="16">
        <f>'Solicitação de Pagamentos'!A170</f>
        <v>8093</v>
      </c>
      <c r="D168" s="16">
        <f>'Solicitação de Pagamentos'!D170</f>
        <v>171.64</v>
      </c>
    </row>
    <row r="169" spans="1:4" x14ac:dyDescent="0.25">
      <c r="A169" s="15" t="str">
        <f>'Solicitação de Pagamentos'!F171</f>
        <v>0167/20</v>
      </c>
      <c r="B169" s="16" t="str">
        <f>'Solicitação de Pagamentos'!E171</f>
        <v>ALIANÇA COM MAT HOSPITALAR LTDA EPP</v>
      </c>
      <c r="C169" s="16">
        <f>'Solicitação de Pagamentos'!A171</f>
        <v>16970</v>
      </c>
      <c r="D169" s="16">
        <f>'Solicitação de Pagamentos'!D171</f>
        <v>1050</v>
      </c>
    </row>
    <row r="170" spans="1:4" x14ac:dyDescent="0.25">
      <c r="A170" s="15" t="str">
        <f>'Solicitação de Pagamentos'!F172</f>
        <v>0167/20</v>
      </c>
      <c r="B170" s="16" t="str">
        <f>'Solicitação de Pagamentos'!E172</f>
        <v>ALIANÇA COM MAT HOSPITALAR LTDA EPP</v>
      </c>
      <c r="C170" s="16">
        <f>'Solicitação de Pagamentos'!A172</f>
        <v>16969</v>
      </c>
      <c r="D170" s="16">
        <f>'Solicitação de Pagamentos'!D172</f>
        <v>2546.5</v>
      </c>
    </row>
    <row r="171" spans="1:4" x14ac:dyDescent="0.25">
      <c r="A171" s="15" t="str">
        <f>'Solicitação de Pagamentos'!F173</f>
        <v>0099/20</v>
      </c>
      <c r="B171" s="16" t="str">
        <f>'Solicitação de Pagamentos'!E173</f>
        <v>ALMEIDA COMERCIO DE ALIMENTOS EIRELI</v>
      </c>
      <c r="C171" s="16">
        <f>'Solicitação de Pagamentos'!A173</f>
        <v>483163</v>
      </c>
      <c r="D171" s="16">
        <f>'Solicitação de Pagamentos'!D173</f>
        <v>418.5</v>
      </c>
    </row>
    <row r="172" spans="1:4" x14ac:dyDescent="0.25">
      <c r="A172" s="15" t="str">
        <f>'Solicitação de Pagamentos'!F174</f>
        <v>0101/20</v>
      </c>
      <c r="B172" s="16" t="str">
        <f>'Solicitação de Pagamentos'!E174</f>
        <v>ALMEIDA COMERCIO DE ALIMENTOS EIRELI</v>
      </c>
      <c r="C172" s="16">
        <f>'Solicitação de Pagamentos'!A174</f>
        <v>482911</v>
      </c>
      <c r="D172" s="16">
        <f>'Solicitação de Pagamentos'!D174</f>
        <v>409.58</v>
      </c>
    </row>
    <row r="173" spans="1:4" x14ac:dyDescent="0.25">
      <c r="A173" s="15" t="str">
        <f>'Solicitação de Pagamentos'!F175</f>
        <v>0167/20</v>
      </c>
      <c r="B173" s="16" t="str">
        <f>'Solicitação de Pagamentos'!E175</f>
        <v>C.B.S MEDICO CIENTIFICA S/A</v>
      </c>
      <c r="C173" s="16">
        <f>'Solicitação de Pagamentos'!A175</f>
        <v>1002192</v>
      </c>
      <c r="D173" s="16">
        <f>'Solicitação de Pagamentos'!D175</f>
        <v>840</v>
      </c>
    </row>
    <row r="174" spans="1:4" x14ac:dyDescent="0.25">
      <c r="A174" s="15" t="str">
        <f>'Solicitação de Pagamentos'!F176</f>
        <v>0167/20</v>
      </c>
      <c r="B174" s="16" t="str">
        <f>'Solicitação de Pagamentos'!E176</f>
        <v>C.B.S MEDICO CIENTIFICA S/A</v>
      </c>
      <c r="C174" s="16">
        <f>'Solicitação de Pagamentos'!A176</f>
        <v>1002165</v>
      </c>
      <c r="D174" s="16">
        <f>'Solicitação de Pagamentos'!D176</f>
        <v>20568.8</v>
      </c>
    </row>
    <row r="175" spans="1:4" x14ac:dyDescent="0.25">
      <c r="A175" s="15" t="str">
        <f>'Solicitação de Pagamentos'!F177</f>
        <v>0168/20</v>
      </c>
      <c r="B175" s="16" t="str">
        <f>'Solicitação de Pagamentos'!E177</f>
        <v>EXPRESSMEDICAL COM AT AC E VAR CORREL MEDICOS LTDA</v>
      </c>
      <c r="C175" s="16">
        <f>'Solicitação de Pagamentos'!A177</f>
        <v>4385</v>
      </c>
      <c r="D175" s="16">
        <f>'Solicitação de Pagamentos'!D177</f>
        <v>2628</v>
      </c>
    </row>
    <row r="176" spans="1:4" x14ac:dyDescent="0.25">
      <c r="A176" s="15" t="str">
        <f>'Solicitação de Pagamentos'!F178</f>
        <v>0173/20</v>
      </c>
      <c r="B176" s="16" t="str">
        <f>'Solicitação de Pagamentos'!E178</f>
        <v>FOUR MED DISTRIBUIDORA HOSPITALAR IMPORTADORA LTDA EPP</v>
      </c>
      <c r="C176" s="16">
        <f>'Solicitação de Pagamentos'!A178</f>
        <v>10497</v>
      </c>
      <c r="D176" s="16">
        <f>'Solicitação de Pagamentos'!D178</f>
        <v>522</v>
      </c>
    </row>
    <row r="177" spans="1:4" x14ac:dyDescent="0.25">
      <c r="A177" s="15" t="str">
        <f>'Solicitação de Pagamentos'!F179</f>
        <v>0173/20</v>
      </c>
      <c r="B177" s="16" t="str">
        <f>'Solicitação de Pagamentos'!E179</f>
        <v>HMEDIC DISTRIBUIDOTA DE MEDICAMENTOS LTDA</v>
      </c>
      <c r="C177" s="16">
        <f>'Solicitação de Pagamentos'!A179</f>
        <v>3520</v>
      </c>
      <c r="D177" s="16">
        <f>'Solicitação de Pagamentos'!D179</f>
        <v>2028</v>
      </c>
    </row>
    <row r="178" spans="1:4" x14ac:dyDescent="0.25">
      <c r="A178" s="15" t="str">
        <f>'Solicitação de Pagamentos'!F180</f>
        <v>0013/20</v>
      </c>
      <c r="B178" s="16" t="str">
        <f>'Solicitação de Pagamentos'!E180</f>
        <v>MMT COMERCIO E INSTALAÇÕES ELETR EM ALT E BAIXA TENSÃO LTDA ME</v>
      </c>
      <c r="C178" s="16">
        <f>'Solicitação de Pagamentos'!A180</f>
        <v>644</v>
      </c>
      <c r="D178" s="16">
        <f>'Solicitação de Pagamentos'!D180</f>
        <v>12968.39</v>
      </c>
    </row>
    <row r="179" spans="1:4" x14ac:dyDescent="0.25">
      <c r="A179" s="15" t="str">
        <f>'Solicitação de Pagamentos'!F181</f>
        <v>0034/20</v>
      </c>
      <c r="B179" s="16" t="str">
        <f>'Solicitação de Pagamentos'!E181</f>
        <v>PHILIPS MEDICAL SYSTEMS LTDA</v>
      </c>
      <c r="C179" s="16">
        <f>'Solicitação de Pagamentos'!A181</f>
        <v>119821</v>
      </c>
      <c r="D179" s="16">
        <f>'Solicitação de Pagamentos'!D181</f>
        <v>419.99</v>
      </c>
    </row>
    <row r="180" spans="1:4" x14ac:dyDescent="0.25">
      <c r="A180" s="15" t="str">
        <f>'Solicitação de Pagamentos'!F182</f>
        <v>0157/20</v>
      </c>
      <c r="B180" s="16" t="str">
        <f>'Solicitação de Pagamentos'!E182</f>
        <v>PHILIPS MEDICAL SYSTEMS LTDA</v>
      </c>
      <c r="C180" s="16">
        <f>'Solicitação de Pagamentos'!A182</f>
        <v>120021</v>
      </c>
      <c r="D180" s="16">
        <f>'Solicitação de Pagamentos'!D182</f>
        <v>400</v>
      </c>
    </row>
    <row r="181" spans="1:4" x14ac:dyDescent="0.25">
      <c r="A181" s="15" t="str">
        <f>'Solicitação de Pagamentos'!F183</f>
        <v>0157/20</v>
      </c>
      <c r="B181" s="16" t="str">
        <f>'Solicitação de Pagamentos'!E183</f>
        <v>PHILIPS MEDICAL SYSTEMS LTDA</v>
      </c>
      <c r="C181" s="16">
        <f>'Solicitação de Pagamentos'!A183</f>
        <v>120022</v>
      </c>
      <c r="D181" s="16">
        <f>'Solicitação de Pagamentos'!D183</f>
        <v>400</v>
      </c>
    </row>
    <row r="182" spans="1:4" x14ac:dyDescent="0.25">
      <c r="A182" s="15" t="str">
        <f>'Solicitação de Pagamentos'!F184</f>
        <v>0157/20</v>
      </c>
      <c r="B182" s="16" t="str">
        <f>'Solicitação de Pagamentos'!E184</f>
        <v>PHILIPS MEDICAL SYSTEMS LTDA</v>
      </c>
      <c r="C182" s="16">
        <f>'Solicitação de Pagamentos'!A184</f>
        <v>120023</v>
      </c>
      <c r="D182" s="16">
        <f>'Solicitação de Pagamentos'!D184</f>
        <v>400</v>
      </c>
    </row>
    <row r="183" spans="1:4" x14ac:dyDescent="0.25">
      <c r="A183" s="15" t="str">
        <f>'Solicitação de Pagamentos'!F185</f>
        <v>0157/20</v>
      </c>
      <c r="B183" s="16" t="str">
        <f>'Solicitação de Pagamentos'!E185</f>
        <v>PHILIPS MEDICAL SYSTEMS LTDA</v>
      </c>
      <c r="C183" s="16">
        <f>'Solicitação de Pagamentos'!A185</f>
        <v>120024</v>
      </c>
      <c r="D183" s="16">
        <f>'Solicitação de Pagamentos'!D185</f>
        <v>400</v>
      </c>
    </row>
    <row r="184" spans="1:4" x14ac:dyDescent="0.25">
      <c r="A184" s="15" t="str">
        <f>'Solicitação de Pagamentos'!F186</f>
        <v>0157/20</v>
      </c>
      <c r="B184" s="16" t="str">
        <f>'Solicitação de Pagamentos'!E186</f>
        <v>PHILIPS MEDICAL SYSTEMS LTDA</v>
      </c>
      <c r="C184" s="16">
        <f>'Solicitação de Pagamentos'!A186</f>
        <v>329023</v>
      </c>
      <c r="D184" s="16">
        <f>'Solicitação de Pagamentos'!D186</f>
        <v>2434.92</v>
      </c>
    </row>
    <row r="185" spans="1:4" x14ac:dyDescent="0.25">
      <c r="A185" s="15" t="str">
        <f>'Solicitação de Pagamentos'!F187</f>
        <v>0157/20</v>
      </c>
      <c r="B185" s="16" t="str">
        <f>'Solicitação de Pagamentos'!E187</f>
        <v>PHILIPS MEDICAL SYSTEMS LTDA</v>
      </c>
      <c r="C185" s="16">
        <f>'Solicitação de Pagamentos'!A187</f>
        <v>329027</v>
      </c>
      <c r="D185" s="16">
        <f>'Solicitação de Pagamentos'!D187</f>
        <v>2434.92</v>
      </c>
    </row>
    <row r="186" spans="1:4" x14ac:dyDescent="0.25">
      <c r="A186" s="15" t="str">
        <f>'Solicitação de Pagamentos'!F188</f>
        <v>0157/20</v>
      </c>
      <c r="B186" s="16" t="str">
        <f>'Solicitação de Pagamentos'!E188</f>
        <v>PHILIPS MEDICAL SYSTEMS LTDA</v>
      </c>
      <c r="C186" s="16">
        <f>'Solicitação de Pagamentos'!A188</f>
        <v>329028</v>
      </c>
      <c r="D186" s="16">
        <f>'Solicitação de Pagamentos'!D188</f>
        <v>2434.92</v>
      </c>
    </row>
    <row r="187" spans="1:4" x14ac:dyDescent="0.25">
      <c r="A187" s="15" t="str">
        <f>'Solicitação de Pagamentos'!F189</f>
        <v>0157/20</v>
      </c>
      <c r="B187" s="16" t="str">
        <f>'Solicitação de Pagamentos'!E189</f>
        <v>PHILIPS MEDICAL SYSTEMS LTDA</v>
      </c>
      <c r="C187" s="16">
        <f>'Solicitação de Pagamentos'!A189</f>
        <v>329029</v>
      </c>
      <c r="D187" s="16">
        <f>'Solicitação de Pagamentos'!D189</f>
        <v>3299.06</v>
      </c>
    </row>
    <row r="188" spans="1:4" x14ac:dyDescent="0.25">
      <c r="A188" s="15" t="str">
        <f>'Solicitação de Pagamentos'!F190</f>
        <v>0167/20</v>
      </c>
      <c r="B188" s="16" t="str">
        <f>'Solicitação de Pagamentos'!E190</f>
        <v>ROYAL MED COMERCIO E PRODUTOS MEDICOS LTDA ME</v>
      </c>
      <c r="C188" s="16">
        <f>'Solicitação de Pagamentos'!A190</f>
        <v>312</v>
      </c>
      <c r="D188" s="16">
        <f>'Solicitação de Pagamentos'!D190</f>
        <v>904</v>
      </c>
    </row>
    <row r="189" spans="1:4" x14ac:dyDescent="0.25">
      <c r="A189" s="15" t="str">
        <f>'Solicitação de Pagamentos'!F191</f>
        <v>0168/20</v>
      </c>
      <c r="B189" s="16" t="str">
        <f>'Solicitação de Pagamentos'!E191</f>
        <v>SIST DE SERV RB QUALITY COM DE BEM LTDA</v>
      </c>
      <c r="C189" s="16">
        <f>'Solicitação de Pagamentos'!A191</f>
        <v>1281862</v>
      </c>
      <c r="D189" s="16">
        <f>'Solicitação de Pagamentos'!D191</f>
        <v>1402.93</v>
      </c>
    </row>
    <row r="190" spans="1:4" x14ac:dyDescent="0.25">
      <c r="A190" s="15" t="str">
        <f>'Solicitação de Pagamentos'!F192</f>
        <v>0100/20</v>
      </c>
      <c r="B190" s="16" t="str">
        <f>'Solicitação de Pagamentos'!E192</f>
        <v>TROPICAL DISTRIBUIDORA HORTIFRUTIGRANJEIROS LTDA</v>
      </c>
      <c r="C190" s="16">
        <f>'Solicitação de Pagamentos'!A192</f>
        <v>1410269</v>
      </c>
      <c r="D190" s="16">
        <f>'Solicitação de Pagamentos'!D192</f>
        <v>197.1</v>
      </c>
    </row>
    <row r="191" spans="1:4" x14ac:dyDescent="0.25">
      <c r="A191" s="15" t="str">
        <f>'Solicitação de Pagamentos'!F193</f>
        <v>0112/20</v>
      </c>
      <c r="B191" s="16" t="str">
        <f>'Solicitação de Pagamentos'!E193</f>
        <v>VALDEMIR ALVES DE OLIVEIRA FILHO 25086785898</v>
      </c>
      <c r="C191" s="16">
        <f>'Solicitação de Pagamentos'!A193</f>
        <v>4</v>
      </c>
      <c r="D191" s="16">
        <f>'Solicitação de Pagamentos'!D193</f>
        <v>1300</v>
      </c>
    </row>
    <row r="192" spans="1:4" x14ac:dyDescent="0.25">
      <c r="A192" s="15" t="str">
        <f>'Solicitação de Pagamentos'!F194</f>
        <v>0100/20</v>
      </c>
      <c r="B192" s="16" t="str">
        <f>'Solicitação de Pagamentos'!E194</f>
        <v>A V BARROS &amp; VILLARES LTDA</v>
      </c>
      <c r="C192" s="16">
        <f>'Solicitação de Pagamentos'!A194</f>
        <v>8101</v>
      </c>
      <c r="D192" s="16">
        <f>'Solicitação de Pagamentos'!D194</f>
        <v>306.79000000000002</v>
      </c>
    </row>
    <row r="193" spans="1:4" x14ac:dyDescent="0.25">
      <c r="A193" s="15" t="str">
        <f>'Solicitação de Pagamentos'!F195</f>
        <v>0099/20</v>
      </c>
      <c r="B193" s="16" t="str">
        <f>'Solicitação de Pagamentos'!E195</f>
        <v>ALMEIDA COMERCIO DE ALIMENTOS EIRELI</v>
      </c>
      <c r="C193" s="16">
        <f>'Solicitação de Pagamentos'!A195</f>
        <v>483286</v>
      </c>
      <c r="D193" s="16">
        <f>'Solicitação de Pagamentos'!D195</f>
        <v>1674</v>
      </c>
    </row>
    <row r="194" spans="1:4" x14ac:dyDescent="0.25">
      <c r="A194" s="15" t="str">
        <f>'Solicitação de Pagamentos'!F196</f>
        <v>0167/20</v>
      </c>
      <c r="B194" s="16" t="str">
        <f>'Solicitação de Pagamentos'!E196</f>
        <v>COMERCIAL CIRURGICA RIOCLARENSE LTDA</v>
      </c>
      <c r="C194" s="16">
        <f>'Solicitação de Pagamentos'!A196</f>
        <v>25649</v>
      </c>
      <c r="D194" s="16">
        <f>'Solicitação de Pagamentos'!D196</f>
        <v>11235.1</v>
      </c>
    </row>
    <row r="195" spans="1:4" x14ac:dyDescent="0.25">
      <c r="A195" s="15" t="str">
        <f>'Solicitação de Pagamentos'!F197</f>
        <v>0167/20</v>
      </c>
      <c r="B195" s="16" t="str">
        <f>'Solicitação de Pagamentos'!E197</f>
        <v>FBS PRODUTOS DESCARTAVEIS EIRELI</v>
      </c>
      <c r="C195" s="16">
        <f>'Solicitação de Pagamentos'!A197</f>
        <v>1206</v>
      </c>
      <c r="D195" s="16">
        <f>'Solicitação de Pagamentos'!D197</f>
        <v>329.72</v>
      </c>
    </row>
    <row r="196" spans="1:4" x14ac:dyDescent="0.25">
      <c r="A196" s="15" t="str">
        <f>'Solicitação de Pagamentos'!F198</f>
        <v>0168/20</v>
      </c>
      <c r="B196" s="16" t="str">
        <f>'Solicitação de Pagamentos'!E198</f>
        <v>FBS PRODUTOS DESCARTAVEIS EIRELI</v>
      </c>
      <c r="C196" s="16">
        <f>'Solicitação de Pagamentos'!A198</f>
        <v>1205</v>
      </c>
      <c r="D196" s="16">
        <f>'Solicitação de Pagamentos'!D198</f>
        <v>1720.55</v>
      </c>
    </row>
    <row r="197" spans="1:4" x14ac:dyDescent="0.25">
      <c r="A197" s="15" t="str">
        <f>'Solicitação de Pagamentos'!F199</f>
        <v>0166/20</v>
      </c>
      <c r="B197" s="16" t="str">
        <f>'Solicitação de Pagamentos'!E199</f>
        <v>GAVETEIRO COMERCIO, IMPORTACAO E EXPORTCAO LTDA</v>
      </c>
      <c r="C197" s="16">
        <f>'Solicitação de Pagamentos'!A199</f>
        <v>261363</v>
      </c>
      <c r="D197" s="16">
        <f>'Solicitação de Pagamentos'!D199</f>
        <v>305.45</v>
      </c>
    </row>
    <row r="198" spans="1:4" x14ac:dyDescent="0.25">
      <c r="A198" s="15" t="str">
        <f>'Solicitação de Pagamentos'!F200</f>
        <v>0166/20</v>
      </c>
      <c r="B198" s="16" t="str">
        <f>'Solicitação de Pagamentos'!E200</f>
        <v>HT TEIXEIRA ELETRONICO - EPP</v>
      </c>
      <c r="C198" s="16">
        <f>'Solicitação de Pagamentos'!A200</f>
        <v>3372</v>
      </c>
      <c r="D198" s="16">
        <f>'Solicitação de Pagamentos'!D200</f>
        <v>200</v>
      </c>
    </row>
    <row r="199" spans="1:4" x14ac:dyDescent="0.25">
      <c r="A199" s="15" t="str">
        <f>'Solicitação de Pagamentos'!F201</f>
        <v>0167/20</v>
      </c>
      <c r="B199" s="16" t="str">
        <f>'Solicitação de Pagamentos'!E201</f>
        <v>M.N.P. CUSTODIO COM. RPOD. HOSPITALARES EIRILI</v>
      </c>
      <c r="C199" s="16">
        <f>'Solicitação de Pagamentos'!A201</f>
        <v>21660</v>
      </c>
      <c r="D199" s="16">
        <f>'Solicitação de Pagamentos'!D201</f>
        <v>1152.02</v>
      </c>
    </row>
    <row r="200" spans="1:4" x14ac:dyDescent="0.25">
      <c r="A200" s="15" t="str">
        <f>'Solicitação de Pagamentos'!F202</f>
        <v>0168/20</v>
      </c>
      <c r="B200" s="16" t="str">
        <f>'Solicitação de Pagamentos'!E202</f>
        <v>MAKRO ATACADISTA S/A</v>
      </c>
      <c r="C200" s="16">
        <f>'Solicitação de Pagamentos'!A202</f>
        <v>267700</v>
      </c>
      <c r="D200" s="16">
        <f>'Solicitação de Pagamentos'!D202</f>
        <v>2827.2</v>
      </c>
    </row>
    <row r="201" spans="1:4" x14ac:dyDescent="0.25">
      <c r="A201" s="15" t="str">
        <f>'Solicitação de Pagamentos'!F203</f>
        <v>0150/20</v>
      </c>
      <c r="B201" s="16" t="str">
        <f>'Solicitação de Pagamentos'!E203</f>
        <v>PHILIPS MEDICAL SYSTEMS LTDA</v>
      </c>
      <c r="C201" s="16">
        <f>'Solicitação de Pagamentos'!A203</f>
        <v>330045</v>
      </c>
      <c r="D201" s="16">
        <f>'Solicitação de Pagamentos'!D203</f>
        <v>3424.8</v>
      </c>
    </row>
    <row r="202" spans="1:4" x14ac:dyDescent="0.25">
      <c r="A202" s="15" t="str">
        <f>'Solicitação de Pagamentos'!F204</f>
        <v>0100/20</v>
      </c>
      <c r="B202" s="16" t="str">
        <f>'Solicitação de Pagamentos'!E204</f>
        <v>TROPICAL DISTRIBUIDORA HORTIFRUTIGRANJEIROS LTDA</v>
      </c>
      <c r="C202" s="16">
        <f>'Solicitação de Pagamentos'!A204</f>
        <v>1410540</v>
      </c>
      <c r="D202" s="16">
        <f>'Solicitação de Pagamentos'!D204</f>
        <v>488.6</v>
      </c>
    </row>
    <row r="203" spans="1:4" x14ac:dyDescent="0.25">
      <c r="A203" s="15" t="str">
        <f>'Solicitação de Pagamentos'!F205</f>
        <v>0167/20</v>
      </c>
      <c r="B203" s="16" t="str">
        <f>'Solicitação de Pagamentos'!E205</f>
        <v>BRAZMIX COMERCIO VAREJISTA E ATACADISTA</v>
      </c>
      <c r="C203" s="16">
        <f>'Solicitação de Pagamentos'!A205</f>
        <v>68605</v>
      </c>
      <c r="D203" s="16">
        <f>'Solicitação de Pagamentos'!D205</f>
        <v>1319.96</v>
      </c>
    </row>
    <row r="204" spans="1:4" x14ac:dyDescent="0.25">
      <c r="A204" s="15" t="str">
        <f>'Solicitação de Pagamentos'!F206</f>
        <v>0167/20</v>
      </c>
      <c r="B204" s="16" t="str">
        <f>'Solicitação de Pagamentos'!E206</f>
        <v>DE PAULI COM. REPRES IMPORT EXPORT LTDA</v>
      </c>
      <c r="C204" s="16">
        <f>'Solicitação de Pagamentos'!A206</f>
        <v>65178</v>
      </c>
      <c r="D204" s="16">
        <f>'Solicitação de Pagamentos'!D206</f>
        <v>1624.08</v>
      </c>
    </row>
    <row r="205" spans="1:4" x14ac:dyDescent="0.25">
      <c r="A205" s="15" t="str">
        <f>'Solicitação de Pagamentos'!F207</f>
        <v>0168/20</v>
      </c>
      <c r="B205" s="16" t="str">
        <f>'Solicitação de Pagamentos'!E207</f>
        <v>GAVETEIRO COMERCIO, IMPORTACAO E EXPORTCAO LTDA</v>
      </c>
      <c r="C205" s="16">
        <f>'Solicitação de Pagamentos'!A207</f>
        <v>261361</v>
      </c>
      <c r="D205" s="16">
        <f>'Solicitação de Pagamentos'!D207</f>
        <v>470.7</v>
      </c>
    </row>
    <row r="206" spans="1:4" x14ac:dyDescent="0.25">
      <c r="A206" s="15" t="str">
        <f>'Solicitação de Pagamentos'!F208</f>
        <v>0167/20</v>
      </c>
      <c r="B206" s="16" t="str">
        <f>'Solicitação de Pagamentos'!E208</f>
        <v>ISOMEDICAL COMERCIAL LTDA</v>
      </c>
      <c r="C206" s="16">
        <f>'Solicitação de Pagamentos'!A208</f>
        <v>147001</v>
      </c>
      <c r="D206" s="16">
        <f>'Solicitação de Pagamentos'!D208</f>
        <v>2200</v>
      </c>
    </row>
    <row r="207" spans="1:4" x14ac:dyDescent="0.25">
      <c r="A207" s="15" t="str">
        <f>'Solicitação de Pagamentos'!F209</f>
        <v>0168/20</v>
      </c>
      <c r="B207" s="16" t="str">
        <f>'Solicitação de Pagamentos'!E209</f>
        <v>REALIZE DESCATAVEIS EIRELLI REALIZE</v>
      </c>
      <c r="C207" s="16">
        <f>'Solicitação de Pagamentos'!A209</f>
        <v>1502</v>
      </c>
      <c r="D207" s="16">
        <f>'Solicitação de Pagamentos'!D209</f>
        <v>730.6</v>
      </c>
    </row>
    <row r="208" spans="1:4" x14ac:dyDescent="0.25">
      <c r="A208" s="15" t="str">
        <f>'Solicitação de Pagamentos'!F210</f>
        <v>0100/20</v>
      </c>
      <c r="B208" s="16" t="str">
        <f>'Solicitação de Pagamentos'!E210</f>
        <v>TROPICAL DISTRIBUIDORA HORTIFRUTIGRANJEIROS LTDA</v>
      </c>
      <c r="C208" s="16">
        <f>'Solicitação de Pagamentos'!A210</f>
        <v>1410806</v>
      </c>
      <c r="D208" s="16">
        <f>'Solicitação de Pagamentos'!D210</f>
        <v>150</v>
      </c>
    </row>
    <row r="209" spans="1:4" x14ac:dyDescent="0.25">
      <c r="A209" s="15" t="str">
        <f>'Solicitação de Pagamentos'!F211</f>
        <v>0156/20</v>
      </c>
      <c r="B209" s="16" t="str">
        <f>'Solicitação de Pagamentos'!E211</f>
        <v>PHILIPS MEDICAL SYSTEMS LTDA</v>
      </c>
      <c r="C209" s="16">
        <f>'Solicitação de Pagamentos'!A211</f>
        <v>330383</v>
      </c>
      <c r="D209" s="16">
        <f>'Solicitação de Pagamentos'!D211</f>
        <v>449.68</v>
      </c>
    </row>
    <row r="210" spans="1:4" x14ac:dyDescent="0.25">
      <c r="A210" s="15" t="str">
        <f>'Solicitação de Pagamentos'!F212</f>
        <v>0167/20</v>
      </c>
      <c r="B210" s="16" t="str">
        <f>'Solicitação de Pagamentos'!E212</f>
        <v>BIOMEDICAL EQUIPAMENTOS E PRODUTOS MEDICOS CIRURGICOS LTDA</v>
      </c>
      <c r="C210" s="16">
        <f>'Solicitação de Pagamentos'!A212</f>
        <v>121394</v>
      </c>
      <c r="D210" s="16">
        <f>'Solicitação de Pagamentos'!D212</f>
        <v>1080</v>
      </c>
    </row>
    <row r="211" spans="1:4" x14ac:dyDescent="0.25">
      <c r="A211" s="15" t="str">
        <f>'Solicitação de Pagamentos'!F213</f>
        <v>0101/20</v>
      </c>
      <c r="B211" s="16" t="str">
        <f>'Solicitação de Pagamentos'!E213</f>
        <v>DOM JOÃO PAES E DOCES LTDA</v>
      </c>
      <c r="C211" s="16">
        <f>'Solicitação de Pagamentos'!A213</f>
        <v>35</v>
      </c>
      <c r="D211" s="16">
        <f>'Solicitação de Pagamentos'!D213</f>
        <v>208</v>
      </c>
    </row>
    <row r="212" spans="1:4" x14ac:dyDescent="0.25">
      <c r="A212" s="15" t="str">
        <f>'Solicitação de Pagamentos'!F214</f>
        <v>0102/20</v>
      </c>
      <c r="B212" s="16" t="str">
        <f>'Solicitação de Pagamentos'!E214</f>
        <v>DOM JOÃO PAES E DOCES LTDA</v>
      </c>
      <c r="C212" s="16">
        <f>'Solicitação de Pagamentos'!A214</f>
        <v>32</v>
      </c>
      <c r="D212" s="16">
        <f>'Solicitação de Pagamentos'!D214</f>
        <v>221</v>
      </c>
    </row>
    <row r="213" spans="1:4" x14ac:dyDescent="0.25">
      <c r="A213" s="15" t="str">
        <f>'Solicitação de Pagamentos'!F215</f>
        <v>0102/20</v>
      </c>
      <c r="B213" s="16" t="str">
        <f>'Solicitação de Pagamentos'!E215</f>
        <v>DOM JOÃO PAES E DOCES LTDA</v>
      </c>
      <c r="C213" s="16">
        <f>'Solicitação de Pagamentos'!A215</f>
        <v>34</v>
      </c>
      <c r="D213" s="16">
        <f>'Solicitação de Pagamentos'!D215</f>
        <v>1155.93</v>
      </c>
    </row>
    <row r="214" spans="1:4" x14ac:dyDescent="0.25">
      <c r="A214" s="15" t="str">
        <f>'Solicitação de Pagamentos'!F216</f>
        <v>0167/20</v>
      </c>
      <c r="B214" s="16" t="str">
        <f>'Solicitação de Pagamentos'!E216</f>
        <v xml:space="preserve">JM HEALTH EQUIPAMENTOS MEDICOS </v>
      </c>
      <c r="C214" s="16">
        <f>'Solicitação de Pagamentos'!A216</f>
        <v>1733</v>
      </c>
      <c r="D214" s="16">
        <f>'Solicitação de Pagamentos'!D216</f>
        <v>1320</v>
      </c>
    </row>
    <row r="215" spans="1:4" x14ac:dyDescent="0.25">
      <c r="A215" s="15" t="str">
        <f>'Solicitação de Pagamentos'!F217</f>
        <v>0166/20</v>
      </c>
      <c r="B215" s="16" t="str">
        <f>'Solicitação de Pagamentos'!E217</f>
        <v>KOPELL DISTRIBUICAO E LOGISTICA LTDA</v>
      </c>
      <c r="C215" s="16">
        <f>'Solicitação de Pagamentos'!A217</f>
        <v>316849</v>
      </c>
      <c r="D215" s="16">
        <f>'Solicitação de Pagamentos'!D217</f>
        <v>310.77999999999997</v>
      </c>
    </row>
    <row r="216" spans="1:4" x14ac:dyDescent="0.25">
      <c r="A216" s="15" t="str">
        <f>'Solicitação de Pagamentos'!F218</f>
        <v>0169/20</v>
      </c>
      <c r="B216" s="16" t="str">
        <f>'Solicitação de Pagamentos'!E218</f>
        <v>LABEL ETIQUETAS LTDA</v>
      </c>
      <c r="C216" s="16">
        <f>'Solicitação de Pagamentos'!A218</f>
        <v>438</v>
      </c>
      <c r="D216" s="16">
        <f>'Solicitação de Pagamentos'!D218</f>
        <v>557</v>
      </c>
    </row>
    <row r="217" spans="1:4" x14ac:dyDescent="0.25">
      <c r="A217" s="15" t="str">
        <f>'Solicitação de Pagamentos'!F219</f>
        <v>0116/20</v>
      </c>
      <c r="B217" s="16" t="str">
        <f>'Solicitação de Pagamentos'!E219</f>
        <v>OPEN INDUSTRIA DE CONTROLES EIRELI</v>
      </c>
      <c r="C217" s="16">
        <f>'Solicitação de Pagamentos'!A219</f>
        <v>160</v>
      </c>
      <c r="D217" s="16">
        <f>'Solicitação de Pagamentos'!D219</f>
        <v>6717.6</v>
      </c>
    </row>
    <row r="218" spans="1:4" x14ac:dyDescent="0.25">
      <c r="A218" s="15" t="str">
        <f>'Solicitação de Pagamentos'!F220</f>
        <v>0167/20</v>
      </c>
      <c r="B218" s="16" t="str">
        <f>'Solicitação de Pagamentos'!E220</f>
        <v>TRIADE HEALTH COMERCIO DE PRODUTOS HOSPITALARES LTDA</v>
      </c>
      <c r="C218" s="16">
        <f>'Solicitação de Pagamentos'!A220</f>
        <v>1299</v>
      </c>
      <c r="D218" s="16">
        <f>'Solicitação de Pagamentos'!D220</f>
        <v>600</v>
      </c>
    </row>
    <row r="219" spans="1:4" x14ac:dyDescent="0.25">
      <c r="A219" s="15" t="str">
        <f>'Solicitação de Pagamentos'!F221</f>
        <v>0101/20</v>
      </c>
      <c r="B219" s="16" t="str">
        <f>'Solicitação de Pagamentos'!E221</f>
        <v>WASHINGTON DOS SANTOS MARTINS - ME</v>
      </c>
      <c r="C219" s="16">
        <f>'Solicitação de Pagamentos'!A221</f>
        <v>9</v>
      </c>
      <c r="D219" s="16">
        <f>'Solicitação de Pagamentos'!D221</f>
        <v>135</v>
      </c>
    </row>
    <row r="220" spans="1:4" x14ac:dyDescent="0.25">
      <c r="A220" s="15" t="str">
        <f>'Solicitação de Pagamentos'!F222</f>
        <v>0107/20</v>
      </c>
      <c r="B220" s="16" t="str">
        <f>'Solicitação de Pagamentos'!E222</f>
        <v>WORK AND LIFE COMERCIAL EIRELI SPP</v>
      </c>
      <c r="C220" s="16">
        <f>'Solicitação de Pagamentos'!A222</f>
        <v>6189</v>
      </c>
      <c r="D220" s="16">
        <f>'Solicitação de Pagamentos'!D222</f>
        <v>4369</v>
      </c>
    </row>
    <row r="221" spans="1:4" x14ac:dyDescent="0.25">
      <c r="A221" s="15" t="str">
        <f>'Solicitação de Pagamentos'!F223</f>
        <v>0162/20</v>
      </c>
      <c r="B221" s="16" t="str">
        <f>'Solicitação de Pagamentos'!E223</f>
        <v>A V BARROS &amp; VILLARES LTDA</v>
      </c>
      <c r="C221" s="16">
        <f>'Solicitação de Pagamentos'!A223</f>
        <v>8117</v>
      </c>
      <c r="D221" s="16">
        <f>'Solicitação de Pagamentos'!D223</f>
        <v>290.85000000000002</v>
      </c>
    </row>
    <row r="222" spans="1:4" x14ac:dyDescent="0.25">
      <c r="A222" s="15" t="str">
        <f>'Solicitação de Pagamentos'!F224</f>
        <v>0162/20</v>
      </c>
      <c r="B222" s="16" t="str">
        <f>'Solicitação de Pagamentos'!E224</f>
        <v>A V BARROS &amp; VILLARES LTDA</v>
      </c>
      <c r="C222" s="16">
        <f>'Solicitação de Pagamentos'!A224</f>
        <v>8114</v>
      </c>
      <c r="D222" s="16">
        <f>'Solicitação de Pagamentos'!D224</f>
        <v>340.2</v>
      </c>
    </row>
    <row r="223" spans="1:4" x14ac:dyDescent="0.25">
      <c r="A223" s="15" t="str">
        <f>'Solicitação de Pagamentos'!F225</f>
        <v>0163/20</v>
      </c>
      <c r="B223" s="16" t="str">
        <f>'Solicitação de Pagamentos'!E225</f>
        <v>ALMEIDA COMERCIO DE ALIMENTOS EIRELI</v>
      </c>
      <c r="C223" s="16">
        <f>'Solicitação de Pagamentos'!A225</f>
        <v>484016</v>
      </c>
      <c r="D223" s="16">
        <f>'Solicitação de Pagamentos'!D225</f>
        <v>362.9</v>
      </c>
    </row>
    <row r="224" spans="1:4" x14ac:dyDescent="0.25">
      <c r="A224" s="15" t="str">
        <f>'Solicitação de Pagamentos'!F226</f>
        <v>0163/20</v>
      </c>
      <c r="B224" s="16" t="str">
        <f>'Solicitação de Pagamentos'!E226</f>
        <v>ALMEIDA COMERCIO DE ALIMENTOS EIRELI</v>
      </c>
      <c r="C224" s="16">
        <f>'Solicitação de Pagamentos'!A226</f>
        <v>483652</v>
      </c>
      <c r="D224" s="16">
        <f>'Solicitação de Pagamentos'!D226</f>
        <v>522.20000000000005</v>
      </c>
    </row>
    <row r="225" spans="1:4" x14ac:dyDescent="0.25">
      <c r="A225" s="15" t="str">
        <f>'Solicitação de Pagamentos'!F227</f>
        <v>0165/20</v>
      </c>
      <c r="B225" s="16" t="str">
        <f>'Solicitação de Pagamentos'!E227</f>
        <v>ALMEIDA COMERCIO DE ALIMENTOS EIRELI</v>
      </c>
      <c r="C225" s="16">
        <f>'Solicitação de Pagamentos'!A227</f>
        <v>484015</v>
      </c>
      <c r="D225" s="16">
        <f>'Solicitação de Pagamentos'!D227</f>
        <v>258.12</v>
      </c>
    </row>
    <row r="226" spans="1:4" x14ac:dyDescent="0.25">
      <c r="A226" s="15" t="str">
        <f>'Solicitação de Pagamentos'!F228</f>
        <v>0165/20</v>
      </c>
      <c r="B226" s="16" t="str">
        <f>'Solicitação de Pagamentos'!E228</f>
        <v>ALMEIDA COMERCIO DE ALIMENTOS EIRELI</v>
      </c>
      <c r="C226" s="16">
        <f>'Solicitação de Pagamentos'!A228</f>
        <v>483658</v>
      </c>
      <c r="D226" s="16">
        <f>'Solicitação de Pagamentos'!D228</f>
        <v>991.78</v>
      </c>
    </row>
    <row r="227" spans="1:4" x14ac:dyDescent="0.25">
      <c r="A227" s="15" t="str">
        <f>'Solicitação de Pagamentos'!F229</f>
        <v>0153/20</v>
      </c>
      <c r="B227" s="16" t="str">
        <f>'Solicitação de Pagamentos'!E229</f>
        <v>ASTRA FARMA COMERCIO DE MAT. MED HOSP LTDA</v>
      </c>
      <c r="C227" s="16">
        <f>'Solicitação de Pagamentos'!A229</f>
        <v>87755</v>
      </c>
      <c r="D227" s="16">
        <f>'Solicitação de Pagamentos'!D229</f>
        <v>1370</v>
      </c>
    </row>
    <row r="228" spans="1:4" x14ac:dyDescent="0.25">
      <c r="A228" s="15" t="str">
        <f>'Solicitação de Pagamentos'!F230</f>
        <v>0159/20</v>
      </c>
      <c r="B228" s="16" t="str">
        <f>'Solicitação de Pagamentos'!E230</f>
        <v>ASTRA FARMA COMERCIO DE MAT. MED HOSP LTDA</v>
      </c>
      <c r="C228" s="16">
        <f>'Solicitação de Pagamentos'!A230</f>
        <v>87783</v>
      </c>
      <c r="D228" s="16">
        <f>'Solicitação de Pagamentos'!D230</f>
        <v>946.2</v>
      </c>
    </row>
    <row r="229" spans="1:4" x14ac:dyDescent="0.25">
      <c r="A229" s="15" t="str">
        <f>'Solicitação de Pagamentos'!F231</f>
        <v>0165/20</v>
      </c>
      <c r="B229" s="16" t="str">
        <f>'Solicitação de Pagamentos'!E231</f>
        <v xml:space="preserve">C. F. S. SUPERMERCADO EIRELI </v>
      </c>
      <c r="C229" s="16">
        <f>'Solicitação de Pagamentos'!A231</f>
        <v>58856</v>
      </c>
      <c r="D229" s="16">
        <f>'Solicitação de Pagamentos'!D231</f>
        <v>2744.58</v>
      </c>
    </row>
    <row r="230" spans="1:4" x14ac:dyDescent="0.25">
      <c r="A230" s="15" t="str">
        <f>'Solicitação de Pagamentos'!F232</f>
        <v>0163/20</v>
      </c>
      <c r="B230" s="16" t="str">
        <f>'Solicitação de Pagamentos'!E232</f>
        <v>COMERCIAL DANETOS PRODUTOS ALIMENTICIOS E LIMPEZA - COMERCIAL DANETOS LTDA</v>
      </c>
      <c r="C230" s="16">
        <f>'Solicitação de Pagamentos'!A232</f>
        <v>40951</v>
      </c>
      <c r="D230" s="16">
        <f>'Solicitação de Pagamentos'!D232</f>
        <v>2897.47</v>
      </c>
    </row>
    <row r="231" spans="1:4" x14ac:dyDescent="0.25">
      <c r="A231" s="15" t="str">
        <f>'Solicitação de Pagamentos'!F233</f>
        <v>0163/20</v>
      </c>
      <c r="B231" s="16" t="str">
        <f>'Solicitação de Pagamentos'!E233</f>
        <v>COPOLFOOD COM PROD ALIMENTICIOS LTDA</v>
      </c>
      <c r="C231" s="16">
        <f>'Solicitação de Pagamentos'!A233</f>
        <v>188333</v>
      </c>
      <c r="D231" s="16">
        <f>'Solicitação de Pagamentos'!D233</f>
        <v>1614.9</v>
      </c>
    </row>
    <row r="232" spans="1:4" x14ac:dyDescent="0.25">
      <c r="A232" s="15" t="str">
        <f>'Solicitação de Pagamentos'!F234</f>
        <v>0128/20</v>
      </c>
      <c r="B232" s="16" t="str">
        <f>'Solicitação de Pagamentos'!E234</f>
        <v>CRUDO PLAST INDUSTRIA E COMERCIO LTDA ME</v>
      </c>
      <c r="C232" s="16">
        <f>'Solicitação de Pagamentos'!A234</f>
        <v>8292</v>
      </c>
      <c r="D232" s="16">
        <f>'Solicitação de Pagamentos'!D234</f>
        <v>2620.06</v>
      </c>
    </row>
    <row r="233" spans="1:4" x14ac:dyDescent="0.25">
      <c r="A233" s="15" t="str">
        <f>'Solicitação de Pagamentos'!F235</f>
        <v>0167/20</v>
      </c>
      <c r="B233" s="16" t="str">
        <f>'Solicitação de Pagamentos'!E235</f>
        <v>DE PAULI COM. REPRES IMPORT EXPORT LTDA</v>
      </c>
      <c r="C233" s="16">
        <f>'Solicitação de Pagamentos'!A235</f>
        <v>65279</v>
      </c>
      <c r="D233" s="16">
        <f>'Solicitação de Pagamentos'!D235</f>
        <v>596</v>
      </c>
    </row>
    <row r="234" spans="1:4" x14ac:dyDescent="0.25">
      <c r="A234" s="15" t="str">
        <f>'Solicitação de Pagamentos'!F236</f>
        <v>0103/20</v>
      </c>
      <c r="B234" s="16" t="str">
        <f>'Solicitação de Pagamentos'!E236</f>
        <v>DOM JOÃO PAES E DOCES LTDA</v>
      </c>
      <c r="C234" s="16">
        <f>'Solicitação de Pagamentos'!A236</f>
        <v>33</v>
      </c>
      <c r="D234" s="16">
        <f>'Solicitação de Pagamentos'!D236</f>
        <v>480</v>
      </c>
    </row>
    <row r="235" spans="1:4" x14ac:dyDescent="0.25">
      <c r="A235" s="15" t="str">
        <f>'Solicitação de Pagamentos'!F237</f>
        <v>0166/20</v>
      </c>
      <c r="B235" s="16" t="str">
        <f>'Solicitação de Pagamentos'!E237</f>
        <v>R&amp;R COMERCIO DE EQUIPAMENTOS DE INFORMATICA LTDA</v>
      </c>
      <c r="C235" s="16">
        <f>'Solicitação de Pagamentos'!A237</f>
        <v>82769</v>
      </c>
      <c r="D235" s="16">
        <f>'Solicitação de Pagamentos'!D237</f>
        <v>134.80000000000001</v>
      </c>
    </row>
    <row r="236" spans="1:4" x14ac:dyDescent="0.25">
      <c r="A236" s="15" t="str">
        <f>'Solicitação de Pagamentos'!F238</f>
        <v>0010/20</v>
      </c>
      <c r="B236" s="16" t="str">
        <f>'Solicitação de Pagamentos'!E238</f>
        <v>RADIOTRAUMA - PRESTAÇÃO DE SERVIÇOS HOSPITALARES LTDA - EPP</v>
      </c>
      <c r="C236" s="16">
        <f>'Solicitação de Pagamentos'!A238</f>
        <v>321</v>
      </c>
      <c r="D236" s="16">
        <f>'Solicitação de Pagamentos'!D238</f>
        <v>20700</v>
      </c>
    </row>
    <row r="237" spans="1:4" x14ac:dyDescent="0.25">
      <c r="A237" s="15" t="str">
        <f>'Solicitação de Pagamentos'!F239</f>
        <v>0172/20</v>
      </c>
      <c r="B237" s="16" t="str">
        <f>'Solicitação de Pagamentos'!E239</f>
        <v xml:space="preserve">RAQUEL SILVA VIELA ME </v>
      </c>
      <c r="C237" s="16">
        <f>'Solicitação de Pagamentos'!A239</f>
        <v>3531</v>
      </c>
      <c r="D237" s="16">
        <f>'Solicitação de Pagamentos'!D239</f>
        <v>4698</v>
      </c>
    </row>
    <row r="238" spans="1:4" x14ac:dyDescent="0.25">
      <c r="A238" s="15" t="str">
        <f>'Solicitação de Pagamentos'!F240</f>
        <v>0158/20</v>
      </c>
      <c r="B238" s="16" t="str">
        <f>'Solicitação de Pagamentos'!E240</f>
        <v xml:space="preserve">SUELI GALVAO - VITRAIS - ME </v>
      </c>
      <c r="C238" s="16">
        <f>'Solicitação de Pagamentos'!A240</f>
        <v>169</v>
      </c>
      <c r="D238" s="16">
        <f>'Solicitação de Pagamentos'!D240</f>
        <v>1950</v>
      </c>
    </row>
    <row r="239" spans="1:4" x14ac:dyDescent="0.25">
      <c r="A239" s="15" t="str">
        <f>'Solicitação de Pagamentos'!F241</f>
        <v>0162/20</v>
      </c>
      <c r="B239" s="16" t="str">
        <f>'Solicitação de Pagamentos'!E241</f>
        <v>TROPICAL DISTRIBUIDORA HORTIFRUTIGRANJEIROS LTDA</v>
      </c>
      <c r="C239" s="16">
        <f>'Solicitação de Pagamentos'!A241</f>
        <v>1411670</v>
      </c>
      <c r="D239" s="16">
        <f>'Solicitação de Pagamentos'!D241</f>
        <v>199.4</v>
      </c>
    </row>
    <row r="240" spans="1:4" x14ac:dyDescent="0.25">
      <c r="A240" s="15" t="str">
        <f>'Solicitação de Pagamentos'!F242</f>
        <v>0162/20</v>
      </c>
      <c r="B240" s="16" t="str">
        <f>'Solicitação de Pagamentos'!E242</f>
        <v>TROPICAL DISTRIBUIDORA HORTIFRUTIGRANJEIROS LTDA</v>
      </c>
      <c r="C240" s="16">
        <f>'Solicitação de Pagamentos'!A242</f>
        <v>1411466</v>
      </c>
      <c r="D240" s="16">
        <f>'Solicitação de Pagamentos'!D242</f>
        <v>333.3</v>
      </c>
    </row>
    <row r="241" spans="1:4" x14ac:dyDescent="0.25">
      <c r="A241" s="15" t="str">
        <f>'Solicitação de Pagamentos'!F243</f>
        <v>0165/20</v>
      </c>
      <c r="B241" s="16" t="str">
        <f>'Solicitação de Pagamentos'!E243</f>
        <v>VIEIRA &amp; COUTO COMERCIO DISTRIBUIÇÃO PRODUTOS ALIMENTICIOS LTDA</v>
      </c>
      <c r="C241" s="16">
        <f>'Solicitação de Pagamentos'!A243</f>
        <v>43506</v>
      </c>
      <c r="D241" s="16">
        <f>'Solicitação de Pagamentos'!D243</f>
        <v>350</v>
      </c>
    </row>
    <row r="242" spans="1:4" x14ac:dyDescent="0.25">
      <c r="A242" s="15" t="str">
        <f>'Solicitação de Pagamentos'!F244</f>
        <v>0154/20</v>
      </c>
      <c r="B242" s="16" t="str">
        <f>'Solicitação de Pagamentos'!E244</f>
        <v>ATIVA COMERCIAL HOSPITALAR LTDA</v>
      </c>
      <c r="C242" s="16">
        <f>'Solicitação de Pagamentos'!A244</f>
        <v>33199</v>
      </c>
      <c r="D242" s="16">
        <f>'Solicitação de Pagamentos'!D244</f>
        <v>520.79999999999995</v>
      </c>
    </row>
    <row r="243" spans="1:4" x14ac:dyDescent="0.25">
      <c r="A243" s="15" t="str">
        <f>'Solicitação de Pagamentos'!F245</f>
        <v>0150/20</v>
      </c>
      <c r="B243" s="16" t="str">
        <f>'Solicitação de Pagamentos'!E245</f>
        <v>PHILIPS MEDICAL SYSTEMS LTDA</v>
      </c>
      <c r="C243" s="16">
        <f>'Solicitação de Pagamentos'!A245</f>
        <v>330900</v>
      </c>
      <c r="D243" s="16">
        <f>'Solicitação de Pagamentos'!D245</f>
        <v>2604.62</v>
      </c>
    </row>
    <row r="244" spans="1:4" x14ac:dyDescent="0.25">
      <c r="A244" s="15" t="str">
        <f>'Solicitação de Pagamentos'!F246</f>
        <v>0162/20</v>
      </c>
      <c r="B244" s="16" t="str">
        <f>'Solicitação de Pagamentos'!E246</f>
        <v>TROPICAL DISTRIBUIDORA HORTIFRUTIGRANJEIROS LTDA</v>
      </c>
      <c r="C244" s="16">
        <f>'Solicitação de Pagamentos'!A246</f>
        <v>1411951</v>
      </c>
      <c r="D244" s="16">
        <f>'Solicitação de Pagamentos'!D246</f>
        <v>534.70000000000005</v>
      </c>
    </row>
    <row r="245" spans="1:4" x14ac:dyDescent="0.25">
      <c r="A245" s="15" t="str">
        <f>'Solicitação de Pagamentos'!F247</f>
        <v>0162/20</v>
      </c>
      <c r="B245" s="16" t="str">
        <f>'Solicitação de Pagamentos'!E247</f>
        <v>A V BARROS &amp; VILLARES LTDA</v>
      </c>
      <c r="C245" s="16">
        <f>'Solicitação de Pagamentos'!A247</f>
        <v>8128</v>
      </c>
      <c r="D245" s="16">
        <f>'Solicitação de Pagamentos'!D247</f>
        <v>256.33999999999997</v>
      </c>
    </row>
    <row r="246" spans="1:4" x14ac:dyDescent="0.25">
      <c r="A246" s="15" t="str">
        <f>'Solicitação de Pagamentos'!F248</f>
        <v>0009/20</v>
      </c>
      <c r="B246" s="16" t="str">
        <f>'Solicitação de Pagamentos'!E248</f>
        <v>ADEILTON RAMOS DA SILVA 36176104807 - ME</v>
      </c>
      <c r="C246" s="16">
        <f>'Solicitação de Pagamentos'!A248</f>
        <v>2449</v>
      </c>
      <c r="D246" s="16">
        <f>'Solicitação de Pagamentos'!D248</f>
        <v>3405</v>
      </c>
    </row>
    <row r="247" spans="1:4" x14ac:dyDescent="0.25">
      <c r="A247" s="15" t="str">
        <f>'Solicitação de Pagamentos'!F249</f>
        <v>0163/20</v>
      </c>
      <c r="B247" s="16" t="str">
        <f>'Solicitação de Pagamentos'!E249</f>
        <v>ALMEIDA COMERCIO DE ALIMENTOS EIRELI</v>
      </c>
      <c r="C247" s="16">
        <f>'Solicitação de Pagamentos'!A249</f>
        <v>484383</v>
      </c>
      <c r="D247" s="16">
        <f>'Solicitação de Pagamentos'!D249</f>
        <v>496.35</v>
      </c>
    </row>
    <row r="248" spans="1:4" x14ac:dyDescent="0.25">
      <c r="A248" s="15" t="str">
        <f>'Solicitação de Pagamentos'!F250</f>
        <v>0165/20</v>
      </c>
      <c r="B248" s="16" t="str">
        <f>'Solicitação de Pagamentos'!E250</f>
        <v>ALMEIDA COMERCIO DE ALIMENTOS EIRELI</v>
      </c>
      <c r="C248" s="16">
        <f>'Solicitação de Pagamentos'!A250</f>
        <v>484385</v>
      </c>
      <c r="D248" s="16">
        <f>'Solicitação de Pagamentos'!D250</f>
        <v>327.48</v>
      </c>
    </row>
    <row r="249" spans="1:4" x14ac:dyDescent="0.25">
      <c r="A249" s="15" t="str">
        <f>'Solicitação de Pagamentos'!F251</f>
        <v>0179/20</v>
      </c>
      <c r="B249" s="16" t="str">
        <f>'Solicitação de Pagamentos'!E251</f>
        <v>ASTRA FARMA COMERCIO DE MAT. MED HOSP LTDA</v>
      </c>
      <c r="C249" s="16">
        <f>'Solicitação de Pagamentos'!A251</f>
        <v>88119</v>
      </c>
      <c r="D249" s="16">
        <f>'Solicitação de Pagamentos'!D251</f>
        <v>4392</v>
      </c>
    </row>
    <row r="250" spans="1:4" x14ac:dyDescent="0.25">
      <c r="A250" s="15" t="str">
        <f>'Solicitação de Pagamentos'!F252</f>
        <v>0178/20</v>
      </c>
      <c r="B250" s="16" t="str">
        <f>'Solicitação de Pagamentos'!E252</f>
        <v>CRISMED COMERCIAL HOSPITALAR LTDA</v>
      </c>
      <c r="C250" s="16">
        <f>'Solicitação de Pagamentos'!A252</f>
        <v>224539</v>
      </c>
      <c r="D250" s="16">
        <f>'Solicitação de Pagamentos'!D252</f>
        <v>419</v>
      </c>
    </row>
    <row r="251" spans="1:4" x14ac:dyDescent="0.25">
      <c r="A251" s="15" t="str">
        <f>'Solicitação de Pagamentos'!F253</f>
        <v>0178/20</v>
      </c>
      <c r="B251" s="16" t="str">
        <f>'Solicitação de Pagamentos'!E253</f>
        <v>MEDICAMENTAL HOSPITALAR LTDA</v>
      </c>
      <c r="C251" s="16">
        <f>'Solicitação de Pagamentos'!A253</f>
        <v>24512</v>
      </c>
      <c r="D251" s="16">
        <f>'Solicitação de Pagamentos'!D253</f>
        <v>3628.46</v>
      </c>
    </row>
    <row r="252" spans="1:4" x14ac:dyDescent="0.25">
      <c r="A252" s="15" t="str">
        <f>'Solicitação de Pagamentos'!F254</f>
        <v>0167/20</v>
      </c>
      <c r="B252" s="16" t="str">
        <f>'Solicitação de Pagamentos'!E254</f>
        <v>NOVA HOSPITALAR COMERCIAL E IMPORTADORA</v>
      </c>
      <c r="C252" s="16">
        <f>'Solicitação de Pagamentos'!A254</f>
        <v>12455</v>
      </c>
      <c r="D252" s="16">
        <f>'Solicitação de Pagamentos'!D254</f>
        <v>596</v>
      </c>
    </row>
    <row r="253" spans="1:4" x14ac:dyDescent="0.25">
      <c r="A253" s="15" t="str">
        <f>'Solicitação de Pagamentos'!F255</f>
        <v>0179/20</v>
      </c>
      <c r="B253" s="16" t="str">
        <f>'Solicitação de Pagamentos'!E255</f>
        <v>R E C FISTRIBUIDORA DE PRODUTOS FARMACEUTICOS EIRELLI</v>
      </c>
      <c r="C253" s="16">
        <f>'Solicitação de Pagamentos'!A255</f>
        <v>992</v>
      </c>
      <c r="D253" s="16">
        <f>'Solicitação de Pagamentos'!D255</f>
        <v>2300</v>
      </c>
    </row>
    <row r="254" spans="1:4" x14ac:dyDescent="0.25">
      <c r="A254" s="15" t="str">
        <f>'Solicitação de Pagamentos'!F256</f>
        <v>0179/20</v>
      </c>
      <c r="B254" s="16" t="str">
        <f>'Solicitação de Pagamentos'!E256</f>
        <v>SODROGAS DIST. DE MED. MAT. HOSPITALARES LTDA</v>
      </c>
      <c r="C254" s="16">
        <f>'Solicitação de Pagamentos'!A256</f>
        <v>146158</v>
      </c>
      <c r="D254" s="16">
        <f>'Solicitação de Pagamentos'!D256</f>
        <v>1776.75</v>
      </c>
    </row>
    <row r="255" spans="1:4" x14ac:dyDescent="0.25">
      <c r="A255" s="15" t="str">
        <f>'Solicitação de Pagamentos'!F257</f>
        <v>0179/20</v>
      </c>
      <c r="B255" s="16" t="str">
        <f>'Solicitação de Pagamentos'!E257</f>
        <v>SUPERMED COM E IMP DE PROD MED E HOSP LTDA</v>
      </c>
      <c r="C255" s="16">
        <f>'Solicitação de Pagamentos'!A257</f>
        <v>87861</v>
      </c>
      <c r="D255" s="16">
        <f>'Solicitação de Pagamentos'!D257</f>
        <v>17986.400000000001</v>
      </c>
    </row>
    <row r="256" spans="1:4" x14ac:dyDescent="0.25">
      <c r="A256" s="15" t="str">
        <f>'Solicitação de Pagamentos'!F258</f>
        <v>0162/20</v>
      </c>
      <c r="B256" s="16" t="str">
        <f>'Solicitação de Pagamentos'!E258</f>
        <v>TROPICAL DISTRIBUIDORA HORTIFRUTIGRANJEIROS LTDA</v>
      </c>
      <c r="C256" s="16">
        <f>'Solicitação de Pagamentos'!A258</f>
        <v>1412319</v>
      </c>
      <c r="D256" s="16">
        <f>'Solicitação de Pagamentos'!D258</f>
        <v>630.6</v>
      </c>
    </row>
    <row r="257" spans="1:4" x14ac:dyDescent="0.25">
      <c r="A257" s="15" t="str">
        <f>'Solicitação de Pagamentos'!F259</f>
        <v>0175/20</v>
      </c>
      <c r="B257" s="16" t="str">
        <f>'Solicitação de Pagamentos'!E259</f>
        <v>VERSALHES CONFECÇÕES DE ARTEF. TECIDOS LTDA</v>
      </c>
      <c r="C257" s="16">
        <f>'Solicitação de Pagamentos'!A259</f>
        <v>6761</v>
      </c>
      <c r="D257" s="16">
        <f>'Solicitação de Pagamentos'!D259</f>
        <v>44327.5</v>
      </c>
    </row>
    <row r="258" spans="1:4" x14ac:dyDescent="0.25">
      <c r="A258" s="15" t="str">
        <f>'Solicitação de Pagamentos'!F260</f>
        <v>0178/20</v>
      </c>
      <c r="B258" s="16" t="str">
        <f>'Solicitação de Pagamentos'!E260</f>
        <v>CIAMED DISTRIBUIDORA DE MEDICAMENTOS</v>
      </c>
      <c r="C258" s="16">
        <f>'Solicitação de Pagamentos'!A260</f>
        <v>133094</v>
      </c>
      <c r="D258" s="16">
        <f>'Solicitação de Pagamentos'!D260</f>
        <v>1701.44</v>
      </c>
    </row>
    <row r="259" spans="1:4" x14ac:dyDescent="0.25">
      <c r="A259" s="15" t="str">
        <f>'Solicitação de Pagamentos'!F261</f>
        <v>0171/20</v>
      </c>
      <c r="B259" s="16" t="str">
        <f>'Solicitação de Pagamentos'!E261</f>
        <v>GG PLAST INDUSTRIAS E COMERCIO LTDA - EPP</v>
      </c>
      <c r="C259" s="16">
        <f>'Solicitação de Pagamentos'!A261</f>
        <v>1998</v>
      </c>
      <c r="D259" s="16">
        <f>'Solicitação de Pagamentos'!D261</f>
        <v>850</v>
      </c>
    </row>
    <row r="260" spans="1:4" x14ac:dyDescent="0.25">
      <c r="A260" s="15" t="str">
        <f>'Solicitação de Pagamentos'!F262</f>
        <v>0163/20</v>
      </c>
      <c r="B260" s="16" t="str">
        <f>'Solicitação de Pagamentos'!E262</f>
        <v>MERCANTIL PRIMAR LTDA</v>
      </c>
      <c r="C260" s="16">
        <f>'Solicitação de Pagamentos'!A262</f>
        <v>300980</v>
      </c>
      <c r="D260" s="16">
        <f>'Solicitação de Pagamentos'!D262</f>
        <v>452.54</v>
      </c>
    </row>
    <row r="261" spans="1:4" x14ac:dyDescent="0.25">
      <c r="A261" s="15" t="str">
        <f>'Solicitação de Pagamentos'!F263</f>
        <v>0178/20</v>
      </c>
      <c r="B261" s="16" t="str">
        <f>'Solicitação de Pagamentos'!E263</f>
        <v>SUPERMED COM E IMP DE PROD MED E HOSP LTDA</v>
      </c>
      <c r="C261" s="16">
        <f>'Solicitação de Pagamentos'!A263</f>
        <v>88632</v>
      </c>
      <c r="D261" s="16">
        <f>'Solicitação de Pagamentos'!D263</f>
        <v>872.17</v>
      </c>
    </row>
    <row r="262" spans="1:4" x14ac:dyDescent="0.25">
      <c r="A262" s="15" t="str">
        <f>'Solicitação de Pagamentos'!F264</f>
        <v>0162/20</v>
      </c>
      <c r="B262" s="16" t="str">
        <f>'Solicitação de Pagamentos'!E264</f>
        <v>TROPICAL DISTRIBUIDORA HORTIFRUTIGRANJEIROS LTDA</v>
      </c>
      <c r="C262" s="16">
        <f>'Solicitação de Pagamentos'!A264</f>
        <v>1412852</v>
      </c>
      <c r="D262" s="16">
        <f>'Solicitação de Pagamentos'!D264</f>
        <v>342.95</v>
      </c>
    </row>
    <row r="263" spans="1:4" x14ac:dyDescent="0.25">
      <c r="A263" s="15" t="str">
        <f>'Solicitação de Pagamentos'!F265</f>
        <v>0162/20</v>
      </c>
      <c r="B263" s="16" t="str">
        <f>'Solicitação de Pagamentos'!E265</f>
        <v>A V BARROS &amp; VILLARES LTDA</v>
      </c>
      <c r="C263" s="16">
        <f>'Solicitação de Pagamentos'!A265</f>
        <v>8159</v>
      </c>
      <c r="D263" s="16">
        <f>'Solicitação de Pagamentos'!D265</f>
        <v>224.75</v>
      </c>
    </row>
    <row r="264" spans="1:4" x14ac:dyDescent="0.25">
      <c r="A264" s="15" t="str">
        <f>'Solicitação de Pagamentos'!F266</f>
        <v>0163/20</v>
      </c>
      <c r="B264" s="16" t="str">
        <f>'Solicitação de Pagamentos'!E266</f>
        <v>ALMEIDA COMERCIO DE ALIMENTOS EIRELI</v>
      </c>
      <c r="C264" s="16">
        <f>'Solicitação de Pagamentos'!A266</f>
        <v>485105</v>
      </c>
      <c r="D264" s="16">
        <f>'Solicitação de Pagamentos'!D266</f>
        <v>834.46</v>
      </c>
    </row>
    <row r="265" spans="1:4" x14ac:dyDescent="0.25">
      <c r="A265" s="15" t="str">
        <f>'Solicitação de Pagamentos'!F267</f>
        <v>0165/20</v>
      </c>
      <c r="B265" s="16" t="str">
        <f>'Solicitação de Pagamentos'!E267</f>
        <v>ALMEIDA COMERCIO DE ALIMENTOS EIRELI</v>
      </c>
      <c r="C265" s="16">
        <f>'Solicitação de Pagamentos'!A267</f>
        <v>485101</v>
      </c>
      <c r="D265" s="16">
        <f>'Solicitação de Pagamentos'!D267</f>
        <v>1526.62</v>
      </c>
    </row>
    <row r="266" spans="1:4" x14ac:dyDescent="0.25">
      <c r="A266" s="15" t="str">
        <f>'Solicitação de Pagamentos'!F268</f>
        <v>0014/20</v>
      </c>
      <c r="B266" s="16" t="str">
        <f>'Solicitação de Pagamentos'!E268</f>
        <v>AMERICA NET LTDA SP</v>
      </c>
      <c r="C266" s="16">
        <f>'Solicitação de Pagamentos'!A268</f>
        <v>1430595</v>
      </c>
      <c r="D266" s="16">
        <f>'Solicitação de Pagamentos'!D268</f>
        <v>1120</v>
      </c>
    </row>
    <row r="267" spans="1:4" x14ac:dyDescent="0.25">
      <c r="A267" s="15" t="str">
        <f>'Solicitação de Pagamentos'!F269</f>
        <v>0014/20</v>
      </c>
      <c r="B267" s="16" t="str">
        <f>'Solicitação de Pagamentos'!E269</f>
        <v>AMERICA NET LTDA SP</v>
      </c>
      <c r="C267" s="16">
        <f>'Solicitação de Pagamentos'!A269</f>
        <v>175329</v>
      </c>
      <c r="D267" s="16">
        <f>'Solicitação de Pagamentos'!D269</f>
        <v>480</v>
      </c>
    </row>
    <row r="268" spans="1:4" x14ac:dyDescent="0.25">
      <c r="A268" s="15" t="str">
        <f>'Solicitação de Pagamentos'!F270</f>
        <v>0178/20</v>
      </c>
      <c r="B268" s="16" t="str">
        <f>'Solicitação de Pagamentos'!E270</f>
        <v>ASTRA FARMA COMERCIO DE MAT. MED HOSP LTDA</v>
      </c>
      <c r="C268" s="16">
        <f>'Solicitação de Pagamentos'!A270</f>
        <v>88242</v>
      </c>
      <c r="D268" s="16">
        <f>'Solicitação de Pagamentos'!D270</f>
        <v>7557</v>
      </c>
    </row>
    <row r="269" spans="1:4" x14ac:dyDescent="0.25">
      <c r="A269" s="15" t="str">
        <f>'Solicitação de Pagamentos'!F271</f>
        <v>0181/20</v>
      </c>
      <c r="B269" s="16" t="str">
        <f>'Solicitação de Pagamentos'!E271</f>
        <v>C.B.S MEDICO CIENTIFICA S/A</v>
      </c>
      <c r="C269" s="16">
        <f>'Solicitação de Pagamentos'!A271</f>
        <v>1006752</v>
      </c>
      <c r="D269" s="16">
        <f>'Solicitação de Pagamentos'!D271</f>
        <v>557.9</v>
      </c>
    </row>
    <row r="270" spans="1:4" x14ac:dyDescent="0.25">
      <c r="A270" s="15" t="str">
        <f>'Solicitação de Pagamentos'!F272</f>
        <v>0181/20</v>
      </c>
      <c r="B270" s="16" t="str">
        <f>'Solicitação de Pagamentos'!E272</f>
        <v>DE PAULI COM. REPRES IMPORT EXPORT LTDA</v>
      </c>
      <c r="C270" s="16">
        <f>'Solicitação de Pagamentos'!A272</f>
        <v>65559</v>
      </c>
      <c r="D270" s="16">
        <f>'Solicitação de Pagamentos'!D272</f>
        <v>963.54</v>
      </c>
    </row>
    <row r="271" spans="1:4" x14ac:dyDescent="0.25">
      <c r="A271" s="15" t="str">
        <f>'Solicitação de Pagamentos'!F273</f>
        <v>0181/20</v>
      </c>
      <c r="B271" s="16" t="str">
        <f>'Solicitação de Pagamentos'!E273</f>
        <v>ISOMEDICAL COMERCIAL LTDA</v>
      </c>
      <c r="C271" s="16">
        <f>'Solicitação de Pagamentos'!A273</f>
        <v>147612</v>
      </c>
      <c r="D271" s="16">
        <f>'Solicitação de Pagamentos'!D273</f>
        <v>2640</v>
      </c>
    </row>
    <row r="272" spans="1:4" x14ac:dyDescent="0.25">
      <c r="A272" s="15" t="str">
        <f>'Solicitação de Pagamentos'!F274</f>
        <v>0178/20</v>
      </c>
      <c r="B272" s="16" t="str">
        <f>'Solicitação de Pagamentos'!E274</f>
        <v>ONCOTECH HOSPITALAR COMERCIO DE MEDICAMENTOS LTDA</v>
      </c>
      <c r="C272" s="16">
        <f>'Solicitação de Pagamentos'!A274</f>
        <v>31914</v>
      </c>
      <c r="D272" s="16">
        <f>'Solicitação de Pagamentos'!D274</f>
        <v>10315</v>
      </c>
    </row>
    <row r="273" spans="1:4" x14ac:dyDescent="0.25">
      <c r="A273" s="15" t="str">
        <f>'Solicitação de Pagamentos'!F275</f>
        <v>0172/20</v>
      </c>
      <c r="B273" s="16" t="str">
        <f>'Solicitação de Pagamentos'!E275</f>
        <v xml:space="preserve">RAQUEL SILVA VIELA ME </v>
      </c>
      <c r="C273" s="16">
        <f>'Solicitação de Pagamentos'!A275</f>
        <v>3540</v>
      </c>
      <c r="D273" s="16">
        <f>'Solicitação de Pagamentos'!D275</f>
        <v>116</v>
      </c>
    </row>
    <row r="274" spans="1:4" x14ac:dyDescent="0.25">
      <c r="A274" s="15" t="str">
        <f>'Solicitação de Pagamentos'!F276</f>
        <v>0181/20</v>
      </c>
      <c r="B274" s="16" t="str">
        <f>'Solicitação de Pagamentos'!E276</f>
        <v>ROYAL MED COMERCIO E PRODUTOS MEDICOS LTDA ME</v>
      </c>
      <c r="C274" s="16">
        <f>'Solicitação de Pagamentos'!A276</f>
        <v>359</v>
      </c>
      <c r="D274" s="16">
        <f>'Solicitação de Pagamentos'!D276</f>
        <v>460</v>
      </c>
    </row>
    <row r="275" spans="1:4" x14ac:dyDescent="0.25">
      <c r="A275" s="15" t="str">
        <f>'Solicitação de Pagamentos'!F277</f>
        <v>0182/20</v>
      </c>
      <c r="B275" s="16" t="str">
        <f>'Solicitação de Pagamentos'!E277</f>
        <v>SIST DE SERV RB QUALITY COM DE BEM LTDA</v>
      </c>
      <c r="C275" s="16">
        <f>'Solicitação de Pagamentos'!A277</f>
        <v>1286994</v>
      </c>
      <c r="D275" s="16">
        <f>'Solicitação de Pagamentos'!D277</f>
        <v>532.45000000000005</v>
      </c>
    </row>
    <row r="276" spans="1:4" x14ac:dyDescent="0.25">
      <c r="A276" s="15" t="str">
        <f>'Solicitação de Pagamentos'!F278</f>
        <v>0178/20</v>
      </c>
      <c r="B276" s="16" t="str">
        <f>'Solicitação de Pagamentos'!E278</f>
        <v>SUPERMED COM E IMP DE PROD MED E HOSP LTDA</v>
      </c>
      <c r="C276" s="16">
        <f>'Solicitação de Pagamentos'!A278</f>
        <v>444199</v>
      </c>
      <c r="D276" s="16">
        <f>'Solicitação de Pagamentos'!D278</f>
        <v>1502.32</v>
      </c>
    </row>
    <row r="277" spans="1:4" x14ac:dyDescent="0.25">
      <c r="A277" s="15" t="str">
        <f>'Solicitação de Pagamentos'!F279</f>
        <v>0162/20</v>
      </c>
      <c r="B277" s="16" t="str">
        <f>'Solicitação de Pagamentos'!E279</f>
        <v>TROPICAL DISTRIBUIDORA HORTIFRUTIGRANJEIROS LTDA</v>
      </c>
      <c r="C277" s="16">
        <f>'Solicitação de Pagamentos'!A279</f>
        <v>1413204</v>
      </c>
      <c r="D277" s="16">
        <f>'Solicitação de Pagamentos'!D279</f>
        <v>205.6</v>
      </c>
    </row>
    <row r="278" spans="1:4" x14ac:dyDescent="0.25">
      <c r="A278" s="15" t="str">
        <f>'Solicitação de Pagamentos'!F280</f>
        <v>0182/20</v>
      </c>
      <c r="B278" s="16" t="str">
        <f>'Solicitação de Pagamentos'!E280</f>
        <v xml:space="preserve">ANA LUCIA CLARINDO DESCARTAVEIS LTDA ME </v>
      </c>
      <c r="C278" s="16">
        <f>'Solicitação de Pagamentos'!A280</f>
        <v>885</v>
      </c>
      <c r="D278" s="16">
        <f>'Solicitação de Pagamentos'!D280</f>
        <v>2319.71</v>
      </c>
    </row>
    <row r="279" spans="1:4" x14ac:dyDescent="0.25">
      <c r="A279" s="15" t="str">
        <f>'Solicitação de Pagamentos'!F281</f>
        <v>0156/20</v>
      </c>
      <c r="B279" s="16" t="str">
        <f>'Solicitação de Pagamentos'!E281</f>
        <v xml:space="preserve">FABIO FERNANDES PRODUTOS PARA SAUDE EIRELLI </v>
      </c>
      <c r="C279" s="16">
        <f>'Solicitação de Pagamentos'!A281</f>
        <v>12037</v>
      </c>
      <c r="D279" s="16">
        <f>'Solicitação de Pagamentos'!D281</f>
        <v>139.99</v>
      </c>
    </row>
    <row r="280" spans="1:4" x14ac:dyDescent="0.25">
      <c r="A280" s="15" t="str">
        <f>'Solicitação de Pagamentos'!F282</f>
        <v>0182/20</v>
      </c>
      <c r="B280" s="16" t="str">
        <f>'Solicitação de Pagamentos'!E282</f>
        <v>FBS PRODUTOS DESCARTAVEIS EIRELI</v>
      </c>
      <c r="C280" s="16">
        <f>'Solicitação de Pagamentos'!A282</f>
        <v>1249</v>
      </c>
      <c r="D280" s="16">
        <f>'Solicitação de Pagamentos'!D282</f>
        <v>169.5</v>
      </c>
    </row>
    <row r="281" spans="1:4" x14ac:dyDescent="0.25">
      <c r="A281" s="15" t="str">
        <f>'Solicitação de Pagamentos'!F283</f>
        <v>0182/20</v>
      </c>
      <c r="B281" s="16" t="str">
        <f>'Solicitação de Pagamentos'!E283</f>
        <v xml:space="preserve">HD SISTEMAS DE LIMPEZA E DESCARTAVEIS LTDA </v>
      </c>
      <c r="C281" s="16">
        <f>'Solicitação de Pagamentos'!A283</f>
        <v>185072</v>
      </c>
      <c r="D281" s="16">
        <f>'Solicitação de Pagamentos'!D283</f>
        <v>1667.68</v>
      </c>
    </row>
    <row r="282" spans="1:4" x14ac:dyDescent="0.25">
      <c r="A282" s="15" t="str">
        <f>'Solicitação de Pagamentos'!F284</f>
        <v>0142/20</v>
      </c>
      <c r="B282" s="16" t="str">
        <f>'Solicitação de Pagamentos'!E284</f>
        <v>JOFITNESS COMERCIO VARAJISTA DE ARTIGOS DO VESTURARIO LTDA-ME</v>
      </c>
      <c r="C282" s="16">
        <f>'Solicitação de Pagamentos'!A284</f>
        <v>10446</v>
      </c>
      <c r="D282" s="16">
        <f>'Solicitação de Pagamentos'!D284</f>
        <v>10140</v>
      </c>
    </row>
    <row r="283" spans="1:4" x14ac:dyDescent="0.25">
      <c r="A283" s="15" t="str">
        <f>'Solicitação de Pagamentos'!F285</f>
        <v>0183/20</v>
      </c>
      <c r="B283" s="16" t="str">
        <f>'Solicitação de Pagamentos'!E285</f>
        <v>KOPELL DISTRIBUICAO E LOGISTICA LTDA</v>
      </c>
      <c r="C283" s="16">
        <f>'Solicitação de Pagamentos'!A285</f>
        <v>319360</v>
      </c>
      <c r="D283" s="16">
        <f>'Solicitação de Pagamentos'!D285</f>
        <v>323.75</v>
      </c>
    </row>
    <row r="284" spans="1:4" x14ac:dyDescent="0.25">
      <c r="A284" s="15" t="str">
        <f>'Solicitação de Pagamentos'!F286</f>
        <v>0182/20</v>
      </c>
      <c r="B284" s="16" t="str">
        <f>'Solicitação de Pagamentos'!E286</f>
        <v>NOVA MAXIMOS LTDA</v>
      </c>
      <c r="C284" s="16">
        <f>'Solicitação de Pagamentos'!A286</f>
        <v>240217</v>
      </c>
      <c r="D284" s="16">
        <f>'Solicitação de Pagamentos'!D286</f>
        <v>4769.6000000000004</v>
      </c>
    </row>
    <row r="285" spans="1:4" x14ac:dyDescent="0.25">
      <c r="A285" s="15" t="str">
        <f>'Solicitação de Pagamentos'!F287</f>
        <v>0183/20</v>
      </c>
      <c r="B285" s="16" t="str">
        <f>'Solicitação de Pagamentos'!E287</f>
        <v>R&amp;R COMERCIO DE EQUIPAMENTOS DE INFORMATICA LTDA</v>
      </c>
      <c r="C285" s="16">
        <f>'Solicitação de Pagamentos'!A287</f>
        <v>82814</v>
      </c>
      <c r="D285" s="16">
        <f>'Solicitação de Pagamentos'!D287</f>
        <v>599.6</v>
      </c>
    </row>
    <row r="286" spans="1:4" x14ac:dyDescent="0.25">
      <c r="A286" s="15" t="str">
        <f>'Solicitação de Pagamentos'!F288</f>
        <v>0182/20</v>
      </c>
      <c r="B286" s="16" t="str">
        <f>'Solicitação de Pagamentos'!E288</f>
        <v>SALES EQUIPAMENTOS E PRODUTOS DE HIGIENE PROFISSIONAL LTDA</v>
      </c>
      <c r="C286" s="16">
        <f>'Solicitação de Pagamentos'!A288</f>
        <v>3454051</v>
      </c>
      <c r="D286" s="16">
        <f>'Solicitação de Pagamentos'!D288</f>
        <v>301.64999999999998</v>
      </c>
    </row>
    <row r="287" spans="1:4" x14ac:dyDescent="0.25">
      <c r="A287" s="15" t="str">
        <f>'Solicitação de Pagamentos'!F289</f>
        <v>0181/20</v>
      </c>
      <c r="B287" s="16" t="str">
        <f>'Solicitação de Pagamentos'!E289</f>
        <v>VOLPI DISTRIBUIDORA DE DROGAS LTDA</v>
      </c>
      <c r="C287" s="16">
        <f>'Solicitação de Pagamentos'!A289</f>
        <v>22588</v>
      </c>
      <c r="D287" s="16">
        <f>'Solicitação de Pagamentos'!D289</f>
        <v>1260</v>
      </c>
    </row>
    <row r="288" spans="1:4" x14ac:dyDescent="0.25">
      <c r="A288" s="15" t="str">
        <f>'Solicitação de Pagamentos'!F290</f>
        <v>0163/20</v>
      </c>
      <c r="B288" s="16" t="str">
        <f>'Solicitação de Pagamentos'!E290</f>
        <v>ALMEIDA COMERCIO DE ALIMENTOS EIRELI</v>
      </c>
      <c r="C288" s="16">
        <f>'Solicitação de Pagamentos'!A290</f>
        <v>485437</v>
      </c>
      <c r="D288" s="16">
        <f>'Solicitação de Pagamentos'!D290</f>
        <v>1274.45</v>
      </c>
    </row>
    <row r="289" spans="1:4" x14ac:dyDescent="0.25">
      <c r="A289" s="15" t="str">
        <f>'Solicitação de Pagamentos'!F291</f>
        <v>0165/20</v>
      </c>
      <c r="B289" s="16" t="str">
        <f>'Solicitação de Pagamentos'!E291</f>
        <v>ALMEIDA COMERCIO DE ALIMENTOS EIRELI</v>
      </c>
      <c r="C289" s="16">
        <f>'Solicitação de Pagamentos'!A291</f>
        <v>485433</v>
      </c>
      <c r="D289" s="16">
        <f>'Solicitação de Pagamentos'!D291</f>
        <v>209.5</v>
      </c>
    </row>
    <row r="290" spans="1:4" x14ac:dyDescent="0.25">
      <c r="A290" s="15" t="str">
        <f>'Solicitação de Pagamentos'!F292</f>
        <v>0045/20</v>
      </c>
      <c r="B290" s="16" t="str">
        <f>'Solicitação de Pagamentos'!E292</f>
        <v>COMPANHIA DISTRIBUIDORA DE MOTORES E COMPONENTES</v>
      </c>
      <c r="C290" s="16">
        <f>'Solicitação de Pagamentos'!A292</f>
        <v>166928</v>
      </c>
      <c r="D290" s="16">
        <f>'Solicitação de Pagamentos'!D292</f>
        <v>1173.6199999999999</v>
      </c>
    </row>
    <row r="291" spans="1:4" x14ac:dyDescent="0.25">
      <c r="A291" s="15" t="str">
        <f>'Solicitação de Pagamentos'!F293</f>
        <v>0163/20</v>
      </c>
      <c r="B291" s="16" t="str">
        <f>'Solicitação de Pagamentos'!E293</f>
        <v>COPOLFOOD COM PROD ALIMENTICIOS LTDA</v>
      </c>
      <c r="C291" s="16">
        <f>'Solicitação de Pagamentos'!A293</f>
        <v>188846</v>
      </c>
      <c r="D291" s="16">
        <f>'Solicitação de Pagamentos'!D293</f>
        <v>581</v>
      </c>
    </row>
    <row r="292" spans="1:4" x14ac:dyDescent="0.25">
      <c r="A292" s="15" t="str">
        <f>'Solicitação de Pagamentos'!F294</f>
        <v>0180/20</v>
      </c>
      <c r="B292" s="16" t="str">
        <f>'Solicitação de Pagamentos'!E294</f>
        <v>DIEGO FERNANDO S M 42796908801</v>
      </c>
      <c r="C292" s="16">
        <f>'Solicitação de Pagamentos'!A294</f>
        <v>196</v>
      </c>
      <c r="D292" s="16">
        <f>'Solicitação de Pagamentos'!D294</f>
        <v>2694</v>
      </c>
    </row>
    <row r="293" spans="1:4" x14ac:dyDescent="0.25">
      <c r="A293" s="15" t="str">
        <f>'Solicitação de Pagamentos'!F295</f>
        <v>0182/20</v>
      </c>
      <c r="B293" s="16" t="str">
        <f>'Solicitação de Pagamentos'!E295</f>
        <v xml:space="preserve">ECO SOLUÇÕES PRODUTOS DE LIMPEZA LTDA ME </v>
      </c>
      <c r="C293" s="16">
        <f>'Solicitação de Pagamentos'!A295</f>
        <v>13492</v>
      </c>
      <c r="D293" s="16">
        <f>'Solicitação de Pagamentos'!D295</f>
        <v>1814.4</v>
      </c>
    </row>
    <row r="294" spans="1:4" x14ac:dyDescent="0.25">
      <c r="A294" s="15" t="str">
        <f>'Solicitação de Pagamentos'!F296</f>
        <v>0170/20</v>
      </c>
      <c r="B294" s="16" t="str">
        <f>'Solicitação de Pagamentos'!E296</f>
        <v>MANUELLA COMERCIO DE COSMETICOS LTDA ME</v>
      </c>
      <c r="C294" s="16">
        <f>'Solicitação de Pagamentos'!A296</f>
        <v>69</v>
      </c>
      <c r="D294" s="16">
        <f>'Solicitação de Pagamentos'!D296</f>
        <v>865.57</v>
      </c>
    </row>
    <row r="295" spans="1:4" x14ac:dyDescent="0.25">
      <c r="A295" s="15" t="str">
        <f>'Solicitação de Pagamentos'!F297</f>
        <v>0181/20</v>
      </c>
      <c r="B295" s="16" t="str">
        <f>'Solicitação de Pagamentos'!E297</f>
        <v>NOVA HOSPITALAR COMERCIAL E IMPORTADORA</v>
      </c>
      <c r="C295" s="16">
        <f>'Solicitação de Pagamentos'!A297</f>
        <v>12523</v>
      </c>
      <c r="D295" s="16">
        <f>'Solicitação de Pagamentos'!D297</f>
        <v>3427</v>
      </c>
    </row>
    <row r="296" spans="1:4" x14ac:dyDescent="0.25">
      <c r="A296" s="15" t="str">
        <f>'Solicitação de Pagamentos'!F298</f>
        <v>0162/20</v>
      </c>
      <c r="B296" s="16" t="str">
        <f>'Solicitação de Pagamentos'!E298</f>
        <v>TROPICAL DISTRIBUIDORA HORTIFRUTIGRANJEIROS LTDA</v>
      </c>
      <c r="C296" s="16">
        <f>'Solicitação de Pagamentos'!A298</f>
        <v>1413530</v>
      </c>
      <c r="D296" s="16">
        <f>'Solicitação de Pagamentos'!D298</f>
        <v>454.6</v>
      </c>
    </row>
    <row r="297" spans="1:4" x14ac:dyDescent="0.25">
      <c r="A297" s="15" t="str">
        <f>'Solicitação de Pagamentos'!F299</f>
        <v>0165/20</v>
      </c>
      <c r="B297" s="16" t="str">
        <f>'Solicitação de Pagamentos'!E299</f>
        <v>VIEIRA &amp; COUTO COMERCIO DISTRIBUIÇÃO PRODUTOS ALIMENTICIOS LTDA</v>
      </c>
      <c r="C297" s="16">
        <f>'Solicitação de Pagamentos'!A299</f>
        <v>43790</v>
      </c>
      <c r="D297" s="16">
        <f>'Solicitação de Pagamentos'!D299</f>
        <v>409.5</v>
      </c>
    </row>
    <row r="298" spans="1:4" x14ac:dyDescent="0.25">
      <c r="A298" s="15" t="str">
        <f>'Solicitação de Pagamentos'!F300</f>
        <v>0178/20</v>
      </c>
      <c r="B298" s="16" t="str">
        <f>'Solicitação de Pagamentos'!E300</f>
        <v>ANBIOTON IMPORTADORA LTDA</v>
      </c>
      <c r="C298" s="16">
        <f>'Solicitação de Pagamentos'!A300</f>
        <v>115783</v>
      </c>
      <c r="D298" s="16">
        <f>'Solicitação de Pagamentos'!D300</f>
        <v>10325</v>
      </c>
    </row>
    <row r="299" spans="1:4" x14ac:dyDescent="0.25">
      <c r="A299" s="15" t="str">
        <f>'Solicitação de Pagamentos'!F301</f>
        <v>0178/20</v>
      </c>
      <c r="B299" s="16" t="str">
        <f>'Solicitação de Pagamentos'!E301</f>
        <v>BIOHOSP PRODUTOS HOSPITALARES AS</v>
      </c>
      <c r="C299" s="16">
        <f>'Solicitação de Pagamentos'!A301</f>
        <v>252882</v>
      </c>
      <c r="D299" s="16">
        <f>'Solicitação de Pagamentos'!D301</f>
        <v>2163.2800000000002</v>
      </c>
    </row>
    <row r="300" spans="1:4" x14ac:dyDescent="0.25">
      <c r="A300" s="15" t="str">
        <f>'Solicitação de Pagamentos'!F302</f>
        <v>0191/20</v>
      </c>
      <c r="B300" s="16" t="str">
        <f>'Solicitação de Pagamentos'!E302</f>
        <v>CIAMED DISTRIBUIDORA DE MEDICAMENTOS</v>
      </c>
      <c r="C300" s="16">
        <f>'Solicitação de Pagamentos'!A302</f>
        <v>133599</v>
      </c>
      <c r="D300" s="16">
        <f>'Solicitação de Pagamentos'!D302</f>
        <v>3830</v>
      </c>
    </row>
    <row r="301" spans="1:4" x14ac:dyDescent="0.25">
      <c r="A301" s="15" t="str">
        <f>'Solicitação de Pagamentos'!F303</f>
        <v>0197/20</v>
      </c>
      <c r="B301" s="16" t="str">
        <f>'Solicitação de Pagamentos'!E303</f>
        <v>COMERCIAL CIRURGICA RIOCLARENSE LTDA</v>
      </c>
      <c r="C301" s="16">
        <f>'Solicitação de Pagamentos'!A303</f>
        <v>1311729</v>
      </c>
      <c r="D301" s="16">
        <f>'Solicitação de Pagamentos'!D303</f>
        <v>21700</v>
      </c>
    </row>
    <row r="302" spans="1:4" x14ac:dyDescent="0.25">
      <c r="A302" s="15" t="str">
        <f>'Solicitação de Pagamentos'!F304</f>
        <v>0197/20</v>
      </c>
      <c r="B302" s="16" t="str">
        <f>'Solicitação de Pagamentos'!E304</f>
        <v>COMERCIAL CIRURGICA RIOCLARENSE LTDA</v>
      </c>
      <c r="C302" s="16">
        <f>'Solicitação de Pagamentos'!A304</f>
        <v>1311678</v>
      </c>
      <c r="D302" s="16">
        <f>'Solicitação de Pagamentos'!D304</f>
        <v>5100</v>
      </c>
    </row>
    <row r="303" spans="1:4" x14ac:dyDescent="0.25">
      <c r="A303" s="15" t="str">
        <f>'Solicitação de Pagamentos'!F305</f>
        <v>0163/20</v>
      </c>
      <c r="B303" s="16" t="str">
        <f>'Solicitação de Pagamentos'!E305</f>
        <v>COMERCIAL DANETOS PRODUTOS ALIMENTICIOS E LIMPEZA - COMERCIAL DANETOS LTDA</v>
      </c>
      <c r="C303" s="16">
        <f>'Solicitação de Pagamentos'!A305</f>
        <v>41150</v>
      </c>
      <c r="D303" s="16">
        <f>'Solicitação de Pagamentos'!D305</f>
        <v>1042.42</v>
      </c>
    </row>
    <row r="304" spans="1:4" x14ac:dyDescent="0.25">
      <c r="A304" s="15" t="str">
        <f>'Solicitação de Pagamentos'!F306</f>
        <v>0190/20</v>
      </c>
      <c r="B304" s="16" t="str">
        <f>'Solicitação de Pagamentos'!E306</f>
        <v>COMERCIAL DANETOS PRODUTOS ALIMENTICIOS E LIMPEZA - COMERCIAL DANETOS LTDA</v>
      </c>
      <c r="C304" s="16">
        <f>'Solicitação de Pagamentos'!A306</f>
        <v>41151</v>
      </c>
      <c r="D304" s="16">
        <f>'Solicitação de Pagamentos'!D306</f>
        <v>593.54</v>
      </c>
    </row>
    <row r="305" spans="1:4" x14ac:dyDescent="0.25">
      <c r="A305" s="15" t="str">
        <f>'Solicitação de Pagamentos'!F307</f>
        <v>0191/20</v>
      </c>
      <c r="B305" s="16" t="str">
        <f>'Solicitação de Pagamentos'!E307</f>
        <v>CRISMED COMERCIAL HOSPITALAR LTDA</v>
      </c>
      <c r="C305" s="16">
        <f>'Solicitação de Pagamentos'!A307</f>
        <v>225027</v>
      </c>
      <c r="D305" s="16">
        <f>'Solicitação de Pagamentos'!D307</f>
        <v>3840</v>
      </c>
    </row>
    <row r="306" spans="1:4" x14ac:dyDescent="0.25">
      <c r="A306" s="15" t="str">
        <f>'Solicitação de Pagamentos'!F308</f>
        <v>0191/20</v>
      </c>
      <c r="B306" s="16" t="str">
        <f>'Solicitação de Pagamentos'!E308</f>
        <v>CRISMED COMERCIAL HOSPITALAR LTDA</v>
      </c>
      <c r="C306" s="16">
        <f>'Solicitação de Pagamentos'!A308</f>
        <v>224995</v>
      </c>
      <c r="D306" s="16">
        <f>'Solicitação de Pagamentos'!D308</f>
        <v>20560</v>
      </c>
    </row>
    <row r="307" spans="1:4" x14ac:dyDescent="0.25">
      <c r="A307" s="15" t="str">
        <f>'Solicitação de Pagamentos'!F309</f>
        <v>0190/20</v>
      </c>
      <c r="B307" s="16" t="str">
        <f>'Solicitação de Pagamentos'!E309</f>
        <v>MAKRO ATACADISTA S/A</v>
      </c>
      <c r="C307" s="16">
        <f>'Solicitação de Pagamentos'!A309</f>
        <v>274126</v>
      </c>
      <c r="D307" s="16">
        <f>'Solicitação de Pagamentos'!D309</f>
        <v>1500.93</v>
      </c>
    </row>
    <row r="308" spans="1:4" x14ac:dyDescent="0.25">
      <c r="A308" s="15" t="str">
        <f>'Solicitação de Pagamentos'!F310</f>
        <v>0162/20</v>
      </c>
      <c r="B308" s="16" t="str">
        <f>'Solicitação de Pagamentos'!E310</f>
        <v>TROPICAL DISTRIBUIDORA HORTIFRUTIGRANJEIROS LTDA</v>
      </c>
      <c r="C308" s="16">
        <f>'Solicitação de Pagamentos'!A310</f>
        <v>1413837</v>
      </c>
      <c r="D308" s="16">
        <f>'Solicitação de Pagamentos'!D310</f>
        <v>499.85</v>
      </c>
    </row>
    <row r="309" spans="1:4" x14ac:dyDescent="0.25">
      <c r="A309" s="15" t="str">
        <f>'Solicitação de Pagamentos'!F311</f>
        <v>0162/20</v>
      </c>
      <c r="B309" s="16" t="str">
        <f>'Solicitação de Pagamentos'!E311</f>
        <v>A V BARROS &amp; VILLARES LTDA</v>
      </c>
      <c r="C309" s="16">
        <f>'Solicitação de Pagamentos'!A311</f>
        <v>8195</v>
      </c>
      <c r="D309" s="16">
        <f>'Solicitação de Pagamentos'!D311</f>
        <v>561.91999999999996</v>
      </c>
    </row>
    <row r="310" spans="1:4" x14ac:dyDescent="0.25">
      <c r="A310" s="15" t="str">
        <f>'Solicitação de Pagamentos'!F312</f>
        <v>0163/20</v>
      </c>
      <c r="B310" s="16" t="str">
        <f>'Solicitação de Pagamentos'!E312</f>
        <v>ALMEIDA COMERCIO DE ALIMENTOS EIRELI</v>
      </c>
      <c r="C310" s="16">
        <f>'Solicitação de Pagamentos'!A312</f>
        <v>485608</v>
      </c>
      <c r="D310" s="16">
        <f>'Solicitação de Pagamentos'!D312</f>
        <v>1255.26</v>
      </c>
    </row>
    <row r="311" spans="1:4" x14ac:dyDescent="0.25">
      <c r="A311" s="15" t="str">
        <f>'Solicitação de Pagamentos'!F313</f>
        <v>0165/20</v>
      </c>
      <c r="B311" s="16" t="str">
        <f>'Solicitação de Pagamentos'!E313</f>
        <v xml:space="preserve">C. F. S. SUPERMERCADO EIRELI </v>
      </c>
      <c r="C311" s="16">
        <f>'Solicitação de Pagamentos'!A313</f>
        <v>59469</v>
      </c>
      <c r="D311" s="16">
        <f>'Solicitação de Pagamentos'!D313</f>
        <v>4181.75</v>
      </c>
    </row>
    <row r="312" spans="1:4" x14ac:dyDescent="0.25">
      <c r="A312" s="15" t="str">
        <f>'Solicitação de Pagamentos'!F314</f>
        <v>0190/20</v>
      </c>
      <c r="B312" s="16" t="str">
        <f>'Solicitação de Pagamentos'!E314</f>
        <v>MERCANTIL PRIMAR LTDA</v>
      </c>
      <c r="C312" s="16">
        <f>'Solicitação de Pagamentos'!A314</f>
        <v>301535</v>
      </c>
      <c r="D312" s="16">
        <f>'Solicitação de Pagamentos'!D314</f>
        <v>3133.43</v>
      </c>
    </row>
    <row r="313" spans="1:4" x14ac:dyDescent="0.25">
      <c r="A313" s="15" t="str">
        <f>'Solicitação de Pagamentos'!F315</f>
        <v>0162/20</v>
      </c>
      <c r="B313" s="16" t="str">
        <f>'Solicitação de Pagamentos'!E315</f>
        <v>TROPICAL DISTRIBUIDORA HORTIFRUTIGRANJEIROS LTDA</v>
      </c>
      <c r="C313" s="16">
        <f>'Solicitação de Pagamentos'!A315</f>
        <v>1414196</v>
      </c>
      <c r="D313" s="16">
        <f>'Solicitação de Pagamentos'!D315</f>
        <v>465.8</v>
      </c>
    </row>
    <row r="314" spans="1:4" x14ac:dyDescent="0.25">
      <c r="A314" s="15" t="str">
        <f>'Solicitação de Pagamentos'!F316</f>
        <v>0190/20</v>
      </c>
      <c r="B314" s="16" t="str">
        <f>'Solicitação de Pagamentos'!E316</f>
        <v>ALMEIDA COMERCIO DE ALIMENTOS EIRELI</v>
      </c>
      <c r="C314" s="16">
        <f>'Solicitação de Pagamentos'!A316</f>
        <v>485879</v>
      </c>
      <c r="D314" s="16">
        <f>'Solicitação de Pagamentos'!D316</f>
        <v>2511.5</v>
      </c>
    </row>
    <row r="315" spans="1:4" x14ac:dyDescent="0.25">
      <c r="A315" s="15" t="str">
        <f>'Solicitação de Pagamentos'!F317</f>
        <v>0195/20</v>
      </c>
      <c r="B315" s="16" t="str">
        <f>'Solicitação de Pagamentos'!E317</f>
        <v>BIOHOSP PRODUTOS HOSPITALARES AS</v>
      </c>
      <c r="C315" s="16">
        <f>'Solicitação de Pagamentos'!A317</f>
        <v>254600</v>
      </c>
      <c r="D315" s="16">
        <f>'Solicitação de Pagamentos'!D317</f>
        <v>1069</v>
      </c>
    </row>
    <row r="316" spans="1:4" x14ac:dyDescent="0.25">
      <c r="A316" s="15" t="str">
        <f>'Solicitação de Pagamentos'!F318</f>
        <v>0181/20</v>
      </c>
      <c r="B316" s="16" t="str">
        <f>'Solicitação de Pagamentos'!E318</f>
        <v>BIOMEDICAL EQUIPAMENTOS E PRODUTOS MEDICOS CIRURGICOS LTDA</v>
      </c>
      <c r="C316" s="16">
        <f>'Solicitação de Pagamentos'!A318</f>
        <v>122425</v>
      </c>
      <c r="D316" s="16">
        <f>'Solicitação de Pagamentos'!D318</f>
        <v>616</v>
      </c>
    </row>
    <row r="317" spans="1:4" x14ac:dyDescent="0.25">
      <c r="A317" s="15" t="str">
        <f>'Solicitação de Pagamentos'!F319</f>
        <v>0191/20</v>
      </c>
      <c r="B317" s="16" t="str">
        <f>'Solicitação de Pagamentos'!E319</f>
        <v>CRISTALIA PROD QUIMICOS FARMACEUTICOS LTDA</v>
      </c>
      <c r="C317" s="16">
        <f>'Solicitação de Pagamentos'!A319</f>
        <v>2644192</v>
      </c>
      <c r="D317" s="16">
        <f>'Solicitação de Pagamentos'!D319</f>
        <v>2980</v>
      </c>
    </row>
    <row r="318" spans="1:4" x14ac:dyDescent="0.25">
      <c r="A318" s="15" t="str">
        <f>'Solicitação de Pagamentos'!F320</f>
        <v>0168/20</v>
      </c>
      <c r="B318" s="16" t="str">
        <f>'Solicitação de Pagamentos'!E320</f>
        <v>DATA EQUIPAMENTOS DE SEGURANÇA LTDA ME</v>
      </c>
      <c r="C318" s="16">
        <f>'Solicitação de Pagamentos'!A320</f>
        <v>26986</v>
      </c>
      <c r="D318" s="16">
        <f>'Solicitação de Pagamentos'!D320</f>
        <v>214.8</v>
      </c>
    </row>
    <row r="319" spans="1:4" x14ac:dyDescent="0.25">
      <c r="A319" s="15" t="str">
        <f>'Solicitação de Pagamentos'!F321</f>
        <v>0196/20</v>
      </c>
      <c r="B319" s="16" t="str">
        <f>'Solicitação de Pagamentos'!E321</f>
        <v>EXPRESSMEDICAL COM AT AC E VAR CORREL MEDICOS LTDA</v>
      </c>
      <c r="C319" s="16">
        <f>'Solicitação de Pagamentos'!A321</f>
        <v>46955</v>
      </c>
      <c r="D319" s="16">
        <f>'Solicitação de Pagamentos'!D321</f>
        <v>7008</v>
      </c>
    </row>
    <row r="320" spans="1:4" x14ac:dyDescent="0.25">
      <c r="A320" s="15" t="str">
        <f>'Solicitação de Pagamentos'!F322</f>
        <v>0181/20</v>
      </c>
      <c r="B320" s="16" t="str">
        <f>'Solicitação de Pagamentos'!E322</f>
        <v>GUINEZ INTERNATIONAL C R IMP LTDA</v>
      </c>
      <c r="C320" s="16">
        <f>'Solicitação de Pagamentos'!A322</f>
        <v>73323</v>
      </c>
      <c r="D320" s="16">
        <f>'Solicitação de Pagamentos'!D322</f>
        <v>1680</v>
      </c>
    </row>
    <row r="321" spans="1:4" x14ac:dyDescent="0.25">
      <c r="A321" s="15" t="str">
        <f>'Solicitação de Pagamentos'!F323</f>
        <v>0181/20</v>
      </c>
      <c r="B321" s="16" t="str">
        <f>'Solicitação de Pagamentos'!E323</f>
        <v xml:space="preserve">JM HEALTH EQUIPAMENTOS MEDICOS </v>
      </c>
      <c r="C321" s="16">
        <f>'Solicitação de Pagamentos'!A323</f>
        <v>1785</v>
      </c>
      <c r="D321" s="16">
        <f>'Solicitação de Pagamentos'!D323</f>
        <v>584.54999999999995</v>
      </c>
    </row>
    <row r="322" spans="1:4" x14ac:dyDescent="0.25">
      <c r="A322" s="15" t="str">
        <f>'Solicitação de Pagamentos'!F324</f>
        <v>0190/20</v>
      </c>
      <c r="B322" s="16" t="str">
        <f>'Solicitação de Pagamentos'!E324</f>
        <v>MERCANTIL PRIMAR LTDA</v>
      </c>
      <c r="C322" s="16">
        <f>'Solicitação de Pagamentos'!A324</f>
        <v>301767</v>
      </c>
      <c r="D322" s="16">
        <f>'Solicitação de Pagamentos'!D324</f>
        <v>227.46</v>
      </c>
    </row>
    <row r="323" spans="1:4" x14ac:dyDescent="0.25">
      <c r="A323" s="15" t="str">
        <f>'Solicitação de Pagamentos'!F325</f>
        <v>0162/20</v>
      </c>
      <c r="B323" s="16" t="str">
        <f>'Solicitação de Pagamentos'!E325</f>
        <v>TROPICAL DISTRIBUIDORA HORTIFRUTIGRANJEIROS LTDA</v>
      </c>
      <c r="C323" s="16">
        <f>'Solicitação de Pagamentos'!A325</f>
        <v>1414477</v>
      </c>
      <c r="D323" s="16">
        <f>'Solicitação de Pagamentos'!D325</f>
        <v>503.95</v>
      </c>
    </row>
    <row r="324" spans="1:4" x14ac:dyDescent="0.25">
      <c r="A324" s="15" t="str">
        <f>'Solicitação de Pagamentos'!F326</f>
        <v>0195/20</v>
      </c>
      <c r="B324" s="16" t="str">
        <f>'Solicitação de Pagamentos'!E326</f>
        <v>BRAZMIX COMERCIO VAREJISTA E ATACADISTA</v>
      </c>
      <c r="C324" s="16">
        <f>'Solicitação de Pagamentos'!A326</f>
        <v>71684</v>
      </c>
      <c r="D324" s="16">
        <f>'Solicitação de Pagamentos'!D326</f>
        <v>820</v>
      </c>
    </row>
    <row r="325" spans="1:4" x14ac:dyDescent="0.25">
      <c r="A325" s="15" t="str">
        <f>'Solicitação de Pagamentos'!F327</f>
        <v>0115/20</v>
      </c>
      <c r="B325" s="16" t="str">
        <f>'Solicitação de Pagamentos'!E327</f>
        <v>CELBRAS COMERCIAL DE PRODUTOS INDUSTRIAIS EIRELI</v>
      </c>
      <c r="C325" s="16">
        <f>'Solicitação de Pagamentos'!A327</f>
        <v>23568</v>
      </c>
      <c r="D325" s="16">
        <f>'Solicitação de Pagamentos'!D327</f>
        <v>108</v>
      </c>
    </row>
    <row r="326" spans="1:4" x14ac:dyDescent="0.25">
      <c r="A326" s="15" t="str">
        <f>'Solicitação de Pagamentos'!F328</f>
        <v>0197/20</v>
      </c>
      <c r="B326" s="16" t="str">
        <f>'Solicitação de Pagamentos'!E328</f>
        <v>COMERCIAL CIRURGICA RIOCLARENSE LTDA</v>
      </c>
      <c r="C326" s="16">
        <f>'Solicitação de Pagamentos'!A328</f>
        <v>1314553</v>
      </c>
      <c r="D326" s="16">
        <f>'Solicitação de Pagamentos'!D328</f>
        <v>10850</v>
      </c>
    </row>
    <row r="327" spans="1:4" x14ac:dyDescent="0.25">
      <c r="A327" s="15" t="str">
        <f>'Solicitação de Pagamentos'!F329</f>
        <v>0174/20</v>
      </c>
      <c r="B327" s="16" t="str">
        <f>'Solicitação de Pagamentos'!E329</f>
        <v>MAGAZINE COM E DIST DE ARTIGOS PERSONALIZADOS LTDA</v>
      </c>
      <c r="C327" s="16">
        <f>'Solicitação de Pagamentos'!A329</f>
        <v>399201</v>
      </c>
      <c r="D327" s="16">
        <f>'Solicitação de Pagamentos'!D329</f>
        <v>3798</v>
      </c>
    </row>
    <row r="328" spans="1:4" x14ac:dyDescent="0.25">
      <c r="A328" s="15" t="str">
        <f>'Solicitação de Pagamentos'!F330</f>
        <v>0013/20</v>
      </c>
      <c r="B328" s="16" t="str">
        <f>'Solicitação de Pagamentos'!E330</f>
        <v>MMT COMERCIO E INSTALAÇÕES ELETR EM ALT E BAIXA TENSÃO LTDA ME</v>
      </c>
      <c r="C328" s="16">
        <f>'Solicitação de Pagamentos'!A330</f>
        <v>652</v>
      </c>
      <c r="D328" s="16">
        <f>'Solicitação de Pagamentos'!D330</f>
        <v>12968.39</v>
      </c>
    </row>
    <row r="329" spans="1:4" x14ac:dyDescent="0.25">
      <c r="A329" s="15" t="str">
        <f>'Solicitação de Pagamentos'!F331</f>
        <v>0181/20</v>
      </c>
      <c r="B329" s="16" t="str">
        <f>'Solicitação de Pagamentos'!E331</f>
        <v>OCEAN PROD HOSP LTDA</v>
      </c>
      <c r="C329" s="16">
        <f>'Solicitação de Pagamentos'!A331</f>
        <v>47222</v>
      </c>
      <c r="D329" s="16">
        <f>'Solicitação de Pagamentos'!D331</f>
        <v>335.55</v>
      </c>
    </row>
    <row r="330" spans="1:4" x14ac:dyDescent="0.25">
      <c r="A330" s="15" t="str">
        <f>'Solicitação de Pagamentos'!F332</f>
        <v>0134/20</v>
      </c>
      <c r="B330" s="16" t="str">
        <f>'Solicitação de Pagamentos'!E332</f>
        <v>ORGANIZAÇÃO NACIONAL DE ACREDITAÇÃO  - ONA</v>
      </c>
      <c r="C330" s="16">
        <f>'Solicitação de Pagamentos'!A332</f>
        <v>16740</v>
      </c>
      <c r="D330" s="16">
        <f>'Solicitação de Pagamentos'!D332</f>
        <v>325</v>
      </c>
    </row>
    <row r="331" spans="1:4" x14ac:dyDescent="0.25">
      <c r="A331" s="15" t="str">
        <f>'Solicitação de Pagamentos'!F333</f>
        <v>0138/20</v>
      </c>
      <c r="B331" s="16" t="str">
        <f>'Solicitação de Pagamentos'!E333</f>
        <v>ANDRADE ELETRO TECNICA EIRELI</v>
      </c>
      <c r="C331" s="16">
        <f>'Solicitação de Pagamentos'!A333</f>
        <v>8102</v>
      </c>
      <c r="D331" s="16">
        <f>'Solicitação de Pagamentos'!D333</f>
        <v>305</v>
      </c>
    </row>
    <row r="332" spans="1:4" x14ac:dyDescent="0.25">
      <c r="A332" s="15" t="str">
        <f>'Solicitação de Pagamentos'!F334</f>
        <v>0195/20</v>
      </c>
      <c r="B332" s="16" t="str">
        <f>'Solicitação de Pagamentos'!E334</f>
        <v>FARMATER MEDICAMENTOS LTDA</v>
      </c>
      <c r="C332" s="16">
        <f>'Solicitação de Pagamentos'!A334</f>
        <v>13900</v>
      </c>
      <c r="D332" s="16">
        <f>'Solicitação de Pagamentos'!D334</f>
        <v>1397.1</v>
      </c>
    </row>
    <row r="333" spans="1:4" x14ac:dyDescent="0.25">
      <c r="A333" s="15" t="str">
        <f>'Solicitação de Pagamentos'!F335</f>
        <v>0142/20</v>
      </c>
      <c r="B333" s="16" t="str">
        <f>'Solicitação de Pagamentos'!E335</f>
        <v>JOFITNESS COMERCIO VARAJISTA DE ARTIGOS DO VESTURARIO LTDA-ME</v>
      </c>
      <c r="C333" s="16">
        <f>'Solicitação de Pagamentos'!A335</f>
        <v>10448</v>
      </c>
      <c r="D333" s="16">
        <f>'Solicitação de Pagamentos'!D335</f>
        <v>9750</v>
      </c>
    </row>
    <row r="334" spans="1:4" x14ac:dyDescent="0.25">
      <c r="A334" s="15" t="str">
        <f>'Solicitação de Pagamentos'!F336</f>
        <v>0195/20</v>
      </c>
      <c r="B334" s="16" t="str">
        <f>'Solicitação de Pagamentos'!E336</f>
        <v>JP INDUSTRIA FARMACEUTICA S/A</v>
      </c>
      <c r="C334" s="16">
        <f>'Solicitação de Pagamentos'!A336</f>
        <v>150995</v>
      </c>
      <c r="D334" s="16">
        <f>'Solicitação de Pagamentos'!D336</f>
        <v>3910.3</v>
      </c>
    </row>
    <row r="335" spans="1:4" x14ac:dyDescent="0.25">
      <c r="A335" s="15" t="str">
        <f>'Solicitação de Pagamentos'!F337</f>
        <v>0162/20</v>
      </c>
      <c r="B335" s="16" t="str">
        <f>'Solicitação de Pagamentos'!E337</f>
        <v>TROPICAL DISTRIBUIDORA HORTIFRUTIGRANJEIROS LTDA</v>
      </c>
      <c r="C335" s="16">
        <f>'Solicitação de Pagamentos'!A337</f>
        <v>1414737</v>
      </c>
      <c r="D335" s="16">
        <f>'Solicitação de Pagamentos'!D337</f>
        <v>612</v>
      </c>
    </row>
    <row r="336" spans="1:4" x14ac:dyDescent="0.25">
      <c r="A336" s="15" t="str">
        <f>'Solicitação de Pagamentos'!F338</f>
        <v>0163/20</v>
      </c>
      <c r="B336" s="16" t="str">
        <f>'Solicitação de Pagamentos'!E338</f>
        <v>WASHINGTON DOS SANTOS MARTINS - ME</v>
      </c>
      <c r="C336" s="16">
        <f>'Solicitação de Pagamentos'!A338</f>
        <v>10</v>
      </c>
      <c r="D336" s="16">
        <f>'Solicitação de Pagamentos'!D338</f>
        <v>270</v>
      </c>
    </row>
    <row r="337" spans="1:4" x14ac:dyDescent="0.25">
      <c r="A337" s="15" t="str">
        <f>'Solicitação de Pagamentos'!F339</f>
        <v>0139/20</v>
      </c>
      <c r="B337" s="16" t="str">
        <f>'Solicitação de Pagamentos'!E339</f>
        <v>COSMO COMERCIO DE TINTAS LTDA</v>
      </c>
      <c r="C337" s="16">
        <f>'Solicitação de Pagamentos'!A339</f>
        <v>8827</v>
      </c>
      <c r="D337" s="16">
        <f>'Solicitação de Pagamentos'!D339</f>
        <v>1256.72</v>
      </c>
    </row>
    <row r="338" spans="1:4" x14ac:dyDescent="0.25">
      <c r="A338" s="15" t="str">
        <f>'Solicitação de Pagamentos'!F340</f>
        <v>0139/20</v>
      </c>
      <c r="B338" s="16" t="str">
        <f>'Solicitação de Pagamentos'!E340</f>
        <v>IMPERIAL DECOR MATERIAIS PARA CONSTRUÇÃO LTDA</v>
      </c>
      <c r="C338" s="16">
        <f>'Solicitação de Pagamentos'!A340</f>
        <v>1388</v>
      </c>
      <c r="D338" s="16">
        <f>'Solicitação de Pagamentos'!D340</f>
        <v>157.5</v>
      </c>
    </row>
    <row r="339" spans="1:4" x14ac:dyDescent="0.25">
      <c r="A339" s="15" t="str">
        <f>'Solicitação de Pagamentos'!F341</f>
        <v>0170/20</v>
      </c>
      <c r="B339" s="16" t="str">
        <f>'Solicitação de Pagamentos'!E341</f>
        <v>MANUELLA COMERCIO DE COSMETICOS LTDA ME</v>
      </c>
      <c r="C339" s="16">
        <f>'Solicitação de Pagamentos'!A341</f>
        <v>70</v>
      </c>
      <c r="D339" s="16">
        <f>'Solicitação de Pagamentos'!D341</f>
        <v>102.6</v>
      </c>
    </row>
    <row r="340" spans="1:4" x14ac:dyDescent="0.25">
      <c r="A340" s="15" t="str">
        <f>'Solicitação de Pagamentos'!F342</f>
        <v>0178/20</v>
      </c>
      <c r="B340" s="16" t="str">
        <f>'Solicitação de Pagamentos'!E342</f>
        <v>MEDVIVA COMERCIO DE MEDICAMENTOS LTDA</v>
      </c>
      <c r="C340" s="16">
        <f>'Solicitação de Pagamentos'!A342</f>
        <v>3027</v>
      </c>
      <c r="D340" s="16">
        <f>'Solicitação de Pagamentos'!D342</f>
        <v>58.7</v>
      </c>
    </row>
    <row r="341" spans="1:4" x14ac:dyDescent="0.25">
      <c r="A341" s="15" t="str">
        <f>'Solicitação de Pagamentos'!F343</f>
        <v>0163/20</v>
      </c>
      <c r="B341" s="16" t="str">
        <f>'Solicitação de Pagamentos'!E343</f>
        <v>ALMEIDA COMERCIO DE ALIMENTOS EIRELI</v>
      </c>
      <c r="C341" s="16">
        <f>'Solicitação de Pagamentos'!A343</f>
        <v>486598</v>
      </c>
      <c r="D341" s="16">
        <f>'Solicitação de Pagamentos'!D343</f>
        <v>871.57</v>
      </c>
    </row>
    <row r="342" spans="1:4" x14ac:dyDescent="0.25">
      <c r="A342" s="15" t="str">
        <f>'Solicitação de Pagamentos'!F344</f>
        <v>0165/20</v>
      </c>
      <c r="B342" s="16" t="str">
        <f>'Solicitação de Pagamentos'!E344</f>
        <v>ALMEIDA COMERCIO DE ALIMENTOS EIRELI</v>
      </c>
      <c r="C342" s="16">
        <f>'Solicitação de Pagamentos'!A344</f>
        <v>486609</v>
      </c>
      <c r="D342" s="16">
        <f>'Solicitação de Pagamentos'!D344</f>
        <v>660.34</v>
      </c>
    </row>
    <row r="343" spans="1:4" x14ac:dyDescent="0.25">
      <c r="A343" s="15" t="str">
        <f>'Solicitação de Pagamentos'!F345</f>
        <v>0182/20</v>
      </c>
      <c r="B343" s="16" t="str">
        <f>'Solicitação de Pagamentos'!E345</f>
        <v xml:space="preserve">ECO SOLUÇÕES PRODUTOS DE LIMPEZA LTDA ME </v>
      </c>
      <c r="C343" s="16">
        <f>'Solicitação de Pagamentos'!A345</f>
        <v>13591</v>
      </c>
      <c r="D343" s="16">
        <f>'Solicitação de Pagamentos'!D345</f>
        <v>240</v>
      </c>
    </row>
    <row r="344" spans="1:4" x14ac:dyDescent="0.25">
      <c r="A344" s="15" t="str">
        <f>'Solicitação de Pagamentos'!F346</f>
        <v>0193/20</v>
      </c>
      <c r="B344" s="16" t="str">
        <f>'Solicitação de Pagamentos'!E346</f>
        <v>J M ANDRADE MOVEIS E EQUIP. P/ ESCRITORIO - EPP</v>
      </c>
      <c r="C344" s="16">
        <f>'Solicitação de Pagamentos'!A346</f>
        <v>5686</v>
      </c>
      <c r="D344" s="16">
        <f>'Solicitação de Pagamentos'!D346</f>
        <v>115.6</v>
      </c>
    </row>
    <row r="345" spans="1:4" x14ac:dyDescent="0.25">
      <c r="A345" s="15" t="str">
        <f>'Solicitação de Pagamentos'!F347</f>
        <v>0156/20</v>
      </c>
      <c r="B345" s="16" t="str">
        <f>'Solicitação de Pagamentos'!E347</f>
        <v>MIRANDA MEDCAL EIRELI ME</v>
      </c>
      <c r="C345" s="16">
        <f>'Solicitação de Pagamentos'!A347</f>
        <v>896</v>
      </c>
      <c r="D345" s="16">
        <f>'Solicitação de Pagamentos'!D347</f>
        <v>221.91</v>
      </c>
    </row>
    <row r="346" spans="1:4" x14ac:dyDescent="0.25">
      <c r="A346" s="15" t="str">
        <f>'Solicitação de Pagamentos'!F348</f>
        <v>0162/20</v>
      </c>
      <c r="B346" s="16" t="str">
        <f>'Solicitação de Pagamentos'!E348</f>
        <v>TROPICAL DISTRIBUIDORA HORTIFRUTIGRANJEIROS LTDA</v>
      </c>
      <c r="C346" s="16">
        <f>'Solicitação de Pagamentos'!A348</f>
        <v>1415279</v>
      </c>
      <c r="D346" s="16">
        <f>'Solicitação de Pagamentos'!D348</f>
        <v>231.35</v>
      </c>
    </row>
    <row r="347" spans="1:4" x14ac:dyDescent="0.25">
      <c r="A347" s="15" t="str">
        <f>'Solicitação de Pagamentos'!F349</f>
        <v>0185/20</v>
      </c>
      <c r="B347" s="16" t="str">
        <f>'Solicitação de Pagamentos'!E349</f>
        <v>A V BARROS &amp; VILLARES LTDA</v>
      </c>
      <c r="C347" s="16">
        <f>'Solicitação de Pagamentos'!A349</f>
        <v>8247</v>
      </c>
      <c r="D347" s="16">
        <f>'Solicitação de Pagamentos'!D349</f>
        <v>338.55</v>
      </c>
    </row>
    <row r="348" spans="1:4" x14ac:dyDescent="0.25">
      <c r="A348" s="15" t="str">
        <f>'Solicitação de Pagamentos'!F350</f>
        <v>0199/20</v>
      </c>
      <c r="B348" s="16" t="str">
        <f>'Solicitação de Pagamentos'!E350</f>
        <v>PHILIPS MEDICAL SYSTEMS LTDA</v>
      </c>
      <c r="C348" s="16">
        <f>'Solicitação de Pagamentos'!A350</f>
        <v>332808</v>
      </c>
      <c r="D348" s="16">
        <f>'Solicitação de Pagamentos'!D350</f>
        <v>753.45</v>
      </c>
    </row>
    <row r="349" spans="1:4" x14ac:dyDescent="0.25">
      <c r="A349" s="15" t="str">
        <f>'Solicitação de Pagamentos'!F351</f>
        <v>0185/20</v>
      </c>
      <c r="B349" s="16" t="str">
        <f>'Solicitação de Pagamentos'!E351</f>
        <v>TROPICAL DISTRIBUIDORA HORTIFRUTIGRANJEIROS LTDA</v>
      </c>
      <c r="C349" s="16">
        <f>'Solicitação de Pagamentos'!A351</f>
        <v>1415696</v>
      </c>
      <c r="D349" s="16">
        <f>'Solicitação de Pagamentos'!D351</f>
        <v>320.8</v>
      </c>
    </row>
    <row r="350" spans="1:4" x14ac:dyDescent="0.25">
      <c r="A350" s="15" t="str">
        <f>'Solicitação de Pagamentos'!F352</f>
        <v>0187/20</v>
      </c>
      <c r="B350" s="16" t="str">
        <f>'Solicitação de Pagamentos'!E352</f>
        <v>VIEIRA &amp; COUTO COMERCIO DISTRIBUIÇÃO PRODUTOS ALIMENTICIOS LTDA</v>
      </c>
      <c r="C350" s="16">
        <f>'Solicitação de Pagamentos'!A352</f>
        <v>44019</v>
      </c>
      <c r="D350" s="16">
        <f>'Solicitação de Pagamentos'!D352</f>
        <v>350</v>
      </c>
    </row>
    <row r="351" spans="1:4" x14ac:dyDescent="0.25">
      <c r="A351" s="15" t="str">
        <f>'Solicitação de Pagamentos'!F353</f>
        <v>0184/20</v>
      </c>
      <c r="B351" s="16" t="str">
        <f>'Solicitação de Pagamentos'!E353</f>
        <v>ALMEIDA COMERCIO DE ALIMENTOS EIRELI</v>
      </c>
      <c r="C351" s="16">
        <f>'Solicitação de Pagamentos'!A353</f>
        <v>487182</v>
      </c>
      <c r="D351" s="16">
        <f>'Solicitação de Pagamentos'!D353</f>
        <v>517.5</v>
      </c>
    </row>
    <row r="352" spans="1:4" x14ac:dyDescent="0.25">
      <c r="A352" s="15" t="str">
        <f>'Solicitação de Pagamentos'!F354</f>
        <v>0161/20</v>
      </c>
      <c r="B352" s="16" t="str">
        <f>'Solicitação de Pagamentos'!E354</f>
        <v>DOM JOÃO PAES E DOCES LTDA</v>
      </c>
      <c r="C352" s="16">
        <f>'Solicitação de Pagamentos'!A354</f>
        <v>37</v>
      </c>
      <c r="D352" s="16">
        <f>'Solicitação de Pagamentos'!D354</f>
        <v>600</v>
      </c>
    </row>
    <row r="353" spans="1:4" x14ac:dyDescent="0.25">
      <c r="A353" s="15" t="str">
        <f>'Solicitação de Pagamentos'!F355</f>
        <v>0164/20</v>
      </c>
      <c r="B353" s="16" t="str">
        <f>'Solicitação de Pagamentos'!E355</f>
        <v>DOM JOÃO PAES E DOCES LTDA</v>
      </c>
      <c r="C353" s="16">
        <f>'Solicitação de Pagamentos'!A355</f>
        <v>38</v>
      </c>
      <c r="D353" s="16">
        <f>'Solicitação de Pagamentos'!D355</f>
        <v>292.5</v>
      </c>
    </row>
    <row r="354" spans="1:4" x14ac:dyDescent="0.25">
      <c r="A354" s="15" t="str">
        <f>'Solicitação de Pagamentos'!F356</f>
        <v>0164/20</v>
      </c>
      <c r="B354" s="16" t="str">
        <f>'Solicitação de Pagamentos'!E356</f>
        <v>DOM JOÃO PAES E DOCES LTDA</v>
      </c>
      <c r="C354" s="16">
        <f>'Solicitação de Pagamentos'!A356</f>
        <v>36</v>
      </c>
      <c r="D354" s="16">
        <f>'Solicitação de Pagamentos'!D356</f>
        <v>1447.99</v>
      </c>
    </row>
    <row r="355" spans="1:4" x14ac:dyDescent="0.25">
      <c r="A355" s="15" t="str">
        <f>'Solicitação de Pagamentos'!F357</f>
        <v>0184/20</v>
      </c>
      <c r="B355" s="16" t="str">
        <f>'Solicitação de Pagamentos'!E357</f>
        <v>MAKRO ATACADISTA S/A</v>
      </c>
      <c r="C355" s="16">
        <f>'Solicitação de Pagamentos'!A357</f>
        <v>278363</v>
      </c>
      <c r="D355" s="16">
        <f>'Solicitação de Pagamentos'!D357</f>
        <v>590.28</v>
      </c>
    </row>
    <row r="356" spans="1:4" x14ac:dyDescent="0.25">
      <c r="A356" s="15" t="str">
        <f>'Solicitação de Pagamentos'!F358</f>
        <v>0187/20</v>
      </c>
      <c r="B356" s="16" t="str">
        <f>'Solicitação de Pagamentos'!E358</f>
        <v>MAKRO ATACADISTA S/A</v>
      </c>
      <c r="C356" s="16">
        <f>'Solicitação de Pagamentos'!A358</f>
        <v>278265</v>
      </c>
      <c r="D356" s="16">
        <f>'Solicitação de Pagamentos'!D358</f>
        <v>316.77</v>
      </c>
    </row>
    <row r="357" spans="1:4" x14ac:dyDescent="0.25">
      <c r="A357" s="15" t="str">
        <f>'Solicitação de Pagamentos'!F359</f>
        <v>0184/20</v>
      </c>
      <c r="B357" s="16" t="str">
        <f>'Solicitação de Pagamentos'!E359</f>
        <v>PRO BIANN.COM DISTR PROD ALIM BEB LTDA</v>
      </c>
      <c r="C357" s="16">
        <f>'Solicitação de Pagamentos'!A359</f>
        <v>96624</v>
      </c>
      <c r="D357" s="16">
        <f>'Solicitação de Pagamentos'!D359</f>
        <v>1558.31</v>
      </c>
    </row>
    <row r="358" spans="1:4" x14ac:dyDescent="0.25">
      <c r="A358" s="15" t="str">
        <f>'Solicitação de Pagamentos'!F360</f>
        <v>0185/20</v>
      </c>
      <c r="B358" s="16" t="str">
        <f>'Solicitação de Pagamentos'!E360</f>
        <v>TROPICAL DISTRIBUIDORA HORTIFRUTIGRANJEIROS LTDA</v>
      </c>
      <c r="C358" s="16">
        <f>'Solicitação de Pagamentos'!A360</f>
        <v>1415928</v>
      </c>
      <c r="D358" s="16">
        <f>'Solicitação de Pagamentos'!D360</f>
        <v>321.10000000000002</v>
      </c>
    </row>
    <row r="359" spans="1:4" x14ac:dyDescent="0.25">
      <c r="A359" s="15" t="str">
        <f>'Solicitação de Pagamentos'!F361</f>
        <v>0115/20</v>
      </c>
      <c r="B359" s="16" t="str">
        <f>'Solicitação de Pagamentos'!E361</f>
        <v>DISPARCON DIST. DE PEÇAS P AR COND LTDA</v>
      </c>
      <c r="C359" s="16">
        <f>'Solicitação de Pagamentos'!A361</f>
        <v>583380</v>
      </c>
      <c r="D359" s="16">
        <f>'Solicitação de Pagamentos'!D361</f>
        <v>4919.6499999999996</v>
      </c>
    </row>
    <row r="360" spans="1:4" x14ac:dyDescent="0.25">
      <c r="A360" s="15" t="str">
        <f>'Solicitação de Pagamentos'!F362</f>
        <v>0139/20</v>
      </c>
      <c r="B360" s="16" t="str">
        <f>'Solicitação de Pagamentos'!E362</f>
        <v>ECOTINTAS COMERCIO E REPRESENTAÇÕES</v>
      </c>
      <c r="C360" s="16">
        <f>'Solicitação de Pagamentos'!A362</f>
        <v>2119</v>
      </c>
      <c r="D360" s="16">
        <f>'Solicitação de Pagamentos'!D362</f>
        <v>1278</v>
      </c>
    </row>
    <row r="361" spans="1:4" x14ac:dyDescent="0.25">
      <c r="A361" s="15" t="str">
        <f>'Solicitação de Pagamentos'!F363</f>
        <v>0185/20</v>
      </c>
      <c r="B361" s="16" t="str">
        <f>'Solicitação de Pagamentos'!E363</f>
        <v>A V BARROS &amp; VILLARES LTDA</v>
      </c>
      <c r="C361" s="16">
        <f>'Solicitação de Pagamentos'!A363</f>
        <v>8255</v>
      </c>
      <c r="D361" s="16">
        <f>'Solicitação de Pagamentos'!D363</f>
        <v>439.45</v>
      </c>
    </row>
    <row r="362" spans="1:4" x14ac:dyDescent="0.25">
      <c r="A362" s="15" t="str">
        <f>'Solicitação de Pagamentos'!F364</f>
        <v>0184/20</v>
      </c>
      <c r="B362" s="16" t="str">
        <f>'Solicitação de Pagamentos'!E364</f>
        <v>ALMEIDA COMERCIO DE ALIMENTOS EIRELI</v>
      </c>
      <c r="C362" s="16">
        <f>'Solicitação de Pagamentos'!A364</f>
        <v>487369</v>
      </c>
      <c r="D362" s="16">
        <f>'Solicitação de Pagamentos'!D364</f>
        <v>931.5</v>
      </c>
    </row>
    <row r="363" spans="1:4" x14ac:dyDescent="0.25">
      <c r="A363" s="15" t="str">
        <f>'Solicitação de Pagamentos'!F365</f>
        <v>0184/20</v>
      </c>
      <c r="B363" s="16" t="str">
        <f>'Solicitação de Pagamentos'!E365</f>
        <v>ALMEIDA COMERCIO DE ALIMENTOS EIRELI</v>
      </c>
      <c r="C363" s="16">
        <f>'Solicitação de Pagamentos'!A365</f>
        <v>487358</v>
      </c>
      <c r="D363" s="16">
        <f>'Solicitação de Pagamentos'!D365</f>
        <v>265.35000000000002</v>
      </c>
    </row>
    <row r="364" spans="1:4" x14ac:dyDescent="0.25">
      <c r="A364" s="15" t="str">
        <f>'Solicitação de Pagamentos'!F366</f>
        <v>0187/20</v>
      </c>
      <c r="B364" s="16" t="str">
        <f>'Solicitação de Pagamentos'!E366</f>
        <v>ALMEIDA COMERCIO DE ALIMENTOS EIRELI</v>
      </c>
      <c r="C364" s="16">
        <f>'Solicitação de Pagamentos'!A366</f>
        <v>487359</v>
      </c>
      <c r="D364" s="16">
        <f>'Solicitação de Pagamentos'!D366</f>
        <v>139.6</v>
      </c>
    </row>
    <row r="365" spans="1:4" x14ac:dyDescent="0.25">
      <c r="A365" s="15" t="str">
        <f>'Solicitação de Pagamentos'!F367</f>
        <v>0198/20</v>
      </c>
      <c r="B365" s="16" t="str">
        <f>'Solicitação de Pagamentos'!E367</f>
        <v>CIAMED DISTRIBUIDORA DE MEDICAMENTOS</v>
      </c>
      <c r="C365" s="16">
        <f>'Solicitação de Pagamentos'!A367</f>
        <v>134536</v>
      </c>
      <c r="D365" s="16">
        <f>'Solicitação de Pagamentos'!D367</f>
        <v>16480.3</v>
      </c>
    </row>
    <row r="366" spans="1:4" x14ac:dyDescent="0.25">
      <c r="A366" s="15" t="str">
        <f>'Solicitação de Pagamentos'!F368</f>
        <v>0184/20</v>
      </c>
      <c r="B366" s="16" t="str">
        <f>'Solicitação de Pagamentos'!E368</f>
        <v>COMERCIAL DANETOS PRODUTOS ALIMENTICIOS E LIMPEZA - COMERCIAL DANETOS LTDA</v>
      </c>
      <c r="C366" s="16">
        <f>'Solicitação de Pagamentos'!A368</f>
        <v>41312</v>
      </c>
      <c r="D366" s="16">
        <f>'Solicitação de Pagamentos'!D368</f>
        <v>21.84</v>
      </c>
    </row>
    <row r="367" spans="1:4" x14ac:dyDescent="0.25">
      <c r="A367" s="15" t="str">
        <f>'Solicitação de Pagamentos'!F369</f>
        <v>0184/20</v>
      </c>
      <c r="B367" s="16" t="str">
        <f>'Solicitação de Pagamentos'!E369</f>
        <v>COMERCIAL DANETOS PRODUTOS ALIMENTICIOS E LIMPEZA - COMERCIAL DANETOS LTDA</v>
      </c>
      <c r="C367" s="16">
        <f>'Solicitação de Pagamentos'!A369</f>
        <v>41268</v>
      </c>
      <c r="D367" s="16">
        <f>'Solicitação de Pagamentos'!D369</f>
        <v>1674.76</v>
      </c>
    </row>
    <row r="368" spans="1:4" x14ac:dyDescent="0.25">
      <c r="A368" s="15" t="str">
        <f>'Solicitação de Pagamentos'!F370</f>
        <v>0205/20</v>
      </c>
      <c r="B368" s="16" t="str">
        <f>'Solicitação de Pagamentos'!E370</f>
        <v>ONCOTECH HOSPITALAR COMERCIO DE MEDICAMENTOS LTDA</v>
      </c>
      <c r="C368" s="16">
        <f>'Solicitação de Pagamentos'!A370</f>
        <v>146031</v>
      </c>
      <c r="D368" s="16">
        <f>'Solicitação de Pagamentos'!D370</f>
        <v>9217.7999999999993</v>
      </c>
    </row>
    <row r="369" spans="1:4" x14ac:dyDescent="0.25">
      <c r="A369" s="15" t="str">
        <f>'Solicitação de Pagamentos'!F371</f>
        <v>0010/20</v>
      </c>
      <c r="B369" s="16" t="str">
        <f>'Solicitação de Pagamentos'!E371</f>
        <v>RADIOTRAUMA - PRESTAÇÃO DE SERVIÇOS HOSPITALARES LTDA - EPP</v>
      </c>
      <c r="C369" s="16">
        <f>'Solicitação de Pagamentos'!A371</f>
        <v>326</v>
      </c>
      <c r="D369" s="16">
        <f>'Solicitação de Pagamentos'!D371</f>
        <v>19440</v>
      </c>
    </row>
    <row r="370" spans="1:4" x14ac:dyDescent="0.25">
      <c r="A370" s="15" t="str">
        <f>'Solicitação de Pagamentos'!F372</f>
        <v>0176/20</v>
      </c>
      <c r="B370" s="16" t="str">
        <f>'Solicitação de Pagamentos'!E372</f>
        <v>SOBRAL INVICTA S/A</v>
      </c>
      <c r="C370" s="16">
        <f>'Solicitação de Pagamentos'!A372</f>
        <v>357563</v>
      </c>
      <c r="D370" s="16">
        <f>'Solicitação de Pagamentos'!D372</f>
        <v>1092.5</v>
      </c>
    </row>
    <row r="371" spans="1:4" x14ac:dyDescent="0.25">
      <c r="A371" s="15" t="str">
        <f>'Solicitação de Pagamentos'!F373</f>
        <v>0185/20</v>
      </c>
      <c r="B371" s="16" t="str">
        <f>'Solicitação de Pagamentos'!E373</f>
        <v>TROPICAL DISTRIBUIDORA HORTIFRUTIGRANJEIROS LTDA</v>
      </c>
      <c r="C371" s="16">
        <f>'Solicitação de Pagamentos'!A373</f>
        <v>1416247</v>
      </c>
      <c r="D371" s="16">
        <f>'Solicitação de Pagamentos'!D373</f>
        <v>258</v>
      </c>
    </row>
    <row r="372" spans="1:4" x14ac:dyDescent="0.25">
      <c r="A372" s="15" t="str">
        <f>'Solicitação de Pagamentos'!F374</f>
        <v>0014/20</v>
      </c>
      <c r="B372" s="16" t="str">
        <f>'Solicitação de Pagamentos'!E374</f>
        <v>AMERICA NET LTDA SP</v>
      </c>
      <c r="C372" s="16">
        <f>'Solicitação de Pagamentos'!A374</f>
        <v>48168539</v>
      </c>
      <c r="D372" s="16">
        <f>'Solicitação de Pagamentos'!D374</f>
        <v>600</v>
      </c>
    </row>
    <row r="373" spans="1:4" x14ac:dyDescent="0.25">
      <c r="A373" s="15" t="str">
        <f>'Solicitação de Pagamentos'!F375</f>
        <v>0187/20</v>
      </c>
      <c r="B373" s="16" t="str">
        <f>'Solicitação de Pagamentos'!E375</f>
        <v xml:space="preserve">C. F. S. SUPERMERCADO EIRELI </v>
      </c>
      <c r="C373" s="16">
        <f>'Solicitação de Pagamentos'!A375</f>
        <v>60080</v>
      </c>
      <c r="D373" s="16">
        <f>'Solicitação de Pagamentos'!D375</f>
        <v>5023.51</v>
      </c>
    </row>
    <row r="374" spans="1:4" x14ac:dyDescent="0.25">
      <c r="A374" s="15" t="str">
        <f>'Solicitação de Pagamentos'!F376</f>
        <v>0184/20</v>
      </c>
      <c r="B374" s="16" t="str">
        <f>'Solicitação de Pagamentos'!E376</f>
        <v>COPOLFOOD COM PROD ALIMENTICIOS LTDA</v>
      </c>
      <c r="C374" s="16">
        <f>'Solicitação de Pagamentos'!A376</f>
        <v>189694</v>
      </c>
      <c r="D374" s="16">
        <f>'Solicitação de Pagamentos'!D376</f>
        <v>445.23</v>
      </c>
    </row>
    <row r="375" spans="1:4" x14ac:dyDescent="0.25">
      <c r="A375" s="15" t="str">
        <f>'Solicitação de Pagamentos'!F377</f>
        <v>0184/20</v>
      </c>
      <c r="B375" s="16" t="str">
        <f>'Solicitação de Pagamentos'!E377</f>
        <v>MERCANTIL PRIMAR LTDA</v>
      </c>
      <c r="C375" s="16">
        <f>'Solicitação de Pagamentos'!A377</f>
        <v>302951</v>
      </c>
      <c r="D375" s="16">
        <f>'Solicitação de Pagamentos'!D377</f>
        <v>430.95</v>
      </c>
    </row>
    <row r="376" spans="1:4" x14ac:dyDescent="0.25">
      <c r="A376" s="15" t="str">
        <f>'Solicitação de Pagamentos'!F378</f>
        <v>0199/20</v>
      </c>
      <c r="B376" s="16" t="str">
        <f>'Solicitação de Pagamentos'!E378</f>
        <v>PHILIPS MEDICAL SYSTEMS LTDA</v>
      </c>
      <c r="C376" s="16">
        <f>'Solicitação de Pagamentos'!A378</f>
        <v>122971</v>
      </c>
      <c r="D376" s="16">
        <f>'Solicitação de Pagamentos'!D378</f>
        <v>400</v>
      </c>
    </row>
    <row r="377" spans="1:4" x14ac:dyDescent="0.25">
      <c r="A377" s="15" t="str">
        <f>'Solicitação de Pagamentos'!F379</f>
        <v>0189/20</v>
      </c>
      <c r="B377" s="16" t="str">
        <f>'Solicitação de Pagamentos'!E379</f>
        <v>LABEL ETIQUETAS LTDA</v>
      </c>
      <c r="C377" s="16">
        <f>'Solicitação de Pagamentos'!A379</f>
        <v>459</v>
      </c>
      <c r="D377" s="16">
        <f>'Solicitação de Pagamentos'!D379</f>
        <v>479</v>
      </c>
    </row>
    <row r="378" spans="1:4" x14ac:dyDescent="0.25">
      <c r="A378" s="15" t="str">
        <f>'Solicitação de Pagamentos'!F380</f>
        <v>0194/20</v>
      </c>
      <c r="B378" s="16" t="str">
        <f>'Solicitação de Pagamentos'!E380</f>
        <v>O J B NICESIO</v>
      </c>
      <c r="C378" s="16">
        <f>'Solicitação de Pagamentos'!A380</f>
        <v>4439</v>
      </c>
      <c r="D378" s="16">
        <f>'Solicitação de Pagamentos'!D380</f>
        <v>3599</v>
      </c>
    </row>
    <row r="379" spans="1:4" x14ac:dyDescent="0.25">
      <c r="A379" s="15" t="str">
        <f>'Solicitação de Pagamentos'!F381</f>
        <v>0201/20</v>
      </c>
      <c r="B379" s="16" t="str">
        <f>'Solicitação de Pagamentos'!E381</f>
        <v>PHILIPS MEDICAL SYSTEMS LTDA</v>
      </c>
      <c r="C379" s="16">
        <f>'Solicitação de Pagamentos'!A381</f>
        <v>333310</v>
      </c>
      <c r="D379" s="16">
        <f>'Solicitação de Pagamentos'!D381</f>
        <v>1868.01</v>
      </c>
    </row>
    <row r="380" spans="1:4" x14ac:dyDescent="0.25">
      <c r="A380" s="15" t="str">
        <f>'Solicitação de Pagamentos'!F382</f>
        <v>0185/20</v>
      </c>
      <c r="B380" s="16" t="str">
        <f>'Solicitação de Pagamentos'!E382</f>
        <v>A V BARROS &amp; VILLARES LTDA</v>
      </c>
      <c r="C380" s="16">
        <f>'Solicitação de Pagamentos'!A382</f>
        <v>8301</v>
      </c>
      <c r="D380" s="16">
        <f>'Solicitação de Pagamentos'!D382</f>
        <v>478.1</v>
      </c>
    </row>
    <row r="381" spans="1:4" x14ac:dyDescent="0.25">
      <c r="A381" s="15" t="str">
        <f>'Solicitação de Pagamentos'!F383</f>
        <v>0206/20</v>
      </c>
      <c r="B381" s="16" t="str">
        <f>'Solicitação de Pagamentos'!E383</f>
        <v>ANBIOTON IMPORTADORA LTDA</v>
      </c>
      <c r="C381" s="16">
        <f>'Solicitação de Pagamentos'!A383</f>
        <v>117237</v>
      </c>
      <c r="D381" s="16">
        <f>'Solicitação de Pagamentos'!D383</f>
        <v>8119.44</v>
      </c>
    </row>
    <row r="382" spans="1:4" x14ac:dyDescent="0.25">
      <c r="A382" s="15" t="str">
        <f>'Solicitação de Pagamentos'!F384</f>
        <v>0202/20</v>
      </c>
      <c r="B382" s="16" t="str">
        <f>'Solicitação de Pagamentos'!E384</f>
        <v>ASTRA FARMA COMERCIO DE MAT. MED HOSP LTDA</v>
      </c>
      <c r="C382" s="16">
        <f>'Solicitação de Pagamentos'!A384</f>
        <v>89901</v>
      </c>
      <c r="D382" s="16">
        <f>'Solicitação de Pagamentos'!D384</f>
        <v>795.48</v>
      </c>
    </row>
    <row r="383" spans="1:4" x14ac:dyDescent="0.25">
      <c r="A383" s="15" t="str">
        <f>'Solicitação de Pagamentos'!F385</f>
        <v>0202/20</v>
      </c>
      <c r="B383" s="16" t="str">
        <f>'Solicitação de Pagamentos'!E385</f>
        <v>BIOHOSP PRODUTOS HOSPITALARES AS</v>
      </c>
      <c r="C383" s="16">
        <f>'Solicitação de Pagamentos'!A385</f>
        <v>259538</v>
      </c>
      <c r="D383" s="16">
        <f>'Solicitação de Pagamentos'!D385</f>
        <v>1011.35</v>
      </c>
    </row>
    <row r="384" spans="1:4" x14ac:dyDescent="0.25">
      <c r="A384" s="15" t="str">
        <f>'Solicitação de Pagamentos'!F386</f>
        <v>0206/20</v>
      </c>
      <c r="B384" s="16" t="str">
        <f>'Solicitação de Pagamentos'!E386</f>
        <v>BIOHOSP PRODUTOS HOSPITALARES AS</v>
      </c>
      <c r="C384" s="16">
        <f>'Solicitação de Pagamentos'!A386</f>
        <v>260071</v>
      </c>
      <c r="D384" s="16">
        <f>'Solicitação de Pagamentos'!D386</f>
        <v>1021.9</v>
      </c>
    </row>
    <row r="385" spans="1:4" x14ac:dyDescent="0.25">
      <c r="A385" s="15" t="str">
        <f>'Solicitação de Pagamentos'!F387</f>
        <v>0202/20</v>
      </c>
      <c r="B385" s="16" t="str">
        <f>'Solicitação de Pagamentos'!E387</f>
        <v>BRAZMIX COMERCIO VAREJISTA E ATACADISTA</v>
      </c>
      <c r="C385" s="16">
        <f>'Solicitação de Pagamentos'!A387</f>
        <v>73316</v>
      </c>
      <c r="D385" s="16">
        <f>'Solicitação de Pagamentos'!D387</f>
        <v>2339</v>
      </c>
    </row>
    <row r="386" spans="1:4" x14ac:dyDescent="0.25">
      <c r="A386" s="15" t="str">
        <f>'Solicitação de Pagamentos'!F388</f>
        <v>0202/20</v>
      </c>
      <c r="B386" s="16" t="str">
        <f>'Solicitação de Pagamentos'!E388</f>
        <v>C.B.S MEDICO CIENTIFICA S/A</v>
      </c>
      <c r="C386" s="16">
        <f>'Solicitação de Pagamentos'!A388</f>
        <v>1012410</v>
      </c>
      <c r="D386" s="16">
        <f>'Solicitação de Pagamentos'!D388</f>
        <v>20760.68</v>
      </c>
    </row>
    <row r="387" spans="1:4" x14ac:dyDescent="0.25">
      <c r="A387" s="15" t="str">
        <f>'Solicitação de Pagamentos'!F389</f>
        <v>0202/20</v>
      </c>
      <c r="B387" s="16" t="str">
        <f>'Solicitação de Pagamentos'!E389</f>
        <v>CIRURGICA FERNANDES C MAT CIR HOSPITALARES LTDA</v>
      </c>
      <c r="C387" s="16">
        <f>'Solicitação de Pagamentos'!A389</f>
        <v>1233940</v>
      </c>
      <c r="D387" s="16">
        <f>'Solicitação de Pagamentos'!D389</f>
        <v>677.4</v>
      </c>
    </row>
    <row r="388" spans="1:4" x14ac:dyDescent="0.25">
      <c r="A388" s="15" t="str">
        <f>'Solicitação de Pagamentos'!F390</f>
        <v>0202/20</v>
      </c>
      <c r="B388" s="16" t="str">
        <f>'Solicitação de Pagamentos'!E390</f>
        <v>FBS PRODUTOS DESCARTAVEIS EIRELI</v>
      </c>
      <c r="C388" s="16">
        <f>'Solicitação de Pagamentos'!A390</f>
        <v>1287</v>
      </c>
      <c r="D388" s="16">
        <f>'Solicitação de Pagamentos'!D390</f>
        <v>2098.25</v>
      </c>
    </row>
    <row r="389" spans="1:4" x14ac:dyDescent="0.25">
      <c r="A389" s="15" t="str">
        <f>'Solicitação de Pagamentos'!F391</f>
        <v>0206/20</v>
      </c>
      <c r="B389" s="16" t="str">
        <f>'Solicitação de Pagamentos'!E391</f>
        <v>MEDICAMENTAL HOSPITALAR LTDA</v>
      </c>
      <c r="C389" s="16">
        <f>'Solicitação de Pagamentos'!A391</f>
        <v>28839</v>
      </c>
      <c r="D389" s="16">
        <f>'Solicitação de Pagamentos'!D391</f>
        <v>654.28</v>
      </c>
    </row>
    <row r="390" spans="1:4" x14ac:dyDescent="0.25">
      <c r="A390" s="15" t="str">
        <f>'Solicitação de Pagamentos'!F392</f>
        <v>0193/20</v>
      </c>
      <c r="B390" s="16" t="str">
        <f>'Solicitação de Pagamentos'!E392</f>
        <v>REBAL COMERCIAL LTDA</v>
      </c>
      <c r="C390" s="16">
        <f>'Solicitação de Pagamentos'!A392</f>
        <v>183184</v>
      </c>
      <c r="D390" s="16">
        <f>'Solicitação de Pagamentos'!D392</f>
        <v>269.08999999999997</v>
      </c>
    </row>
    <row r="391" spans="1:4" x14ac:dyDescent="0.25">
      <c r="A391" s="15" t="str">
        <f>'Solicitação de Pagamentos'!F393</f>
        <v>0206/20</v>
      </c>
      <c r="B391" s="16" t="str">
        <f>'Solicitação de Pagamentos'!E393</f>
        <v>REPRESS DISTRIBUIDORA DE MEDICAMENTOS EIRELLI</v>
      </c>
      <c r="C391" s="16">
        <f>'Solicitação de Pagamentos'!A393</f>
        <v>181176</v>
      </c>
      <c r="D391" s="16">
        <f>'Solicitação de Pagamentos'!D393</f>
        <v>752.08</v>
      </c>
    </row>
    <row r="392" spans="1:4" x14ac:dyDescent="0.25">
      <c r="A392" s="15" t="str">
        <f>'Solicitação de Pagamentos'!F394</f>
        <v>0202/20</v>
      </c>
      <c r="B392" s="16" t="str">
        <f>'Solicitação de Pagamentos'!E394</f>
        <v>ROYAL MED COMERCIO E PRODUTOS MEDICOS LTDA ME</v>
      </c>
      <c r="C392" s="16">
        <f>'Solicitação de Pagamentos'!A394</f>
        <v>454</v>
      </c>
      <c r="D392" s="16">
        <f>'Solicitação de Pagamentos'!D394</f>
        <v>1455</v>
      </c>
    </row>
    <row r="393" spans="1:4" x14ac:dyDescent="0.25">
      <c r="A393" s="15" t="str">
        <f>'Solicitação de Pagamentos'!F395</f>
        <v>0202/20</v>
      </c>
      <c r="B393" s="16" t="str">
        <f>'Solicitação de Pagamentos'!E395</f>
        <v>SANESNUTRI COMERCIAL EIRELI EPP</v>
      </c>
      <c r="C393" s="16">
        <f>'Solicitação de Pagamentos'!A395</f>
        <v>10617</v>
      </c>
      <c r="D393" s="16">
        <f>'Solicitação de Pagamentos'!D395</f>
        <v>733.5</v>
      </c>
    </row>
    <row r="394" spans="1:4" x14ac:dyDescent="0.25">
      <c r="A394" s="15" t="str">
        <f>'Solicitação de Pagamentos'!F396</f>
        <v>0202/20</v>
      </c>
      <c r="B394" s="16" t="str">
        <f>'Solicitação de Pagamentos'!E396</f>
        <v>SUPERMED COM E IMP DE PROD MED E HOSP LTDA</v>
      </c>
      <c r="C394" s="16">
        <f>'Solicitação de Pagamentos'!A396</f>
        <v>97498</v>
      </c>
      <c r="D394" s="16">
        <f>'Solicitação de Pagamentos'!D396</f>
        <v>567.23</v>
      </c>
    </row>
    <row r="395" spans="1:4" x14ac:dyDescent="0.25">
      <c r="A395" s="15" t="str">
        <f>'Solicitação de Pagamentos'!F397</f>
        <v>0202/20</v>
      </c>
      <c r="B395" s="16" t="str">
        <f>'Solicitação de Pagamentos'!E397</f>
        <v>SUPERMED COM E IMP DE PROD MED E HOSP LTDA</v>
      </c>
      <c r="C395" s="16">
        <f>'Solicitação de Pagamentos'!A397</f>
        <v>452036</v>
      </c>
      <c r="D395" s="16">
        <f>'Solicitação de Pagamentos'!D397</f>
        <v>1481.66</v>
      </c>
    </row>
    <row r="396" spans="1:4" x14ac:dyDescent="0.25">
      <c r="A396" s="15" t="str">
        <f>'Solicitação de Pagamentos'!F398</f>
        <v>0185/20</v>
      </c>
      <c r="B396" s="16" t="str">
        <f>'Solicitação de Pagamentos'!E398</f>
        <v>TROPICAL DISTRIBUIDORA HORTIFRUTIGRANJEIROS LTDA</v>
      </c>
      <c r="C396" s="16">
        <f>'Solicitação de Pagamentos'!A398</f>
        <v>1416810</v>
      </c>
      <c r="D396" s="16">
        <f>'Solicitação de Pagamentos'!D398</f>
        <v>303.10000000000002</v>
      </c>
    </row>
    <row r="397" spans="1:4" x14ac:dyDescent="0.25">
      <c r="A397" s="15" t="str">
        <f>'Solicitação de Pagamentos'!F399</f>
        <v>0185/20</v>
      </c>
      <c r="B397" s="16" t="str">
        <f>'Solicitação de Pagamentos'!E399</f>
        <v>TROPICAL DISTRIBUIDORA HORTIFRUTIGRANJEIROS LTDA</v>
      </c>
      <c r="C397" s="16">
        <f>'Solicitação de Pagamentos'!A399</f>
        <v>1416519</v>
      </c>
      <c r="D397" s="16">
        <f>'Solicitação de Pagamentos'!D399</f>
        <v>346.9</v>
      </c>
    </row>
    <row r="398" spans="1:4" x14ac:dyDescent="0.25">
      <c r="A398" s="15" t="str">
        <f>'Solicitação de Pagamentos'!F400</f>
        <v>0009/20</v>
      </c>
      <c r="B398" s="16" t="str">
        <f>'Solicitação de Pagamentos'!E400</f>
        <v>ADEILTON RAMOS DA SILVA 36176104807 - ME</v>
      </c>
      <c r="C398" s="16">
        <f>'Solicitação de Pagamentos'!A400</f>
        <v>2486</v>
      </c>
      <c r="D398" s="16">
        <f>'Solicitação de Pagamentos'!D400</f>
        <v>4540</v>
      </c>
    </row>
    <row r="399" spans="1:4" x14ac:dyDescent="0.25">
      <c r="A399" s="15" t="str">
        <f>'Solicitação de Pagamentos'!F401</f>
        <v>0187/20</v>
      </c>
      <c r="B399" s="16" t="str">
        <f>'Solicitação de Pagamentos'!E401</f>
        <v>ALMEIDA COMERCIO DE ALIMENTOS EIRELI</v>
      </c>
      <c r="C399" s="16">
        <f>'Solicitação de Pagamentos'!A401</f>
        <v>488241</v>
      </c>
      <c r="D399" s="16">
        <f>'Solicitação de Pagamentos'!D401</f>
        <v>405</v>
      </c>
    </row>
    <row r="400" spans="1:4" x14ac:dyDescent="0.25">
      <c r="A400" s="15" t="str">
        <f>'Solicitação de Pagamentos'!F402</f>
        <v>0184/20</v>
      </c>
      <c r="B400" s="16" t="str">
        <f>'Solicitação de Pagamentos'!E402</f>
        <v>ALMEIDA COMERCIO DE ALIMENTOS EIRELI</v>
      </c>
      <c r="C400" s="16">
        <f>'Solicitação de Pagamentos'!A402</f>
        <v>488790</v>
      </c>
      <c r="D400" s="16">
        <f>'Solicitação de Pagamentos'!D402</f>
        <v>1698.38</v>
      </c>
    </row>
    <row r="401" spans="1:4" x14ac:dyDescent="0.25">
      <c r="A401" s="15" t="str">
        <f>'Solicitação de Pagamentos'!F403</f>
        <v>0014/20</v>
      </c>
      <c r="B401" s="16" t="str">
        <f>'Solicitação de Pagamentos'!E403</f>
        <v>AMERICA NET LTDA SP</v>
      </c>
      <c r="C401" s="16">
        <f>'Solicitação de Pagamentos'!A403</f>
        <v>231338</v>
      </c>
      <c r="D401" s="16">
        <f>'Solicitação de Pagamentos'!D403</f>
        <v>480</v>
      </c>
    </row>
    <row r="402" spans="1:4" x14ac:dyDescent="0.25">
      <c r="A402" s="15" t="str">
        <f>'Solicitação de Pagamentos'!F404</f>
        <v>0014/20</v>
      </c>
      <c r="B402" s="16" t="str">
        <f>'Solicitação de Pagamentos'!E404</f>
        <v>AMERICA NET LTDA SP</v>
      </c>
      <c r="C402" s="16">
        <f>'Solicitação de Pagamentos'!A404</f>
        <v>1497730</v>
      </c>
      <c r="D402" s="16">
        <f>'Solicitação de Pagamentos'!D404</f>
        <v>1120</v>
      </c>
    </row>
    <row r="403" spans="1:4" x14ac:dyDescent="0.25">
      <c r="A403" s="15" t="str">
        <f>'Solicitação de Pagamentos'!F405</f>
        <v>0197/20</v>
      </c>
      <c r="B403" s="16" t="str">
        <f>'Solicitação de Pagamentos'!E405</f>
        <v>COMERCIAL CIRURGICA RIOCLARENSE LTDA</v>
      </c>
      <c r="C403" s="16">
        <f>'Solicitação de Pagamentos'!A405</f>
        <v>1321850</v>
      </c>
      <c r="D403" s="16">
        <f>'Solicitação de Pagamentos'!D405</f>
        <v>10850</v>
      </c>
    </row>
    <row r="404" spans="1:4" x14ac:dyDescent="0.25">
      <c r="A404" s="15" t="str">
        <f>'Solicitação de Pagamentos'!F406</f>
        <v>0202/20</v>
      </c>
      <c r="B404" s="16" t="str">
        <f>'Solicitação de Pagamentos'!E406</f>
        <v>EXPRESSMEDICAL COM AT AC E VAR CORREL MEDICOS LTDA</v>
      </c>
      <c r="C404" s="16">
        <f>'Solicitação de Pagamentos'!A406</f>
        <v>47290</v>
      </c>
      <c r="D404" s="16">
        <f>'Solicitação de Pagamentos'!D406</f>
        <v>2409.8000000000002</v>
      </c>
    </row>
    <row r="405" spans="1:4" x14ac:dyDescent="0.25">
      <c r="A405" s="15" t="str">
        <f>'Solicitação de Pagamentos'!F407</f>
        <v>0206/20</v>
      </c>
      <c r="B405" s="16" t="str">
        <f>'Solicitação de Pagamentos'!E407</f>
        <v>FOUR MED DISTRIBUIDORA HOSPITALAR IMPORTADORA LTDA EPP</v>
      </c>
      <c r="C405" s="16">
        <f>'Solicitação de Pagamentos'!A407</f>
        <v>10962</v>
      </c>
      <c r="D405" s="16">
        <f>'Solicitação de Pagamentos'!D407</f>
        <v>503.1</v>
      </c>
    </row>
    <row r="406" spans="1:4" x14ac:dyDescent="0.25">
      <c r="A406" s="15" t="str">
        <f>'Solicitação de Pagamentos'!F408</f>
        <v>0204/20</v>
      </c>
      <c r="B406" s="16" t="str">
        <f>'Solicitação de Pagamentos'!E408</f>
        <v>KOPELL DISTRIBUICAO E LOGISTICA LTDA</v>
      </c>
      <c r="C406" s="16">
        <f>'Solicitação de Pagamentos'!A408</f>
        <v>322777</v>
      </c>
      <c r="D406" s="16">
        <f>'Solicitação de Pagamentos'!D408</f>
        <v>1725.9</v>
      </c>
    </row>
    <row r="407" spans="1:4" x14ac:dyDescent="0.25">
      <c r="A407" s="15" t="str">
        <f>'Solicitação de Pagamentos'!F409</f>
        <v>0204/20</v>
      </c>
      <c r="B407" s="16" t="str">
        <f>'Solicitação de Pagamentos'!E409</f>
        <v>KOPELL DISTRIBUICAO E LOGISTICA LTDA</v>
      </c>
      <c r="C407" s="16">
        <f>'Solicitação de Pagamentos'!A409</f>
        <v>322807</v>
      </c>
      <c r="D407" s="16">
        <f>'Solicitação de Pagamentos'!D409</f>
        <v>807.56</v>
      </c>
    </row>
    <row r="408" spans="1:4" x14ac:dyDescent="0.25">
      <c r="A408" s="15" t="str">
        <f>'Solicitação de Pagamentos'!F410</f>
        <v>0202/20</v>
      </c>
      <c r="B408" s="16" t="str">
        <f>'Solicitação de Pagamentos'!E410</f>
        <v>MACK MEDICAL IMPORTAÇÃO E EXPORTAÇÃO LTDA</v>
      </c>
      <c r="C408" s="16">
        <f>'Solicitação de Pagamentos'!A410</f>
        <v>40209</v>
      </c>
      <c r="D408" s="16">
        <f>'Solicitação de Pagamentos'!D410</f>
        <v>2299.77</v>
      </c>
    </row>
    <row r="409" spans="1:4" x14ac:dyDescent="0.25">
      <c r="A409" s="15" t="str">
        <f>'Solicitação de Pagamentos'!F411</f>
        <v>0203/20</v>
      </c>
      <c r="B409" s="16" t="str">
        <f>'Solicitação de Pagamentos'!E411</f>
        <v>MANUELLA COMERCIO DE COSMETICOS LTDA ME</v>
      </c>
      <c r="C409" s="16">
        <f>'Solicitação de Pagamentos'!A411</f>
        <v>71</v>
      </c>
      <c r="D409" s="16">
        <f>'Solicitação de Pagamentos'!D411</f>
        <v>209.7</v>
      </c>
    </row>
    <row r="410" spans="1:4" x14ac:dyDescent="0.25">
      <c r="A410" s="15" t="str">
        <f>'Solicitação de Pagamentos'!F412</f>
        <v>0209/20</v>
      </c>
      <c r="B410" s="16" t="str">
        <f>'Solicitação de Pagamentos'!E412</f>
        <v>MILTON YUTAKA KINOSHITA ME</v>
      </c>
      <c r="C410" s="16">
        <f>'Solicitação de Pagamentos'!A412</f>
        <v>3951</v>
      </c>
      <c r="D410" s="16">
        <f>'Solicitação de Pagamentos'!D412</f>
        <v>525</v>
      </c>
    </row>
    <row r="411" spans="1:4" x14ac:dyDescent="0.25">
      <c r="A411" s="15" t="str">
        <f>'Solicitação de Pagamentos'!F413</f>
        <v>0202/20</v>
      </c>
      <c r="B411" s="16" t="str">
        <f>'Solicitação de Pagamentos'!E413</f>
        <v>NOVA HOSPITALAR COMERCIAL E IMPORTADORA</v>
      </c>
      <c r="C411" s="16">
        <f>'Solicitação de Pagamentos'!A413</f>
        <v>12705</v>
      </c>
      <c r="D411" s="16">
        <f>'Solicitação de Pagamentos'!D413</f>
        <v>447</v>
      </c>
    </row>
    <row r="412" spans="1:4" x14ac:dyDescent="0.25">
      <c r="A412" s="15" t="str">
        <f>'Solicitação de Pagamentos'!F414</f>
        <v>0212/20</v>
      </c>
      <c r="B412" s="16" t="str">
        <f>'Solicitação de Pagamentos'!E414</f>
        <v>OXY SYSTEM EQUIPAMENTOS MEDICOS LTDA ME</v>
      </c>
      <c r="C412" s="16">
        <f>'Solicitação de Pagamentos'!A414</f>
        <v>5936</v>
      </c>
      <c r="D412" s="16">
        <f>'Solicitação de Pagamentos'!D414</f>
        <v>5704.72</v>
      </c>
    </row>
    <row r="413" spans="1:4" x14ac:dyDescent="0.25">
      <c r="A413" s="15" t="str">
        <f>'Solicitação de Pagamentos'!F415</f>
        <v>0204/20</v>
      </c>
      <c r="B413" s="16" t="str">
        <f>'Solicitação de Pagamentos'!E415</f>
        <v>R&amp;R COMERCIO DE EQUIPAMENTOS DE INFORMATICA LTDA</v>
      </c>
      <c r="C413" s="16">
        <f>'Solicitação de Pagamentos'!A415</f>
        <v>82929</v>
      </c>
      <c r="D413" s="16">
        <f>'Solicitação de Pagamentos'!D415</f>
        <v>131.19999999999999</v>
      </c>
    </row>
    <row r="414" spans="1:4" x14ac:dyDescent="0.25">
      <c r="A414" s="15" t="str">
        <f>'Solicitação de Pagamentos'!F416</f>
        <v>0202/20</v>
      </c>
      <c r="B414" s="16" t="str">
        <f>'Solicitação de Pagamentos'!E416</f>
        <v>SANESNUTRI COMERCIAL EIRELI EPP</v>
      </c>
      <c r="C414" s="16">
        <f>'Solicitação de Pagamentos'!A416</f>
        <v>10704</v>
      </c>
      <c r="D414" s="16">
        <f>'Solicitação de Pagamentos'!D416</f>
        <v>820</v>
      </c>
    </row>
    <row r="415" spans="1:4" x14ac:dyDescent="0.25">
      <c r="A415" s="15" t="str">
        <f>'Solicitação de Pagamentos'!F417</f>
        <v>0206/20</v>
      </c>
      <c r="B415" s="16" t="str">
        <f>'Solicitação de Pagamentos'!E417</f>
        <v>SUPERMED COM E IMP DE PROD MED E HOSP LTDA</v>
      </c>
      <c r="C415" s="16">
        <f>'Solicitação de Pagamentos'!A417</f>
        <v>452430</v>
      </c>
      <c r="D415" s="16">
        <f>'Solicitação de Pagamentos'!D417</f>
        <v>550.30999999999995</v>
      </c>
    </row>
    <row r="416" spans="1:4" x14ac:dyDescent="0.25">
      <c r="A416" s="15" t="str">
        <f>'Solicitação de Pagamentos'!F418</f>
        <v>0185/20</v>
      </c>
      <c r="B416" s="16" t="str">
        <f>'Solicitação de Pagamentos'!E418</f>
        <v>TROPICAL DISTRIBUIDORA HORTIFRUTIGRANJEIROS LTDA</v>
      </c>
      <c r="C416" s="16">
        <f>'Solicitação de Pagamentos'!A418</f>
        <v>1417132</v>
      </c>
      <c r="D416" s="16">
        <f>'Solicitação de Pagamentos'!D418</f>
        <v>315.60000000000002</v>
      </c>
    </row>
    <row r="417" spans="1:4" x14ac:dyDescent="0.25">
      <c r="A417" s="15" t="str">
        <f>'Solicitação de Pagamentos'!F419</f>
        <v>0185/20</v>
      </c>
      <c r="B417" s="16" t="str">
        <f>'Solicitação de Pagamentos'!E419</f>
        <v>TROPICAL DISTRIBUIDORA HORTIFRUTIGRANJEIROS LTDA</v>
      </c>
      <c r="C417" s="16">
        <f>'Solicitação de Pagamentos'!A419</f>
        <v>1417378</v>
      </c>
      <c r="D417" s="16">
        <f>'Solicitação de Pagamentos'!D419</f>
        <v>269.8</v>
      </c>
    </row>
    <row r="418" spans="1:4" x14ac:dyDescent="0.25">
      <c r="A418" s="15" t="str">
        <f>'Solicitação de Pagamentos'!F420</f>
        <v>0175/20</v>
      </c>
      <c r="B418" s="16" t="str">
        <f>'Solicitação de Pagamentos'!E420</f>
        <v>VERSALHES CONFECÇÕES DE ARTEF. TECIDOS LTDA</v>
      </c>
      <c r="C418" s="16">
        <f>'Solicitação de Pagamentos'!A420</f>
        <v>6793</v>
      </c>
      <c r="D418" s="16">
        <f>'Solicitação de Pagamentos'!D420</f>
        <v>44922.5</v>
      </c>
    </row>
    <row r="419" spans="1:4" x14ac:dyDescent="0.25">
      <c r="A419" s="15" t="str">
        <f>'Solicitação de Pagamentos'!F421</f>
        <v>0187/20</v>
      </c>
      <c r="B419" s="16" t="str">
        <f>'Solicitação de Pagamentos'!E421</f>
        <v>VIEIRA &amp; COUTO COMERCIO DISTRIBUIÇÃO PRODUTOS ALIMENTICIOS LTDA</v>
      </c>
      <c r="C419" s="16">
        <f>'Solicitação de Pagamentos'!A421</f>
        <v>44292</v>
      </c>
      <c r="D419" s="16">
        <f>'Solicitação de Pagamentos'!D421</f>
        <v>409.5</v>
      </c>
    </row>
    <row r="420" spans="1:4" x14ac:dyDescent="0.25">
      <c r="A420" s="15" t="str">
        <f>'Solicitação de Pagamentos'!F422</f>
        <v>0185/20</v>
      </c>
      <c r="B420" s="16" t="str">
        <f>'Solicitação de Pagamentos'!E422</f>
        <v>A V BARROS &amp; VILLARES LTDA</v>
      </c>
      <c r="C420" s="16">
        <f>'Solicitação de Pagamentos'!A422</f>
        <v>8324</v>
      </c>
      <c r="D420" s="16">
        <f>'Solicitação de Pagamentos'!D422</f>
        <v>195.98</v>
      </c>
    </row>
    <row r="421" spans="1:4" x14ac:dyDescent="0.25">
      <c r="A421" s="15" t="str">
        <f>'Solicitação de Pagamentos'!F423</f>
        <v>0202/20</v>
      </c>
      <c r="B421" s="16" t="str">
        <f>'Solicitação de Pagamentos'!E423</f>
        <v>BIOMEDICAL EQUIPAMENTOS E PRODUTOS MEDICOS CIRURGICOS LTDA</v>
      </c>
      <c r="C421" s="16">
        <f>'Solicitação de Pagamentos'!A423</f>
        <v>123308</v>
      </c>
      <c r="D421" s="16">
        <f>'Solicitação de Pagamentos'!D423</f>
        <v>1600</v>
      </c>
    </row>
    <row r="422" spans="1:4" x14ac:dyDescent="0.25">
      <c r="A422" s="15" t="str">
        <f>'Solicitação de Pagamentos'!F424</f>
        <v>0127/20</v>
      </c>
      <c r="B422" s="16" t="str">
        <f>'Solicitação de Pagamentos'!E424</f>
        <v>CELSO LOPES MARTINS EIRELI</v>
      </c>
      <c r="C422" s="16">
        <f>'Solicitação de Pagamentos'!A424</f>
        <v>25159</v>
      </c>
      <c r="D422" s="16">
        <f>'Solicitação de Pagamentos'!D424</f>
        <v>420</v>
      </c>
    </row>
    <row r="423" spans="1:4" x14ac:dyDescent="0.25">
      <c r="A423" s="15" t="str">
        <f>'Solicitação de Pagamentos'!F425</f>
        <v>0206/20</v>
      </c>
      <c r="B423" s="16" t="str">
        <f>'Solicitação de Pagamentos'!E425</f>
        <v>CIAMED DISTRIBUIDORA DE MEDICAMENTOS</v>
      </c>
      <c r="C423" s="16">
        <f>'Solicitação de Pagamentos'!A425</f>
        <v>134964</v>
      </c>
      <c r="D423" s="16">
        <f>'Solicitação de Pagamentos'!D425</f>
        <v>5650</v>
      </c>
    </row>
    <row r="424" spans="1:4" x14ac:dyDescent="0.25">
      <c r="A424" s="15" t="str">
        <f>'Solicitação de Pagamentos'!F426</f>
        <v>0202/20</v>
      </c>
      <c r="B424" s="16" t="str">
        <f>'Solicitação de Pagamentos'!E426</f>
        <v xml:space="preserve">JM HEALTH EQUIPAMENTOS MEDICOS </v>
      </c>
      <c r="C424" s="16">
        <f>'Solicitação de Pagamentos'!A426</f>
        <v>1857</v>
      </c>
      <c r="D424" s="16">
        <f>'Solicitação de Pagamentos'!D426</f>
        <v>1369.5</v>
      </c>
    </row>
    <row r="425" spans="1:4" x14ac:dyDescent="0.25">
      <c r="A425" s="15" t="str">
        <f>'Solicitação de Pagamentos'!F427</f>
        <v>0184/20</v>
      </c>
      <c r="B425" s="16" t="str">
        <f>'Solicitação de Pagamentos'!E427</f>
        <v>MAKRO ATACADISTA S/A</v>
      </c>
      <c r="C425" s="16">
        <f>'Solicitação de Pagamentos'!A427</f>
        <v>282177</v>
      </c>
      <c r="D425" s="16">
        <f>'Solicitação de Pagamentos'!D427</f>
        <v>1561.75</v>
      </c>
    </row>
    <row r="426" spans="1:4" x14ac:dyDescent="0.25">
      <c r="A426" s="15" t="str">
        <f>'Solicitação de Pagamentos'!F428</f>
        <v>0187/20</v>
      </c>
      <c r="B426" s="16" t="str">
        <f>'Solicitação de Pagamentos'!E428</f>
        <v>MAKRO ATACADISTA S/A</v>
      </c>
      <c r="C426" s="16">
        <f>'Solicitação de Pagamentos'!A428</f>
        <v>281988</v>
      </c>
      <c r="D426" s="16">
        <f>'Solicitação de Pagamentos'!D428</f>
        <v>635.04</v>
      </c>
    </row>
    <row r="427" spans="1:4" x14ac:dyDescent="0.25">
      <c r="A427" s="15" t="str">
        <f>'Solicitação de Pagamentos'!F429</f>
        <v>0202/20</v>
      </c>
      <c r="B427" s="16" t="str">
        <f>'Solicitação de Pagamentos'!E429</f>
        <v>TRIADE HEALTH COMERCIO DE PRODUTOS HOSPITALARES LTDA</v>
      </c>
      <c r="C427" s="16">
        <f>'Solicitação de Pagamentos'!A429</f>
        <v>1515</v>
      </c>
      <c r="D427" s="16">
        <f>'Solicitação de Pagamentos'!D429</f>
        <v>780</v>
      </c>
    </row>
    <row r="428" spans="1:4" x14ac:dyDescent="0.25">
      <c r="A428" s="15" t="str">
        <f>'Solicitação de Pagamentos'!F430</f>
        <v>0185/20</v>
      </c>
      <c r="B428" s="16" t="str">
        <f>'Solicitação de Pagamentos'!E430</f>
        <v>TROPICAL DISTRIBUIDORA HORTIFRUTIGRANJEIROS LTDA</v>
      </c>
      <c r="C428" s="16">
        <f>'Solicitação de Pagamentos'!A430</f>
        <v>1417668</v>
      </c>
      <c r="D428" s="16">
        <f>'Solicitação de Pagamentos'!D430</f>
        <v>319.60000000000002</v>
      </c>
    </row>
    <row r="429" spans="1:4" x14ac:dyDescent="0.25">
      <c r="A429" s="15" t="str">
        <f>'Solicitação de Pagamentos'!F431</f>
        <v>0185/20</v>
      </c>
      <c r="B429" s="16" t="str">
        <f>'Solicitação de Pagamentos'!E431</f>
        <v>A V BARROS &amp; VILLARES LTDA</v>
      </c>
      <c r="C429" s="16">
        <f>'Solicitação de Pagamentos'!A431</f>
        <v>8327</v>
      </c>
      <c r="D429" s="16">
        <f>'Solicitação de Pagamentos'!D431</f>
        <v>301.2</v>
      </c>
    </row>
    <row r="430" spans="1:4" x14ac:dyDescent="0.25">
      <c r="A430" s="15" t="str">
        <f>'Solicitação de Pagamentos'!F432</f>
        <v>0184/20</v>
      </c>
      <c r="B430" s="16" t="str">
        <f>'Solicitação de Pagamentos'!E432</f>
        <v>ALMEIDA COMERCIO DE ALIMENTOS EIRELI</v>
      </c>
      <c r="C430" s="16">
        <f>'Solicitação de Pagamentos'!A432</f>
        <v>489078</v>
      </c>
      <c r="D430" s="16">
        <f>'Solicitação de Pagamentos'!D432</f>
        <v>601.96</v>
      </c>
    </row>
    <row r="431" spans="1:4" x14ac:dyDescent="0.25">
      <c r="A431" s="15" t="str">
        <f>'Solicitação de Pagamentos'!F433</f>
        <v>0187/20</v>
      </c>
      <c r="B431" s="16" t="str">
        <f>'Solicitação de Pagamentos'!E433</f>
        <v>ALMEIDA COMERCIO DE ALIMENTOS EIRELI</v>
      </c>
      <c r="C431" s="16">
        <f>'Solicitação de Pagamentos'!A433</f>
        <v>489081</v>
      </c>
      <c r="D431" s="16">
        <f>'Solicitação de Pagamentos'!D433</f>
        <v>674.13</v>
      </c>
    </row>
    <row r="432" spans="1:4" x14ac:dyDescent="0.25">
      <c r="A432" s="15" t="str">
        <f>'Solicitação de Pagamentos'!F434</f>
        <v>0200/20</v>
      </c>
      <c r="B432" s="16" t="str">
        <f>'Solicitação de Pagamentos'!E434</f>
        <v>COMPREHENSE DO BRASIL LTDA</v>
      </c>
      <c r="C432" s="16">
        <f>'Solicitação de Pagamentos'!A434</f>
        <v>3119</v>
      </c>
      <c r="D432" s="16">
        <f>'Solicitação de Pagamentos'!D434</f>
        <v>2820</v>
      </c>
    </row>
    <row r="433" spans="1:4" x14ac:dyDescent="0.25">
      <c r="A433" s="15" t="str">
        <f>'Solicitação de Pagamentos'!F435</f>
        <v>0203/20</v>
      </c>
      <c r="B433" s="16" t="str">
        <f>'Solicitação de Pagamentos'!E435</f>
        <v>EUCLIDES JOAO DOS SANTOS COSMETICOS ME</v>
      </c>
      <c r="C433" s="16">
        <f>'Solicitação de Pagamentos'!A435</f>
        <v>898</v>
      </c>
      <c r="D433" s="16">
        <f>'Solicitação de Pagamentos'!D435</f>
        <v>261.76</v>
      </c>
    </row>
    <row r="434" spans="1:4" x14ac:dyDescent="0.25">
      <c r="A434" s="15" t="str">
        <f>'Solicitação de Pagamentos'!F436</f>
        <v>0202/20</v>
      </c>
      <c r="B434" s="16" t="str">
        <f>'Solicitação de Pagamentos'!E436</f>
        <v>GUINEZ INTERNATIONAL C R IMP LTDA</v>
      </c>
      <c r="C434" s="16">
        <f>'Solicitação de Pagamentos'!A436</f>
        <v>73612</v>
      </c>
      <c r="D434" s="16">
        <f>'Solicitação de Pagamentos'!D436</f>
        <v>2520</v>
      </c>
    </row>
    <row r="435" spans="1:4" x14ac:dyDescent="0.25">
      <c r="A435" s="15" t="str">
        <f>'Solicitação de Pagamentos'!F437</f>
        <v>0202/20</v>
      </c>
      <c r="B435" s="16" t="str">
        <f>'Solicitação de Pagamentos'!E437</f>
        <v>NOVA MAXIMOS LTDA</v>
      </c>
      <c r="C435" s="16">
        <f>'Solicitação de Pagamentos'!A437</f>
        <v>244097</v>
      </c>
      <c r="D435" s="16">
        <f>'Solicitação de Pagamentos'!D437</f>
        <v>520.38</v>
      </c>
    </row>
    <row r="436" spans="1:4" x14ac:dyDescent="0.25">
      <c r="A436" s="15" t="str">
        <f>'Solicitação de Pagamentos'!F438</f>
        <v>0211/20</v>
      </c>
      <c r="B436" s="16" t="str">
        <f>'Solicitação de Pagamentos'!E438</f>
        <v>NOVA MAXIMOS LTDA</v>
      </c>
      <c r="C436" s="16">
        <f>'Solicitação de Pagamentos'!A438</f>
        <v>244083</v>
      </c>
      <c r="D436" s="16">
        <f>'Solicitação de Pagamentos'!D438</f>
        <v>9159.83</v>
      </c>
    </row>
    <row r="437" spans="1:4" x14ac:dyDescent="0.25">
      <c r="A437" s="15" t="str">
        <f>'Solicitação de Pagamentos'!F439</f>
        <v>0202/20</v>
      </c>
      <c r="B437" s="16" t="str">
        <f>'Solicitação de Pagamentos'!E439</f>
        <v>OCEAN PROD HOSP LTDA</v>
      </c>
      <c r="C437" s="16">
        <f>'Solicitação de Pagamentos'!A439</f>
        <v>47659</v>
      </c>
      <c r="D437" s="16">
        <f>'Solicitação de Pagamentos'!D439</f>
        <v>544.22</v>
      </c>
    </row>
    <row r="438" spans="1:4" x14ac:dyDescent="0.25">
      <c r="A438" s="15" t="str">
        <f>'Solicitação de Pagamentos'!F440</f>
        <v>0185/20</v>
      </c>
      <c r="B438" s="16" t="str">
        <f>'Solicitação de Pagamentos'!E440</f>
        <v>TROPICAL DISTRIBUIDORA HORTIFRUTIGRANJEIROS LTDA</v>
      </c>
      <c r="C438" s="16">
        <f>'Solicitação de Pagamentos'!A440</f>
        <v>1417996</v>
      </c>
      <c r="D438" s="16">
        <f>'Solicitação de Pagamentos'!D440</f>
        <v>234.1</v>
      </c>
    </row>
    <row r="439" spans="1:4" x14ac:dyDescent="0.25">
      <c r="A439" s="15" t="str">
        <f>'Solicitação de Pagamentos'!F441</f>
        <v>0207/20</v>
      </c>
      <c r="B439" s="16" t="str">
        <f>'Solicitação de Pagamentos'!E441</f>
        <v>JUNIOR SERVICE COMERCIO DE BEBEDOUROS LTDA</v>
      </c>
      <c r="C439" s="16">
        <f>'Solicitação de Pagamentos'!A441</f>
        <v>152</v>
      </c>
      <c r="D439" s="16">
        <f>'Solicitação de Pagamentos'!D441</f>
        <v>978</v>
      </c>
    </row>
    <row r="440" spans="1:4" x14ac:dyDescent="0.25">
      <c r="A440" s="15" t="str">
        <f>'Solicitação de Pagamentos'!F442</f>
        <v>0187/20</v>
      </c>
      <c r="B440" s="16" t="str">
        <f>'Solicitação de Pagamentos'!E442</f>
        <v xml:space="preserve">C. F. S. SUPERMERCADO EIRELI </v>
      </c>
      <c r="C440" s="16">
        <f>'Solicitação de Pagamentos'!A442</f>
        <v>60664</v>
      </c>
      <c r="D440" s="16">
        <f>'Solicitação de Pagamentos'!D442</f>
        <v>3327.62</v>
      </c>
    </row>
    <row r="441" spans="1:4" x14ac:dyDescent="0.25">
      <c r="A441" s="15" t="str">
        <f>'Solicitação de Pagamentos'!F443</f>
        <v>0184/20</v>
      </c>
      <c r="B441" s="16" t="str">
        <f>'Solicitação de Pagamentos'!E443</f>
        <v>COPOLFOOD COM PROD ALIMENTICIOS LTDA</v>
      </c>
      <c r="C441" s="16">
        <f>'Solicitação de Pagamentos'!A443</f>
        <v>190223</v>
      </c>
      <c r="D441" s="16">
        <f>'Solicitação de Pagamentos'!D443</f>
        <v>475.08</v>
      </c>
    </row>
    <row r="442" spans="1:4" x14ac:dyDescent="0.25">
      <c r="A442" s="15" t="str">
        <f>'Solicitação de Pagamentos'!F444</f>
        <v>0220/20</v>
      </c>
      <c r="B442" s="16" t="str">
        <f>'Solicitação de Pagamentos'!E444</f>
        <v xml:space="preserve">ESPAÇO SANTISTA RECURSOS HUMANO </v>
      </c>
      <c r="C442" s="16">
        <f>'Solicitação de Pagamentos'!A444</f>
        <v>1343</v>
      </c>
      <c r="D442" s="16">
        <f>'Solicitação de Pagamentos'!D444</f>
        <v>237.5</v>
      </c>
    </row>
    <row r="443" spans="1:4" x14ac:dyDescent="0.25">
      <c r="A443" s="15" t="str">
        <f>'Solicitação de Pagamentos'!F445</f>
        <v>0185/20</v>
      </c>
      <c r="B443" s="16" t="str">
        <f>'Solicitação de Pagamentos'!E445</f>
        <v>TROPICAL DISTRIBUIDORA HORTIFRUTIGRANJEIROS LTDA</v>
      </c>
      <c r="C443" s="16">
        <f>'Solicitação de Pagamentos'!A445</f>
        <v>1418336</v>
      </c>
      <c r="D443" s="16">
        <f>'Solicitação de Pagamentos'!D445</f>
        <v>314.89999999999998</v>
      </c>
    </row>
    <row r="444" spans="1:4" x14ac:dyDescent="0.25">
      <c r="A444" s="15" t="str">
        <f>'Solicitação de Pagamentos'!F446</f>
        <v>0187/20</v>
      </c>
      <c r="B444" s="16" t="str">
        <f>'Solicitação de Pagamentos'!E446</f>
        <v>VIEIRA &amp; COUTO COMERCIO DISTRIBUIÇÃO PRODUTOS ALIMENTICIOS LTDA</v>
      </c>
      <c r="C444" s="16">
        <f>'Solicitação de Pagamentos'!A446</f>
        <v>44450</v>
      </c>
      <c r="D444" s="16">
        <f>'Solicitação de Pagamentos'!D446</f>
        <v>350</v>
      </c>
    </row>
    <row r="445" spans="1:4" x14ac:dyDescent="0.25">
      <c r="A445" s="15" t="str">
        <f>'Solicitação de Pagamentos'!F447</f>
        <v>0214/20</v>
      </c>
      <c r="B445" s="16" t="str">
        <f>'Solicitação de Pagamentos'!E447</f>
        <v>COSCELI HARDWARE SERVICES - POWE SYSTEM LTDA</v>
      </c>
      <c r="C445" s="16">
        <f>'Solicitação de Pagamentos'!A447</f>
        <v>391</v>
      </c>
      <c r="D445" s="16">
        <f>'Solicitação de Pagamentos'!D447</f>
        <v>17536</v>
      </c>
    </row>
    <row r="446" spans="1:4" x14ac:dyDescent="0.25">
      <c r="A446" s="15" t="str">
        <f>'Solicitação de Pagamentos'!F448</f>
        <v>0211/20</v>
      </c>
      <c r="B446" s="16" t="str">
        <f>'Solicitação de Pagamentos'!E448</f>
        <v>FBS PRODUTOS DESCARTAVEIS EIRELI</v>
      </c>
      <c r="C446" s="16">
        <f>'Solicitação de Pagamentos'!A448</f>
        <v>1315</v>
      </c>
      <c r="D446" s="16">
        <f>'Solicitação de Pagamentos'!D448</f>
        <v>3204.48</v>
      </c>
    </row>
    <row r="447" spans="1:4" x14ac:dyDescent="0.25">
      <c r="A447" s="15" t="str">
        <f>'Solicitação de Pagamentos'!F449</f>
        <v>0115/20</v>
      </c>
      <c r="B447" s="16" t="str">
        <f>'Solicitação de Pagamentos'!E449</f>
        <v>LOGFER PRODUTOS INDUSTRIAIS EIRELI</v>
      </c>
      <c r="C447" s="16">
        <f>'Solicitação de Pagamentos'!A449</f>
        <v>10922</v>
      </c>
      <c r="D447" s="16">
        <f>'Solicitação de Pagamentos'!D449</f>
        <v>578.54999999999995</v>
      </c>
    </row>
    <row r="448" spans="1:4" x14ac:dyDescent="0.25">
      <c r="A448" s="15" t="str">
        <f>'Solicitação de Pagamentos'!F450</f>
        <v>0202/20</v>
      </c>
      <c r="B448" s="16" t="str">
        <f>'Solicitação de Pagamentos'!E450</f>
        <v>LUMIAR HEALTH BUILDERS EQUIPAMENTOS HOSPITALARES LTDA</v>
      </c>
      <c r="C448" s="16">
        <f>'Solicitação de Pagamentos'!A450</f>
        <v>399173</v>
      </c>
      <c r="D448" s="16">
        <f>'Solicitação de Pagamentos'!D450</f>
        <v>225</v>
      </c>
    </row>
    <row r="449" spans="1:4" x14ac:dyDescent="0.25">
      <c r="A449" s="15" t="str">
        <f>'Solicitação de Pagamentos'!F451</f>
        <v>0185/20</v>
      </c>
      <c r="B449" s="16" t="str">
        <f>'Solicitação de Pagamentos'!E451</f>
        <v>TROPICAL DISTRIBUIDORA HORTIFRUTIGRANJEIROS LTDA</v>
      </c>
      <c r="C449" s="16">
        <f>'Solicitação de Pagamentos'!A451</f>
        <v>1418631</v>
      </c>
      <c r="D449" s="16">
        <f>'Solicitação de Pagamentos'!D451</f>
        <v>235.5</v>
      </c>
    </row>
    <row r="450" spans="1:4" x14ac:dyDescent="0.25">
      <c r="A450" s="15" t="str">
        <f>'Solicitação de Pagamentos'!F452</f>
        <v>0185/20</v>
      </c>
      <c r="B450" s="16" t="str">
        <f>'Solicitação de Pagamentos'!E452</f>
        <v>A V BARROS &amp; VILLARES LTDA</v>
      </c>
      <c r="C450" s="16">
        <f>'Solicitação de Pagamentos'!A452</f>
        <v>8358</v>
      </c>
      <c r="D450" s="16">
        <f>'Solicitação de Pagamentos'!D452</f>
        <v>366.05</v>
      </c>
    </row>
    <row r="451" spans="1:4" x14ac:dyDescent="0.25">
      <c r="A451" s="15" t="str">
        <f>'Solicitação de Pagamentos'!F453</f>
        <v>0184/20</v>
      </c>
      <c r="B451" s="16" t="str">
        <f>'Solicitação de Pagamentos'!E453</f>
        <v>ALMEIDA COMERCIO DE ALIMENTOS EIRELI</v>
      </c>
      <c r="C451" s="16">
        <f>'Solicitação de Pagamentos'!A453</f>
        <v>489999</v>
      </c>
      <c r="D451" s="16">
        <f>'Solicitação de Pagamentos'!D453</f>
        <v>1321.09</v>
      </c>
    </row>
    <row r="452" spans="1:4" x14ac:dyDescent="0.25">
      <c r="A452" s="15" t="str">
        <f>'Solicitação de Pagamentos'!F454</f>
        <v>0187/20</v>
      </c>
      <c r="B452" s="16" t="str">
        <f>'Solicitação de Pagamentos'!E454</f>
        <v>ALMEIDA COMERCIO DE ALIMENTOS EIRELI</v>
      </c>
      <c r="C452" s="16">
        <f>'Solicitação de Pagamentos'!A454</f>
        <v>489998</v>
      </c>
      <c r="D452" s="16">
        <f>'Solicitação de Pagamentos'!D454</f>
        <v>1781.16</v>
      </c>
    </row>
    <row r="453" spans="1:4" x14ac:dyDescent="0.25">
      <c r="A453" s="15" t="str">
        <f>'Solicitação de Pagamentos'!F455</f>
        <v>0206/20</v>
      </c>
      <c r="B453" s="16" t="str">
        <f>'Solicitação de Pagamentos'!E455</f>
        <v>CLORELLA FARMACIA DE MANIPULAÇÃO E PRODUTOS NATURAIS LTDA EPP</v>
      </c>
      <c r="C453" s="16">
        <f>'Solicitação de Pagamentos'!A455</f>
        <v>17005</v>
      </c>
      <c r="D453" s="16">
        <f>'Solicitação de Pagamentos'!D455</f>
        <v>324.8</v>
      </c>
    </row>
    <row r="454" spans="1:4" x14ac:dyDescent="0.25">
      <c r="A454" s="15" t="str">
        <f>'Solicitação de Pagamentos'!F456</f>
        <v>0224/20</v>
      </c>
      <c r="B454" s="16" t="str">
        <f>'Solicitação de Pagamentos'!E456</f>
        <v>COMERCIAL CIRURGICA RIOCLARENSE LTDA</v>
      </c>
      <c r="C454" s="16">
        <f>'Solicitação de Pagamentos'!A456</f>
        <v>1326581</v>
      </c>
      <c r="D454" s="16">
        <f>'Solicitação de Pagamentos'!D456</f>
        <v>2515</v>
      </c>
    </row>
    <row r="455" spans="1:4" x14ac:dyDescent="0.25">
      <c r="A455" s="15" t="str">
        <f>'Solicitação de Pagamentos'!F457</f>
        <v>0214/20</v>
      </c>
      <c r="B455" s="16" t="str">
        <f>'Solicitação de Pagamentos'!E457</f>
        <v>COSCELI HARDWARE SERVICES - POWE SYSTEM LTDA</v>
      </c>
      <c r="C455" s="16">
        <f>'Solicitação de Pagamentos'!A457</f>
        <v>193</v>
      </c>
      <c r="D455" s="16">
        <f>'Solicitação de Pagamentos'!D457</f>
        <v>2300</v>
      </c>
    </row>
    <row r="456" spans="1:4" x14ac:dyDescent="0.25">
      <c r="A456" s="15" t="str">
        <f>'Solicitação de Pagamentos'!F458</f>
        <v>0013/20</v>
      </c>
      <c r="B456" s="16" t="str">
        <f>'Solicitação de Pagamentos'!E458</f>
        <v>MMT COMERCIO E INSTALAÇÕES ELETR EM ALT E BAIXA TENSÃO LTDA ME</v>
      </c>
      <c r="C456" s="16">
        <f>'Solicitação de Pagamentos'!A458</f>
        <v>665</v>
      </c>
      <c r="D456" s="16">
        <f>'Solicitação de Pagamentos'!D458</f>
        <v>12968.39</v>
      </c>
    </row>
    <row r="457" spans="1:4" x14ac:dyDescent="0.25">
      <c r="A457" s="15" t="str">
        <f>'Solicitação de Pagamentos'!F459</f>
        <v>0185/20</v>
      </c>
      <c r="B457" s="16" t="str">
        <f>'Solicitação de Pagamentos'!E459</f>
        <v>TROPICAL DISTRIBUIDORA HORTIFRUTIGRANJEIROS LTDA</v>
      </c>
      <c r="C457" s="16">
        <f>'Solicitação de Pagamentos'!A459</f>
        <v>1418931</v>
      </c>
      <c r="D457" s="16">
        <f>'Solicitação de Pagamentos'!D459</f>
        <v>392.5</v>
      </c>
    </row>
    <row r="458" spans="1:4" x14ac:dyDescent="0.25">
      <c r="A458" s="15" t="str">
        <f>'Solicitação de Pagamentos'!F460</f>
        <v>0211/20</v>
      </c>
      <c r="B458" s="16" t="str">
        <f>'Solicitação de Pagamentos'!E460</f>
        <v xml:space="preserve">ADRIELSON FERREIRA PINHEIRO ME </v>
      </c>
      <c r="C458" s="16">
        <f>'Solicitação de Pagamentos'!A460</f>
        <v>6901</v>
      </c>
      <c r="D458" s="16">
        <f>'Solicitação de Pagamentos'!D460</f>
        <v>3828</v>
      </c>
    </row>
    <row r="459" spans="1:4" x14ac:dyDescent="0.25">
      <c r="A459" s="15" t="str">
        <f>'Solicitação de Pagamentos'!F461</f>
        <v>0202/20</v>
      </c>
      <c r="B459" s="16" t="str">
        <f>'Solicitação de Pagamentos'!E461</f>
        <v>CIRURGICA FERNANDES C MAT CIR HOSPITALARES LTDA</v>
      </c>
      <c r="C459" s="16">
        <f>'Solicitação de Pagamentos'!A461</f>
        <v>1240173</v>
      </c>
      <c r="D459" s="16">
        <f>'Solicitação de Pagamentos'!D461</f>
        <v>4256</v>
      </c>
    </row>
    <row r="460" spans="1:4" x14ac:dyDescent="0.25">
      <c r="A460" s="15" t="str">
        <f>'Solicitação de Pagamentos'!F462</f>
        <v>0184/20</v>
      </c>
      <c r="B460" s="16" t="str">
        <f>'Solicitação de Pagamentos'!E462</f>
        <v>COPOLFOOD COM PROD ALIMENTICIOS LTDA</v>
      </c>
      <c r="C460" s="16">
        <f>'Solicitação de Pagamentos'!A462</f>
        <v>190520</v>
      </c>
      <c r="D460" s="16">
        <f>'Solicitação de Pagamentos'!D462</f>
        <v>204.49</v>
      </c>
    </row>
    <row r="461" spans="1:4" x14ac:dyDescent="0.25">
      <c r="A461" s="15" t="str">
        <f>'Solicitação de Pagamentos'!F463</f>
        <v>0211/20</v>
      </c>
      <c r="B461" s="16" t="str">
        <f>'Solicitação de Pagamentos'!E463</f>
        <v>FBS PRODUTOS DESCARTAVEIS EIRELI</v>
      </c>
      <c r="C461" s="16">
        <f>'Solicitação de Pagamentos'!A463</f>
        <v>1327</v>
      </c>
      <c r="D461" s="16">
        <f>'Solicitação de Pagamentos'!D463</f>
        <v>33</v>
      </c>
    </row>
    <row r="462" spans="1:4" x14ac:dyDescent="0.25">
      <c r="A462" s="15" t="str">
        <f>'Solicitação de Pagamentos'!F464</f>
        <v>0211/20</v>
      </c>
      <c r="B462" s="16" t="str">
        <f>'Solicitação de Pagamentos'!E464</f>
        <v>LIMPINHO COMERCIO DE PANOS EIRELE ME</v>
      </c>
      <c r="C462" s="16">
        <f>'Solicitação de Pagamentos'!A464</f>
        <v>942</v>
      </c>
      <c r="D462" s="16">
        <f>'Solicitação de Pagamentos'!D464</f>
        <v>2157</v>
      </c>
    </row>
    <row r="463" spans="1:4" x14ac:dyDescent="0.25">
      <c r="A463" s="15" t="str">
        <f>'Solicitação de Pagamentos'!F465</f>
        <v>0211/20</v>
      </c>
      <c r="B463" s="16" t="str">
        <f>'Solicitação de Pagamentos'!E465</f>
        <v>SALES EQUIPAMENTOS E PRODUTOS DE HIGIENE PROFISSIONAL LTDA</v>
      </c>
      <c r="C463" s="16">
        <f>'Solicitação de Pagamentos'!A465</f>
        <v>3509431</v>
      </c>
      <c r="D463" s="16">
        <f>'Solicitação de Pagamentos'!D465</f>
        <v>1415.01</v>
      </c>
    </row>
    <row r="464" spans="1:4" x14ac:dyDescent="0.25">
      <c r="A464" s="15" t="str">
        <f>'Solicitação de Pagamentos'!F466</f>
        <v>0210/20</v>
      </c>
      <c r="B464" s="16" t="str">
        <f>'Solicitação de Pagamentos'!E466</f>
        <v>SURYA DENTAL COM PROD ODONT E FARM LTDA</v>
      </c>
      <c r="C464" s="16">
        <f>'Solicitação de Pagamentos'!A466</f>
        <v>1414552</v>
      </c>
      <c r="D464" s="16">
        <f>'Solicitação de Pagamentos'!D466</f>
        <v>133.9</v>
      </c>
    </row>
    <row r="465" spans="1:4" x14ac:dyDescent="0.25">
      <c r="A465" s="15" t="str">
        <f>'Solicitação de Pagamentos'!F467</f>
        <v>0186/20</v>
      </c>
      <c r="B465" s="16" t="str">
        <f>'Solicitação de Pagamentos'!E467</f>
        <v>DOM JOÃO PAES E DOCES LTDA</v>
      </c>
      <c r="C465" s="16">
        <f>'Solicitação de Pagamentos'!A467</f>
        <v>39</v>
      </c>
      <c r="D465" s="16">
        <f>'Solicitação de Pagamentos'!D467</f>
        <v>325</v>
      </c>
    </row>
    <row r="466" spans="1:4" x14ac:dyDescent="0.25">
      <c r="A466" s="15" t="str">
        <f>'Solicitação de Pagamentos'!F468</f>
        <v>0180/20</v>
      </c>
      <c r="B466" s="16" t="str">
        <f>'Solicitação de Pagamentos'!E468</f>
        <v>MEDCLEAN PRODUTOS HOSPITALARES LTDA ME</v>
      </c>
      <c r="C466" s="16">
        <f>'Solicitação de Pagamentos'!A468</f>
        <v>12901</v>
      </c>
      <c r="D466" s="16">
        <f>'Solicitação de Pagamentos'!D468</f>
        <v>1532</v>
      </c>
    </row>
    <row r="467" spans="1:4" x14ac:dyDescent="0.25">
      <c r="A467" s="15" t="str">
        <f>'Solicitação de Pagamentos'!F469</f>
        <v>0185/20</v>
      </c>
      <c r="B467" s="16" t="str">
        <f>'Solicitação de Pagamentos'!E469</f>
        <v>TROPICAL DISTRIBUIDORA HORTIFRUTIGRANJEIROS LTDA</v>
      </c>
      <c r="C467" s="16">
        <f>'Solicitação de Pagamentos'!A469</f>
        <v>1419212</v>
      </c>
      <c r="D467" s="16">
        <f>'Solicitação de Pagamentos'!D469</f>
        <v>569.29999999999995</v>
      </c>
    </row>
    <row r="468" spans="1:4" x14ac:dyDescent="0.25">
      <c r="A468" s="15" t="str">
        <f>'Solicitação de Pagamentos'!F470</f>
        <v>0184/20</v>
      </c>
      <c r="B468" s="16" t="str">
        <f>'Solicitação de Pagamentos'!E470</f>
        <v>WASHINGTON DOS SANTOS MARTINS - ME</v>
      </c>
      <c r="C468" s="16">
        <f>'Solicitação de Pagamentos'!A470</f>
        <v>11</v>
      </c>
      <c r="D468" s="16">
        <f>'Solicitação de Pagamentos'!D470</f>
        <v>135</v>
      </c>
    </row>
    <row r="469" spans="1:4" x14ac:dyDescent="0.25">
      <c r="A469" s="15" t="str">
        <f>'Solicitação de Pagamentos'!F471</f>
        <v>0218/20</v>
      </c>
      <c r="B469" s="16" t="str">
        <f>'Solicitação de Pagamentos'!E471</f>
        <v>A V BARROS &amp; VILLARES LTDA</v>
      </c>
      <c r="C469" s="16">
        <f>'Solicitação de Pagamentos'!A471</f>
        <v>8380</v>
      </c>
      <c r="D469" s="16">
        <f>'Solicitação de Pagamentos'!D471</f>
        <v>117.14</v>
      </c>
    </row>
    <row r="470" spans="1:4" x14ac:dyDescent="0.25">
      <c r="A470" s="15" t="str">
        <f>'Solicitação de Pagamentos'!F472</f>
        <v>0215/20</v>
      </c>
      <c r="B470" s="16" t="str">
        <f>'Solicitação de Pagamentos'!E472</f>
        <v>ALMEIDA COMERCIO DE ALIMENTOS EIRELI</v>
      </c>
      <c r="C470" s="16">
        <f>'Solicitação de Pagamentos'!A472</f>
        <v>490972</v>
      </c>
      <c r="D470" s="16">
        <f>'Solicitação de Pagamentos'!D472</f>
        <v>346</v>
      </c>
    </row>
    <row r="471" spans="1:4" x14ac:dyDescent="0.25">
      <c r="A471" s="15" t="str">
        <f>'Solicitação de Pagamentos'!F473</f>
        <v>0216/20</v>
      </c>
      <c r="B471" s="16" t="str">
        <f>'Solicitação de Pagamentos'!E473</f>
        <v>ALMEIDA COMERCIO DE ALIMENTOS EIRELI</v>
      </c>
      <c r="C471" s="16">
        <f>'Solicitação de Pagamentos'!A473</f>
        <v>490973</v>
      </c>
      <c r="D471" s="16">
        <f>'Solicitação de Pagamentos'!D473</f>
        <v>1074.8800000000001</v>
      </c>
    </row>
    <row r="472" spans="1:4" x14ac:dyDescent="0.25">
      <c r="A472" s="15" t="str">
        <f>'Solicitação de Pagamentos'!F474</f>
        <v>0228/20</v>
      </c>
      <c r="B472" s="16" t="str">
        <f>'Solicitação de Pagamentos'!E474</f>
        <v>FUTURA COMERCIO DE PRODUTOS MEDICOS E HOSPITALARES LTDA</v>
      </c>
      <c r="C472" s="16">
        <f>'Solicitação de Pagamentos'!A474</f>
        <v>62644</v>
      </c>
      <c r="D472" s="16">
        <f>'Solicitação de Pagamentos'!D474</f>
        <v>6729.58</v>
      </c>
    </row>
    <row r="473" spans="1:4" x14ac:dyDescent="0.25">
      <c r="A473" s="15" t="str">
        <f>'Solicitação de Pagamentos'!F475</f>
        <v>0229/20</v>
      </c>
      <c r="B473" s="16" t="str">
        <f>'Solicitação de Pagamentos'!E475</f>
        <v>FUTURA COMERCIO DE PRODUTOS MEDICOS E HOSPITALARES LTDA</v>
      </c>
      <c r="C473" s="16">
        <f>'Solicitação de Pagamentos'!A475</f>
        <v>62665</v>
      </c>
      <c r="D473" s="16">
        <f>'Solicitação de Pagamentos'!D475</f>
        <v>509.83</v>
      </c>
    </row>
    <row r="474" spans="1:4" x14ac:dyDescent="0.25">
      <c r="A474" s="15" t="str">
        <f>'Solicitação de Pagamentos'!F476</f>
        <v>0228/20</v>
      </c>
      <c r="B474" s="16" t="str">
        <f>'Solicitação de Pagamentos'!E476</f>
        <v>MEDICAMENTAL HOSPITALAR LTDA</v>
      </c>
      <c r="C474" s="16">
        <f>'Solicitação de Pagamentos'!A476</f>
        <v>32184</v>
      </c>
      <c r="D474" s="16">
        <f>'Solicitação de Pagamentos'!D476</f>
        <v>6639.83</v>
      </c>
    </row>
    <row r="475" spans="1:4" x14ac:dyDescent="0.25">
      <c r="A475" s="15" t="str">
        <f>'Solicitação de Pagamentos'!F477</f>
        <v>0218/20</v>
      </c>
      <c r="B475" s="16" t="str">
        <f>'Solicitação de Pagamentos'!E477</f>
        <v>TROPICAL DISTRIBUIDORA HORTIFRUTIGRANJEIROS LTDA</v>
      </c>
      <c r="C475" s="16">
        <f>'Solicitação de Pagamentos'!A477</f>
        <v>1420045</v>
      </c>
      <c r="D475" s="16">
        <f>'Solicitação de Pagamentos'!D477</f>
        <v>223.5</v>
      </c>
    </row>
    <row r="476" spans="1:4" x14ac:dyDescent="0.25">
      <c r="A476" s="15" t="str">
        <f>'Solicitação de Pagamentos'!F478</f>
        <v>0218/20</v>
      </c>
      <c r="B476" s="16" t="str">
        <f>'Solicitação de Pagamentos'!E478</f>
        <v>TROPICAL DISTRIBUIDORA HORTIFRUTIGRANJEIROS LTDA</v>
      </c>
      <c r="C476" s="16">
        <f>'Solicitação de Pagamentos'!A478</f>
        <v>14419532</v>
      </c>
      <c r="D476" s="16">
        <f>'Solicitação de Pagamentos'!D478</f>
        <v>264.3</v>
      </c>
    </row>
    <row r="477" spans="1:4" x14ac:dyDescent="0.25">
      <c r="A477" s="15" t="str">
        <f>'Solicitação de Pagamentos'!F479</f>
        <v>0115/20</v>
      </c>
      <c r="B477" s="16" t="str">
        <f>'Solicitação de Pagamentos'!E479</f>
        <v>LINTER FILTROS INDSUTRIAIS LTDA</v>
      </c>
      <c r="C477" s="16">
        <f>'Solicitação de Pagamentos'!A479</f>
        <v>55807</v>
      </c>
      <c r="D477" s="16">
        <f>'Solicitação de Pagamentos'!D479</f>
        <v>804</v>
      </c>
    </row>
    <row r="478" spans="1:4" x14ac:dyDescent="0.25">
      <c r="A478" s="15" t="str">
        <f>'Solicitação de Pagamentos'!F480</f>
        <v>0218/20</v>
      </c>
      <c r="B478" s="16" t="str">
        <f>'Solicitação de Pagamentos'!E480</f>
        <v>A V BARROS &amp; VILLARES LTDA</v>
      </c>
      <c r="C478" s="16">
        <f>'Solicitação de Pagamentos'!A480</f>
        <v>8399</v>
      </c>
      <c r="D478" s="16">
        <f>'Solicitação de Pagamentos'!D480</f>
        <v>404.44</v>
      </c>
    </row>
    <row r="479" spans="1:4" x14ac:dyDescent="0.25">
      <c r="A479" s="15" t="str">
        <f>'Solicitação de Pagamentos'!F481</f>
        <v>0216/20</v>
      </c>
      <c r="B479" s="16" t="str">
        <f>'Solicitação de Pagamentos'!E481</f>
        <v>ALMEIDA COMERCIO DE ALIMENTOS EIRELI</v>
      </c>
      <c r="C479" s="16">
        <f>'Solicitação de Pagamentos'!A481</f>
        <v>491600</v>
      </c>
      <c r="D479" s="16">
        <f>'Solicitação de Pagamentos'!D481</f>
        <v>360.62</v>
      </c>
    </row>
    <row r="480" spans="1:4" x14ac:dyDescent="0.25">
      <c r="A480" s="15" t="str">
        <f>'Solicitação de Pagamentos'!F482</f>
        <v>0228/20</v>
      </c>
      <c r="B480" s="16" t="str">
        <f>'Solicitação de Pagamentos'!E482</f>
        <v>ANBIOTON IMPORTADORA LTDA</v>
      </c>
      <c r="C480" s="16">
        <f>'Solicitação de Pagamentos'!A482</f>
        <v>119145</v>
      </c>
      <c r="D480" s="16">
        <f>'Solicitação de Pagamentos'!D482</f>
        <v>949</v>
      </c>
    </row>
    <row r="481" spans="1:4" x14ac:dyDescent="0.25">
      <c r="A481" s="15" t="str">
        <f>'Solicitação de Pagamentos'!F483</f>
        <v>0228/20</v>
      </c>
      <c r="B481" s="16" t="str">
        <f>'Solicitação de Pagamentos'!E483</f>
        <v>CIAMED DISTRIBUIDORA DE MEDICAMENTOS</v>
      </c>
      <c r="C481" s="16">
        <f>'Solicitação de Pagamentos'!A483</f>
        <v>136499</v>
      </c>
      <c r="D481" s="16">
        <f>'Solicitação de Pagamentos'!D483</f>
        <v>1062.54</v>
      </c>
    </row>
    <row r="482" spans="1:4" x14ac:dyDescent="0.25">
      <c r="A482" s="15" t="str">
        <f>'Solicitação de Pagamentos'!F484</f>
        <v>0228/20</v>
      </c>
      <c r="B482" s="16" t="str">
        <f>'Solicitação de Pagamentos'!E484</f>
        <v>CIAMED DISTRIBUIDORA DE MEDICAMENTOS</v>
      </c>
      <c r="C482" s="16">
        <f>'Solicitação de Pagamentos'!A484</f>
        <v>1624</v>
      </c>
      <c r="D482" s="16">
        <f>'Solicitação de Pagamentos'!D484</f>
        <v>11269.5</v>
      </c>
    </row>
    <row r="483" spans="1:4" x14ac:dyDescent="0.25">
      <c r="A483" s="15" t="str">
        <f>'Solicitação de Pagamentos'!F485</f>
        <v>0229/20</v>
      </c>
      <c r="B483" s="16" t="str">
        <f>'Solicitação de Pagamentos'!E485</f>
        <v>CIRURGICA OLIMPIO EIRELI EPP</v>
      </c>
      <c r="C483" s="16">
        <f>'Solicitação de Pagamentos'!A485</f>
        <v>108068</v>
      </c>
      <c r="D483" s="16">
        <f>'Solicitação de Pagamentos'!D485</f>
        <v>1960</v>
      </c>
    </row>
    <row r="484" spans="1:4" x14ac:dyDescent="0.25">
      <c r="A484" s="15" t="str">
        <f>'Solicitação de Pagamentos'!F486</f>
        <v>0215/20</v>
      </c>
      <c r="B484" s="16" t="str">
        <f>'Solicitação de Pagamentos'!E486</f>
        <v>COMERCIAL DANETOS PRODUTOS ALIMENTICIOS E LIMPEZA - COMERCIAL DANETOS LTDA</v>
      </c>
      <c r="C484" s="16">
        <f>'Solicitação de Pagamentos'!A486</f>
        <v>41667</v>
      </c>
      <c r="D484" s="16">
        <f>'Solicitação de Pagamentos'!D486</f>
        <v>1019.94</v>
      </c>
    </row>
    <row r="485" spans="1:4" x14ac:dyDescent="0.25">
      <c r="A485" s="15" t="str">
        <f>'Solicitação de Pagamentos'!F487</f>
        <v>0215/20</v>
      </c>
      <c r="B485" s="16" t="str">
        <f>'Solicitação de Pagamentos'!E487</f>
        <v>COMERCIAL DANETOS PRODUTOS ALIMENTICIOS E LIMPEZA - COMERCIAL DANETOS LTDA</v>
      </c>
      <c r="C485" s="16">
        <f>'Solicitação de Pagamentos'!A487</f>
        <v>41666</v>
      </c>
      <c r="D485" s="16">
        <f>'Solicitação de Pagamentos'!D487</f>
        <v>914.4</v>
      </c>
    </row>
    <row r="486" spans="1:4" x14ac:dyDescent="0.25">
      <c r="A486" s="15" t="str">
        <f>'Solicitação de Pagamentos'!F488</f>
        <v>0211/20</v>
      </c>
      <c r="B486" s="16" t="str">
        <f>'Solicitação de Pagamentos'!E488</f>
        <v xml:space="preserve">ECO SOLUÇÕES PRODUTOS DE LIMPEZA LTDA ME </v>
      </c>
      <c r="C486" s="16">
        <f>'Solicitação de Pagamentos'!A488</f>
        <v>13851</v>
      </c>
      <c r="D486" s="16">
        <f>'Solicitação de Pagamentos'!D488</f>
        <v>495.56</v>
      </c>
    </row>
    <row r="487" spans="1:4" x14ac:dyDescent="0.25">
      <c r="A487" s="15" t="str">
        <f>'Solicitação de Pagamentos'!F489</f>
        <v>0202/20</v>
      </c>
      <c r="B487" s="16" t="str">
        <f>'Solicitação de Pagamentos'!E489</f>
        <v xml:space="preserve">JM HEALTH EQUIPAMENTOS MEDICOS </v>
      </c>
      <c r="C487" s="16">
        <f>'Solicitação de Pagamentos'!A489</f>
        <v>1893</v>
      </c>
      <c r="D487" s="16">
        <f>'Solicitação de Pagamentos'!D489</f>
        <v>996</v>
      </c>
    </row>
    <row r="488" spans="1:4" x14ac:dyDescent="0.25">
      <c r="A488" s="15" t="str">
        <f>'Solicitação de Pagamentos'!F490</f>
        <v>0229/20</v>
      </c>
      <c r="B488" s="16" t="str">
        <f>'Solicitação de Pagamentos'!E490</f>
        <v>JP INDUSTRIA FARMACEUTICA S/A</v>
      </c>
      <c r="C488" s="16">
        <f>'Solicitação de Pagamentos'!A490</f>
        <v>152562</v>
      </c>
      <c r="D488" s="16">
        <f>'Solicitação de Pagamentos'!D490</f>
        <v>5591</v>
      </c>
    </row>
    <row r="489" spans="1:4" x14ac:dyDescent="0.25">
      <c r="A489" s="15" t="str">
        <f>'Solicitação de Pagamentos'!F491</f>
        <v>0215/20</v>
      </c>
      <c r="B489" s="16" t="str">
        <f>'Solicitação de Pagamentos'!E491</f>
        <v>MAKRO ATACADISTA S/A</v>
      </c>
      <c r="C489" s="16">
        <f>'Solicitação de Pagamentos'!A491</f>
        <v>286834</v>
      </c>
      <c r="D489" s="16">
        <f>'Solicitação de Pagamentos'!D491</f>
        <v>355.4</v>
      </c>
    </row>
    <row r="490" spans="1:4" x14ac:dyDescent="0.25">
      <c r="A490" s="15" t="str">
        <f>'Solicitação de Pagamentos'!F492</f>
        <v>0215/20</v>
      </c>
      <c r="B490" s="16" t="str">
        <f>'Solicitação de Pagamentos'!E492</f>
        <v>PRO BIANN.COM DISTR PROD ALIM BEB LTDA</v>
      </c>
      <c r="C490" s="16">
        <f>'Solicitação de Pagamentos'!A492</f>
        <v>97278</v>
      </c>
      <c r="D490" s="16">
        <f>'Solicitação de Pagamentos'!D492</f>
        <v>322.41000000000003</v>
      </c>
    </row>
    <row r="491" spans="1:4" x14ac:dyDescent="0.25">
      <c r="A491" s="15" t="str">
        <f>'Solicitação de Pagamentos'!F493</f>
        <v>0218/20</v>
      </c>
      <c r="B491" s="16" t="str">
        <f>'Solicitação de Pagamentos'!E493</f>
        <v>TROPICAL DISTRIBUIDORA HORTIFRUTIGRANJEIROS LTDA</v>
      </c>
      <c r="C491" s="16">
        <f>'Solicitação de Pagamentos'!A493</f>
        <v>1420567</v>
      </c>
      <c r="D491" s="16">
        <f>'Solicitação de Pagamentos'!D493</f>
        <v>227.84</v>
      </c>
    </row>
    <row r="492" spans="1:4" x14ac:dyDescent="0.25">
      <c r="A492" s="15" t="str">
        <f>'Solicitação de Pagamentos'!F494</f>
        <v>0218/20</v>
      </c>
      <c r="B492" s="16" t="str">
        <f>'Solicitação de Pagamentos'!E494</f>
        <v>TROPICAL DISTRIBUIDORA HORTIFRUTIGRANJEIROS LTDA</v>
      </c>
      <c r="C492" s="16">
        <f>'Solicitação de Pagamentos'!A494</f>
        <v>1420281</v>
      </c>
      <c r="D492" s="16">
        <f>'Solicitação de Pagamentos'!D494</f>
        <v>305.5</v>
      </c>
    </row>
    <row r="493" spans="1:4" x14ac:dyDescent="0.25">
      <c r="A493" s="15" t="str">
        <f>'Solicitação de Pagamentos'!F495</f>
        <v>0218/20</v>
      </c>
      <c r="B493" s="16" t="str">
        <f>'Solicitação de Pagamentos'!E495</f>
        <v>A V BARROS &amp; VILLARES LTDA</v>
      </c>
      <c r="C493" s="16">
        <f>'Solicitação de Pagamentos'!A495</f>
        <v>8422</v>
      </c>
      <c r="D493" s="16">
        <f>'Solicitação de Pagamentos'!D495</f>
        <v>171.69</v>
      </c>
    </row>
    <row r="494" spans="1:4" x14ac:dyDescent="0.25">
      <c r="A494" s="15" t="str">
        <f>'Solicitação de Pagamentos'!F496</f>
        <v>0215/20</v>
      </c>
      <c r="B494" s="16" t="str">
        <f>'Solicitação de Pagamentos'!E496</f>
        <v>ALMEIDA COMERCIO DE ALIMENTOS EIRELI</v>
      </c>
      <c r="C494" s="16">
        <f>'Solicitação de Pagamentos'!A496</f>
        <v>491900</v>
      </c>
      <c r="D494" s="16">
        <f>'Solicitação de Pagamentos'!D496</f>
        <v>500.6</v>
      </c>
    </row>
    <row r="495" spans="1:4" x14ac:dyDescent="0.25">
      <c r="A495" s="15" t="str">
        <f>'Solicitação de Pagamentos'!F497</f>
        <v>0216/20</v>
      </c>
      <c r="B495" s="16" t="str">
        <f>'Solicitação de Pagamentos'!E497</f>
        <v>ALMEIDA COMERCIO DE ALIMENTOS EIRELI</v>
      </c>
      <c r="C495" s="16">
        <f>'Solicitação de Pagamentos'!A497</f>
        <v>491901</v>
      </c>
      <c r="D495" s="16">
        <f>'Solicitação de Pagamentos'!D497</f>
        <v>1221.75</v>
      </c>
    </row>
    <row r="496" spans="1:4" x14ac:dyDescent="0.25">
      <c r="A496" s="15" t="str">
        <f>'Solicitação de Pagamentos'!F498</f>
        <v>0228/20</v>
      </c>
      <c r="B496" s="16" t="str">
        <f>'Solicitação de Pagamentos'!E498</f>
        <v>ANTIBIOTICOS DO BRASIL LTDA</v>
      </c>
      <c r="C496" s="16">
        <f>'Solicitação de Pagamentos'!A498</f>
        <v>178121</v>
      </c>
      <c r="D496" s="16">
        <f>'Solicitação de Pagamentos'!D498</f>
        <v>2250</v>
      </c>
    </row>
    <row r="497" spans="1:4" x14ac:dyDescent="0.25">
      <c r="A497" s="15" t="str">
        <f>'Solicitação de Pagamentos'!F499</f>
        <v>0146/20</v>
      </c>
      <c r="B497" s="16" t="str">
        <f>'Solicitação de Pagamentos'!E499</f>
        <v xml:space="preserve">ATMOSFERA GESTÃO E HIGIENIZAÇÃO TEXTEIS S.A </v>
      </c>
      <c r="C497" s="16">
        <f>'Solicitação de Pagamentos'!A499</f>
        <v>5286</v>
      </c>
      <c r="D497" s="16">
        <f>'Solicitação de Pagamentos'!D499</f>
        <v>3482.18</v>
      </c>
    </row>
    <row r="498" spans="1:4" x14ac:dyDescent="0.25">
      <c r="A498" s="15" t="str">
        <f>'Solicitação de Pagamentos'!F500</f>
        <v>0146/20</v>
      </c>
      <c r="B498" s="16" t="str">
        <f>'Solicitação de Pagamentos'!E500</f>
        <v xml:space="preserve">ATMOSFERA GESTÃO E HIGIENIZAÇÃO TEXTEIS S.A </v>
      </c>
      <c r="C498" s="16">
        <f>'Solicitação de Pagamentos'!A500</f>
        <v>13956</v>
      </c>
      <c r="D498" s="16">
        <f>'Solicitação de Pagamentos'!D500</f>
        <v>44000</v>
      </c>
    </row>
    <row r="499" spans="1:4" x14ac:dyDescent="0.25">
      <c r="A499" s="15" t="str">
        <f>'Solicitação de Pagamentos'!F501</f>
        <v>0213/20</v>
      </c>
      <c r="B499" s="16" t="str">
        <f>'Solicitação de Pagamentos'!E501</f>
        <v>CABOS FRON COMERCIO DE CONECTORES REDE E ELETRONICOS LTDA</v>
      </c>
      <c r="C499" s="16">
        <f>'Solicitação de Pagamentos'!A501</f>
        <v>4803</v>
      </c>
      <c r="D499" s="16">
        <f>'Solicitação de Pagamentos'!D501</f>
        <v>3595</v>
      </c>
    </row>
    <row r="500" spans="1:4" x14ac:dyDescent="0.25">
      <c r="A500" s="15" t="str">
        <f>'Solicitação de Pagamentos'!F502</f>
        <v>0213/20</v>
      </c>
      <c r="B500" s="16" t="str">
        <f>'Solicitação de Pagamentos'!E502</f>
        <v>ELETRONICA SANTANA EIRELI</v>
      </c>
      <c r="C500" s="16">
        <f>'Solicitação de Pagamentos'!A502</f>
        <v>212621</v>
      </c>
      <c r="D500" s="16">
        <f>'Solicitação de Pagamentos'!D502</f>
        <v>1420.4</v>
      </c>
    </row>
    <row r="501" spans="1:4" x14ac:dyDescent="0.25">
      <c r="A501" s="15" t="str">
        <f>'Solicitação de Pagamentos'!F503</f>
        <v>0215/20</v>
      </c>
      <c r="B501" s="16" t="str">
        <f>'Solicitação de Pagamentos'!E503</f>
        <v>FESTPAN ALIMENTOS IMP. E EXPORT. LTDA</v>
      </c>
      <c r="C501" s="16">
        <f>'Solicitação de Pagamentos'!A503</f>
        <v>3133837</v>
      </c>
      <c r="D501" s="16">
        <f>'Solicitação de Pagamentos'!D503</f>
        <v>530.25</v>
      </c>
    </row>
    <row r="502" spans="1:4" x14ac:dyDescent="0.25">
      <c r="A502" s="15" t="str">
        <f>'Solicitação de Pagamentos'!F504</f>
        <v>0213/20</v>
      </c>
      <c r="B502" s="16" t="str">
        <f>'Solicitação de Pagamentos'!E504</f>
        <v>ION CABOS E LED COMERCIAL LTDA</v>
      </c>
      <c r="C502" s="16">
        <f>'Solicitação de Pagamentos'!A504</f>
        <v>4189</v>
      </c>
      <c r="D502" s="16">
        <f>'Solicitação de Pagamentos'!D504</f>
        <v>249.9</v>
      </c>
    </row>
    <row r="503" spans="1:4" x14ac:dyDescent="0.25">
      <c r="A503" s="15" t="str">
        <f>'Solicitação de Pagamentos'!F505</f>
        <v>0221/20</v>
      </c>
      <c r="B503" s="16" t="str">
        <f>'Solicitação de Pagamentos'!E505</f>
        <v>MEDSYSTEM EQUIPAMENTOS MEDICOS EIRELI</v>
      </c>
      <c r="C503" s="16">
        <f>'Solicitação de Pagamentos'!A505</f>
        <v>10342</v>
      </c>
      <c r="D503" s="16">
        <f>'Solicitação de Pagamentos'!D505</f>
        <v>740.51</v>
      </c>
    </row>
    <row r="504" spans="1:4" x14ac:dyDescent="0.25">
      <c r="A504" s="15" t="str">
        <f>'Solicitação de Pagamentos'!F506</f>
        <v>0228/20</v>
      </c>
      <c r="B504" s="16" t="str">
        <f>'Solicitação de Pagamentos'!E506</f>
        <v>OPEM REPREST IMP EXP DISTRIBUIDORA LTDA</v>
      </c>
      <c r="C504" s="16">
        <f>'Solicitação de Pagamentos'!A506</f>
        <v>61487</v>
      </c>
      <c r="D504" s="16">
        <f>'Solicitação de Pagamentos'!D506</f>
        <v>2640</v>
      </c>
    </row>
    <row r="505" spans="1:4" x14ac:dyDescent="0.25">
      <c r="A505" s="15" t="str">
        <f>'Solicitação de Pagamentos'!F507</f>
        <v>0208/20</v>
      </c>
      <c r="B505" s="16" t="str">
        <f>'Solicitação de Pagamentos'!E507</f>
        <v>PRAIAMAR TRANSP E COM GAS LTDA</v>
      </c>
      <c r="C505" s="16">
        <f>'Solicitação de Pagamentos'!A507</f>
        <v>5023</v>
      </c>
      <c r="D505" s="16">
        <f>'Solicitação de Pagamentos'!D507</f>
        <v>422</v>
      </c>
    </row>
    <row r="506" spans="1:4" x14ac:dyDescent="0.25">
      <c r="A506" s="15" t="str">
        <f>'Solicitação de Pagamentos'!F508</f>
        <v>0208/20</v>
      </c>
      <c r="B506" s="16" t="str">
        <f>'Solicitação de Pagamentos'!E508</f>
        <v>PRAIAMAR TRANSP E COM GAS LTDA</v>
      </c>
      <c r="C506" s="16">
        <f>'Solicitação de Pagamentos'!A508</f>
        <v>4956</v>
      </c>
      <c r="D506" s="16">
        <f>'Solicitação de Pagamentos'!D508</f>
        <v>422</v>
      </c>
    </row>
    <row r="507" spans="1:4" x14ac:dyDescent="0.25">
      <c r="A507" s="15" t="str">
        <f>'Solicitação de Pagamentos'!F509</f>
        <v>0010/20</v>
      </c>
      <c r="B507" s="16" t="str">
        <f>'Solicitação de Pagamentos'!E509</f>
        <v>RADIOTRAUMA - PRESTAÇÃO DE SERVIÇOS HOSPITALARES LTDA - EPP</v>
      </c>
      <c r="C507" s="16">
        <f>'Solicitação de Pagamentos'!A509</f>
        <v>330</v>
      </c>
      <c r="D507" s="16">
        <f>'Solicitação de Pagamentos'!D509</f>
        <v>18960</v>
      </c>
    </row>
    <row r="508" spans="1:4" x14ac:dyDescent="0.25">
      <c r="A508" s="15" t="str">
        <f>'Solicitação de Pagamentos'!F510</f>
        <v>0228/20</v>
      </c>
      <c r="B508" s="16" t="str">
        <f>'Solicitação de Pagamentos'!E510</f>
        <v>SUPERMED COM E IMP DE PROD MED E HOSP LTDA</v>
      </c>
      <c r="C508" s="16">
        <f>'Solicitação de Pagamentos'!A510</f>
        <v>106623</v>
      </c>
      <c r="D508" s="16">
        <f>'Solicitação de Pagamentos'!D510</f>
        <v>485.41</v>
      </c>
    </row>
    <row r="509" spans="1:4" x14ac:dyDescent="0.25">
      <c r="A509" s="15" t="str">
        <f>'Solicitação de Pagamentos'!F511</f>
        <v>0228/20</v>
      </c>
      <c r="B509" s="16" t="str">
        <f>'Solicitação de Pagamentos'!E511</f>
        <v>SUPERMED COM E IMP DE PROD MED E HOSP LTDA</v>
      </c>
      <c r="C509" s="16">
        <f>'Solicitação de Pagamentos'!A511</f>
        <v>459822</v>
      </c>
      <c r="D509" s="16">
        <f>'Solicitação de Pagamentos'!D511</f>
        <v>458.9</v>
      </c>
    </row>
    <row r="510" spans="1:4" x14ac:dyDescent="0.25">
      <c r="A510" s="15" t="str">
        <f>'Solicitação de Pagamentos'!F512</f>
        <v>0218/20</v>
      </c>
      <c r="B510" s="16" t="str">
        <f>'Solicitação de Pagamentos'!E512</f>
        <v>TROPICAL DISTRIBUIDORA HORTIFRUTIGRANJEIROS LTDA</v>
      </c>
      <c r="C510" s="16">
        <f>'Solicitação de Pagamentos'!A512</f>
        <v>1420918</v>
      </c>
      <c r="D510" s="16">
        <f>'Solicitação de Pagamentos'!D512</f>
        <v>290.5</v>
      </c>
    </row>
    <row r="511" spans="1:4" x14ac:dyDescent="0.25">
      <c r="A511" s="15" t="str">
        <f>'Solicitação de Pagamentos'!F513</f>
        <v>0192/20</v>
      </c>
      <c r="B511" s="16" t="str">
        <f>'Solicitação de Pagamentos'!E513</f>
        <v>DIMAS DE MELO PIMENTA SISTEMAS DE PONTO E ACESSO LTDA</v>
      </c>
      <c r="C511" s="16">
        <f>'Solicitação de Pagamentos'!A513</f>
        <v>4208</v>
      </c>
      <c r="D511" s="16">
        <f>'Solicitação de Pagamentos'!D513</f>
        <v>396</v>
      </c>
    </row>
    <row r="512" spans="1:4" x14ac:dyDescent="0.25">
      <c r="A512" s="15" t="str">
        <f>'Solicitação de Pagamentos'!F514</f>
        <v>0192/20</v>
      </c>
      <c r="B512" s="16" t="str">
        <f>'Solicitação de Pagamentos'!E514</f>
        <v>DIMAS DE MELO PIMENTA SISTEMAS DE PONTO E ACESSO LTDA</v>
      </c>
      <c r="C512" s="16">
        <f>'Solicitação de Pagamentos'!A514</f>
        <v>4209</v>
      </c>
      <c r="D512" s="16">
        <f>'Solicitação de Pagamentos'!D514</f>
        <v>396</v>
      </c>
    </row>
    <row r="513" spans="1:4" x14ac:dyDescent="0.25">
      <c r="A513" s="15" t="str">
        <f>'Solicitação de Pagamentos'!F515</f>
        <v>0232/20</v>
      </c>
      <c r="B513" s="16" t="str">
        <f>'Solicitação de Pagamentos'!E515</f>
        <v>ALIANÇA COM MAT HOSPITALAR LTDA EPP</v>
      </c>
      <c r="C513" s="16">
        <f>'Solicitação de Pagamentos'!A515</f>
        <v>17375</v>
      </c>
      <c r="D513" s="16">
        <f>'Solicitação de Pagamentos'!D515</f>
        <v>6975.1</v>
      </c>
    </row>
    <row r="514" spans="1:4" x14ac:dyDescent="0.25">
      <c r="A514" s="15" t="str">
        <f>'Solicitação de Pagamentos'!F516</f>
        <v>0232/20</v>
      </c>
      <c r="B514" s="16" t="str">
        <f>'Solicitação de Pagamentos'!E516</f>
        <v>BIOHOSP PRODUTOS HOSPITALARES AS</v>
      </c>
      <c r="C514" s="16">
        <f>'Solicitação de Pagamentos'!A516</f>
        <v>269656</v>
      </c>
      <c r="D514" s="16">
        <f>'Solicitação de Pagamentos'!D516</f>
        <v>3234.3</v>
      </c>
    </row>
    <row r="515" spans="1:4" x14ac:dyDescent="0.25">
      <c r="A515" s="15" t="str">
        <f>'Solicitação de Pagamentos'!F517</f>
        <v>0232/20</v>
      </c>
      <c r="B515" s="16" t="str">
        <f>'Solicitação de Pagamentos'!E517</f>
        <v>CIRURGICA FERNANDES C MAT CIR HOSPITALARES LTDA</v>
      </c>
      <c r="C515" s="16">
        <f>'Solicitação de Pagamentos'!A517</f>
        <v>1245131</v>
      </c>
      <c r="D515" s="16">
        <f>'Solicitação de Pagamentos'!D517</f>
        <v>1025.1099999999999</v>
      </c>
    </row>
    <row r="516" spans="1:4" x14ac:dyDescent="0.25">
      <c r="A516" s="15" t="str">
        <f>'Solicitação de Pagamentos'!F518</f>
        <v>0232/20</v>
      </c>
      <c r="B516" s="16" t="str">
        <f>'Solicitação de Pagamentos'!E518</f>
        <v>EXPRESSMEDICAL COM AT AC E VAR CORREL MEDICOS LTDA</v>
      </c>
      <c r="C516" s="16">
        <f>'Solicitação de Pagamentos'!A518</f>
        <v>47910</v>
      </c>
      <c r="D516" s="16">
        <f>'Solicitação de Pagamentos'!D518</f>
        <v>3334.15</v>
      </c>
    </row>
    <row r="517" spans="1:4" x14ac:dyDescent="0.25">
      <c r="A517" s="15" t="str">
        <f>'Solicitação de Pagamentos'!F519</f>
        <v>0232/20</v>
      </c>
      <c r="B517" s="16" t="str">
        <f>'Solicitação de Pagamentos'!E519</f>
        <v>GUINEZ INTERNATIONAL C R IMP LTDA</v>
      </c>
      <c r="C517" s="16">
        <f>'Solicitação de Pagamentos'!A519</f>
        <v>73860</v>
      </c>
      <c r="D517" s="16">
        <f>'Solicitação de Pagamentos'!D519</f>
        <v>3090</v>
      </c>
    </row>
    <row r="518" spans="1:4" x14ac:dyDescent="0.25">
      <c r="A518" s="15" t="str">
        <f>'Solicitação de Pagamentos'!F520</f>
        <v>0232/20</v>
      </c>
      <c r="B518" s="16" t="str">
        <f>'Solicitação de Pagamentos'!E520</f>
        <v>POLITEC IMPORTACAO E COMERCIO LTDA</v>
      </c>
      <c r="C518" s="16">
        <f>'Solicitação de Pagamentos'!A520</f>
        <v>361301</v>
      </c>
      <c r="D518" s="16">
        <f>'Solicitação de Pagamentos'!D520</f>
        <v>305.25</v>
      </c>
    </row>
    <row r="519" spans="1:4" x14ac:dyDescent="0.25">
      <c r="A519" s="15" t="str">
        <f>'Solicitação de Pagamentos'!F521</f>
        <v>0232/20</v>
      </c>
      <c r="B519" s="16" t="str">
        <f>'Solicitação de Pagamentos'!E521</f>
        <v>ROYAL MED COMERCIO E PRODUTOS MEDICOS LTDA ME</v>
      </c>
      <c r="C519" s="16">
        <f>'Solicitação de Pagamentos'!A521</f>
        <v>512</v>
      </c>
      <c r="D519" s="16">
        <f>'Solicitação de Pagamentos'!D521</f>
        <v>1294.3</v>
      </c>
    </row>
    <row r="520" spans="1:4" x14ac:dyDescent="0.25">
      <c r="A520" s="15" t="str">
        <f>'Solicitação de Pagamentos'!F522</f>
        <v>0218/20</v>
      </c>
      <c r="B520" s="16" t="str">
        <f>'Solicitação de Pagamentos'!E522</f>
        <v>A V BARROS &amp; VILLARES LTDA</v>
      </c>
      <c r="C520" s="16">
        <f>'Solicitação de Pagamentos'!A522</f>
        <v>8439</v>
      </c>
      <c r="D520" s="16">
        <f>'Solicitação de Pagamentos'!D522</f>
        <v>214.47</v>
      </c>
    </row>
    <row r="521" spans="1:4" x14ac:dyDescent="0.25">
      <c r="A521" s="15" t="str">
        <f>'Solicitação de Pagamentos'!F523</f>
        <v>0009/20</v>
      </c>
      <c r="B521" s="16" t="str">
        <f>'Solicitação de Pagamentos'!E523</f>
        <v>ADEILTON RAMOS DA SILVA 36176104807 - ME</v>
      </c>
      <c r="C521" s="16">
        <f>'Solicitação de Pagamentos'!A523</f>
        <v>2534</v>
      </c>
      <c r="D521" s="16">
        <f>'Solicitação de Pagamentos'!D523</f>
        <v>2742</v>
      </c>
    </row>
    <row r="522" spans="1:4" x14ac:dyDescent="0.25">
      <c r="A522" s="15" t="str">
        <f>'Solicitação de Pagamentos'!F524</f>
        <v>0216/20</v>
      </c>
      <c r="B522" s="16" t="str">
        <f>'Solicitação de Pagamentos'!E524</f>
        <v>ALMEIDA COMERCIO DE ALIMENTOS EIRELI</v>
      </c>
      <c r="C522" s="16">
        <f>'Solicitação de Pagamentos'!A524</f>
        <v>492494</v>
      </c>
      <c r="D522" s="16">
        <f>'Solicitação de Pagamentos'!D524</f>
        <v>575.6</v>
      </c>
    </row>
    <row r="523" spans="1:4" x14ac:dyDescent="0.25">
      <c r="A523" s="15" t="str">
        <f>'Solicitação de Pagamentos'!F525</f>
        <v>0014/20</v>
      </c>
      <c r="B523" s="16" t="str">
        <f>'Solicitação de Pagamentos'!E525</f>
        <v>AMERICA NET LTDA SP</v>
      </c>
      <c r="C523" s="16">
        <f>'Solicitação de Pagamentos'!A525</f>
        <v>1595179</v>
      </c>
      <c r="D523" s="16">
        <f>'Solicitação de Pagamentos'!D525</f>
        <v>1120</v>
      </c>
    </row>
    <row r="524" spans="1:4" x14ac:dyDescent="0.25">
      <c r="A524" s="15" t="str">
        <f>'Solicitação de Pagamentos'!F526</f>
        <v>0014/20</v>
      </c>
      <c r="B524" s="16" t="str">
        <f>'Solicitação de Pagamentos'!E526</f>
        <v>AMERICA NET LTDA SP</v>
      </c>
      <c r="C524" s="16">
        <f>'Solicitação de Pagamentos'!A526</f>
        <v>292661</v>
      </c>
      <c r="D524" s="16">
        <f>'Solicitação de Pagamentos'!D526</f>
        <v>480</v>
      </c>
    </row>
    <row r="525" spans="1:4" x14ac:dyDescent="0.25">
      <c r="A525" s="15" t="str">
        <f>'Solicitação de Pagamentos'!F527</f>
        <v>0139/20</v>
      </c>
      <c r="B525" s="16" t="str">
        <f>'Solicitação de Pagamentos'!E527</f>
        <v>ASTURIAS COMERCIO DE MADEIRAS E MATERIAIS PARA CONSTRUÇÃO</v>
      </c>
      <c r="C525" s="16">
        <f>'Solicitação de Pagamentos'!A527</f>
        <v>3812</v>
      </c>
      <c r="D525" s="16">
        <f>'Solicitação de Pagamentos'!D527</f>
        <v>180.04</v>
      </c>
    </row>
    <row r="526" spans="1:4" x14ac:dyDescent="0.25">
      <c r="A526" s="15" t="str">
        <f>'Solicitação de Pagamentos'!F528</f>
        <v>0139/20</v>
      </c>
      <c r="B526" s="16" t="str">
        <f>'Solicitação de Pagamentos'!E528</f>
        <v>ASTURIAS COMERCIO DE MADEIRAS E MATERIAIS PARA CONSTRUÇÃO</v>
      </c>
      <c r="C526" s="16">
        <f>'Solicitação de Pagamentos'!A528</f>
        <v>166667</v>
      </c>
      <c r="D526" s="16">
        <f>'Solicitação de Pagamentos'!D528</f>
        <v>129.96</v>
      </c>
    </row>
    <row r="527" spans="1:4" x14ac:dyDescent="0.25">
      <c r="A527" s="15" t="str">
        <f>'Solicitação de Pagamentos'!F529</f>
        <v>0181/20</v>
      </c>
      <c r="B527" s="16" t="str">
        <f>'Solicitação de Pagamentos'!E529</f>
        <v>BIO INFINITY TECNOLOGIA HOSPITALAR EIRELI - ME</v>
      </c>
      <c r="C527" s="16">
        <f>'Solicitação de Pagamentos'!A529</f>
        <v>7904</v>
      </c>
      <c r="D527" s="16">
        <f>'Solicitação de Pagamentos'!D529</f>
        <v>550</v>
      </c>
    </row>
    <row r="528" spans="1:4" x14ac:dyDescent="0.25">
      <c r="A528" s="15" t="str">
        <f>'Solicitação de Pagamentos'!F530</f>
        <v>0232/20</v>
      </c>
      <c r="B528" s="16" t="str">
        <f>'Solicitação de Pagamentos'!E530</f>
        <v>C.B.S MEDICO CIENTIFICA S/A</v>
      </c>
      <c r="C528" s="16">
        <f>'Solicitação de Pagamentos'!A530</f>
        <v>1020033</v>
      </c>
      <c r="D528" s="16">
        <f>'Solicitação de Pagamentos'!D530</f>
        <v>3405.8</v>
      </c>
    </row>
    <row r="529" spans="1:4" x14ac:dyDescent="0.25">
      <c r="A529" s="15" t="str">
        <f>'Solicitação de Pagamentos'!F531</f>
        <v>0216/20</v>
      </c>
      <c r="B529" s="16" t="str">
        <f>'Solicitação de Pagamentos'!E531</f>
        <v xml:space="preserve">C. F. S. SUPERMERCADO EIRELI </v>
      </c>
      <c r="C529" s="16">
        <f>'Solicitação de Pagamentos'!A531</f>
        <v>61442</v>
      </c>
      <c r="D529" s="16">
        <f>'Solicitação de Pagamentos'!D531</f>
        <v>3528.57</v>
      </c>
    </row>
    <row r="530" spans="1:4" x14ac:dyDescent="0.25">
      <c r="A530" s="15" t="str">
        <f>'Solicitação de Pagamentos'!F532</f>
        <v>0139/20</v>
      </c>
      <c r="B530" s="16" t="str">
        <f>'Solicitação de Pagamentos'!E532</f>
        <v>E F ROCHA TINTAS LTDA</v>
      </c>
      <c r="C530" s="16">
        <f>'Solicitação de Pagamentos'!A532</f>
        <v>2671</v>
      </c>
      <c r="D530" s="16">
        <f>'Solicitação de Pagamentos'!D532</f>
        <v>134.5</v>
      </c>
    </row>
    <row r="531" spans="1:4" x14ac:dyDescent="0.25">
      <c r="A531" s="15" t="str">
        <f>'Solicitação de Pagamentos'!F533</f>
        <v>0215/20</v>
      </c>
      <c r="B531" s="16" t="str">
        <f>'Solicitação de Pagamentos'!E533</f>
        <v>FVALLE ALIMENTOS EIRELI</v>
      </c>
      <c r="C531" s="16">
        <f>'Solicitação de Pagamentos'!A533</f>
        <v>792099</v>
      </c>
      <c r="D531" s="16">
        <f>'Solicitação de Pagamentos'!D533</f>
        <v>426.05</v>
      </c>
    </row>
    <row r="532" spans="1:4" x14ac:dyDescent="0.25">
      <c r="A532" s="15" t="str">
        <f>'Solicitação de Pagamentos'!F534</f>
        <v>0211/20</v>
      </c>
      <c r="B532" s="16" t="str">
        <f>'Solicitação de Pagamentos'!E534</f>
        <v>GAVETEIRO COMERCIO, IMPORTACAO E EXPORTCAO LTDA</v>
      </c>
      <c r="C532" s="16">
        <f>'Solicitação de Pagamentos'!A534</f>
        <v>269940</v>
      </c>
      <c r="D532" s="16">
        <f>'Solicitação de Pagamentos'!D534</f>
        <v>304</v>
      </c>
    </row>
    <row r="533" spans="1:4" x14ac:dyDescent="0.25">
      <c r="A533" s="15" t="str">
        <f>'Solicitação de Pagamentos'!F535</f>
        <v>0226/20</v>
      </c>
      <c r="B533" s="16" t="str">
        <f>'Solicitação de Pagamentos'!E535</f>
        <v>IMPERIO DOS PARAFUSOS GUARUJÁ EIRELI</v>
      </c>
      <c r="C533" s="16">
        <f>'Solicitação de Pagamentos'!A535</f>
        <v>356</v>
      </c>
      <c r="D533" s="16">
        <f>'Solicitação de Pagamentos'!D535</f>
        <v>2508.3200000000002</v>
      </c>
    </row>
    <row r="534" spans="1:4" x14ac:dyDescent="0.25">
      <c r="A534" s="15" t="str">
        <f>'Solicitação de Pagamentos'!F536</f>
        <v>0232/20</v>
      </c>
      <c r="B534" s="16" t="str">
        <f>'Solicitação de Pagamentos'!E536</f>
        <v>M.N.P. CUSTODIO COM. RPOD. HOSPITALARES EIRILI</v>
      </c>
      <c r="C534" s="16">
        <f>'Solicitação de Pagamentos'!A536</f>
        <v>23196</v>
      </c>
      <c r="D534" s="16">
        <f>'Solicitação de Pagamentos'!D536</f>
        <v>1540.84</v>
      </c>
    </row>
    <row r="535" spans="1:4" x14ac:dyDescent="0.25">
      <c r="A535" s="15" t="str">
        <f>'Solicitação de Pagamentos'!F537</f>
        <v>0215/20</v>
      </c>
      <c r="B535" s="16" t="str">
        <f>'Solicitação de Pagamentos'!E537</f>
        <v>MAKRO ATACADISTA S/A</v>
      </c>
      <c r="C535" s="16">
        <f>'Solicitação de Pagamentos'!A537</f>
        <v>288905</v>
      </c>
      <c r="D535" s="16">
        <f>'Solicitação de Pagamentos'!D537</f>
        <v>1432.8</v>
      </c>
    </row>
    <row r="536" spans="1:4" x14ac:dyDescent="0.25">
      <c r="A536" s="15" t="str">
        <f>'Solicitação de Pagamentos'!F538</f>
        <v>0232/20</v>
      </c>
      <c r="B536" s="16" t="str">
        <f>'Solicitação de Pagamentos'!E538</f>
        <v>MEDICAMENTAL HOSPITALAR LTDA</v>
      </c>
      <c r="C536" s="16">
        <f>'Solicitação de Pagamentos'!A538</f>
        <v>33177</v>
      </c>
      <c r="D536" s="16">
        <f>'Solicitação de Pagamentos'!D538</f>
        <v>611.45000000000005</v>
      </c>
    </row>
    <row r="537" spans="1:4" x14ac:dyDescent="0.25">
      <c r="A537" s="15" t="str">
        <f>'Solicitação de Pagamentos'!F539</f>
        <v>0215/20</v>
      </c>
      <c r="B537" s="16" t="str">
        <f>'Solicitação de Pagamentos'!E539</f>
        <v>MERCANTIL PRIMAR LTDA</v>
      </c>
      <c r="C537" s="16">
        <f>'Solicitação de Pagamentos'!A539</f>
        <v>305996</v>
      </c>
      <c r="D537" s="16">
        <f>'Solicitação de Pagamentos'!D539</f>
        <v>659.66</v>
      </c>
    </row>
    <row r="538" spans="1:4" x14ac:dyDescent="0.25">
      <c r="A538" s="15" t="str">
        <f>'Solicitação de Pagamentos'!F540</f>
        <v>0232/20</v>
      </c>
      <c r="B538" s="16" t="str">
        <f>'Solicitação de Pagamentos'!E540</f>
        <v>NOVA HOSPITALAR COMERCIAL E IMPORTADORA</v>
      </c>
      <c r="C538" s="16">
        <f>'Solicitação de Pagamentos'!A540</f>
        <v>12920</v>
      </c>
      <c r="D538" s="16">
        <f>'Solicitação de Pagamentos'!D540</f>
        <v>745</v>
      </c>
    </row>
    <row r="539" spans="1:4" x14ac:dyDescent="0.25">
      <c r="A539" s="15" t="str">
        <f>'Solicitação de Pagamentos'!F541</f>
        <v>0235/20</v>
      </c>
      <c r="B539" s="16" t="str">
        <f>'Solicitação de Pagamentos'!E541</f>
        <v>NOVA MAXIMOS LTDA</v>
      </c>
      <c r="C539" s="16">
        <f>'Solicitação de Pagamentos'!A541</f>
        <v>246164</v>
      </c>
      <c r="D539" s="16">
        <f>'Solicitação de Pagamentos'!D541</f>
        <v>451.55</v>
      </c>
    </row>
    <row r="540" spans="1:4" x14ac:dyDescent="0.25">
      <c r="A540" s="15" t="str">
        <f>'Solicitação de Pagamentos'!F542</f>
        <v>0208/20</v>
      </c>
      <c r="B540" s="16" t="str">
        <f>'Solicitação de Pagamentos'!E542</f>
        <v>PRAIAMAR TRANSP E COM GAS LTDA</v>
      </c>
      <c r="C540" s="16">
        <f>'Solicitação de Pagamentos'!A542</f>
        <v>5094</v>
      </c>
      <c r="D540" s="16">
        <f>'Solicitação de Pagamentos'!D542</f>
        <v>422</v>
      </c>
    </row>
    <row r="541" spans="1:4" x14ac:dyDescent="0.25">
      <c r="A541" s="15" t="str">
        <f>'Solicitação de Pagamentos'!F543</f>
        <v>0235/20</v>
      </c>
      <c r="B541" s="16" t="str">
        <f>'Solicitação de Pagamentos'!E543</f>
        <v>SIST DE SERV RB QUALITY COM DE BEM LTDA</v>
      </c>
      <c r="C541" s="16">
        <f>'Solicitação de Pagamentos'!A543</f>
        <v>1302623</v>
      </c>
      <c r="D541" s="16">
        <f>'Solicitação de Pagamentos'!D543</f>
        <v>463.5</v>
      </c>
    </row>
    <row r="542" spans="1:4" x14ac:dyDescent="0.25">
      <c r="A542" s="15" t="str">
        <f>'Solicitação de Pagamentos'!F544</f>
        <v>0232/20</v>
      </c>
      <c r="B542" s="16" t="str">
        <f>'Solicitação de Pagamentos'!E544</f>
        <v>SUPERMED COM E IMP DE PROD MED E HOSP LTDA</v>
      </c>
      <c r="C542" s="16">
        <f>'Solicitação de Pagamentos'!A544</f>
        <v>107424</v>
      </c>
      <c r="D542" s="16">
        <f>'Solicitação de Pagamentos'!D544</f>
        <v>734.58</v>
      </c>
    </row>
    <row r="543" spans="1:4" x14ac:dyDescent="0.25">
      <c r="A543" s="15" t="str">
        <f>'Solicitação de Pagamentos'!F545</f>
        <v>0232/20</v>
      </c>
      <c r="B543" s="16" t="str">
        <f>'Solicitação de Pagamentos'!E545</f>
        <v>SUPERMED COM E IMP DE PROD MED E HOSP LTDA</v>
      </c>
      <c r="C543" s="16">
        <f>'Solicitação de Pagamentos'!A545</f>
        <v>460024</v>
      </c>
      <c r="D543" s="16">
        <f>'Solicitação de Pagamentos'!D545</f>
        <v>1203.3699999999999</v>
      </c>
    </row>
    <row r="544" spans="1:4" x14ac:dyDescent="0.25">
      <c r="A544" s="15" t="str">
        <f>'Solicitação de Pagamentos'!F546</f>
        <v>0232/20</v>
      </c>
      <c r="B544" s="16" t="str">
        <f>'Solicitação de Pagamentos'!E546</f>
        <v>SUPERMED COM E IMP DE PROD MED E HOSP LTDA</v>
      </c>
      <c r="C544" s="16">
        <f>'Solicitação de Pagamentos'!A546</f>
        <v>106924</v>
      </c>
      <c r="D544" s="16">
        <f>'Solicitação de Pagamentos'!D546</f>
        <v>6498.11</v>
      </c>
    </row>
    <row r="545" spans="1:4" x14ac:dyDescent="0.25">
      <c r="A545" s="15" t="str">
        <f>'Solicitação de Pagamentos'!F547</f>
        <v>0218/20</v>
      </c>
      <c r="B545" s="16" t="str">
        <f>'Solicitação de Pagamentos'!E547</f>
        <v>TROPICAL DISTRIBUIDORA HORTIFRUTIGRANJEIROS LTDA</v>
      </c>
      <c r="C545" s="16">
        <f>'Solicitação de Pagamentos'!A547</f>
        <v>1421466</v>
      </c>
      <c r="D545" s="16">
        <f>'Solicitação de Pagamentos'!D547</f>
        <v>344.42</v>
      </c>
    </row>
    <row r="546" spans="1:4" x14ac:dyDescent="0.25">
      <c r="A546" s="15" t="str">
        <f>'Solicitação de Pagamentos'!F548</f>
        <v>0218/20</v>
      </c>
      <c r="B546" s="16" t="str">
        <f>'Solicitação de Pagamentos'!E548</f>
        <v>TROPICAL DISTRIBUIDORA HORTIFRUTIGRANJEIROS LTDA</v>
      </c>
      <c r="C546" s="16">
        <f>'Solicitação de Pagamentos'!A548</f>
        <v>1421228</v>
      </c>
      <c r="D546" s="16">
        <f>'Solicitação de Pagamentos'!D548</f>
        <v>301.27999999999997</v>
      </c>
    </row>
    <row r="547" spans="1:4" x14ac:dyDescent="0.25">
      <c r="A547" s="15" t="str">
        <f>'Solicitação de Pagamentos'!F549</f>
        <v>0216/20</v>
      </c>
      <c r="B547" s="16" t="str">
        <f>'Solicitação de Pagamentos'!E549</f>
        <v>VIEIRA &amp; COUTO COMERCIO DISTRIBUIÇÃO PRODUTOS ALIMENTICIOS LTDA</v>
      </c>
      <c r="C547" s="16">
        <f>'Solicitação de Pagamentos'!A549</f>
        <v>44928</v>
      </c>
      <c r="D547" s="16">
        <f>'Solicitação de Pagamentos'!D549</f>
        <v>584.5</v>
      </c>
    </row>
    <row r="548" spans="1:4" x14ac:dyDescent="0.25">
      <c r="A548" s="15" t="str">
        <f>'Solicitação de Pagamentos'!F550</f>
        <v>0216/20</v>
      </c>
      <c r="B548" s="16" t="str">
        <f>'Solicitação de Pagamentos'!E550</f>
        <v>ALMEIDA COMERCIO DE ALIMENTOS EIRELI</v>
      </c>
      <c r="C548" s="16">
        <f>'Solicitação de Pagamentos'!A550</f>
        <v>492785</v>
      </c>
      <c r="D548" s="16">
        <f>'Solicitação de Pagamentos'!D550</f>
        <v>219.13</v>
      </c>
    </row>
    <row r="549" spans="1:4" x14ac:dyDescent="0.25">
      <c r="A549" s="15" t="str">
        <f>'Solicitação de Pagamentos'!F551</f>
        <v>0167/20</v>
      </c>
      <c r="B549" s="16" t="str">
        <f>'Solicitação de Pagamentos'!E551</f>
        <v>C.B.S MEDICO CIENTIFICA S/A</v>
      </c>
      <c r="C549" s="16">
        <f>'Solicitação de Pagamentos'!A551</f>
        <v>1020635</v>
      </c>
      <c r="D549" s="16">
        <f>'Solicitação de Pagamentos'!D551</f>
        <v>860.16</v>
      </c>
    </row>
    <row r="550" spans="1:4" x14ac:dyDescent="0.25">
      <c r="A550" s="15" t="str">
        <f>'Solicitação de Pagamentos'!F552</f>
        <v>0236/20</v>
      </c>
      <c r="B550" s="16" t="str">
        <f>'Solicitação de Pagamentos'!E552</f>
        <v>CIRURGICA OLIMPIO EIRELI EPP</v>
      </c>
      <c r="C550" s="16">
        <f>'Solicitação de Pagamentos'!A552</f>
        <v>108620</v>
      </c>
      <c r="D550" s="16">
        <f>'Solicitação de Pagamentos'!D552</f>
        <v>444</v>
      </c>
    </row>
    <row r="551" spans="1:4" x14ac:dyDescent="0.25">
      <c r="A551" s="15" t="str">
        <f>'Solicitação de Pagamentos'!F553</f>
        <v>0234/20</v>
      </c>
      <c r="B551" s="16" t="str">
        <f>'Solicitação de Pagamentos'!E553</f>
        <v>CRUDO PLAST INDUSTRIA E COMERCIO LTDA ME</v>
      </c>
      <c r="C551" s="16">
        <f>'Solicitação de Pagamentos'!A553</f>
        <v>8600</v>
      </c>
      <c r="D551" s="16">
        <f>'Solicitação de Pagamentos'!D553</f>
        <v>975</v>
      </c>
    </row>
    <row r="552" spans="1:4" x14ac:dyDescent="0.25">
      <c r="A552" s="15" t="str">
        <f>'Solicitação de Pagamentos'!F554</f>
        <v>0235/20</v>
      </c>
      <c r="B552" s="16" t="str">
        <f>'Solicitação de Pagamentos'!E554</f>
        <v>D F COMERCIO DE DESCARTAVEIS EIRELI</v>
      </c>
      <c r="C552" s="16">
        <f>'Solicitação de Pagamentos'!A554</f>
        <v>3259</v>
      </c>
      <c r="D552" s="16">
        <f>'Solicitação de Pagamentos'!D554</f>
        <v>2520</v>
      </c>
    </row>
    <row r="553" spans="1:4" x14ac:dyDescent="0.25">
      <c r="A553" s="15" t="str">
        <f>'Solicitação de Pagamentos'!F555</f>
        <v>0230/20</v>
      </c>
      <c r="B553" s="16" t="str">
        <f>'Solicitação de Pagamentos'!E555</f>
        <v>EUCLIDES JOAO DOS SANTOS COSMETICOS ME</v>
      </c>
      <c r="C553" s="16">
        <f>'Solicitação de Pagamentos'!A555</f>
        <v>907</v>
      </c>
      <c r="D553" s="16">
        <f>'Solicitação de Pagamentos'!D555</f>
        <v>120.47</v>
      </c>
    </row>
    <row r="554" spans="1:4" x14ac:dyDescent="0.25">
      <c r="A554" s="15" t="str">
        <f>'Solicitação de Pagamentos'!F556</f>
        <v>0236/20</v>
      </c>
      <c r="B554" s="16" t="str">
        <f>'Solicitação de Pagamentos'!E556</f>
        <v>FARMATER MEDICAMENTOS LTDA</v>
      </c>
      <c r="C554" s="16">
        <f>'Solicitação de Pagamentos'!A556</f>
        <v>15690</v>
      </c>
      <c r="D554" s="16">
        <f>'Solicitação de Pagamentos'!D556</f>
        <v>767.2</v>
      </c>
    </row>
    <row r="555" spans="1:4" x14ac:dyDescent="0.25">
      <c r="A555" s="15" t="str">
        <f>'Solicitação de Pagamentos'!F557</f>
        <v>0232/20</v>
      </c>
      <c r="B555" s="16" t="str">
        <f>'Solicitação de Pagamentos'!E557</f>
        <v>FBS PRODUTOS DESCARTAVEIS EIRELI</v>
      </c>
      <c r="C555" s="16">
        <f>'Solicitação de Pagamentos'!A557</f>
        <v>1363</v>
      </c>
      <c r="D555" s="16">
        <f>'Solicitação de Pagamentos'!D557</f>
        <v>2219.2600000000002</v>
      </c>
    </row>
    <row r="556" spans="1:4" x14ac:dyDescent="0.25">
      <c r="A556" s="15" t="str">
        <f>'Solicitação de Pagamentos'!F558</f>
        <v>0235/20</v>
      </c>
      <c r="B556" s="16" t="str">
        <f>'Solicitação de Pagamentos'!E558</f>
        <v>FBS PRODUTOS DESCARTAVEIS EIRELI</v>
      </c>
      <c r="C556" s="16">
        <f>'Solicitação de Pagamentos'!A558</f>
        <v>1362</v>
      </c>
      <c r="D556" s="16">
        <f>'Solicitação de Pagamentos'!D558</f>
        <v>966.33</v>
      </c>
    </row>
    <row r="557" spans="1:4" x14ac:dyDescent="0.25">
      <c r="A557" s="15" t="str">
        <f>'Solicitação de Pagamentos'!F559</f>
        <v>0233/20</v>
      </c>
      <c r="B557" s="16" t="str">
        <f>'Solicitação de Pagamentos'!E559</f>
        <v>KOPELL DISTRIBUICAO E LOGISTICA LTDA</v>
      </c>
      <c r="C557" s="16">
        <f>'Solicitação de Pagamentos'!A559</f>
        <v>327173</v>
      </c>
      <c r="D557" s="16">
        <f>'Solicitação de Pagamentos'!D559</f>
        <v>1763.6</v>
      </c>
    </row>
    <row r="558" spans="1:4" x14ac:dyDescent="0.25">
      <c r="A558" s="15" t="str">
        <f>'Solicitação de Pagamentos'!F560</f>
        <v>0232/20</v>
      </c>
      <c r="B558" s="16" t="str">
        <f>'Solicitação de Pagamentos'!E560</f>
        <v>LABOR IMPORT COMERCIAL I MP EXP LTDA</v>
      </c>
      <c r="C558" s="16">
        <f>'Solicitação de Pagamentos'!A560</f>
        <v>36094</v>
      </c>
      <c r="D558" s="16">
        <f>'Solicitação de Pagamentos'!D560</f>
        <v>1176.17</v>
      </c>
    </row>
    <row r="559" spans="1:4" x14ac:dyDescent="0.25">
      <c r="A559" s="15" t="str">
        <f>'Solicitação de Pagamentos'!F561</f>
        <v>0230/20</v>
      </c>
      <c r="B559" s="16" t="str">
        <f>'Solicitação de Pagamentos'!E561</f>
        <v>MANUELLA COMERCIO DE COSMETICOS LTDA ME</v>
      </c>
      <c r="C559" s="16">
        <f>'Solicitação de Pagamentos'!A561</f>
        <v>74</v>
      </c>
      <c r="D559" s="16">
        <f>'Solicitação de Pagamentos'!D561</f>
        <v>362.1</v>
      </c>
    </row>
    <row r="560" spans="1:4" x14ac:dyDescent="0.25">
      <c r="A560" s="15" t="str">
        <f>'Solicitação de Pagamentos'!F562</f>
        <v>0235/20</v>
      </c>
      <c r="B560" s="16" t="str">
        <f>'Solicitação de Pagamentos'!E562</f>
        <v>SALES EQUIPAMENTOS E PRODUTOS DE HIGIENE PROFISSIONAL LTDA</v>
      </c>
      <c r="C560" s="16">
        <f>'Solicitação de Pagamentos'!A562</f>
        <v>3529313</v>
      </c>
      <c r="D560" s="16">
        <f>'Solicitação de Pagamentos'!D562</f>
        <v>1199.3399999999999</v>
      </c>
    </row>
    <row r="561" spans="1:4" x14ac:dyDescent="0.25">
      <c r="A561" s="15" t="str">
        <f>'Solicitação de Pagamentos'!F563</f>
        <v>0218/20</v>
      </c>
      <c r="B561" s="16" t="str">
        <f>'Solicitação de Pagamentos'!E563</f>
        <v>A V BARROS &amp; VILLARES LTDA</v>
      </c>
      <c r="C561" s="16">
        <f>'Solicitação de Pagamentos'!A563</f>
        <v>8466</v>
      </c>
      <c r="D561" s="16">
        <f>'Solicitação de Pagamentos'!D563</f>
        <v>159.91</v>
      </c>
    </row>
    <row r="562" spans="1:4" x14ac:dyDescent="0.25">
      <c r="A562" s="15" t="str">
        <f>'Solicitação de Pagamentos'!F564</f>
        <v>0213/20</v>
      </c>
      <c r="B562" s="16" t="str">
        <f>'Solicitação de Pagamentos'!E564</f>
        <v>AUDIOFRAHM IND COM ELETRONICOS EIRELI</v>
      </c>
      <c r="C562" s="16">
        <f>'Solicitação de Pagamentos'!A564</f>
        <v>63534</v>
      </c>
      <c r="D562" s="16">
        <f>'Solicitação de Pagamentos'!D564</f>
        <v>1477.93</v>
      </c>
    </row>
    <row r="563" spans="1:4" x14ac:dyDescent="0.25">
      <c r="A563" s="15" t="str">
        <f>'Solicitação de Pagamentos'!F565</f>
        <v>0233/20</v>
      </c>
      <c r="B563" s="16" t="str">
        <f>'Solicitação de Pagamentos'!E565</f>
        <v>GAVETEIRO COMERCIO, IMPORTACAO E EXPORTCAO LTDA</v>
      </c>
      <c r="C563" s="16">
        <f>'Solicitação de Pagamentos'!A565</f>
        <v>270710</v>
      </c>
      <c r="D563" s="16">
        <f>'Solicitação de Pagamentos'!D565</f>
        <v>339.52</v>
      </c>
    </row>
    <row r="564" spans="1:4" x14ac:dyDescent="0.25">
      <c r="A564" s="15" t="str">
        <f>'Solicitação de Pagamentos'!F566</f>
        <v>0208/20</v>
      </c>
      <c r="B564" s="16" t="str">
        <f>'Solicitação de Pagamentos'!E566</f>
        <v>PRAIAMAR TRANSP E COM GAS LTDA</v>
      </c>
      <c r="C564" s="16">
        <f>'Solicitação de Pagamentos'!A566</f>
        <v>5150</v>
      </c>
      <c r="D564" s="16">
        <f>'Solicitação de Pagamentos'!D566</f>
        <v>633</v>
      </c>
    </row>
    <row r="565" spans="1:4" x14ac:dyDescent="0.25">
      <c r="A565" s="15" t="str">
        <f>'Solicitação de Pagamentos'!F567</f>
        <v>0218/20</v>
      </c>
      <c r="B565" s="16" t="str">
        <f>'Solicitação de Pagamentos'!E567</f>
        <v>TROPICAL DISTRIBUIDORA HORTIFRUTIGRANJEIROS LTDA</v>
      </c>
      <c r="C565" s="16">
        <f>'Solicitação de Pagamentos'!A567</f>
        <v>1422097</v>
      </c>
      <c r="D565" s="16">
        <f>'Solicitação de Pagamentos'!D567</f>
        <v>209.15</v>
      </c>
    </row>
    <row r="566" spans="1:4" x14ac:dyDescent="0.25">
      <c r="A566" s="15" t="str">
        <f>'Solicitação de Pagamentos'!F568</f>
        <v>0218/20</v>
      </c>
      <c r="B566" s="16" t="str">
        <f>'Solicitação de Pagamentos'!E568</f>
        <v>TROPICAL DISTRIBUIDORA HORTIFRUTIGRANJEIROS LTDA</v>
      </c>
      <c r="C566" s="16">
        <f>'Solicitação de Pagamentos'!A568</f>
        <v>1421836</v>
      </c>
      <c r="D566" s="16">
        <f>'Solicitação de Pagamentos'!D568</f>
        <v>296.7</v>
      </c>
    </row>
    <row r="567" spans="1:4" x14ac:dyDescent="0.25">
      <c r="A567" s="15" t="str">
        <f>'Solicitação de Pagamentos'!F569</f>
        <v>0216/20</v>
      </c>
      <c r="B567" s="16" t="str">
        <f>'Solicitação de Pagamentos'!E569</f>
        <v>VIEIRA &amp; COUTO COMERCIO DISTRIBUIÇÃO PRODUTOS ALIMENTICIOS LTDA</v>
      </c>
      <c r="C567" s="16">
        <f>'Solicitação de Pagamentos'!A569</f>
        <v>45100</v>
      </c>
      <c r="D567" s="16">
        <f>'Solicitação de Pagamentos'!D569</f>
        <v>525</v>
      </c>
    </row>
    <row r="568" spans="1:4" x14ac:dyDescent="0.25">
      <c r="A568" s="15" t="str">
        <f>'Solicitação de Pagamentos'!F570</f>
        <v>0218/20</v>
      </c>
      <c r="B568" s="16" t="str">
        <f>'Solicitação de Pagamentos'!E570</f>
        <v>A V BARROS &amp; VILLARES LTDA</v>
      </c>
      <c r="C568" s="16">
        <f>'Solicitação de Pagamentos'!A570</f>
        <v>8479</v>
      </c>
      <c r="D568" s="16">
        <f>'Solicitação de Pagamentos'!D570</f>
        <v>393.52</v>
      </c>
    </row>
    <row r="569" spans="1:4" x14ac:dyDescent="0.25">
      <c r="A569" s="15" t="str">
        <f>'Solicitação de Pagamentos'!F571</f>
        <v>0215/20</v>
      </c>
      <c r="B569" s="16" t="str">
        <f>'Solicitação de Pagamentos'!E571</f>
        <v>MAKRO ATACADISTA S/A</v>
      </c>
      <c r="C569" s="16">
        <f>'Solicitação de Pagamentos'!A571</f>
        <v>290466</v>
      </c>
      <c r="D569" s="16">
        <f>'Solicitação de Pagamentos'!D571</f>
        <v>396.62</v>
      </c>
    </row>
    <row r="570" spans="1:4" x14ac:dyDescent="0.25">
      <c r="A570" s="15" t="str">
        <f>'Solicitação de Pagamentos'!F572</f>
        <v>0208/20</v>
      </c>
      <c r="B570" s="16" t="str">
        <f>'Solicitação de Pagamentos'!E572</f>
        <v>PRAIAMAR TRANSP E COM GAS LTDA</v>
      </c>
      <c r="C570" s="16">
        <f>'Solicitação de Pagamentos'!A572</f>
        <v>5200</v>
      </c>
      <c r="D570" s="16">
        <f>'Solicitação de Pagamentos'!D572</f>
        <v>633</v>
      </c>
    </row>
    <row r="571" spans="1:4" x14ac:dyDescent="0.25">
      <c r="A571" s="15" t="str">
        <f>'Solicitação de Pagamentos'!F573</f>
        <v>0218/20</v>
      </c>
      <c r="B571" s="16" t="str">
        <f>'Solicitação de Pagamentos'!E573</f>
        <v>TROPICAL DISTRIBUIDORA HORTIFRUTIGRANJEIROS LTDA</v>
      </c>
      <c r="C571" s="16">
        <f>'Solicitação de Pagamentos'!A573</f>
        <v>1422382</v>
      </c>
      <c r="D571" s="16">
        <f>'Solicitação de Pagamentos'!D573</f>
        <v>518</v>
      </c>
    </row>
    <row r="572" spans="1:4" x14ac:dyDescent="0.25">
      <c r="A572" s="15" t="str">
        <f>'Solicitação de Pagamentos'!F574</f>
        <v>0216/20</v>
      </c>
      <c r="B572" s="16" t="str">
        <f>'Solicitação de Pagamentos'!E574</f>
        <v>ALMEIDA COMERCIO DE ALIMENTOS EIRELI</v>
      </c>
      <c r="C572" s="16">
        <f>'Solicitação de Pagamentos'!A574</f>
        <v>493647</v>
      </c>
      <c r="D572" s="16">
        <f>'Solicitação de Pagamentos'!D574</f>
        <v>2907.65</v>
      </c>
    </row>
    <row r="573" spans="1:4" x14ac:dyDescent="0.25">
      <c r="A573" s="15" t="str">
        <f>'Solicitação de Pagamentos'!F575</f>
        <v>0232/20</v>
      </c>
      <c r="B573" s="16" t="str">
        <f>'Solicitação de Pagamentos'!E575</f>
        <v>C.B.S MEDICO CIENTIFICA S/A</v>
      </c>
      <c r="C573" s="16">
        <f>'Solicitação de Pagamentos'!A575</f>
        <v>1022740</v>
      </c>
      <c r="D573" s="16">
        <f>'Solicitação de Pagamentos'!D575</f>
        <v>88.2</v>
      </c>
    </row>
    <row r="574" spans="1:4" x14ac:dyDescent="0.25">
      <c r="A574" s="15" t="str">
        <f>'Solicitação de Pagamentos'!F576</f>
        <v>0215/20</v>
      </c>
      <c r="B574" s="16" t="str">
        <f>'Solicitação de Pagamentos'!E576</f>
        <v>COMERCIAL DANETOS PRODUTOS ALIMENTICIOS E LIMPEZA - COMERCIAL DANETOS LTDA</v>
      </c>
      <c r="C574" s="16">
        <f>'Solicitação de Pagamentos'!A576</f>
        <v>41839</v>
      </c>
      <c r="D574" s="16">
        <f>'Solicitação de Pagamentos'!D576</f>
        <v>1731</v>
      </c>
    </row>
    <row r="575" spans="1:4" x14ac:dyDescent="0.25">
      <c r="A575" s="15" t="str">
        <f>'Solicitação de Pagamentos'!F577</f>
        <v>0215/20</v>
      </c>
      <c r="B575" s="16" t="str">
        <f>'Solicitação de Pagamentos'!E577</f>
        <v>FESTPAN ALIMENTOS IMP. E EXPORT. LTDA</v>
      </c>
      <c r="C575" s="16">
        <f>'Solicitação de Pagamentos'!A577</f>
        <v>3141869</v>
      </c>
      <c r="D575" s="16">
        <f>'Solicitação de Pagamentos'!D577</f>
        <v>1730.37</v>
      </c>
    </row>
    <row r="576" spans="1:4" x14ac:dyDescent="0.25">
      <c r="A576" s="15" t="str">
        <f>'Solicitação de Pagamentos'!F578</f>
        <v>0232/20</v>
      </c>
      <c r="B576" s="16" t="str">
        <f>'Solicitação de Pagamentos'!E578</f>
        <v xml:space="preserve">JM HEALTH EQUIPAMENTOS MEDICOS </v>
      </c>
      <c r="C576" s="16">
        <f>'Solicitação de Pagamentos'!A578</f>
        <v>1930</v>
      </c>
      <c r="D576" s="16">
        <f>'Solicitação de Pagamentos'!D578</f>
        <v>455</v>
      </c>
    </row>
    <row r="577" spans="1:4" x14ac:dyDescent="0.25">
      <c r="A577" s="15" t="str">
        <f>'Solicitação de Pagamentos'!F579</f>
        <v>0231/20</v>
      </c>
      <c r="B577" s="16" t="str">
        <f>'Solicitação de Pagamentos'!E579</f>
        <v>LABEL ETIQUETAS LTDA</v>
      </c>
      <c r="C577" s="16">
        <f>'Solicitação de Pagamentos'!A579</f>
        <v>525</v>
      </c>
      <c r="D577" s="16">
        <f>'Solicitação de Pagamentos'!D579</f>
        <v>505.4</v>
      </c>
    </row>
    <row r="578" spans="1:4" x14ac:dyDescent="0.25">
      <c r="A578" s="15" t="str">
        <f>'Solicitação de Pagamentos'!F580</f>
        <v>0200/20</v>
      </c>
      <c r="B578" s="16" t="str">
        <f>'Solicitação de Pagamentos'!E580</f>
        <v>RF MEDICAL LTDA EPP</v>
      </c>
      <c r="C578" s="16">
        <f>'Solicitação de Pagamentos'!A580</f>
        <v>3235</v>
      </c>
      <c r="D578" s="16">
        <f>'Solicitação de Pagamentos'!D580</f>
        <v>3250</v>
      </c>
    </row>
    <row r="579" spans="1:4" x14ac:dyDescent="0.25">
      <c r="A579" s="15" t="str">
        <f>'Solicitação de Pagamentos'!F581</f>
        <v>0218/20</v>
      </c>
      <c r="B579" s="16" t="str">
        <f>'Solicitação de Pagamentos'!E581</f>
        <v>TROPICAL DISTRIBUIDORA HORTIFRUTIGRANJEIROS LTDA</v>
      </c>
      <c r="C579" s="16">
        <f>'Solicitação de Pagamentos'!A581</f>
        <v>1422752</v>
      </c>
      <c r="D579" s="16">
        <f>'Solicitação de Pagamentos'!D581</f>
        <v>330.6</v>
      </c>
    </row>
    <row r="580" spans="1:4" x14ac:dyDescent="0.25">
      <c r="A580" s="15" t="str">
        <f>'Solicitação de Pagamentos'!F582</f>
        <v>0226/20</v>
      </c>
      <c r="B580" s="16" t="str">
        <f>'Solicitação de Pagamentos'!E582</f>
        <v>ABDUL HAKIM HAMMOND ME</v>
      </c>
      <c r="C580" s="16">
        <f>'Solicitação de Pagamentos'!A582</f>
        <v>1833</v>
      </c>
      <c r="D580" s="16">
        <f>'Solicitação de Pagamentos'!D582</f>
        <v>2856.8</v>
      </c>
    </row>
    <row r="581" spans="1:4" x14ac:dyDescent="0.25">
      <c r="A581" s="15" t="str">
        <f>'Solicitação de Pagamentos'!F583</f>
        <v>0216/20</v>
      </c>
      <c r="B581" s="16" t="str">
        <f>'Solicitação de Pagamentos'!E583</f>
        <v xml:space="preserve">C. F. S. SUPERMERCADO EIRELI </v>
      </c>
      <c r="C581" s="16">
        <f>'Solicitação de Pagamentos'!A583</f>
        <v>61955</v>
      </c>
      <c r="D581" s="16">
        <f>'Solicitação de Pagamentos'!D583</f>
        <v>2233.08</v>
      </c>
    </row>
    <row r="582" spans="1:4" x14ac:dyDescent="0.25">
      <c r="A582" s="15" t="str">
        <f>'Solicitação de Pagamentos'!F584</f>
        <v>0240/20</v>
      </c>
      <c r="B582" s="16" t="str">
        <f>'Solicitação de Pagamentos'!E584</f>
        <v>LIFEMED INDL DE EQP ART MED HOSP S/A</v>
      </c>
      <c r="C582" s="16">
        <f>'Solicitação de Pagamentos'!A584</f>
        <v>90932</v>
      </c>
      <c r="D582" s="16">
        <f>'Solicitação de Pagamentos'!D584</f>
        <v>5375</v>
      </c>
    </row>
    <row r="583" spans="1:4" x14ac:dyDescent="0.25">
      <c r="A583" s="15" t="str">
        <f>'Solicitação de Pagamentos'!F585</f>
        <v>0013/20</v>
      </c>
      <c r="B583" s="16" t="str">
        <f>'Solicitação de Pagamentos'!E585</f>
        <v>MMT COMERCIO E INSTALAÇÕES ELETR EM ALT E BAIXA TENSÃO LTDA ME</v>
      </c>
      <c r="C583" s="16">
        <f>'Solicitação de Pagamentos'!A585</f>
        <v>673</v>
      </c>
      <c r="D583" s="16">
        <f>'Solicitação de Pagamentos'!D585</f>
        <v>12968.39</v>
      </c>
    </row>
    <row r="584" spans="1:4" x14ac:dyDescent="0.25">
      <c r="A584" s="15" t="str">
        <f>'Solicitação de Pagamentos'!F586</f>
        <v>0208/20</v>
      </c>
      <c r="B584" s="16" t="str">
        <f>'Solicitação de Pagamentos'!E586</f>
        <v>PRAIAMAR TRANSP E COM GAS LTDA</v>
      </c>
      <c r="C584" s="16">
        <f>'Solicitação de Pagamentos'!A586</f>
        <v>5269</v>
      </c>
      <c r="D584" s="16">
        <f>'Solicitação de Pagamentos'!D586</f>
        <v>422</v>
      </c>
    </row>
    <row r="585" spans="1:4" x14ac:dyDescent="0.25">
      <c r="A585" s="15" t="str">
        <f>'Solicitação de Pagamentos'!F587</f>
        <v>0218/20</v>
      </c>
      <c r="B585" s="16" t="str">
        <f>'Solicitação de Pagamentos'!E587</f>
        <v>TROPICAL DISTRIBUIDORA HORTIFRUTIGRANJEIROS LTDA</v>
      </c>
      <c r="C585" s="16">
        <f>'Solicitação de Pagamentos'!A587</f>
        <v>1423386</v>
      </c>
      <c r="D585" s="16">
        <f>'Solicitação de Pagamentos'!D587</f>
        <v>510.3</v>
      </c>
    </row>
    <row r="586" spans="1:4" x14ac:dyDescent="0.25">
      <c r="A586" s="15" t="str">
        <f>'Solicitação de Pagamentos'!F588</f>
        <v>0218/20</v>
      </c>
      <c r="B586" s="16" t="str">
        <f>'Solicitação de Pagamentos'!E588</f>
        <v>TROPICAL DISTRIBUIDORA HORTIFRUTIGRANJEIROS LTDA</v>
      </c>
      <c r="C586" s="16">
        <f>'Solicitação de Pagamentos'!A588</f>
        <v>1423000</v>
      </c>
      <c r="D586" s="16">
        <f>'Solicitação de Pagamentos'!D588</f>
        <v>307.39999999999998</v>
      </c>
    </row>
    <row r="587" spans="1:4" x14ac:dyDescent="0.25">
      <c r="A587" s="15" t="str">
        <f>'Solicitação de Pagamentos'!F589</f>
        <v>0215/20</v>
      </c>
      <c r="B587" s="16" t="str">
        <f>'Solicitação de Pagamentos'!E589</f>
        <v>ALMEIDA COMERCIO DE ALIMENTOS EIRELI</v>
      </c>
      <c r="C587" s="16">
        <f>'Solicitação de Pagamentos'!A589</f>
        <v>494011</v>
      </c>
      <c r="D587" s="16">
        <f>'Solicitação de Pagamentos'!D589</f>
        <v>357.45</v>
      </c>
    </row>
    <row r="588" spans="1:4" x14ac:dyDescent="0.25">
      <c r="A588" s="15" t="str">
        <f>'Solicitação de Pagamentos'!F590</f>
        <v>0243/20</v>
      </c>
      <c r="B588" s="16" t="str">
        <f>'Solicitação de Pagamentos'!E590</f>
        <v>A V BARROS &amp; VILLARES LTDA</v>
      </c>
      <c r="C588" s="16">
        <f>'Solicitação de Pagamentos'!A590</f>
        <v>8512</v>
      </c>
      <c r="D588" s="16">
        <f>'Solicitação de Pagamentos'!D590</f>
        <v>226.35</v>
      </c>
    </row>
    <row r="589" spans="1:4" x14ac:dyDescent="0.25">
      <c r="A589" s="15" t="str">
        <f>'Solicitação de Pagamentos'!F591</f>
        <v>0242/20</v>
      </c>
      <c r="B589" s="16" t="str">
        <f>'Solicitação de Pagamentos'!E591</f>
        <v>ALMEIDA COMERCIO DE ALIMENTOS EIRELI</v>
      </c>
      <c r="C589" s="16">
        <f>'Solicitação de Pagamentos'!A591</f>
        <v>494570</v>
      </c>
      <c r="D589" s="16">
        <f>'Solicitação de Pagamentos'!D591</f>
        <v>720.44</v>
      </c>
    </row>
    <row r="590" spans="1:4" x14ac:dyDescent="0.25">
      <c r="A590" s="15" t="str">
        <f>'Solicitação de Pagamentos'!F592</f>
        <v>0246/20</v>
      </c>
      <c r="B590" s="16" t="str">
        <f>'Solicitação de Pagamentos'!E592</f>
        <v>ALMEIDA COMERCIO DE ALIMENTOS EIRELI</v>
      </c>
      <c r="C590" s="16">
        <f>'Solicitação de Pagamentos'!A592</f>
        <v>494592</v>
      </c>
      <c r="D590" s="16">
        <f>'Solicitação de Pagamentos'!D592</f>
        <v>1123.2</v>
      </c>
    </row>
    <row r="591" spans="1:4" x14ac:dyDescent="0.25">
      <c r="A591" s="15" t="str">
        <f>'Solicitação de Pagamentos'!F593</f>
        <v>0217/20</v>
      </c>
      <c r="B591" s="16" t="str">
        <f>'Solicitação de Pagamentos'!E593</f>
        <v>DOM JOÃO PAES E DOCES LTDA</v>
      </c>
      <c r="C591" s="16">
        <f>'Solicitação de Pagamentos'!A593</f>
        <v>42</v>
      </c>
      <c r="D591" s="16">
        <f>'Solicitação de Pagamentos'!D593</f>
        <v>325</v>
      </c>
    </row>
    <row r="592" spans="1:4" x14ac:dyDescent="0.25">
      <c r="A592" s="15" t="str">
        <f>'Solicitação de Pagamentos'!F594</f>
        <v>0217/20</v>
      </c>
      <c r="B592" s="16" t="str">
        <f>'Solicitação de Pagamentos'!E594</f>
        <v>DOM JOÃO PAES E DOCES LTDA</v>
      </c>
      <c r="C592" s="16">
        <f>'Solicitação de Pagamentos'!A594</f>
        <v>44</v>
      </c>
      <c r="D592" s="16">
        <f>'Solicitação de Pagamentos'!D594</f>
        <v>1356.42</v>
      </c>
    </row>
    <row r="593" spans="1:4" x14ac:dyDescent="0.25">
      <c r="A593" s="15" t="str">
        <f>'Solicitação de Pagamentos'!F595</f>
        <v>0219/20</v>
      </c>
      <c r="B593" s="16" t="str">
        <f>'Solicitação de Pagamentos'!E595</f>
        <v>DOM JOÃO PAES E DOCES LTDA</v>
      </c>
      <c r="C593" s="16">
        <f>'Solicitação de Pagamentos'!A595</f>
        <v>43</v>
      </c>
      <c r="D593" s="16">
        <f>'Solicitação de Pagamentos'!D595</f>
        <v>740</v>
      </c>
    </row>
    <row r="594" spans="1:4" x14ac:dyDescent="0.25">
      <c r="A594" s="15" t="str">
        <f>'Solicitação de Pagamentos'!F596</f>
        <v>0024/20</v>
      </c>
      <c r="B594" s="16" t="str">
        <f>'Solicitação de Pagamentos'!E596</f>
        <v>PRO-SER TREINAMENTOS LTDA - ME</v>
      </c>
      <c r="C594" s="16">
        <f>'Solicitação de Pagamentos'!A596</f>
        <v>345</v>
      </c>
      <c r="D594" s="16">
        <f>'Solicitação de Pagamentos'!D596</f>
        <v>6000</v>
      </c>
    </row>
    <row r="595" spans="1:4" x14ac:dyDescent="0.25">
      <c r="A595" s="15" t="str">
        <f>'Solicitação de Pagamentos'!F597</f>
        <v>0261/20</v>
      </c>
      <c r="B595" s="16" t="str">
        <f>'Solicitação de Pagamentos'!E597</f>
        <v>SERV IMAGEM PAULISTANA ASSISTENCIA TECNICA LTDA</v>
      </c>
      <c r="C595" s="16">
        <f>'Solicitação de Pagamentos'!A597</f>
        <v>2370</v>
      </c>
      <c r="D595" s="16">
        <f>'Solicitação de Pagamentos'!D597</f>
        <v>1760</v>
      </c>
    </row>
    <row r="596" spans="1:4" x14ac:dyDescent="0.25">
      <c r="A596" s="15" t="str">
        <f>'Solicitação de Pagamentos'!F598</f>
        <v>0243/20</v>
      </c>
      <c r="B596" s="16" t="str">
        <f>'Solicitação de Pagamentos'!E598</f>
        <v>TROPICAL DISTRIBUIDORA HORTIFRUTIGRANJEIROS LTDA</v>
      </c>
      <c r="C596" s="16">
        <f>'Solicitação de Pagamentos'!A598</f>
        <v>1423830</v>
      </c>
      <c r="D596" s="16">
        <f>'Solicitação de Pagamentos'!D598</f>
        <v>135.4</v>
      </c>
    </row>
    <row r="597" spans="1:4" x14ac:dyDescent="0.25">
      <c r="A597" s="15" t="str">
        <f>'Solicitação de Pagamentos'!F599</f>
        <v>0243/20</v>
      </c>
      <c r="B597" s="16" t="str">
        <f>'Solicitação de Pagamentos'!E599</f>
        <v>VIP DA TERRA ALIMENTOS LTDA</v>
      </c>
      <c r="C597" s="16">
        <f>'Solicitação de Pagamentos'!A599</f>
        <v>3715</v>
      </c>
      <c r="D597" s="16">
        <f>'Solicitação de Pagamentos'!D599</f>
        <v>404.94</v>
      </c>
    </row>
    <row r="598" spans="1:4" x14ac:dyDescent="0.25">
      <c r="A598" s="15" t="str">
        <f>'Solicitação de Pagamentos'!F600</f>
        <v>0252/20</v>
      </c>
      <c r="B598" s="16" t="str">
        <f>'Solicitação de Pagamentos'!E600</f>
        <v>COMERCIAL CIRURGICA RIOCLARENSE LTDA</v>
      </c>
      <c r="C598" s="16">
        <f>'Solicitação de Pagamentos'!A600</f>
        <v>1341811</v>
      </c>
      <c r="D598" s="16">
        <f>'Solicitação de Pagamentos'!D600</f>
        <v>765</v>
      </c>
    </row>
    <row r="599" spans="1:4" x14ac:dyDescent="0.25">
      <c r="A599" s="15" t="str">
        <f>'Solicitação de Pagamentos'!F601</f>
        <v>0253/20</v>
      </c>
      <c r="B599" s="16" t="str">
        <f>'Solicitação de Pagamentos'!E601</f>
        <v>COMERCIAL CIRURGICA RIOCLARENSE LTDA</v>
      </c>
      <c r="C599" s="16">
        <f>'Solicitação de Pagamentos'!A601</f>
        <v>1341807</v>
      </c>
      <c r="D599" s="16">
        <f>'Solicitação de Pagamentos'!D601</f>
        <v>894</v>
      </c>
    </row>
    <row r="600" spans="1:4" x14ac:dyDescent="0.25">
      <c r="A600" s="15" t="str">
        <f>'Solicitação de Pagamentos'!F602</f>
        <v>0246/20</v>
      </c>
      <c r="B600" s="16" t="str">
        <f>'Solicitação de Pagamentos'!E602</f>
        <v>COPOLFOOD COM PROD ALIMENTICIOS LTDA</v>
      </c>
      <c r="C600" s="16">
        <f>'Solicitação de Pagamentos'!A602</f>
        <v>191957</v>
      </c>
      <c r="D600" s="16">
        <f>'Solicitação de Pagamentos'!D602</f>
        <v>736.25</v>
      </c>
    </row>
    <row r="601" spans="1:4" x14ac:dyDescent="0.25">
      <c r="A601" s="15" t="str">
        <f>'Solicitação de Pagamentos'!F603</f>
        <v>0254/20</v>
      </c>
      <c r="B601" s="16" t="str">
        <f>'Solicitação de Pagamentos'!E603</f>
        <v>FUTURA COMERCIO DE PRODUTOS MEDICOS E HOSPITALARES LTDA</v>
      </c>
      <c r="C601" s="16">
        <f>'Solicitação de Pagamentos'!A603</f>
        <v>64179</v>
      </c>
      <c r="D601" s="16">
        <f>'Solicitação de Pagamentos'!D603</f>
        <v>1144.27</v>
      </c>
    </row>
    <row r="602" spans="1:4" x14ac:dyDescent="0.25">
      <c r="A602" s="15" t="str">
        <f>'Solicitação de Pagamentos'!F604</f>
        <v>0246/20</v>
      </c>
      <c r="B602" s="16" t="str">
        <f>'Solicitação de Pagamentos'!E604</f>
        <v>MAKRO ATACADISTA S/A</v>
      </c>
      <c r="C602" s="16">
        <f>'Solicitação de Pagamentos'!A604</f>
        <v>293431</v>
      </c>
      <c r="D602" s="16">
        <f>'Solicitação de Pagamentos'!D604</f>
        <v>1144.7</v>
      </c>
    </row>
    <row r="603" spans="1:4" x14ac:dyDescent="0.25">
      <c r="A603" s="15" t="str">
        <f>'Solicitação de Pagamentos'!F605</f>
        <v>0262/20</v>
      </c>
      <c r="B603" s="16" t="str">
        <f>'Solicitação de Pagamentos'!E605</f>
        <v>MED CENTER COMERCIAL LTDA</v>
      </c>
      <c r="C603" s="16">
        <f>'Solicitação de Pagamentos'!A605</f>
        <v>289729</v>
      </c>
      <c r="D603" s="16">
        <f>'Solicitação de Pagamentos'!D605</f>
        <v>2625</v>
      </c>
    </row>
    <row r="604" spans="1:4" x14ac:dyDescent="0.25">
      <c r="A604" s="15" t="str">
        <f>'Solicitação de Pagamentos'!F606</f>
        <v>0253/20</v>
      </c>
      <c r="B604" s="16" t="str">
        <f>'Solicitação de Pagamentos'!E606</f>
        <v>MEDICAMENTAL HOSPITALAR LTDA</v>
      </c>
      <c r="C604" s="16">
        <f>'Solicitação de Pagamentos'!A606</f>
        <v>36976</v>
      </c>
      <c r="D604" s="16">
        <f>'Solicitação de Pagamentos'!D606</f>
        <v>908.38</v>
      </c>
    </row>
    <row r="605" spans="1:4" x14ac:dyDescent="0.25">
      <c r="A605" s="15" t="str">
        <f>'Solicitação de Pagamentos'!F607</f>
        <v>0256/20</v>
      </c>
      <c r="B605" s="16" t="str">
        <f>'Solicitação de Pagamentos'!E607</f>
        <v>MOGAMI IMPORTAÇÃO E EXPORTAÇÃO LTDA</v>
      </c>
      <c r="C605" s="16">
        <f>'Solicitação de Pagamentos'!A607</f>
        <v>317423</v>
      </c>
      <c r="D605" s="16">
        <f>'Solicitação de Pagamentos'!D607</f>
        <v>4458</v>
      </c>
    </row>
    <row r="606" spans="1:4" x14ac:dyDescent="0.25">
      <c r="A606" s="15" t="str">
        <f>'Solicitação de Pagamentos'!F608</f>
        <v>0208/20</v>
      </c>
      <c r="B606" s="16" t="str">
        <f>'Solicitação de Pagamentos'!E608</f>
        <v>PRAIAMAR TRANSP E COM GAS LTDA</v>
      </c>
      <c r="C606" s="16">
        <f>'Solicitação de Pagamentos'!A608</f>
        <v>5351</v>
      </c>
      <c r="D606" s="16">
        <f>'Solicitação de Pagamentos'!D608</f>
        <v>422</v>
      </c>
    </row>
    <row r="607" spans="1:4" x14ac:dyDescent="0.25">
      <c r="A607" s="15" t="str">
        <f>'Solicitação de Pagamentos'!F609</f>
        <v>0243/20</v>
      </c>
      <c r="B607" s="16" t="str">
        <f>'Solicitação de Pagamentos'!E609</f>
        <v>TROPICAL DISTRIBUIDORA HORTIFRUTIGRANJEIROS LTDA</v>
      </c>
      <c r="C607" s="16">
        <f>'Solicitação de Pagamentos'!A609</f>
        <v>1424294</v>
      </c>
      <c r="D607" s="16">
        <f>'Solicitação de Pagamentos'!D609</f>
        <v>270.25</v>
      </c>
    </row>
    <row r="608" spans="1:4" x14ac:dyDescent="0.25">
      <c r="A608" s="15" t="str">
        <f>'Solicitação de Pagamentos'!F610</f>
        <v>0242/20</v>
      </c>
      <c r="B608" s="16" t="str">
        <f>'Solicitação de Pagamentos'!E610</f>
        <v>VIEIRA &amp; COUTO COMERCIO DISTRIBUIÇÃO PRODUTOS ALIMENTICIOS LTDA</v>
      </c>
      <c r="C608" s="16">
        <f>'Solicitação de Pagamentos'!A610</f>
        <v>45440</v>
      </c>
      <c r="D608" s="16">
        <f>'Solicitação de Pagamentos'!D610</f>
        <v>358</v>
      </c>
    </row>
    <row r="609" spans="1:4" x14ac:dyDescent="0.25">
      <c r="A609" s="15" t="str">
        <f>'Solicitação de Pagamentos'!F611</f>
        <v>0215/20</v>
      </c>
      <c r="B609" s="16" t="str">
        <f>'Solicitação de Pagamentos'!E611</f>
        <v>WASHINGTON DOS SANTOS MARTINS - ME</v>
      </c>
      <c r="C609" s="16">
        <f>'Solicitação de Pagamentos'!A611</f>
        <v>12</v>
      </c>
      <c r="D609" s="16">
        <f>'Solicitação de Pagamentos'!D611</f>
        <v>135</v>
      </c>
    </row>
    <row r="610" spans="1:4" x14ac:dyDescent="0.25">
      <c r="A610" s="15" t="str">
        <f>'Solicitação de Pagamentos'!F612</f>
        <v>0243/20</v>
      </c>
      <c r="B610" s="16" t="str">
        <f>'Solicitação de Pagamentos'!E612</f>
        <v>A V BARROS &amp; VILLARES LTDA</v>
      </c>
      <c r="C610" s="16">
        <f>'Solicitação de Pagamentos'!A612</f>
        <v>8531</v>
      </c>
      <c r="D610" s="16">
        <f>'Solicitação de Pagamentos'!D612</f>
        <v>169.85</v>
      </c>
    </row>
    <row r="611" spans="1:4" x14ac:dyDescent="0.25">
      <c r="A611" s="15" t="str">
        <f>'Solicitação de Pagamentos'!F613</f>
        <v>0009/20</v>
      </c>
      <c r="B611" s="16" t="str">
        <f>'Solicitação de Pagamentos'!E613</f>
        <v>ADEILTON RAMOS DA SILVA 36176104807 - ME</v>
      </c>
      <c r="C611" s="16">
        <f>'Solicitação de Pagamentos'!A613</f>
        <v>2556</v>
      </c>
      <c r="D611" s="16">
        <f>'Solicitação de Pagamentos'!D613</f>
        <v>2601</v>
      </c>
    </row>
    <row r="612" spans="1:4" x14ac:dyDescent="0.25">
      <c r="A612" s="15" t="str">
        <f>'Solicitação de Pagamentos'!F614</f>
        <v>0242/20</v>
      </c>
      <c r="B612" s="16" t="str">
        <f>'Solicitação de Pagamentos'!E614</f>
        <v>ALMEIDA COMERCIO DE ALIMENTOS EIRELI</v>
      </c>
      <c r="C612" s="16">
        <f>'Solicitação de Pagamentos'!A614</f>
        <v>495567</v>
      </c>
      <c r="D612" s="16">
        <f>'Solicitação de Pagamentos'!D614</f>
        <v>1190.06</v>
      </c>
    </row>
    <row r="613" spans="1:4" x14ac:dyDescent="0.25">
      <c r="A613" s="15" t="str">
        <f>'Solicitação de Pagamentos'!F615</f>
        <v>0246/20</v>
      </c>
      <c r="B613" s="16" t="str">
        <f>'Solicitação de Pagamentos'!E615</f>
        <v>ALMEIDA COMERCIO DE ALIMENTOS EIRELI</v>
      </c>
      <c r="C613" s="16">
        <f>'Solicitação de Pagamentos'!A615</f>
        <v>495566</v>
      </c>
      <c r="D613" s="16">
        <f>'Solicitação de Pagamentos'!D615</f>
        <v>493.64</v>
      </c>
    </row>
    <row r="614" spans="1:4" x14ac:dyDescent="0.25">
      <c r="A614" s="15" t="str">
        <f>'Solicitação de Pagamentos'!F616</f>
        <v>0253/20</v>
      </c>
      <c r="B614" s="16" t="str">
        <f>'Solicitação de Pagamentos'!E616</f>
        <v>ANBIOTON IMPORTADORA LTDA</v>
      </c>
      <c r="C614" s="16">
        <f>'Solicitação de Pagamentos'!A616</f>
        <v>121380</v>
      </c>
      <c r="D614" s="16">
        <f>'Solicitação de Pagamentos'!D616</f>
        <v>1008.99</v>
      </c>
    </row>
    <row r="615" spans="1:4" x14ac:dyDescent="0.25">
      <c r="A615" s="15" t="str">
        <f>'Solicitação de Pagamentos'!F617</f>
        <v>0252/20</v>
      </c>
      <c r="B615" s="16" t="str">
        <f>'Solicitação de Pagamentos'!E617</f>
        <v>ASTRA FARMA COMERCIO DE MAT. MED HOSP LTDA</v>
      </c>
      <c r="C615" s="16">
        <f>'Solicitação de Pagamentos'!A617</f>
        <v>93860</v>
      </c>
      <c r="D615" s="16">
        <f>'Solicitação de Pagamentos'!D617</f>
        <v>770</v>
      </c>
    </row>
    <row r="616" spans="1:4" x14ac:dyDescent="0.25">
      <c r="A616" s="15" t="str">
        <f>'Solicitação de Pagamentos'!F618</f>
        <v>0254/20</v>
      </c>
      <c r="B616" s="16" t="str">
        <f>'Solicitação de Pagamentos'!E618</f>
        <v>ASTRA FARMA COMERCIO DE MAT. MED HOSP LTDA</v>
      </c>
      <c r="C616" s="16">
        <f>'Solicitação de Pagamentos'!A618</f>
        <v>93861</v>
      </c>
      <c r="D616" s="16">
        <f>'Solicitação de Pagamentos'!D618</f>
        <v>840</v>
      </c>
    </row>
    <row r="617" spans="1:4" x14ac:dyDescent="0.25">
      <c r="A617" s="15" t="str">
        <f>'Solicitação de Pagamentos'!F619</f>
        <v>0252/20</v>
      </c>
      <c r="B617" s="16" t="str">
        <f>'Solicitação de Pagamentos'!E619</f>
        <v>ATIVA COMERCIAL HOSPITALAR LTDA</v>
      </c>
      <c r="C617" s="16">
        <f>'Solicitação de Pagamentos'!A619</f>
        <v>36969</v>
      </c>
      <c r="D617" s="16">
        <f>'Solicitação de Pagamentos'!D619</f>
        <v>12811.5</v>
      </c>
    </row>
    <row r="618" spans="1:4" x14ac:dyDescent="0.25">
      <c r="A618" s="15" t="str">
        <f>'Solicitação de Pagamentos'!F620</f>
        <v>0253/20</v>
      </c>
      <c r="B618" s="16" t="str">
        <f>'Solicitação de Pagamentos'!E620</f>
        <v>ATIVA COMERCIAL HOSPITALAR LTDA</v>
      </c>
      <c r="C618" s="16">
        <f>'Solicitação de Pagamentos'!A620</f>
        <v>215917</v>
      </c>
      <c r="D618" s="16">
        <f>'Solicitação de Pagamentos'!D620</f>
        <v>962.53</v>
      </c>
    </row>
    <row r="619" spans="1:4" x14ac:dyDescent="0.25">
      <c r="A619" s="15" t="str">
        <f>'Solicitação de Pagamentos'!F621</f>
        <v>0254/20</v>
      </c>
      <c r="B619" s="16" t="str">
        <f>'Solicitação de Pagamentos'!E621</f>
        <v>ATIVA COMERCIAL HOSPITALAR LTDA</v>
      </c>
      <c r="C619" s="16">
        <f>'Solicitação de Pagamentos'!A621</f>
        <v>36964</v>
      </c>
      <c r="D619" s="16">
        <f>'Solicitação de Pagamentos'!D621</f>
        <v>585.20000000000005</v>
      </c>
    </row>
    <row r="620" spans="1:4" x14ac:dyDescent="0.25">
      <c r="A620" s="15" t="str">
        <f>'Solicitação de Pagamentos'!F622</f>
        <v>0146/20</v>
      </c>
      <c r="B620" s="16" t="str">
        <f>'Solicitação de Pagamentos'!E622</f>
        <v xml:space="preserve">ATMOSFERA GESTÃO E HIGIENIZAÇÃO TEXTEIS S.A </v>
      </c>
      <c r="C620" s="16">
        <f>'Solicitação de Pagamentos'!A622</f>
        <v>14200</v>
      </c>
      <c r="D620" s="16">
        <f>'Solicitação de Pagamentos'!D622</f>
        <v>44000</v>
      </c>
    </row>
    <row r="621" spans="1:4" x14ac:dyDescent="0.25">
      <c r="A621" s="15" t="str">
        <f>'Solicitação de Pagamentos'!F623</f>
        <v>0253/20</v>
      </c>
      <c r="B621" s="16" t="str">
        <f>'Solicitação de Pagamentos'!E623</f>
        <v>CIRURGICA OLIMPIO EIRELI EPP</v>
      </c>
      <c r="C621" s="16">
        <f>'Solicitação de Pagamentos'!A623</f>
        <v>109633</v>
      </c>
      <c r="D621" s="16">
        <f>'Solicitação de Pagamentos'!D623</f>
        <v>241.2</v>
      </c>
    </row>
    <row r="622" spans="1:4" x14ac:dyDescent="0.25">
      <c r="A622" s="15" t="str">
        <f>'Solicitação de Pagamentos'!F624</f>
        <v>0253/20</v>
      </c>
      <c r="B622" s="16" t="str">
        <f>'Solicitação de Pagamentos'!E624</f>
        <v>CRISTALIA PROD QUIMICOS FARMACEUTICOS LTDA</v>
      </c>
      <c r="C622" s="16">
        <f>'Solicitação de Pagamentos'!A624</f>
        <v>2726036</v>
      </c>
      <c r="D622" s="16">
        <f>'Solicitação de Pagamentos'!D624</f>
        <v>5700</v>
      </c>
    </row>
    <row r="623" spans="1:4" x14ac:dyDescent="0.25">
      <c r="A623" s="15" t="str">
        <f>'Solicitação de Pagamentos'!F625</f>
        <v>0232/20</v>
      </c>
      <c r="B623" s="16" t="str">
        <f>'Solicitação de Pagamentos'!E625</f>
        <v xml:space="preserve">JM HEALTH EQUIPAMENTOS MEDICOS </v>
      </c>
      <c r="C623" s="16">
        <f>'Solicitação de Pagamentos'!A625</f>
        <v>1958</v>
      </c>
      <c r="D623" s="16">
        <f>'Solicitação de Pagamentos'!D625</f>
        <v>1494</v>
      </c>
    </row>
    <row r="624" spans="1:4" x14ac:dyDescent="0.25">
      <c r="A624" s="15" t="str">
        <f>'Solicitação de Pagamentos'!F626</f>
        <v>0254/20</v>
      </c>
      <c r="B624" s="16" t="str">
        <f>'Solicitação de Pagamentos'!E626</f>
        <v>JP INDUSTRIA FARMACEUTICA S/A</v>
      </c>
      <c r="C624" s="16">
        <f>'Solicitação de Pagamentos'!A626</f>
        <v>153852</v>
      </c>
      <c r="D624" s="16">
        <f>'Solicitação de Pagamentos'!D626</f>
        <v>3454.4</v>
      </c>
    </row>
    <row r="625" spans="1:4" x14ac:dyDescent="0.25">
      <c r="A625" s="15" t="str">
        <f>'Solicitação de Pagamentos'!F627</f>
        <v>0253/20</v>
      </c>
      <c r="B625" s="16" t="str">
        <f>'Solicitação de Pagamentos'!E627</f>
        <v>M F P DE ANDRADE PERALTA DROG CENTRO</v>
      </c>
      <c r="C625" s="16">
        <f>'Solicitação de Pagamentos'!A627</f>
        <v>50</v>
      </c>
      <c r="D625" s="16">
        <f>'Solicitação de Pagamentos'!D627</f>
        <v>699</v>
      </c>
    </row>
    <row r="626" spans="1:4" x14ac:dyDescent="0.25">
      <c r="A626" s="15" t="str">
        <f>'Solicitação de Pagamentos'!F628</f>
        <v>0242/20</v>
      </c>
      <c r="B626" s="16" t="str">
        <f>'Solicitação de Pagamentos'!E628</f>
        <v>MAKRO ATACADISTA S/A</v>
      </c>
      <c r="C626" s="16">
        <f>'Solicitação de Pagamentos'!A628</f>
        <v>294356</v>
      </c>
      <c r="D626" s="16">
        <f>'Solicitação de Pagamentos'!D628</f>
        <v>477.54</v>
      </c>
    </row>
    <row r="627" spans="1:4" x14ac:dyDescent="0.25">
      <c r="A627" s="15" t="str">
        <f>'Solicitação de Pagamentos'!F629</f>
        <v>0242/20</v>
      </c>
      <c r="B627" s="16" t="str">
        <f>'Solicitação de Pagamentos'!E629</f>
        <v>MAKRO ATACADISTA S/A</v>
      </c>
      <c r="C627" s="16">
        <f>'Solicitação de Pagamentos'!A629</f>
        <v>293398</v>
      </c>
      <c r="D627" s="16">
        <f>'Solicitação de Pagamentos'!D629</f>
        <v>1286.69</v>
      </c>
    </row>
    <row r="628" spans="1:4" x14ac:dyDescent="0.25">
      <c r="A628" s="15" t="str">
        <f>'Solicitação de Pagamentos'!F630</f>
        <v>0246/20</v>
      </c>
      <c r="B628" s="16" t="str">
        <f>'Solicitação de Pagamentos'!E630</f>
        <v>MERCANTIL PRIMAR LTDA</v>
      </c>
      <c r="C628" s="16">
        <f>'Solicitação de Pagamentos'!A630</f>
        <v>307460</v>
      </c>
      <c r="D628" s="16">
        <f>'Solicitação de Pagamentos'!D630</f>
        <v>249.78</v>
      </c>
    </row>
    <row r="629" spans="1:4" x14ac:dyDescent="0.25">
      <c r="A629" s="15" t="str">
        <f>'Solicitação de Pagamentos'!F631</f>
        <v>0248/20</v>
      </c>
      <c r="B629" s="16" t="str">
        <f>'Solicitação de Pagamentos'!E631</f>
        <v>NEO-TAGUS INDUSTRIAL LTDA</v>
      </c>
      <c r="C629" s="16">
        <f>'Solicitação de Pagamentos'!A631</f>
        <v>28395</v>
      </c>
      <c r="D629" s="16">
        <f>'Solicitação de Pagamentos'!D631</f>
        <v>3020</v>
      </c>
    </row>
    <row r="630" spans="1:4" x14ac:dyDescent="0.25">
      <c r="A630" s="15" t="str">
        <f>'Solicitação de Pagamentos'!F632</f>
        <v>0253/20</v>
      </c>
      <c r="B630" s="16" t="str">
        <f>'Solicitação de Pagamentos'!E632</f>
        <v>ONCOTECH HOSPITALAR COMERCIO DE MEDICAMENTOS LTDA</v>
      </c>
      <c r="C630" s="16">
        <f>'Solicitação de Pagamentos'!A632</f>
        <v>33370</v>
      </c>
      <c r="D630" s="16">
        <f>'Solicitação de Pagamentos'!D632</f>
        <v>1352</v>
      </c>
    </row>
    <row r="631" spans="1:4" x14ac:dyDescent="0.25">
      <c r="A631" s="15" t="str">
        <f>'Solicitação de Pagamentos'!F633</f>
        <v>0262/20</v>
      </c>
      <c r="B631" s="16" t="str">
        <f>'Solicitação de Pagamentos'!E633</f>
        <v>ONCOTECH HOSPITALAR COMERCIO DE MEDICAMENTOS LTDA</v>
      </c>
      <c r="C631" s="16">
        <f>'Solicitação de Pagamentos'!A633</f>
        <v>33369</v>
      </c>
      <c r="D631" s="16">
        <f>'Solicitação de Pagamentos'!D633</f>
        <v>68.75</v>
      </c>
    </row>
    <row r="632" spans="1:4" x14ac:dyDescent="0.25">
      <c r="A632" s="15" t="str">
        <f>'Solicitação de Pagamentos'!F634</f>
        <v>0246/20</v>
      </c>
      <c r="B632" s="16" t="str">
        <f>'Solicitação de Pagamentos'!E634</f>
        <v>PRO BIANN.COM DISTR PROD ALIM BEB LTDA</v>
      </c>
      <c r="C632" s="16">
        <f>'Solicitação de Pagamentos'!A634</f>
        <v>97819</v>
      </c>
      <c r="D632" s="16">
        <f>'Solicitação de Pagamentos'!D634</f>
        <v>325.72000000000003</v>
      </c>
    </row>
    <row r="633" spans="1:4" x14ac:dyDescent="0.25">
      <c r="A633" s="15" t="str">
        <f>'Solicitação de Pagamentos'!F635</f>
        <v>0010/20</v>
      </c>
      <c r="B633" s="16" t="str">
        <f>'Solicitação de Pagamentos'!E635</f>
        <v>RADIOTRAUMA - PRESTAÇÃO DE SERVIÇOS HOSPITALARES LTDA - EPP</v>
      </c>
      <c r="C633" s="16">
        <f>'Solicitação de Pagamentos'!A635</f>
        <v>334</v>
      </c>
      <c r="D633" s="16">
        <f>'Solicitação de Pagamentos'!D635</f>
        <v>18600</v>
      </c>
    </row>
    <row r="634" spans="1:4" x14ac:dyDescent="0.25">
      <c r="A634" s="15" t="str">
        <f>'Solicitação de Pagamentos'!F636</f>
        <v>0253/20</v>
      </c>
      <c r="B634" s="16" t="str">
        <f>'Solicitação de Pagamentos'!E636</f>
        <v>REPRESS DISTRIBUIDORA DE MEDICAMENTOS EIRELLI</v>
      </c>
      <c r="C634" s="16">
        <f>'Solicitação de Pagamentos'!A636</f>
        <v>184031</v>
      </c>
      <c r="D634" s="16">
        <f>'Solicitação de Pagamentos'!D636</f>
        <v>697</v>
      </c>
    </row>
    <row r="635" spans="1:4" x14ac:dyDescent="0.25">
      <c r="A635" s="15" t="str">
        <f>'Solicitação de Pagamentos'!F637</f>
        <v>0246/20</v>
      </c>
      <c r="B635" s="16" t="str">
        <f>'Solicitação de Pagamentos'!E637</f>
        <v>ROSEMEIRE SANTOS DA COSTA</v>
      </c>
      <c r="C635" s="16">
        <f>'Solicitação de Pagamentos'!A637</f>
        <v>342</v>
      </c>
      <c r="D635" s="16">
        <f>'Solicitação de Pagamentos'!D637</f>
        <v>1317.16</v>
      </c>
    </row>
    <row r="636" spans="1:4" x14ac:dyDescent="0.25">
      <c r="A636" s="15" t="str">
        <f>'Solicitação de Pagamentos'!F638</f>
        <v>0243/20</v>
      </c>
      <c r="B636" s="16" t="str">
        <f>'Solicitação de Pagamentos'!E638</f>
        <v>TROPICAL DISTRIBUIDORA HORTIFRUTIGRANJEIROS LTDA</v>
      </c>
      <c r="C636" s="16">
        <f>'Solicitação de Pagamentos'!A638</f>
        <v>1424582</v>
      </c>
      <c r="D636" s="16">
        <f>'Solicitação de Pagamentos'!D638</f>
        <v>494.3</v>
      </c>
    </row>
    <row r="637" spans="1:4" x14ac:dyDescent="0.25">
      <c r="A637" s="15" t="str">
        <f>'Solicitação de Pagamentos'!F639</f>
        <v>0243/20</v>
      </c>
      <c r="B637" s="16" t="str">
        <f>'Solicitação de Pagamentos'!E639</f>
        <v>VIP DA TERRA ALIMENTOS LTDA</v>
      </c>
      <c r="C637" s="16">
        <f>'Solicitação de Pagamentos'!A639</f>
        <v>3750</v>
      </c>
      <c r="D637" s="16">
        <f>'Solicitação de Pagamentos'!D639</f>
        <v>555.19000000000005</v>
      </c>
    </row>
    <row r="638" spans="1:4" x14ac:dyDescent="0.25">
      <c r="A638" s="15" t="str">
        <f>'Solicitação de Pagamentos'!F640</f>
        <v>0252/20</v>
      </c>
      <c r="B638" s="16" t="str">
        <f>'Solicitação de Pagamentos'!E640</f>
        <v>ANTIBIOTICOS DO BRASIL LTDA</v>
      </c>
      <c r="C638" s="16">
        <f>'Solicitação de Pagamentos'!A640</f>
        <v>179873</v>
      </c>
      <c r="D638" s="16">
        <f>'Solicitação de Pagamentos'!D640</f>
        <v>7590</v>
      </c>
    </row>
    <row r="639" spans="1:4" x14ac:dyDescent="0.25">
      <c r="A639" s="15" t="str">
        <f>'Solicitação de Pagamentos'!F641</f>
        <v>0252/20</v>
      </c>
      <c r="B639" s="16" t="str">
        <f>'Solicitação de Pagamentos'!E641</f>
        <v>CIAMED DISTRIBUIDORA DE MEDICAMENTOS</v>
      </c>
      <c r="C639" s="16">
        <f>'Solicitação de Pagamentos'!A641</f>
        <v>138227</v>
      </c>
      <c r="D639" s="16">
        <f>'Solicitação de Pagamentos'!D641</f>
        <v>364.74</v>
      </c>
    </row>
    <row r="640" spans="1:4" x14ac:dyDescent="0.25">
      <c r="A640" s="15" t="str">
        <f>'Solicitação de Pagamentos'!F642</f>
        <v>0253/20</v>
      </c>
      <c r="B640" s="16" t="str">
        <f>'Solicitação de Pagamentos'!E642</f>
        <v>CIAMED DISTRIBUIDORA DE MEDICAMENTOS</v>
      </c>
      <c r="C640" s="16">
        <f>'Solicitação de Pagamentos'!A642</f>
        <v>138230</v>
      </c>
      <c r="D640" s="16">
        <f>'Solicitação de Pagamentos'!D642</f>
        <v>5494.26</v>
      </c>
    </row>
    <row r="641" spans="1:4" x14ac:dyDescent="0.25">
      <c r="A641" s="15" t="str">
        <f>'Solicitação de Pagamentos'!F643</f>
        <v>0255/20</v>
      </c>
      <c r="B641" s="16" t="str">
        <f>'Solicitação de Pagamentos'!E643</f>
        <v>CIRURGICA FERNANDES C MAT CIR HOSPITALARES LTDA</v>
      </c>
      <c r="C641" s="16">
        <f>'Solicitação de Pagamentos'!A643</f>
        <v>1255005</v>
      </c>
      <c r="D641" s="16">
        <f>'Solicitação de Pagamentos'!D643</f>
        <v>1193.94</v>
      </c>
    </row>
    <row r="642" spans="1:4" x14ac:dyDescent="0.25">
      <c r="A642" s="15" t="str">
        <f>'Solicitação de Pagamentos'!F644</f>
        <v>0253/20</v>
      </c>
      <c r="B642" s="16" t="str">
        <f>'Solicitação de Pagamentos'!E644</f>
        <v>CRISTALIA PROD QUIMICOS FARMACEUTICOS LTDA</v>
      </c>
      <c r="C642" s="16">
        <f>'Solicitação de Pagamentos'!A644</f>
        <v>2725472</v>
      </c>
      <c r="D642" s="16">
        <f>'Solicitação de Pagamentos'!D644</f>
        <v>7748</v>
      </c>
    </row>
    <row r="643" spans="1:4" x14ac:dyDescent="0.25">
      <c r="A643" s="15" t="str">
        <f>'Solicitação de Pagamentos'!F645</f>
        <v>0255/20</v>
      </c>
      <c r="B643" s="16" t="str">
        <f>'Solicitação de Pagamentos'!E645</f>
        <v>EXPRESSMEDICAL COM AT AC E VAR CORREL MEDICOS LTDA</v>
      </c>
      <c r="C643" s="16">
        <f>'Solicitação de Pagamentos'!A645</f>
        <v>48483</v>
      </c>
      <c r="D643" s="16">
        <f>'Solicitação de Pagamentos'!D645</f>
        <v>1359.1</v>
      </c>
    </row>
    <row r="644" spans="1:4" x14ac:dyDescent="0.25">
      <c r="A644" s="15" t="str">
        <f>'Solicitação de Pagamentos'!F646</f>
        <v>0252/20</v>
      </c>
      <c r="B644" s="16" t="str">
        <f>'Solicitação de Pagamentos'!E646</f>
        <v>FUTURA COMERCIO DE PRODUTOS MEDICOS E HOSPITALARES LTDA</v>
      </c>
      <c r="C644" s="16">
        <f>'Solicitação de Pagamentos'!A646</f>
        <v>64446</v>
      </c>
      <c r="D644" s="16">
        <f>'Solicitação de Pagamentos'!D646</f>
        <v>2325</v>
      </c>
    </row>
    <row r="645" spans="1:4" x14ac:dyDescent="0.25">
      <c r="A645" s="15" t="str">
        <f>'Solicitação de Pagamentos'!F647</f>
        <v>0257/20</v>
      </c>
      <c r="B645" s="16" t="str">
        <f>'Solicitação de Pagamentos'!E647</f>
        <v>KOPELL DISTRIBUICAO E LOGISTICA LTDA</v>
      </c>
      <c r="C645" s="16">
        <f>'Solicitação de Pagamentos'!A647</f>
        <v>331344</v>
      </c>
      <c r="D645" s="16">
        <f>'Solicitação de Pagamentos'!D647</f>
        <v>1081.8</v>
      </c>
    </row>
    <row r="646" spans="1:4" x14ac:dyDescent="0.25">
      <c r="A646" s="15" t="str">
        <f>'Solicitação de Pagamentos'!F648</f>
        <v>0255/20</v>
      </c>
      <c r="B646" s="16" t="str">
        <f>'Solicitação de Pagamentos'!E648</f>
        <v>MEDICAMENTAL HOSPITALAR LTDA</v>
      </c>
      <c r="C646" s="16">
        <f>'Solicitação de Pagamentos'!A648</f>
        <v>37610</v>
      </c>
      <c r="D646" s="16">
        <f>'Solicitação de Pagamentos'!D648</f>
        <v>622.64</v>
      </c>
    </row>
    <row r="647" spans="1:4" x14ac:dyDescent="0.25">
      <c r="A647" s="15" t="str">
        <f>'Solicitação de Pagamentos'!F649</f>
        <v>0265/20</v>
      </c>
      <c r="B647" s="16" t="str">
        <f>'Solicitação de Pagamentos'!E649</f>
        <v>SUPERMED COM E IMP DE PROD MED E HOSP LTDA</v>
      </c>
      <c r="C647" s="16">
        <f>'Solicitação de Pagamentos'!A649</f>
        <v>467002</v>
      </c>
      <c r="D647" s="16">
        <f>'Solicitação de Pagamentos'!D649</f>
        <v>8900</v>
      </c>
    </row>
    <row r="648" spans="1:4" x14ac:dyDescent="0.25">
      <c r="A648" s="15" t="str">
        <f>'Solicitação de Pagamentos'!F650</f>
        <v>0146/20</v>
      </c>
      <c r="B648" s="16" t="str">
        <f>'Solicitação de Pagamentos'!E650</f>
        <v xml:space="preserve">ATMOSFERA GESTÃO E HIGIENIZAÇÃO TEXTEIS S.A </v>
      </c>
      <c r="C648" s="16">
        <f>'Solicitação de Pagamentos'!A650</f>
        <v>5336</v>
      </c>
      <c r="D648" s="16">
        <f>'Solicitação de Pagamentos'!D650</f>
        <v>1647.98</v>
      </c>
    </row>
    <row r="649" spans="1:4" x14ac:dyDescent="0.25">
      <c r="A649" s="15" t="str">
        <f>'Solicitação de Pagamentos'!F651</f>
        <v>0255/20</v>
      </c>
      <c r="B649" s="16" t="str">
        <f>'Solicitação de Pagamentos'!E651</f>
        <v>BIOHOSP PRODUTOS HOSPITALARES AS</v>
      </c>
      <c r="C649" s="16">
        <f>'Solicitação de Pagamentos'!A651</f>
        <v>279883</v>
      </c>
      <c r="D649" s="16">
        <f>'Solicitação de Pagamentos'!D651</f>
        <v>1782.51</v>
      </c>
    </row>
    <row r="650" spans="1:4" x14ac:dyDescent="0.25">
      <c r="A650" s="15" t="str">
        <f>'Solicitação de Pagamentos'!F652</f>
        <v>0255/20</v>
      </c>
      <c r="B650" s="16" t="str">
        <f>'Solicitação de Pagamentos'!E652</f>
        <v>C.B.S MEDICO CIENTIFICA S/A</v>
      </c>
      <c r="C650" s="16">
        <f>'Solicitação de Pagamentos'!A652</f>
        <v>1027498</v>
      </c>
      <c r="D650" s="16">
        <f>'Solicitação de Pagamentos'!D652</f>
        <v>4173.3</v>
      </c>
    </row>
    <row r="651" spans="1:4" x14ac:dyDescent="0.25">
      <c r="A651" s="15" t="str">
        <f>'Solicitação de Pagamentos'!F653</f>
        <v>0255/20</v>
      </c>
      <c r="B651" s="16" t="str">
        <f>'Solicitação de Pagamentos'!E653</f>
        <v>DUPATRI HOSPITALAR COMERCIO IMPORTACAO E EXPORTACAO LTDA</v>
      </c>
      <c r="C651" s="16">
        <f>'Solicitação de Pagamentos'!A653</f>
        <v>1122307</v>
      </c>
      <c r="D651" s="16">
        <f>'Solicitação de Pagamentos'!D653</f>
        <v>1588</v>
      </c>
    </row>
    <row r="652" spans="1:4" x14ac:dyDescent="0.25">
      <c r="A652" s="15" t="str">
        <f>'Solicitação de Pagamentos'!F654</f>
        <v>0255/20</v>
      </c>
      <c r="B652" s="16" t="str">
        <f>'Solicitação de Pagamentos'!E654</f>
        <v>DUPATRI HOSPITALAR COMERCIO IMPORTACAO E EXPORTACAO LTDA</v>
      </c>
      <c r="C652" s="16">
        <f>'Solicitação de Pagamentos'!A654</f>
        <v>94991</v>
      </c>
      <c r="D652" s="16">
        <f>'Solicitação de Pagamentos'!D654</f>
        <v>161.05000000000001</v>
      </c>
    </row>
    <row r="653" spans="1:4" x14ac:dyDescent="0.25">
      <c r="A653" s="15" t="str">
        <f>'Solicitação de Pagamentos'!F655</f>
        <v>0255/20</v>
      </c>
      <c r="B653" s="16" t="str">
        <f>'Solicitação de Pagamentos'!E655</f>
        <v>DUPATRI HOSPITALAR COMERCIO IMPORTACAO E EXPORTACAO LTDA</v>
      </c>
      <c r="C653" s="16">
        <f>'Solicitação de Pagamentos'!A655</f>
        <v>95080</v>
      </c>
      <c r="D653" s="16">
        <f>'Solicitação de Pagamentos'!D655</f>
        <v>144.18</v>
      </c>
    </row>
    <row r="654" spans="1:4" x14ac:dyDescent="0.25">
      <c r="A654" s="15" t="str">
        <f>'Solicitação de Pagamentos'!F656</f>
        <v>0223/20</v>
      </c>
      <c r="B654" s="16" t="str">
        <f>'Solicitação de Pagamentos'!E656</f>
        <v>JN MADEIRA E FERRAGENS LTDA ME</v>
      </c>
      <c r="C654" s="16">
        <f>'Solicitação de Pagamentos'!A656</f>
        <v>6218</v>
      </c>
      <c r="D654" s="16">
        <f>'Solicitação de Pagamentos'!D656</f>
        <v>633</v>
      </c>
    </row>
    <row r="655" spans="1:4" x14ac:dyDescent="0.25">
      <c r="A655" s="15" t="str">
        <f>'Solicitação de Pagamentos'!F657</f>
        <v>0255/20</v>
      </c>
      <c r="B655" s="16" t="str">
        <f>'Solicitação de Pagamentos'!E657</f>
        <v>M.N.P. CUSTODIO COM. RPOD. HOSPITALARES EIRILI</v>
      </c>
      <c r="C655" s="16">
        <f>'Solicitação de Pagamentos'!A657</f>
        <v>23810</v>
      </c>
      <c r="D655" s="16">
        <f>'Solicitação de Pagamentos'!D657</f>
        <v>1839.61</v>
      </c>
    </row>
    <row r="656" spans="1:4" x14ac:dyDescent="0.25">
      <c r="A656" s="15" t="str">
        <f>'Solicitação de Pagamentos'!F658</f>
        <v>0238/20</v>
      </c>
      <c r="B656" s="16" t="str">
        <f>'Solicitação de Pagamentos'!E658</f>
        <v>MARCIO DE SOUZA 266.546.508-67</v>
      </c>
      <c r="C656" s="16">
        <f>'Solicitação de Pagamentos'!A658</f>
        <v>409</v>
      </c>
      <c r="D656" s="16">
        <f>'Solicitação de Pagamentos'!D658</f>
        <v>3075</v>
      </c>
    </row>
    <row r="657" spans="1:4" x14ac:dyDescent="0.25">
      <c r="A657" s="15" t="str">
        <f>'Solicitação de Pagamentos'!F659</f>
        <v>0225/20</v>
      </c>
      <c r="B657" s="16" t="str">
        <f>'Solicitação de Pagamentos'!E659</f>
        <v>ROSANA RIGOLETO EQUIPAMENTOS DE INCENDIO EPP</v>
      </c>
      <c r="C657" s="16">
        <f>'Solicitação de Pagamentos'!A659</f>
        <v>15878</v>
      </c>
      <c r="D657" s="16">
        <f>'Solicitação de Pagamentos'!D659</f>
        <v>1123.8499999999999</v>
      </c>
    </row>
    <row r="658" spans="1:4" x14ac:dyDescent="0.25">
      <c r="A658" s="15" t="str">
        <f>'Solicitação de Pagamentos'!F660</f>
        <v>0255/20</v>
      </c>
      <c r="B658" s="16" t="str">
        <f>'Solicitação de Pagamentos'!E660</f>
        <v>SUPERMED COM E IMP DE PROD MED E HOSP LTDA</v>
      </c>
      <c r="C658" s="16">
        <f>'Solicitação de Pagamentos'!A660</f>
        <v>467631</v>
      </c>
      <c r="D658" s="16">
        <f>'Solicitação de Pagamentos'!D660</f>
        <v>1006.9</v>
      </c>
    </row>
    <row r="659" spans="1:4" x14ac:dyDescent="0.25">
      <c r="A659" s="15" t="str">
        <f>'Solicitação de Pagamentos'!F661</f>
        <v>0255/20</v>
      </c>
      <c r="B659" s="16" t="str">
        <f>'Solicitação de Pagamentos'!E661</f>
        <v>SUPERMED COM E IMP DE PROD MED E HOSP LTDA</v>
      </c>
      <c r="C659" s="16">
        <f>'Solicitação de Pagamentos'!A661</f>
        <v>117371</v>
      </c>
      <c r="D659" s="16">
        <f>'Solicitação de Pagamentos'!D661</f>
        <v>1736.1</v>
      </c>
    </row>
    <row r="660" spans="1:4" x14ac:dyDescent="0.25">
      <c r="A660" s="15" t="str">
        <f>'Solicitação de Pagamentos'!F662</f>
        <v>0243/20</v>
      </c>
      <c r="B660" s="16" t="str">
        <f>'Solicitação de Pagamentos'!E662</f>
        <v>TROPICAL DISTRIBUIDORA HORTIFRUTIGRANJEIROS LTDA</v>
      </c>
      <c r="C660" s="16">
        <f>'Solicitação de Pagamentos'!A662</f>
        <v>1424882</v>
      </c>
      <c r="D660" s="16">
        <f>'Solicitação de Pagamentos'!D662</f>
        <v>195.8</v>
      </c>
    </row>
    <row r="661" spans="1:4" x14ac:dyDescent="0.25">
      <c r="A661" s="15" t="str">
        <f>'Solicitação de Pagamentos'!F663</f>
        <v>0243/20</v>
      </c>
      <c r="B661" s="16" t="str">
        <f>'Solicitação de Pagamentos'!E663</f>
        <v>A V BARROS &amp; VILLARES LTDA</v>
      </c>
      <c r="C661" s="16">
        <f>'Solicitação de Pagamentos'!A663</f>
        <v>8572</v>
      </c>
      <c r="D661" s="16">
        <f>'Solicitação de Pagamentos'!D663</f>
        <v>199.6</v>
      </c>
    </row>
    <row r="662" spans="1:4" x14ac:dyDescent="0.25">
      <c r="A662" s="15" t="str">
        <f>'Solicitação de Pagamentos'!F664</f>
        <v>0255/20</v>
      </c>
      <c r="B662" s="16" t="str">
        <f>'Solicitação de Pagamentos'!E664</f>
        <v>ALIANÇA COM MAT HOSPITALAR LTDA EPP</v>
      </c>
      <c r="C662" s="16">
        <f>'Solicitação de Pagamentos'!A664</f>
        <v>17557</v>
      </c>
      <c r="D662" s="16">
        <f>'Solicitação de Pagamentos'!D664</f>
        <v>3986</v>
      </c>
    </row>
    <row r="663" spans="1:4" x14ac:dyDescent="0.25">
      <c r="A663" s="15" t="str">
        <f>'Solicitação de Pagamentos'!F665</f>
        <v>0242/20</v>
      </c>
      <c r="B663" s="16" t="str">
        <f>'Solicitação de Pagamentos'!E665</f>
        <v>ALMEIDA COMERCIO DE ALIMENTOS EIRELI</v>
      </c>
      <c r="C663" s="16">
        <f>'Solicitação de Pagamentos'!A665</f>
        <v>496582</v>
      </c>
      <c r="D663" s="16">
        <f>'Solicitação de Pagamentos'!D665</f>
        <v>1110.71</v>
      </c>
    </row>
    <row r="664" spans="1:4" x14ac:dyDescent="0.25">
      <c r="A664" s="15" t="str">
        <f>'Solicitação de Pagamentos'!F666</f>
        <v>0246/20</v>
      </c>
      <c r="B664" s="16" t="str">
        <f>'Solicitação de Pagamentos'!E666</f>
        <v>ALMEIDA COMERCIO DE ALIMENTOS EIRELI</v>
      </c>
      <c r="C664" s="16">
        <f>'Solicitação de Pagamentos'!A666</f>
        <v>496581</v>
      </c>
      <c r="D664" s="16">
        <f>'Solicitação de Pagamentos'!D666</f>
        <v>499.54</v>
      </c>
    </row>
    <row r="665" spans="1:4" x14ac:dyDescent="0.25">
      <c r="A665" s="15" t="str">
        <f>'Solicitação de Pagamentos'!F667</f>
        <v>0266/20</v>
      </c>
      <c r="B665" s="16" t="str">
        <f>'Solicitação de Pagamentos'!E667</f>
        <v>ALTAMEDICAL PROD. MEDICOS HOSPITALARES LTDA ME</v>
      </c>
      <c r="C665" s="16">
        <f>'Solicitação de Pagamentos'!A667</f>
        <v>1997</v>
      </c>
      <c r="D665" s="16">
        <f>'Solicitação de Pagamentos'!D667</f>
        <v>820</v>
      </c>
    </row>
    <row r="666" spans="1:4" x14ac:dyDescent="0.25">
      <c r="A666" s="15" t="str">
        <f>'Solicitação de Pagamentos'!F668</f>
        <v>0255/20</v>
      </c>
      <c r="B666" s="16" t="str">
        <f>'Solicitação de Pagamentos'!E668</f>
        <v>C.B.S MEDICO CIENTIFICA S/A</v>
      </c>
      <c r="C666" s="16">
        <f>'Solicitação de Pagamentos'!A668</f>
        <v>1027803</v>
      </c>
      <c r="D666" s="16">
        <f>'Solicitação de Pagamentos'!D668</f>
        <v>2728</v>
      </c>
    </row>
    <row r="667" spans="1:4" x14ac:dyDescent="0.25">
      <c r="A667" s="15" t="str">
        <f>'Solicitação de Pagamentos'!F669</f>
        <v>0246/20</v>
      </c>
      <c r="B667" s="16" t="str">
        <f>'Solicitação de Pagamentos'!E669</f>
        <v>COMERCIAL DANETOS PRODUTOS ALIMENTICIOS E LIMPEZA - COMERCIAL DANETOS LTDA</v>
      </c>
      <c r="C667" s="16">
        <f>'Solicitação de Pagamentos'!A669</f>
        <v>42053</v>
      </c>
      <c r="D667" s="16">
        <f>'Solicitação de Pagamentos'!D669</f>
        <v>1029.6400000000001</v>
      </c>
    </row>
    <row r="668" spans="1:4" x14ac:dyDescent="0.25">
      <c r="A668" s="15" t="str">
        <f>'Solicitação de Pagamentos'!F670</f>
        <v>0265/20</v>
      </c>
      <c r="B668" s="16" t="str">
        <f>'Solicitação de Pagamentos'!E670</f>
        <v>CTM EXPRESS DISTRIBUIDORA DE MEDICAMENTOS</v>
      </c>
      <c r="C668" s="16">
        <f>'Solicitação de Pagamentos'!A670</f>
        <v>9233</v>
      </c>
      <c r="D668" s="16">
        <f>'Solicitação de Pagamentos'!D670</f>
        <v>10000</v>
      </c>
    </row>
    <row r="669" spans="1:4" x14ac:dyDescent="0.25">
      <c r="A669" s="15" t="str">
        <f>'Solicitação de Pagamentos'!F671</f>
        <v>0247/20</v>
      </c>
      <c r="B669" s="16" t="str">
        <f>'Solicitação de Pagamentos'!E671</f>
        <v>FBS PRODUTOS DESCARTAVEIS EIRELI</v>
      </c>
      <c r="C669" s="16">
        <f>'Solicitação de Pagamentos'!A671</f>
        <v>1417</v>
      </c>
      <c r="D669" s="16">
        <f>'Solicitação de Pagamentos'!D671</f>
        <v>23625</v>
      </c>
    </row>
    <row r="670" spans="1:4" x14ac:dyDescent="0.25">
      <c r="A670" s="15" t="str">
        <f>'Solicitação de Pagamentos'!F672</f>
        <v>0255/20</v>
      </c>
      <c r="B670" s="16" t="str">
        <f>'Solicitação de Pagamentos'!E672</f>
        <v>FBS PRODUTOS DESCARTAVEIS EIRELI</v>
      </c>
      <c r="C670" s="16">
        <f>'Solicitação de Pagamentos'!A672</f>
        <v>1418</v>
      </c>
      <c r="D670" s="16">
        <f>'Solicitação de Pagamentos'!D672</f>
        <v>1679.44</v>
      </c>
    </row>
    <row r="671" spans="1:4" x14ac:dyDescent="0.25">
      <c r="A671" s="15" t="str">
        <f>'Solicitação de Pagamentos'!F673</f>
        <v>0255/20</v>
      </c>
      <c r="B671" s="16" t="str">
        <f>'Solicitação de Pagamentos'!E673</f>
        <v>GUINEZ INTERNATIONAL C R IMP LTDA</v>
      </c>
      <c r="C671" s="16">
        <f>'Solicitação de Pagamentos'!A673</f>
        <v>74123</v>
      </c>
      <c r="D671" s="16">
        <f>'Solicitação de Pagamentos'!D673</f>
        <v>1260</v>
      </c>
    </row>
    <row r="672" spans="1:4" x14ac:dyDescent="0.25">
      <c r="A672" s="15" t="str">
        <f>'Solicitação de Pagamentos'!F674</f>
        <v>0259/20</v>
      </c>
      <c r="B672" s="16" t="str">
        <f>'Solicitação de Pagamentos'!E674</f>
        <v>LABEL ETIQUETAS LTDA</v>
      </c>
      <c r="C672" s="16">
        <f>'Solicitação de Pagamentos'!A674</f>
        <v>558</v>
      </c>
      <c r="D672" s="16">
        <f>'Solicitação de Pagamentos'!D674</f>
        <v>254.8</v>
      </c>
    </row>
    <row r="673" spans="1:4" x14ac:dyDescent="0.25">
      <c r="A673" s="15" t="str">
        <f>'Solicitação de Pagamentos'!F675</f>
        <v>0255/20</v>
      </c>
      <c r="B673" s="16" t="str">
        <f>'Solicitação de Pagamentos'!E675</f>
        <v>OCEAN PROD HOSP LTDA</v>
      </c>
      <c r="C673" s="16">
        <f>'Solicitação de Pagamentos'!A675</f>
        <v>49015</v>
      </c>
      <c r="D673" s="16">
        <f>'Solicitação de Pagamentos'!D675</f>
        <v>1379.8</v>
      </c>
    </row>
    <row r="674" spans="1:4" x14ac:dyDescent="0.25">
      <c r="A674" s="15" t="str">
        <f>'Solicitação de Pagamentos'!F676</f>
        <v>0257/20</v>
      </c>
      <c r="B674" s="16" t="str">
        <f>'Solicitação de Pagamentos'!E676</f>
        <v>PAPELARIA E BAZAR POLGRYMAS LTDA</v>
      </c>
      <c r="C674" s="16">
        <f>'Solicitação de Pagamentos'!A676</f>
        <v>37093</v>
      </c>
      <c r="D674" s="16">
        <f>'Solicitação de Pagamentos'!D676</f>
        <v>209.38</v>
      </c>
    </row>
    <row r="675" spans="1:4" x14ac:dyDescent="0.25">
      <c r="A675" s="15" t="str">
        <f>'Solicitação de Pagamentos'!F677</f>
        <v>0208/20</v>
      </c>
      <c r="B675" s="16" t="str">
        <f>'Solicitação de Pagamentos'!E677</f>
        <v>PRAIAMAR TRANSP E COM GAS LTDA</v>
      </c>
      <c r="C675" s="16">
        <f>'Solicitação de Pagamentos'!A677</f>
        <v>5465</v>
      </c>
      <c r="D675" s="16">
        <f>'Solicitação de Pagamentos'!D677</f>
        <v>422</v>
      </c>
    </row>
    <row r="676" spans="1:4" x14ac:dyDescent="0.25">
      <c r="A676" s="15" t="str">
        <f>'Solicitação de Pagamentos'!F678</f>
        <v>0255/20</v>
      </c>
      <c r="B676" s="16" t="str">
        <f>'Solicitação de Pagamentos'!E678</f>
        <v>ROYAL MED COMERCIO E PRODUTOS MEDICOS LTDA ME</v>
      </c>
      <c r="C676" s="16">
        <f>'Solicitação de Pagamentos'!A678</f>
        <v>580</v>
      </c>
      <c r="D676" s="16">
        <f>'Solicitação de Pagamentos'!D678</f>
        <v>702</v>
      </c>
    </row>
    <row r="677" spans="1:4" x14ac:dyDescent="0.25">
      <c r="A677" s="15" t="str">
        <f>'Solicitação de Pagamentos'!F679</f>
        <v>0168/20</v>
      </c>
      <c r="B677" s="16" t="str">
        <f>'Solicitação de Pagamentos'!E679</f>
        <v>SALES EQUIPAMENTOS E PRODUTOS DE HIGIENE PROFISSIONAL LTDA</v>
      </c>
      <c r="C677" s="16">
        <f>'Solicitação de Pagamentos'!A679</f>
        <v>3561924</v>
      </c>
      <c r="D677" s="16">
        <f>'Solicitação de Pagamentos'!D679</f>
        <v>955.84</v>
      </c>
    </row>
    <row r="678" spans="1:4" x14ac:dyDescent="0.25">
      <c r="A678" s="15" t="str">
        <f>'Solicitação de Pagamentos'!F680</f>
        <v>0253/20</v>
      </c>
      <c r="B678" s="16" t="str">
        <f>'Solicitação de Pagamentos'!E680</f>
        <v>SULMEDIC COMERCIO DE MEDICAMENTOS EIRELI</v>
      </c>
      <c r="C678" s="16">
        <f>'Solicitação de Pagamentos'!A680</f>
        <v>87330</v>
      </c>
      <c r="D678" s="16">
        <f>'Solicitação de Pagamentos'!D680</f>
        <v>8760</v>
      </c>
    </row>
    <row r="679" spans="1:4" x14ac:dyDescent="0.25">
      <c r="A679" s="15" t="str">
        <f>'Solicitação de Pagamentos'!F681</f>
        <v>0255/20</v>
      </c>
      <c r="B679" s="16" t="str">
        <f>'Solicitação de Pagamentos'!E681</f>
        <v>TRIADE HEALTH COMERCIO DE PRODUTOS HOSPITALARES LTDA</v>
      </c>
      <c r="C679" s="16">
        <f>'Solicitação de Pagamentos'!A681</f>
        <v>1828</v>
      </c>
      <c r="D679" s="16">
        <f>'Solicitação de Pagamentos'!D681</f>
        <v>1320.7</v>
      </c>
    </row>
    <row r="680" spans="1:4" x14ac:dyDescent="0.25">
      <c r="A680" s="15" t="str">
        <f>'Solicitação de Pagamentos'!F682</f>
        <v>0243/20</v>
      </c>
      <c r="B680" s="16" t="str">
        <f>'Solicitação de Pagamentos'!E682</f>
        <v>TROPICAL DISTRIBUIDORA HORTIFRUTIGRANJEIROS LTDA</v>
      </c>
      <c r="C680" s="16">
        <f>'Solicitação de Pagamentos'!A682</f>
        <v>1425116</v>
      </c>
      <c r="D680" s="16">
        <f>'Solicitação de Pagamentos'!D682</f>
        <v>228.1</v>
      </c>
    </row>
    <row r="681" spans="1:4" x14ac:dyDescent="0.25">
      <c r="A681" s="15" t="str">
        <f>'Solicitação de Pagamentos'!F683</f>
        <v>0242/20</v>
      </c>
      <c r="B681" s="16" t="str">
        <f>'Solicitação de Pagamentos'!E683</f>
        <v>VIEIRA &amp; COUTO COMERCIO DISTRIBUIÇÃO PRODUTOS ALIMENTICIOS LTDA</v>
      </c>
      <c r="C681" s="16">
        <f>'Solicitação de Pagamentos'!A683</f>
        <v>45722</v>
      </c>
      <c r="D681" s="16">
        <f>'Solicitação de Pagamentos'!D683</f>
        <v>477</v>
      </c>
    </row>
    <row r="682" spans="1:4" x14ac:dyDescent="0.25">
      <c r="A682" s="15" t="str">
        <f>'Solicitação de Pagamentos'!F684</f>
        <v>0243/20</v>
      </c>
      <c r="B682" s="16" t="str">
        <f>'Solicitação de Pagamentos'!E684</f>
        <v>VIP DA TERRA ALIMENTOS LTDA</v>
      </c>
      <c r="C682" s="16">
        <f>'Solicitação de Pagamentos'!A684</f>
        <v>3814</v>
      </c>
      <c r="D682" s="16">
        <f>'Solicitação de Pagamentos'!D684</f>
        <v>422.8</v>
      </c>
    </row>
    <row r="683" spans="1:4" x14ac:dyDescent="0.25">
      <c r="A683" s="15" t="str">
        <f>'Solicitação de Pagamentos'!F685</f>
        <v>0014/20</v>
      </c>
      <c r="B683" s="16" t="str">
        <f>'Solicitação de Pagamentos'!E685</f>
        <v>AMERICA NET LTDA SP</v>
      </c>
      <c r="C683" s="16">
        <f>'Solicitação de Pagamentos'!A685</f>
        <v>351022</v>
      </c>
      <c r="D683" s="16">
        <f>'Solicitação de Pagamentos'!D685</f>
        <v>480</v>
      </c>
    </row>
    <row r="684" spans="1:4" x14ac:dyDescent="0.25">
      <c r="A684" s="15" t="str">
        <f>'Solicitação de Pagamentos'!F686</f>
        <v>0264/20</v>
      </c>
      <c r="B684" s="16" t="str">
        <f>'Solicitação de Pagamentos'!E686</f>
        <v xml:space="preserve">ANA LUCIA CLARINDO DESCARTAVEIS LTDA ME </v>
      </c>
      <c r="C684" s="16">
        <f>'Solicitação de Pagamentos'!A686</f>
        <v>1332</v>
      </c>
      <c r="D684" s="16">
        <f>'Solicitação de Pagamentos'!D686</f>
        <v>1138.5</v>
      </c>
    </row>
    <row r="685" spans="1:4" x14ac:dyDescent="0.25">
      <c r="A685" s="15" t="str">
        <f>'Solicitação de Pagamentos'!F687</f>
        <v>0255/20</v>
      </c>
      <c r="B685" s="16" t="str">
        <f>'Solicitação de Pagamentos'!E687</f>
        <v>BIOMEDICAL EQUIPAMENTOS E PRODUTOS MEDICOS CIRURGICOS LTDA</v>
      </c>
      <c r="C685" s="16">
        <f>'Solicitação de Pagamentos'!A687</f>
        <v>125671</v>
      </c>
      <c r="D685" s="16">
        <f>'Solicitação de Pagamentos'!D687</f>
        <v>1080</v>
      </c>
    </row>
    <row r="686" spans="1:4" x14ac:dyDescent="0.25">
      <c r="A686" s="15" t="str">
        <f>'Solicitação de Pagamentos'!F688</f>
        <v>0242/20</v>
      </c>
      <c r="B686" s="16" t="str">
        <f>'Solicitação de Pagamentos'!E688</f>
        <v xml:space="preserve">C. F. S. SUPERMERCADO EIRELI </v>
      </c>
      <c r="C686" s="16">
        <f>'Solicitação de Pagamentos'!A688</f>
        <v>62603</v>
      </c>
      <c r="D686" s="16">
        <f>'Solicitação de Pagamentos'!D688</f>
        <v>6015.54</v>
      </c>
    </row>
    <row r="687" spans="1:4" x14ac:dyDescent="0.25">
      <c r="A687" s="15" t="str">
        <f>'Solicitação de Pagamentos'!F689</f>
        <v>0236/20</v>
      </c>
      <c r="B687" s="16" t="str">
        <f>'Solicitação de Pagamentos'!E689</f>
        <v>COMERCIAL CIRURGICA RIOCLARENSE LTDA</v>
      </c>
      <c r="C687" s="16">
        <f>'Solicitação de Pagamentos'!A689</f>
        <v>555578</v>
      </c>
      <c r="D687" s="16">
        <f>'Solicitação de Pagamentos'!D689</f>
        <v>2515.25</v>
      </c>
    </row>
    <row r="688" spans="1:4" x14ac:dyDescent="0.25">
      <c r="A688" s="15" t="str">
        <f>'Solicitação de Pagamentos'!F690</f>
        <v>0236/20</v>
      </c>
      <c r="B688" s="16" t="str">
        <f>'Solicitação de Pagamentos'!E690</f>
        <v>COMERCIAL CIRURGICA RIOCLARENSE LTDA</v>
      </c>
      <c r="C688" s="16">
        <f>'Solicitação de Pagamentos'!A690</f>
        <v>555670</v>
      </c>
      <c r="D688" s="16">
        <f>'Solicitação de Pagamentos'!D690</f>
        <v>2515.25</v>
      </c>
    </row>
    <row r="689" spans="1:4" x14ac:dyDescent="0.25">
      <c r="A689" s="15" t="str">
        <f>'Solicitação de Pagamentos'!F691</f>
        <v>0247/20</v>
      </c>
      <c r="B689" s="16" t="str">
        <f>'Solicitação de Pagamentos'!E691</f>
        <v>FBS PRODUTOS DESCARTAVEIS EIRELI</v>
      </c>
      <c r="C689" s="16">
        <f>'Solicitação de Pagamentos'!A691</f>
        <v>1432</v>
      </c>
      <c r="D689" s="16">
        <f>'Solicitação de Pagamentos'!D691</f>
        <v>16875</v>
      </c>
    </row>
    <row r="690" spans="1:4" x14ac:dyDescent="0.25">
      <c r="A690" s="15" t="str">
        <f>'Solicitação de Pagamentos'!F692</f>
        <v>0264/20</v>
      </c>
      <c r="B690" s="16" t="str">
        <f>'Solicitação de Pagamentos'!E692</f>
        <v>FBS PRODUTOS DESCARTAVEIS EIRELI</v>
      </c>
      <c r="C690" s="16">
        <f>'Solicitação de Pagamentos'!A692</f>
        <v>1430</v>
      </c>
      <c r="D690" s="16">
        <f>'Solicitação de Pagamentos'!D692</f>
        <v>746.85</v>
      </c>
    </row>
    <row r="691" spans="1:4" x14ac:dyDescent="0.25">
      <c r="A691" s="15" t="str">
        <f>'Solicitação de Pagamentos'!F693</f>
        <v>0246/20</v>
      </c>
      <c r="B691" s="16" t="str">
        <f>'Solicitação de Pagamentos'!E693</f>
        <v>FESTPAN ALIMENTOS IMP. E EXPORT. LTDA</v>
      </c>
      <c r="C691" s="16">
        <f>'Solicitação de Pagamentos'!A693</f>
        <v>3154259</v>
      </c>
      <c r="D691" s="16">
        <f>'Solicitação de Pagamentos'!D693</f>
        <v>1373.39</v>
      </c>
    </row>
    <row r="692" spans="1:4" x14ac:dyDescent="0.25">
      <c r="A692" s="15" t="str">
        <f>'Solicitação de Pagamentos'!F694</f>
        <v>0240/20</v>
      </c>
      <c r="B692" s="16" t="str">
        <f>'Solicitação de Pagamentos'!E694</f>
        <v>HOSP LIGTH - MATERIAIS HOSPITALARES E ELETRICOS ESP LTDA</v>
      </c>
      <c r="C692" s="16">
        <f>'Solicitação de Pagamentos'!A694</f>
        <v>8405</v>
      </c>
      <c r="D692" s="16">
        <f>'Solicitação de Pagamentos'!D694</f>
        <v>1971.2</v>
      </c>
    </row>
    <row r="693" spans="1:4" x14ac:dyDescent="0.25">
      <c r="A693" s="15" t="str">
        <f>'Solicitação de Pagamentos'!F695</f>
        <v>0246/20</v>
      </c>
      <c r="B693" s="16" t="str">
        <f>'Solicitação de Pagamentos'!E695</f>
        <v>MAKRO ATACADISTA S/A</v>
      </c>
      <c r="C693" s="16">
        <f>'Solicitação de Pagamentos'!A695</f>
        <v>297303</v>
      </c>
      <c r="D693" s="16">
        <f>'Solicitação de Pagamentos'!D695</f>
        <v>703.78</v>
      </c>
    </row>
    <row r="694" spans="1:4" x14ac:dyDescent="0.25">
      <c r="A694" s="15" t="str">
        <f>'Solicitação de Pagamentos'!F696</f>
        <v>0239/20</v>
      </c>
      <c r="B694" s="16" t="str">
        <f>'Solicitação de Pagamentos'!E696</f>
        <v>NOVELLI COMERCIO DE CORTINAS E PERCIANAS LTDA</v>
      </c>
      <c r="C694" s="16">
        <f>'Solicitação de Pagamentos'!A696</f>
        <v>2693</v>
      </c>
      <c r="D694" s="16">
        <f>'Solicitação de Pagamentos'!D696</f>
        <v>2587</v>
      </c>
    </row>
    <row r="695" spans="1:4" x14ac:dyDescent="0.25">
      <c r="A695" s="15" t="str">
        <f>'Solicitação de Pagamentos'!F697</f>
        <v>0257/20</v>
      </c>
      <c r="B695" s="16" t="str">
        <f>'Solicitação de Pagamentos'!E697</f>
        <v>R&amp;R COMERCIO DE EQUIPAMENTOS DE INFORMATICA LTDA</v>
      </c>
      <c r="C695" s="16">
        <f>'Solicitação de Pagamentos'!A697</f>
        <v>83196</v>
      </c>
      <c r="D695" s="16">
        <f>'Solicitação de Pagamentos'!D697</f>
        <v>148.80000000000001</v>
      </c>
    </row>
    <row r="696" spans="1:4" x14ac:dyDescent="0.25">
      <c r="A696" s="15" t="str">
        <f>'Solicitação de Pagamentos'!F698</f>
        <v>0264/20</v>
      </c>
      <c r="B696" s="16" t="str">
        <f>'Solicitação de Pagamentos'!E698</f>
        <v>SIST DE SERV RB QUALITY COM DE BEM LTDA</v>
      </c>
      <c r="C696" s="16">
        <f>'Solicitação de Pagamentos'!A698</f>
        <v>1312625</v>
      </c>
      <c r="D696" s="16">
        <f>'Solicitação de Pagamentos'!D698</f>
        <v>820.49</v>
      </c>
    </row>
    <row r="697" spans="1:4" x14ac:dyDescent="0.25">
      <c r="A697" s="15" t="str">
        <f>'Solicitação de Pagamentos'!F699</f>
        <v>0243/20</v>
      </c>
      <c r="B697" s="16" t="str">
        <f>'Solicitação de Pagamentos'!E699</f>
        <v>TROPICAL DISTRIBUIDORA HORTIFRUTIGRANJEIROS LTDA</v>
      </c>
      <c r="C697" s="16">
        <f>'Solicitação de Pagamentos'!A699</f>
        <v>1425808</v>
      </c>
      <c r="D697" s="16">
        <f>'Solicitação de Pagamentos'!D699</f>
        <v>360.6</v>
      </c>
    </row>
    <row r="698" spans="1:4" x14ac:dyDescent="0.25">
      <c r="A698" s="15" t="str">
        <f>'Solicitação de Pagamentos'!F700</f>
        <v>0243/20</v>
      </c>
      <c r="B698" s="16" t="str">
        <f>'Solicitação de Pagamentos'!E700</f>
        <v>TROPICAL DISTRIBUIDORA HORTIFRUTIGRANJEIROS LTDA</v>
      </c>
      <c r="C698" s="16">
        <f>'Solicitação de Pagamentos'!A700</f>
        <v>1425564</v>
      </c>
      <c r="D698" s="16">
        <f>'Solicitação de Pagamentos'!D700</f>
        <v>229.9</v>
      </c>
    </row>
    <row r="699" spans="1:4" x14ac:dyDescent="0.25">
      <c r="A699" s="15" t="str">
        <f>'Solicitação de Pagamentos'!F701</f>
        <v>0253/20</v>
      </c>
      <c r="B699" s="16" t="str">
        <f>'Solicitação de Pagamentos'!E701</f>
        <v>UNIAO QUIMICA FARMACEUTICA NACIONAL S/A</v>
      </c>
      <c r="C699" s="16">
        <f>'Solicitação de Pagamentos'!A701</f>
        <v>443336</v>
      </c>
      <c r="D699" s="16">
        <f>'Solicitação de Pagamentos'!D701</f>
        <v>18000</v>
      </c>
    </row>
    <row r="700" spans="1:4" x14ac:dyDescent="0.25">
      <c r="A700" s="15" t="str">
        <f>'Solicitação de Pagamentos'!F702</f>
        <v>0243/20</v>
      </c>
      <c r="B700" s="16" t="str">
        <f>'Solicitação de Pagamentos'!E702</f>
        <v>A V BARROS &amp; VILLARES LTDA</v>
      </c>
      <c r="C700" s="16">
        <f>'Solicitação de Pagamentos'!A702</f>
        <v>8590</v>
      </c>
      <c r="D700" s="16">
        <f>'Solicitação de Pagamentos'!D702</f>
        <v>180.6</v>
      </c>
    </row>
    <row r="701" spans="1:4" x14ac:dyDescent="0.25">
      <c r="A701" s="15" t="str">
        <f>'Solicitação de Pagamentos'!F703</f>
        <v>0255/20</v>
      </c>
      <c r="B701" s="16" t="str">
        <f>'Solicitação de Pagamentos'!E703</f>
        <v>COMERCIAL CIRURGICA RIOCLARENSE LTDA</v>
      </c>
      <c r="C701" s="16">
        <f>'Solicitação de Pagamentos'!A703</f>
        <v>1348055</v>
      </c>
      <c r="D701" s="16">
        <f>'Solicitação de Pagamentos'!D703</f>
        <v>7245.98</v>
      </c>
    </row>
    <row r="702" spans="1:4" x14ac:dyDescent="0.25">
      <c r="A702" s="15" t="str">
        <f>'Solicitação de Pagamentos'!F704</f>
        <v>0260/20</v>
      </c>
      <c r="B702" s="16" t="str">
        <f>'Solicitação de Pagamentos'!E704</f>
        <v>EUCLIDES JOAO DOS SANTOS COSMETICOS ME</v>
      </c>
      <c r="C702" s="16">
        <f>'Solicitação de Pagamentos'!A704</f>
        <v>909</v>
      </c>
      <c r="D702" s="16">
        <f>'Solicitação de Pagamentos'!D704</f>
        <v>179.19</v>
      </c>
    </row>
    <row r="703" spans="1:4" x14ac:dyDescent="0.25">
      <c r="A703" s="15" t="str">
        <f>'Solicitação de Pagamentos'!F705</f>
        <v>0255/20</v>
      </c>
      <c r="B703" s="16" t="str">
        <f>'Solicitação de Pagamentos'!E705</f>
        <v xml:space="preserve">JM HEALTH EQUIPAMENTOS MEDICOS </v>
      </c>
      <c r="C703" s="16">
        <f>'Solicitação de Pagamentos'!A705</f>
        <v>1986</v>
      </c>
      <c r="D703" s="16">
        <f>'Solicitação de Pagamentos'!D705</f>
        <v>845</v>
      </c>
    </row>
    <row r="704" spans="1:4" x14ac:dyDescent="0.25">
      <c r="A704" s="15" t="str">
        <f>'Solicitação de Pagamentos'!F706</f>
        <v>0208/20</v>
      </c>
      <c r="B704" s="16" t="str">
        <f>'Solicitação de Pagamentos'!E706</f>
        <v>PRAIAMAR TRANSP E COM GAS LTDA</v>
      </c>
      <c r="C704" s="16">
        <f>'Solicitação de Pagamentos'!A706</f>
        <v>5550</v>
      </c>
      <c r="D704" s="16">
        <f>'Solicitação de Pagamentos'!D706</f>
        <v>422</v>
      </c>
    </row>
    <row r="705" spans="1:4" x14ac:dyDescent="0.25">
      <c r="A705" s="15" t="str">
        <f>'Solicitação de Pagamentos'!F707</f>
        <v>0200/20</v>
      </c>
      <c r="B705" s="16" t="str">
        <f>'Solicitação de Pagamentos'!E707</f>
        <v>RF MEDICAL LTDA EPP</v>
      </c>
      <c r="C705" s="16">
        <f>'Solicitação de Pagamentos'!A707</f>
        <v>3259</v>
      </c>
      <c r="D705" s="16">
        <f>'Solicitação de Pagamentos'!D707</f>
        <v>2300</v>
      </c>
    </row>
    <row r="706" spans="1:4" x14ac:dyDescent="0.25">
      <c r="A706" s="15" t="str">
        <f>'Solicitação de Pagamentos'!F708</f>
        <v>0264/20</v>
      </c>
      <c r="B706" s="16" t="str">
        <f>'Solicitação de Pagamentos'!E708</f>
        <v>SALES EQUIPAMENTOS E PRODUTOS DE HIGIENE PROFISSIONAL LTDA</v>
      </c>
      <c r="C706" s="16">
        <f>'Solicitação de Pagamentos'!A708</f>
        <v>3575241</v>
      </c>
      <c r="D706" s="16">
        <f>'Solicitação de Pagamentos'!D708</f>
        <v>2659.36</v>
      </c>
    </row>
    <row r="707" spans="1:4" x14ac:dyDescent="0.25">
      <c r="A707" s="15" t="str">
        <f>'Solicitação de Pagamentos'!F709</f>
        <v>0243/20</v>
      </c>
      <c r="B707" s="16" t="str">
        <f>'Solicitação de Pagamentos'!E709</f>
        <v>TROPICAL DISTRIBUIDORA HORTIFRUTIGRANJEIROS LTDA</v>
      </c>
      <c r="C707" s="16">
        <f>'Solicitação de Pagamentos'!A709</f>
        <v>1426096</v>
      </c>
      <c r="D707" s="16">
        <f>'Solicitação de Pagamentos'!D709</f>
        <v>237.65</v>
      </c>
    </row>
    <row r="708" spans="1:4" x14ac:dyDescent="0.25">
      <c r="A708" s="15" t="str">
        <f>'Solicitação de Pagamentos'!F710</f>
        <v>0243/20</v>
      </c>
      <c r="B708" s="16" t="str">
        <f>'Solicitação de Pagamentos'!E710</f>
        <v>VIP DA TERRA ALIMENTOS LTDA</v>
      </c>
      <c r="C708" s="16">
        <f>'Solicitação de Pagamentos'!A710</f>
        <v>3904</v>
      </c>
      <c r="D708" s="16">
        <f>'Solicitação de Pagamentos'!D710</f>
        <v>346.7</v>
      </c>
    </row>
    <row r="709" spans="1:4" x14ac:dyDescent="0.25">
      <c r="A709" s="15" t="str">
        <f>'Solicitação de Pagamentos'!F711</f>
        <v>0243/20</v>
      </c>
      <c r="B709" s="16" t="str">
        <f>'Solicitação de Pagamentos'!E711</f>
        <v>A V BARROS &amp; VILLARES LTDA</v>
      </c>
      <c r="C709" s="16">
        <f>'Solicitação de Pagamentos'!A711</f>
        <v>8605</v>
      </c>
      <c r="D709" s="16">
        <f>'Solicitação de Pagamentos'!D711</f>
        <v>135.35</v>
      </c>
    </row>
    <row r="710" spans="1:4" x14ac:dyDescent="0.25">
      <c r="A710" s="15" t="str">
        <f>'Solicitação de Pagamentos'!F712</f>
        <v>0242/20</v>
      </c>
      <c r="B710" s="16" t="str">
        <f>'Solicitação de Pagamentos'!E712</f>
        <v>ALMEIDA COMERCIO DE ALIMENTOS EIRELI</v>
      </c>
      <c r="C710" s="16">
        <f>'Solicitação de Pagamentos'!A712</f>
        <v>498119</v>
      </c>
      <c r="D710" s="16">
        <f>'Solicitação de Pagamentos'!D712</f>
        <v>929.54</v>
      </c>
    </row>
    <row r="711" spans="1:4" x14ac:dyDescent="0.25">
      <c r="A711" s="15" t="str">
        <f>'Solicitação de Pagamentos'!F713</f>
        <v>0246/20</v>
      </c>
      <c r="B711" s="16" t="str">
        <f>'Solicitação de Pagamentos'!E713</f>
        <v>ALMEIDA COMERCIO DE ALIMENTOS EIRELI</v>
      </c>
      <c r="C711" s="16">
        <f>'Solicitação de Pagamentos'!A713</f>
        <v>498120</v>
      </c>
      <c r="D711" s="16">
        <f>'Solicitação de Pagamentos'!D713</f>
        <v>567.14</v>
      </c>
    </row>
    <row r="712" spans="1:4" x14ac:dyDescent="0.25">
      <c r="A712" s="15" t="str">
        <f>'Solicitação de Pagamentos'!F714</f>
        <v>0275/20</v>
      </c>
      <c r="B712" s="16" t="str">
        <f>'Solicitação de Pagamentos'!E714</f>
        <v>C.B.S MEDICO CIENTIFICA S/A</v>
      </c>
      <c r="C712" s="16">
        <f>'Solicitação de Pagamentos'!A714</f>
        <v>1031095</v>
      </c>
      <c r="D712" s="16">
        <f>'Solicitação de Pagamentos'!D714</f>
        <v>427.39</v>
      </c>
    </row>
    <row r="713" spans="1:4" x14ac:dyDescent="0.25">
      <c r="A713" s="15" t="str">
        <f>'Solicitação de Pagamentos'!F715</f>
        <v>0246/20</v>
      </c>
      <c r="B713" s="16" t="str">
        <f>'Solicitação de Pagamentos'!E715</f>
        <v>MAKRO ATACADISTA S/A</v>
      </c>
      <c r="C713" s="16">
        <f>'Solicitação de Pagamentos'!A715</f>
        <v>298892</v>
      </c>
      <c r="D713" s="16">
        <f>'Solicitação de Pagamentos'!D715</f>
        <v>188.06</v>
      </c>
    </row>
    <row r="714" spans="1:4" x14ac:dyDescent="0.25">
      <c r="A714" s="15" t="str">
        <f>'Solicitação de Pagamentos'!F716</f>
        <v>0260/20</v>
      </c>
      <c r="B714" s="16" t="str">
        <f>'Solicitação de Pagamentos'!E716</f>
        <v>MANUELLA COMERCIO DE COSMETICOS LTDA ME</v>
      </c>
      <c r="C714" s="16">
        <f>'Solicitação de Pagamentos'!A716</f>
        <v>79</v>
      </c>
      <c r="D714" s="16">
        <f>'Solicitação de Pagamentos'!D716</f>
        <v>545.9</v>
      </c>
    </row>
    <row r="715" spans="1:4" x14ac:dyDescent="0.25">
      <c r="A715" s="15" t="str">
        <f>'Solicitação de Pagamentos'!F717</f>
        <v>0264/20</v>
      </c>
      <c r="B715" s="16" t="str">
        <f>'Solicitação de Pagamentos'!E717</f>
        <v>NEUPHARMA DIST MATL MED HOSPITALAR LTDA</v>
      </c>
      <c r="C715" s="16">
        <f>'Solicitação de Pagamentos'!A717</f>
        <v>8929</v>
      </c>
      <c r="D715" s="16">
        <f>'Solicitação de Pagamentos'!D717</f>
        <v>624.96</v>
      </c>
    </row>
    <row r="716" spans="1:4" x14ac:dyDescent="0.25">
      <c r="A716" s="15" t="str">
        <f>'Solicitação de Pagamentos'!F718</f>
        <v>0208/20</v>
      </c>
      <c r="B716" s="16" t="str">
        <f>'Solicitação de Pagamentos'!E718</f>
        <v>PRAIAMAR TRANSP E COM GAS LTDA</v>
      </c>
      <c r="C716" s="16">
        <f>'Solicitação de Pagamentos'!A718</f>
        <v>5632</v>
      </c>
      <c r="D716" s="16">
        <f>'Solicitação de Pagamentos'!D718</f>
        <v>422</v>
      </c>
    </row>
    <row r="717" spans="1:4" x14ac:dyDescent="0.25">
      <c r="A717" s="15" t="str">
        <f>'Solicitação de Pagamentos'!F719</f>
        <v>0269/20</v>
      </c>
      <c r="B717" s="16" t="str">
        <f>'Solicitação de Pagamentos'!E719</f>
        <v>SERV IMAGEM PAULISTANA ASSISTENCIA TECNICA LTDA</v>
      </c>
      <c r="C717" s="16">
        <f>'Solicitação de Pagamentos'!A719</f>
        <v>2396</v>
      </c>
      <c r="D717" s="16">
        <f>'Solicitação de Pagamentos'!D719</f>
        <v>1050</v>
      </c>
    </row>
    <row r="718" spans="1:4" x14ac:dyDescent="0.25">
      <c r="A718" s="15" t="str">
        <f>'Solicitação de Pagamentos'!F720</f>
        <v>0243/20</v>
      </c>
      <c r="B718" s="16" t="str">
        <f>'Solicitação de Pagamentos'!E720</f>
        <v>TROPICAL DISTRIBUIDORA HORTIFRUTIGRANJEIROS LTDA</v>
      </c>
      <c r="C718" s="16">
        <f>'Solicitação de Pagamentos'!A720</f>
        <v>1426710</v>
      </c>
      <c r="D718" s="16">
        <f>'Solicitação de Pagamentos'!D720</f>
        <v>323.5</v>
      </c>
    </row>
    <row r="719" spans="1:4" x14ac:dyDescent="0.25">
      <c r="A719" s="15" t="str">
        <f>'Solicitação de Pagamentos'!F721</f>
        <v>0243/20</v>
      </c>
      <c r="B719" s="16" t="str">
        <f>'Solicitação de Pagamentos'!E721</f>
        <v>TROPICAL DISTRIBUIDORA HORTIFRUTIGRANJEIROS LTDA</v>
      </c>
      <c r="C719" s="16">
        <f>'Solicitação de Pagamentos'!A721</f>
        <v>1426447</v>
      </c>
      <c r="D719" s="16">
        <f>'Solicitação de Pagamentos'!D721</f>
        <v>178.75</v>
      </c>
    </row>
    <row r="720" spans="1:4" x14ac:dyDescent="0.25">
      <c r="A720" s="15" t="str">
        <f>'Solicitação de Pagamentos'!F722</f>
        <v>0242/20</v>
      </c>
      <c r="B720" s="16" t="str">
        <f>'Solicitação de Pagamentos'!E722</f>
        <v>VIEIRA &amp; COUTO COMERCIO DISTRIBUIÇÃO PRODUTOS ALIMENTICIOS LTDA</v>
      </c>
      <c r="C720" s="16">
        <f>'Solicitação de Pagamentos'!A722</f>
        <v>46092</v>
      </c>
      <c r="D720" s="16">
        <f>'Solicitação de Pagamentos'!D722</f>
        <v>417.5</v>
      </c>
    </row>
    <row r="721" spans="1:4" x14ac:dyDescent="0.25">
      <c r="A721" s="15" t="str">
        <f>'Solicitação de Pagamentos'!F723</f>
        <v>0275/20</v>
      </c>
      <c r="B721" s="16" t="str">
        <f>'Solicitação de Pagamentos'!E723</f>
        <v>OCEAN PROD HOSP LTDA</v>
      </c>
      <c r="C721" s="16">
        <f>'Solicitação de Pagamentos'!A723</f>
        <v>49270</v>
      </c>
      <c r="D721" s="16">
        <f>'Solicitação de Pagamentos'!D723</f>
        <v>301.77999999999997</v>
      </c>
    </row>
    <row r="722" spans="1:4" x14ac:dyDescent="0.25">
      <c r="A722" s="15" t="str">
        <f>'Solicitação de Pagamentos'!F724</f>
        <v>0264/20</v>
      </c>
      <c r="B722" s="16" t="str">
        <f>'Solicitação de Pagamentos'!E724</f>
        <v>PULIRE IND. E COM. DE MATERIAL DE LIMPEZA EIRELI</v>
      </c>
      <c r="C722" s="16">
        <f>'Solicitação de Pagamentos'!A724</f>
        <v>118113</v>
      </c>
      <c r="D722" s="16">
        <f>'Solicitação de Pagamentos'!D724</f>
        <v>632.85</v>
      </c>
    </row>
    <row r="723" spans="1:4" x14ac:dyDescent="0.25">
      <c r="A723" s="15" t="str">
        <f>'Solicitação de Pagamentos'!F725</f>
        <v>0243/20</v>
      </c>
      <c r="B723" s="16" t="str">
        <f>'Solicitação de Pagamentos'!E725</f>
        <v>TROPICAL DISTRIBUIDORA HORTIFRUTIGRANJEIROS LTDA</v>
      </c>
      <c r="C723" s="16">
        <f>'Solicitação de Pagamentos'!A725</f>
        <v>1427060</v>
      </c>
      <c r="D723" s="16">
        <f>'Solicitação de Pagamentos'!D725</f>
        <v>155.19999999999999</v>
      </c>
    </row>
    <row r="724" spans="1:4" x14ac:dyDescent="0.25">
      <c r="A724" s="15" t="str">
        <f>'Solicitação de Pagamentos'!F726</f>
        <v>0024/20</v>
      </c>
      <c r="B724" s="16" t="str">
        <f>'Solicitação de Pagamentos'!E726</f>
        <v>PRO-SER TREINAMENTOS LTDA - ME</v>
      </c>
      <c r="C724" s="16">
        <f>'Solicitação de Pagamentos'!A726</f>
        <v>351</v>
      </c>
      <c r="D724" s="16">
        <f>'Solicitação de Pagamentos'!D726</f>
        <v>6000</v>
      </c>
    </row>
    <row r="725" spans="1:4" x14ac:dyDescent="0.25">
      <c r="A725" s="15" t="str">
        <f>'Solicitação de Pagamentos'!F727</f>
        <v>0186/20</v>
      </c>
      <c r="B725" s="16" t="str">
        <f>'Solicitação de Pagamentos'!E727</f>
        <v>DOM JOÃO PAES E DOCES LTDA</v>
      </c>
      <c r="C725" s="16">
        <f>'Solicitação de Pagamentos'!A727</f>
        <v>41</v>
      </c>
      <c r="D725" s="16">
        <f>'Solicitação de Pagamentos'!D727</f>
        <v>1101.03</v>
      </c>
    </row>
    <row r="726" spans="1:4" x14ac:dyDescent="0.25">
      <c r="A726" s="15" t="str">
        <f>'Solicitação de Pagamentos'!F728</f>
        <v>0188/20</v>
      </c>
      <c r="B726" s="16" t="str">
        <f>'Solicitação de Pagamentos'!E728</f>
        <v>DOM JOÃO PAES E DOCES LTDA</v>
      </c>
      <c r="C726" s="16">
        <f>'Solicitação de Pagamentos'!A728</f>
        <v>40</v>
      </c>
      <c r="D726" s="16">
        <f>'Solicitação de Pagamentos'!D728</f>
        <v>680</v>
      </c>
    </row>
    <row r="727" spans="1:4" x14ac:dyDescent="0.25">
      <c r="A727" s="15" t="str">
        <f>'Solicitação de Pagamentos'!F729</f>
        <v>0185/20</v>
      </c>
      <c r="B727" s="16" t="str">
        <f>'Solicitação de Pagamentos'!E729</f>
        <v>A V BARROS &amp; VILLARES LTDA</v>
      </c>
      <c r="C727" s="16">
        <f>'Solicitação de Pagamentos'!A729</f>
        <v>8356</v>
      </c>
      <c r="D727" s="16">
        <f>'Solicitação de Pagamentos'!D729</f>
        <v>256.25</v>
      </c>
    </row>
    <row r="728" spans="1:4" x14ac:dyDescent="0.25">
      <c r="A728" s="15" t="str">
        <f>'Solicitação de Pagamentos'!F730</f>
        <v>0016/20</v>
      </c>
      <c r="B728" s="16" t="str">
        <f>'Solicitação de Pagamentos'!E730</f>
        <v>A V BARROS &amp; VILLARES LTDA</v>
      </c>
      <c r="C728" s="16">
        <f>'Solicitação de Pagamentos'!A730</f>
        <v>7685</v>
      </c>
      <c r="D728" s="16">
        <f>'Solicitação de Pagamentos'!D730</f>
        <v>517</v>
      </c>
    </row>
    <row r="729" spans="1:4" x14ac:dyDescent="0.25">
      <c r="A729" s="15" t="str">
        <f>'Solicitação de Pagamentos'!F731</f>
        <v>0016/20</v>
      </c>
      <c r="B729" s="16" t="str">
        <f>'Solicitação de Pagamentos'!E731</f>
        <v>A V BARROS &amp; VILLARES LTDA</v>
      </c>
      <c r="C729" s="16">
        <f>'Solicitação de Pagamentos'!A731</f>
        <v>7644</v>
      </c>
      <c r="D729" s="16">
        <f>'Solicitação de Pagamentos'!D731</f>
        <v>219</v>
      </c>
    </row>
    <row r="730" spans="1:4" x14ac:dyDescent="0.25">
      <c r="A730" s="15" t="str">
        <f>'Solicitação de Pagamentos'!F732</f>
        <v>0016/20</v>
      </c>
      <c r="B730" s="16" t="str">
        <f>'Solicitação de Pagamentos'!E732</f>
        <v>A V BARROS &amp; VILLARES LTDA</v>
      </c>
      <c r="C730" s="16">
        <f>'Solicitação de Pagamentos'!A732</f>
        <v>7610</v>
      </c>
      <c r="D730" s="16">
        <f>'Solicitação de Pagamentos'!D732</f>
        <v>290.7</v>
      </c>
    </row>
    <row r="731" spans="1:4" x14ac:dyDescent="0.25">
      <c r="A731" s="15" t="str">
        <f>'Solicitação de Pagamentos'!F733</f>
        <v>0016/20</v>
      </c>
      <c r="B731" s="16" t="str">
        <f>'Solicitação de Pagamentos'!E733</f>
        <v>A V BARROS &amp; VILLARES LTDA</v>
      </c>
      <c r="C731" s="16">
        <f>'Solicitação de Pagamentos'!A733</f>
        <v>7585</v>
      </c>
      <c r="D731" s="16">
        <f>'Solicitação de Pagamentos'!D733</f>
        <v>148.6</v>
      </c>
    </row>
    <row r="732" spans="1:4" x14ac:dyDescent="0.25">
      <c r="A732" s="15" t="str">
        <f>'Solicitação de Pagamentos'!F734</f>
        <v>0016/20</v>
      </c>
      <c r="B732" s="16" t="str">
        <f>'Solicitação de Pagamentos'!E734</f>
        <v>A V BARROS &amp; VILLARES LTDA</v>
      </c>
      <c r="C732" s="16">
        <f>'Solicitação de Pagamentos'!A734</f>
        <v>7584</v>
      </c>
      <c r="D732" s="16">
        <f>'Solicitação de Pagamentos'!D734</f>
        <v>195.35</v>
      </c>
    </row>
    <row r="733" spans="1:4" x14ac:dyDescent="0.25">
      <c r="A733" s="15" t="str">
        <f>'Solicitação de Pagamentos'!F735</f>
        <v>0016/20</v>
      </c>
      <c r="B733" s="16" t="str">
        <f>'Solicitação de Pagamentos'!E735</f>
        <v>A V BARROS &amp; VILLARES LTDA</v>
      </c>
      <c r="C733" s="16">
        <f>'Solicitação de Pagamentos'!A735</f>
        <v>7534</v>
      </c>
      <c r="D733" s="16">
        <f>'Solicitação de Pagamentos'!D735</f>
        <v>217</v>
      </c>
    </row>
    <row r="734" spans="1:4" x14ac:dyDescent="0.25">
      <c r="A734" s="15" t="str">
        <f>'Solicitação de Pagamentos'!F736</f>
        <v>0063/20</v>
      </c>
      <c r="B734" s="16" t="str">
        <f>'Solicitação de Pagamentos'!E736</f>
        <v>A V BARROS &amp; VILLARES LTDA</v>
      </c>
      <c r="C734" s="16">
        <f>'Solicitação de Pagamentos'!A736</f>
        <v>7908</v>
      </c>
      <c r="D734" s="16">
        <f>'Solicitação de Pagamentos'!D736</f>
        <v>267.76</v>
      </c>
    </row>
    <row r="735" spans="1:4" x14ac:dyDescent="0.25">
      <c r="A735" s="15" t="str">
        <f>'Solicitação de Pagamentos'!F737</f>
        <v>0063/20</v>
      </c>
      <c r="B735" s="16" t="str">
        <f>'Solicitação de Pagamentos'!E737</f>
        <v>A V BARROS &amp; VILLARES LTDA</v>
      </c>
      <c r="C735" s="16">
        <f>'Solicitação de Pagamentos'!A737</f>
        <v>7905</v>
      </c>
      <c r="D735" s="16">
        <f>'Solicitação de Pagamentos'!D737</f>
        <v>229.89</v>
      </c>
    </row>
    <row r="736" spans="1:4" x14ac:dyDescent="0.25">
      <c r="A736" s="15" t="str">
        <f>'Solicitação de Pagamentos'!F738</f>
        <v>0063/20</v>
      </c>
      <c r="B736" s="16" t="str">
        <f>'Solicitação de Pagamentos'!E738</f>
        <v>A V BARROS &amp; VILLARES LTDA</v>
      </c>
      <c r="C736" s="16">
        <f>'Solicitação de Pagamentos'!A738</f>
        <v>7892</v>
      </c>
      <c r="D736" s="16">
        <f>'Solicitação de Pagamentos'!D738</f>
        <v>265.39999999999998</v>
      </c>
    </row>
    <row r="737" spans="1:4" x14ac:dyDescent="0.25">
      <c r="A737" s="15" t="str">
        <f>'Solicitação de Pagamentos'!F739</f>
        <v>0063/20</v>
      </c>
      <c r="B737" s="16" t="str">
        <f>'Solicitação de Pagamentos'!E739</f>
        <v>A V BARROS &amp; VILLARES LTDA</v>
      </c>
      <c r="C737" s="16">
        <f>'Solicitação de Pagamentos'!A739</f>
        <v>7885</v>
      </c>
      <c r="D737" s="16">
        <f>'Solicitação de Pagamentos'!D739</f>
        <v>264.25</v>
      </c>
    </row>
    <row r="738" spans="1:4" x14ac:dyDescent="0.25">
      <c r="A738" s="15" t="str">
        <f>'Solicitação de Pagamentos'!F740</f>
        <v>0009/20</v>
      </c>
      <c r="B738" s="16" t="str">
        <f>'Solicitação de Pagamentos'!E740</f>
        <v>ADEILTON RAMOS DA SILVA 36176104807 - ME</v>
      </c>
      <c r="C738" s="16">
        <f>'Solicitação de Pagamentos'!A740</f>
        <v>2365</v>
      </c>
      <c r="D738" s="16">
        <f>'Solicitação de Pagamentos'!D740</f>
        <v>5131</v>
      </c>
    </row>
    <row r="739" spans="1:4" x14ac:dyDescent="0.25">
      <c r="A739" s="15" t="str">
        <f>'Solicitação de Pagamentos'!F741</f>
        <v>0009/20</v>
      </c>
      <c r="B739" s="16" t="str">
        <f>'Solicitação de Pagamentos'!E741</f>
        <v>ADEILTON RAMOS DA SILVA 36176104807 - ME</v>
      </c>
      <c r="C739" s="16">
        <f>'Solicitação de Pagamentos'!A741</f>
        <v>2326</v>
      </c>
      <c r="D739" s="16">
        <f>'Solicitação de Pagamentos'!D741</f>
        <v>4430</v>
      </c>
    </row>
    <row r="740" spans="1:4" x14ac:dyDescent="0.25">
      <c r="A740" s="15" t="str">
        <f>'Solicitação de Pagamentos'!F742</f>
        <v>0068/20</v>
      </c>
      <c r="B740" s="16" t="str">
        <f>'Solicitação de Pagamentos'!E742</f>
        <v>AFMED DISTRIBUIDORA DE MEDICAMENTOS E MATERIAIL HOSPITALAR</v>
      </c>
      <c r="C740" s="16">
        <f>'Solicitação de Pagamentos'!A742</f>
        <v>1252</v>
      </c>
      <c r="D740" s="16">
        <f>'Solicitação de Pagamentos'!D742</f>
        <v>1835</v>
      </c>
    </row>
    <row r="741" spans="1:4" x14ac:dyDescent="0.25">
      <c r="A741" s="15" t="str">
        <f>'Solicitação de Pagamentos'!F743</f>
        <v>0082/20</v>
      </c>
      <c r="B741" s="16" t="str">
        <f>'Solicitação de Pagamentos'!E743</f>
        <v>AFMED DISTRIBUIDORA DE MEDICAMENTOS E MATERIAIL HOSPITALAR</v>
      </c>
      <c r="C741" s="16">
        <f>'Solicitação de Pagamentos'!A743</f>
        <v>1272</v>
      </c>
      <c r="D741" s="16">
        <f>'Solicitação de Pagamentos'!D743</f>
        <v>2125</v>
      </c>
    </row>
    <row r="742" spans="1:4" x14ac:dyDescent="0.25">
      <c r="A742" s="15" t="str">
        <f>'Solicitação de Pagamentos'!F744</f>
        <v>0029/20</v>
      </c>
      <c r="B742" s="16" t="str">
        <f>'Solicitação de Pagamentos'!E744</f>
        <v>ALIANÇA COM MAT HOSPITALAR LTDA EPP</v>
      </c>
      <c r="C742" s="16">
        <f>'Solicitação de Pagamentos'!A744</f>
        <v>16349</v>
      </c>
      <c r="D742" s="16">
        <f>'Solicitação de Pagamentos'!D744</f>
        <v>9910.5</v>
      </c>
    </row>
    <row r="743" spans="1:4" x14ac:dyDescent="0.25">
      <c r="A743" s="15" t="str">
        <f>'Solicitação de Pagamentos'!F745</f>
        <v>0074/20</v>
      </c>
      <c r="B743" s="16" t="str">
        <f>'Solicitação de Pagamentos'!E745</f>
        <v>ALIANÇA COM MAT HOSPITALAR LTDA EPP</v>
      </c>
      <c r="C743" s="16">
        <f>'Solicitação de Pagamentos'!A745</f>
        <v>16601</v>
      </c>
      <c r="D743" s="16">
        <f>'Solicitação de Pagamentos'!D745</f>
        <v>1360</v>
      </c>
    </row>
    <row r="744" spans="1:4" x14ac:dyDescent="0.25">
      <c r="A744" s="15" t="str">
        <f>'Solicitação de Pagamentos'!F746</f>
        <v>0074/20</v>
      </c>
      <c r="B744" s="16" t="str">
        <f>'Solicitação de Pagamentos'!E746</f>
        <v>ALIANÇA COM MAT HOSPITALAR LTDA EPP</v>
      </c>
      <c r="C744" s="16">
        <f>'Solicitação de Pagamentos'!A746</f>
        <v>16578</v>
      </c>
      <c r="D744" s="16">
        <f>'Solicitação de Pagamentos'!D746</f>
        <v>1002.7</v>
      </c>
    </row>
    <row r="745" spans="1:4" x14ac:dyDescent="0.25">
      <c r="A745" s="15" t="str">
        <f>'Solicitação de Pagamentos'!F747</f>
        <v>0114/20</v>
      </c>
      <c r="B745" s="16" t="str">
        <f>'Solicitação de Pagamentos'!E747</f>
        <v>ALIANÇA COM MAT HOSPITALAR LTDA EPP</v>
      </c>
      <c r="C745" s="16">
        <f>'Solicitação de Pagamentos'!A747</f>
        <v>16778</v>
      </c>
      <c r="D745" s="16">
        <f>'Solicitação de Pagamentos'!D747</f>
        <v>16380</v>
      </c>
    </row>
    <row r="746" spans="1:4" x14ac:dyDescent="0.25">
      <c r="A746" s="15" t="str">
        <f>'Solicitação de Pagamentos'!F748</f>
        <v>0018/20</v>
      </c>
      <c r="B746" s="16" t="str">
        <f>'Solicitação de Pagamentos'!E748</f>
        <v>ALMEIDA COMERCIO DE ALIMENTOS EIRELI</v>
      </c>
      <c r="C746" s="16">
        <f>'Solicitação de Pagamentos'!A748</f>
        <v>474204</v>
      </c>
      <c r="D746" s="16">
        <f>'Solicitação de Pagamentos'!D748</f>
        <v>887.91</v>
      </c>
    </row>
    <row r="747" spans="1:4" x14ac:dyDescent="0.25">
      <c r="A747" s="15" t="str">
        <f>'Solicitação de Pagamentos'!F749</f>
        <v>0018/20</v>
      </c>
      <c r="B747" s="16" t="str">
        <f>'Solicitação de Pagamentos'!E749</f>
        <v>ALMEIDA COMERCIO DE ALIMENTOS EIRELI</v>
      </c>
      <c r="C747" s="16">
        <f>'Solicitação de Pagamentos'!A749</f>
        <v>473053</v>
      </c>
      <c r="D747" s="16">
        <f>'Solicitação de Pagamentos'!D749</f>
        <v>2780.01</v>
      </c>
    </row>
    <row r="748" spans="1:4" x14ac:dyDescent="0.25">
      <c r="A748" s="15" t="str">
        <f>'Solicitação de Pagamentos'!F750</f>
        <v>0018/20</v>
      </c>
      <c r="B748" s="16" t="str">
        <f>'Solicitação de Pagamentos'!E750</f>
        <v>ALMEIDA COMERCIO DE ALIMENTOS EIRELI</v>
      </c>
      <c r="C748" s="16">
        <f>'Solicitação de Pagamentos'!A750</f>
        <v>471693</v>
      </c>
      <c r="D748" s="16">
        <f>'Solicitação de Pagamentos'!D750</f>
        <v>235.08</v>
      </c>
    </row>
    <row r="749" spans="1:4" x14ac:dyDescent="0.25">
      <c r="A749" s="15" t="str">
        <f>'Solicitação de Pagamentos'!F751</f>
        <v>0018/20</v>
      </c>
      <c r="B749" s="16" t="str">
        <f>'Solicitação de Pagamentos'!E751</f>
        <v>ALMEIDA COMERCIO DE ALIMENTOS EIRELI</v>
      </c>
      <c r="C749" s="16">
        <f>'Solicitação de Pagamentos'!A751</f>
        <v>471170</v>
      </c>
      <c r="D749" s="16">
        <f>'Solicitação de Pagamentos'!D751</f>
        <v>479.07</v>
      </c>
    </row>
    <row r="750" spans="1:4" x14ac:dyDescent="0.25">
      <c r="A750" s="15" t="str">
        <f>'Solicitação de Pagamentos'!F752</f>
        <v>0018/20</v>
      </c>
      <c r="B750" s="16" t="str">
        <f>'Solicitação de Pagamentos'!E752</f>
        <v>ALMEIDA COMERCIO DE ALIMENTOS EIRELI</v>
      </c>
      <c r="C750" s="16">
        <f>'Solicitação de Pagamentos'!A752</f>
        <v>470456</v>
      </c>
      <c r="D750" s="16">
        <f>'Solicitação de Pagamentos'!D752</f>
        <v>286.75</v>
      </c>
    </row>
    <row r="751" spans="1:4" x14ac:dyDescent="0.25">
      <c r="A751" s="15" t="str">
        <f>'Solicitação de Pagamentos'!F753</f>
        <v>0019/20</v>
      </c>
      <c r="B751" s="16" t="str">
        <f>'Solicitação de Pagamentos'!E753</f>
        <v>ALMEIDA COMERCIO DE ALIMENTOS EIRELI</v>
      </c>
      <c r="C751" s="16">
        <f>'Solicitação de Pagamentos'!A753</f>
        <v>474201</v>
      </c>
      <c r="D751" s="16">
        <f>'Solicitação de Pagamentos'!D753</f>
        <v>662.8</v>
      </c>
    </row>
    <row r="752" spans="1:4" x14ac:dyDescent="0.25">
      <c r="A752" s="15" t="str">
        <f>'Solicitação de Pagamentos'!F754</f>
        <v>0019/20</v>
      </c>
      <c r="B752" s="16" t="str">
        <f>'Solicitação de Pagamentos'!E754</f>
        <v>ALMEIDA COMERCIO DE ALIMENTOS EIRELI</v>
      </c>
      <c r="C752" s="16">
        <f>'Solicitação de Pagamentos'!A754</f>
        <v>473052</v>
      </c>
      <c r="D752" s="16">
        <f>'Solicitação de Pagamentos'!D754</f>
        <v>693.65</v>
      </c>
    </row>
    <row r="753" spans="1:4" x14ac:dyDescent="0.25">
      <c r="A753" s="15" t="str">
        <f>'Solicitação de Pagamentos'!F755</f>
        <v>0019/20</v>
      </c>
      <c r="B753" s="16" t="str">
        <f>'Solicitação de Pagamentos'!E755</f>
        <v>ALMEIDA COMERCIO DE ALIMENTOS EIRELI</v>
      </c>
      <c r="C753" s="16">
        <f>'Solicitação de Pagamentos'!A755</f>
        <v>471694</v>
      </c>
      <c r="D753" s="16">
        <f>'Solicitação de Pagamentos'!D755</f>
        <v>321.60000000000002</v>
      </c>
    </row>
    <row r="754" spans="1:4" x14ac:dyDescent="0.25">
      <c r="A754" s="15" t="str">
        <f>'Solicitação de Pagamentos'!F756</f>
        <v>0019/20</v>
      </c>
      <c r="B754" s="16" t="str">
        <f>'Solicitação de Pagamentos'!E756</f>
        <v>ALMEIDA COMERCIO DE ALIMENTOS EIRELI</v>
      </c>
      <c r="C754" s="16">
        <f>'Solicitação de Pagamentos'!A756</f>
        <v>471169</v>
      </c>
      <c r="D754" s="16">
        <f>'Solicitação de Pagamentos'!D756</f>
        <v>94.5</v>
      </c>
    </row>
    <row r="755" spans="1:4" x14ac:dyDescent="0.25">
      <c r="A755" s="15" t="str">
        <f>'Solicitação de Pagamentos'!F757</f>
        <v>0019/20</v>
      </c>
      <c r="B755" s="16" t="str">
        <f>'Solicitação de Pagamentos'!E757</f>
        <v>ALMEIDA COMERCIO DE ALIMENTOS EIRELI</v>
      </c>
      <c r="C755" s="16">
        <f>'Solicitação de Pagamentos'!A757</f>
        <v>470455</v>
      </c>
      <c r="D755" s="16">
        <f>'Solicitação de Pagamentos'!D757</f>
        <v>373.15</v>
      </c>
    </row>
    <row r="756" spans="1:4" x14ac:dyDescent="0.25">
      <c r="A756" s="15" t="str">
        <f>'Solicitação de Pagamentos'!F758</f>
        <v>0037/20</v>
      </c>
      <c r="B756" s="16" t="str">
        <f>'Solicitação de Pagamentos'!E758</f>
        <v>ALMEIDA COMERCIO DE ALIMENTOS EIRELI</v>
      </c>
      <c r="C756" s="16">
        <f>'Solicitação de Pagamentos'!A758</f>
        <v>477938</v>
      </c>
      <c r="D756" s="16">
        <f>'Solicitação de Pagamentos'!D758</f>
        <v>2026.57</v>
      </c>
    </row>
    <row r="757" spans="1:4" x14ac:dyDescent="0.25">
      <c r="A757" s="15" t="str">
        <f>'Solicitação de Pagamentos'!F759</f>
        <v>0037/20</v>
      </c>
      <c r="B757" s="16" t="str">
        <f>'Solicitação de Pagamentos'!E759</f>
        <v>ALMEIDA COMERCIO DE ALIMENTOS EIRELI</v>
      </c>
      <c r="C757" s="16">
        <f>'Solicitação de Pagamentos'!A759</f>
        <v>477845</v>
      </c>
      <c r="D757" s="16">
        <f>'Solicitação de Pagamentos'!D759</f>
        <v>383.52</v>
      </c>
    </row>
    <row r="758" spans="1:4" x14ac:dyDescent="0.25">
      <c r="A758" s="15" t="str">
        <f>'Solicitação de Pagamentos'!F760</f>
        <v>0037/20</v>
      </c>
      <c r="B758" s="16" t="str">
        <f>'Solicitação de Pagamentos'!E760</f>
        <v>ALMEIDA COMERCIO DE ALIMENTOS EIRELI</v>
      </c>
      <c r="C758" s="16">
        <f>'Solicitação de Pagamentos'!A760</f>
        <v>476818</v>
      </c>
      <c r="D758" s="16">
        <f>'Solicitação de Pagamentos'!D760</f>
        <v>876.74</v>
      </c>
    </row>
    <row r="759" spans="1:4" x14ac:dyDescent="0.25">
      <c r="A759" s="15" t="str">
        <f>'Solicitação de Pagamentos'!F761</f>
        <v>0037/20</v>
      </c>
      <c r="B759" s="16" t="str">
        <f>'Solicitação de Pagamentos'!E761</f>
        <v>ALMEIDA COMERCIO DE ALIMENTOS EIRELI</v>
      </c>
      <c r="C759" s="16">
        <f>'Solicitação de Pagamentos'!A761</f>
        <v>476117</v>
      </c>
      <c r="D759" s="16">
        <f>'Solicitação de Pagamentos'!D761</f>
        <v>530.67999999999995</v>
      </c>
    </row>
    <row r="760" spans="1:4" x14ac:dyDescent="0.25">
      <c r="A760" s="15" t="str">
        <f>'Solicitação de Pagamentos'!F762</f>
        <v>0037/20</v>
      </c>
      <c r="B760" s="16" t="str">
        <f>'Solicitação de Pagamentos'!E762</f>
        <v>ALMEIDA COMERCIO DE ALIMENTOS EIRELI</v>
      </c>
      <c r="C760" s="16">
        <f>'Solicitação de Pagamentos'!A762</f>
        <v>475254</v>
      </c>
      <c r="D760" s="16">
        <f>'Solicitação de Pagamentos'!D762</f>
        <v>78.88</v>
      </c>
    </row>
    <row r="761" spans="1:4" x14ac:dyDescent="0.25">
      <c r="A761" s="15" t="str">
        <f>'Solicitação de Pagamentos'!F763</f>
        <v>0037/20</v>
      </c>
      <c r="B761" s="16" t="str">
        <f>'Solicitação de Pagamentos'!E763</f>
        <v>ALMEIDA COMERCIO DE ALIMENTOS EIRELI</v>
      </c>
      <c r="C761" s="16">
        <f>'Solicitação de Pagamentos'!A763</f>
        <v>475070</v>
      </c>
      <c r="D761" s="16">
        <f>'Solicitação de Pagamentos'!D763</f>
        <v>765.79</v>
      </c>
    </row>
    <row r="762" spans="1:4" x14ac:dyDescent="0.25">
      <c r="A762" s="15" t="str">
        <f>'Solicitação de Pagamentos'!F764</f>
        <v>0038/20</v>
      </c>
      <c r="B762" s="16" t="str">
        <f>'Solicitação de Pagamentos'!E764</f>
        <v>ALMEIDA COMERCIO DE ALIMENTOS EIRELI</v>
      </c>
      <c r="C762" s="16">
        <f>'Solicitação de Pagamentos'!A764</f>
        <v>478191</v>
      </c>
      <c r="D762" s="16">
        <f>'Solicitação de Pagamentos'!D764</f>
        <v>445.5</v>
      </c>
    </row>
    <row r="763" spans="1:4" x14ac:dyDescent="0.25">
      <c r="A763" s="15" t="str">
        <f>'Solicitação de Pagamentos'!F765</f>
        <v>0038/20</v>
      </c>
      <c r="B763" s="16" t="str">
        <f>'Solicitação de Pagamentos'!E765</f>
        <v>ALMEIDA COMERCIO DE ALIMENTOS EIRELI</v>
      </c>
      <c r="C763" s="16">
        <f>'Solicitação de Pagamentos'!A765</f>
        <v>477750</v>
      </c>
      <c r="D763" s="16">
        <f>'Solicitação de Pagamentos'!D765</f>
        <v>2505.4899999999998</v>
      </c>
    </row>
    <row r="764" spans="1:4" x14ac:dyDescent="0.25">
      <c r="A764" s="15" t="str">
        <f>'Solicitação de Pagamentos'!F766</f>
        <v>0038/20</v>
      </c>
      <c r="B764" s="16" t="str">
        <f>'Solicitação de Pagamentos'!E766</f>
        <v>ALMEIDA COMERCIO DE ALIMENTOS EIRELI</v>
      </c>
      <c r="C764" s="16">
        <f>'Solicitação de Pagamentos'!A766</f>
        <v>477650</v>
      </c>
      <c r="D764" s="16">
        <f>'Solicitação de Pagamentos'!D766</f>
        <v>1102.58</v>
      </c>
    </row>
    <row r="765" spans="1:4" x14ac:dyDescent="0.25">
      <c r="A765" s="15" t="str">
        <f>'Solicitação de Pagamentos'!F767</f>
        <v>0038/20</v>
      </c>
      <c r="B765" s="16" t="str">
        <f>'Solicitação de Pagamentos'!E767</f>
        <v>ALMEIDA COMERCIO DE ALIMENTOS EIRELI</v>
      </c>
      <c r="C765" s="16">
        <f>'Solicitação de Pagamentos'!A767</f>
        <v>476122</v>
      </c>
      <c r="D765" s="16">
        <f>'Solicitação de Pagamentos'!D767</f>
        <v>705.23</v>
      </c>
    </row>
    <row r="766" spans="1:4" x14ac:dyDescent="0.25">
      <c r="A766" s="15" t="str">
        <f>'Solicitação de Pagamentos'!F768</f>
        <v>0038/20</v>
      </c>
      <c r="B766" s="16" t="str">
        <f>'Solicitação de Pagamentos'!E768</f>
        <v>ALMEIDA COMERCIO DE ALIMENTOS EIRELI</v>
      </c>
      <c r="C766" s="16">
        <f>'Solicitação de Pagamentos'!A768</f>
        <v>475255</v>
      </c>
      <c r="D766" s="16">
        <f>'Solicitação de Pagamentos'!D768</f>
        <v>883.82</v>
      </c>
    </row>
    <row r="767" spans="1:4" x14ac:dyDescent="0.25">
      <c r="A767" s="15" t="str">
        <f>'Solicitação de Pagamentos'!F769</f>
        <v>0064/20</v>
      </c>
      <c r="B767" s="16" t="str">
        <f>'Solicitação de Pagamentos'!E769</f>
        <v>ALMEIDA COMERCIO DE ALIMENTOS EIRELI</v>
      </c>
      <c r="C767" s="16">
        <f>'Solicitação de Pagamentos'!A769</f>
        <v>480448</v>
      </c>
      <c r="D767" s="16">
        <f>'Solicitação de Pagamentos'!D769</f>
        <v>1062.02</v>
      </c>
    </row>
    <row r="768" spans="1:4" x14ac:dyDescent="0.25">
      <c r="A768" s="15" t="str">
        <f>'Solicitação de Pagamentos'!F770</f>
        <v>0064/20</v>
      </c>
      <c r="B768" s="16" t="str">
        <f>'Solicitação de Pagamentos'!E770</f>
        <v>ALMEIDA COMERCIO DE ALIMENTOS EIRELI</v>
      </c>
      <c r="C768" s="16">
        <f>'Solicitação de Pagamentos'!A770</f>
        <v>479264</v>
      </c>
      <c r="D768" s="16">
        <f>'Solicitação de Pagamentos'!D770</f>
        <v>393.4</v>
      </c>
    </row>
    <row r="769" spans="1:4" x14ac:dyDescent="0.25">
      <c r="A769" s="15" t="str">
        <f>'Solicitação de Pagamentos'!F771</f>
        <v>0064/20</v>
      </c>
      <c r="B769" s="16" t="str">
        <f>'Solicitação de Pagamentos'!E771</f>
        <v>ALMEIDA COMERCIO DE ALIMENTOS EIRELI</v>
      </c>
      <c r="C769" s="16">
        <f>'Solicitação de Pagamentos'!A771</f>
        <v>478789</v>
      </c>
      <c r="D769" s="16">
        <f>'Solicitação de Pagamentos'!D771</f>
        <v>355.4</v>
      </c>
    </row>
    <row r="770" spans="1:4" x14ac:dyDescent="0.25">
      <c r="A770" s="15" t="str">
        <f>'Solicitação de Pagamentos'!F772</f>
        <v>0065/20</v>
      </c>
      <c r="B770" s="16" t="str">
        <f>'Solicitação de Pagamentos'!E772</f>
        <v>ALMEIDA COMERCIO DE ALIMENTOS EIRELI</v>
      </c>
      <c r="C770" s="16">
        <f>'Solicitação de Pagamentos'!A772</f>
        <v>479262</v>
      </c>
      <c r="D770" s="16">
        <f>'Solicitação de Pagamentos'!D772</f>
        <v>183.55</v>
      </c>
    </row>
    <row r="771" spans="1:4" x14ac:dyDescent="0.25">
      <c r="A771" s="15" t="str">
        <f>'Solicitação de Pagamentos'!F773</f>
        <v>0065/20</v>
      </c>
      <c r="B771" s="16" t="str">
        <f>'Solicitação de Pagamentos'!E773</f>
        <v>ALMEIDA COMERCIO DE ALIMENTOS EIRELI</v>
      </c>
      <c r="C771" s="16">
        <f>'Solicitação de Pagamentos'!A773</f>
        <v>478785</v>
      </c>
      <c r="D771" s="16">
        <f>'Solicitação de Pagamentos'!D773</f>
        <v>82.9</v>
      </c>
    </row>
    <row r="772" spans="1:4" x14ac:dyDescent="0.25">
      <c r="A772" s="15" t="str">
        <f>'Solicitação de Pagamentos'!F774</f>
        <v>0005/20</v>
      </c>
      <c r="B772" s="16" t="str">
        <f>'Solicitação de Pagamentos'!E774</f>
        <v>ANAILE STELINA CATARINO 41868338851</v>
      </c>
      <c r="C772" s="16">
        <f>'Solicitação de Pagamentos'!A774</f>
        <v>7525621</v>
      </c>
      <c r="D772" s="16">
        <f>'Solicitação de Pagamentos'!D774</f>
        <v>481.62</v>
      </c>
    </row>
    <row r="773" spans="1:4" x14ac:dyDescent="0.25">
      <c r="A773" s="15" t="str">
        <f>'Solicitação de Pagamentos'!F775</f>
        <v>0028/20</v>
      </c>
      <c r="B773" s="16" t="str">
        <f>'Solicitação de Pagamentos'!E775</f>
        <v>ANBIOTON IMPORTADORA LTDA</v>
      </c>
      <c r="C773" s="16">
        <f>'Solicitação de Pagamentos'!A775</f>
        <v>106465</v>
      </c>
      <c r="D773" s="16">
        <f>'Solicitação de Pagamentos'!D775</f>
        <v>4904.75</v>
      </c>
    </row>
    <row r="774" spans="1:4" x14ac:dyDescent="0.25">
      <c r="A774" s="15" t="str">
        <f>'Solicitação de Pagamentos'!F776</f>
        <v>0068/20</v>
      </c>
      <c r="B774" s="16" t="str">
        <f>'Solicitação de Pagamentos'!E776</f>
        <v>ANBIOTON IMPORTADORA LTDA</v>
      </c>
      <c r="C774" s="16">
        <f>'Solicitação de Pagamentos'!A776</f>
        <v>108716</v>
      </c>
      <c r="D774" s="16">
        <f>'Solicitação de Pagamentos'!D776</f>
        <v>5542.08</v>
      </c>
    </row>
    <row r="775" spans="1:4" x14ac:dyDescent="0.25">
      <c r="A775" s="15" t="str">
        <f>'Solicitação de Pagamentos'!F777</f>
        <v>0082/20</v>
      </c>
      <c r="B775" s="16" t="str">
        <f>'Solicitação de Pagamentos'!E777</f>
        <v>ANBIOTON IMPORTADORA LTDA</v>
      </c>
      <c r="C775" s="16">
        <f>'Solicitação de Pagamentos'!A777</f>
        <v>109954</v>
      </c>
      <c r="D775" s="16">
        <f>'Solicitação de Pagamentos'!D777</f>
        <v>1880</v>
      </c>
    </row>
    <row r="776" spans="1:4" x14ac:dyDescent="0.25">
      <c r="A776" s="15" t="str">
        <f>'Solicitação de Pagamentos'!F778</f>
        <v>0082/20</v>
      </c>
      <c r="B776" s="16" t="str">
        <f>'Solicitação de Pagamentos'!E778</f>
        <v>ANBIOTON IMPORTADORA LTDA</v>
      </c>
      <c r="C776" s="16">
        <f>'Solicitação de Pagamentos'!A778</f>
        <v>109902</v>
      </c>
      <c r="D776" s="16">
        <f>'Solicitação de Pagamentos'!D778</f>
        <v>1100.56</v>
      </c>
    </row>
    <row r="777" spans="1:4" x14ac:dyDescent="0.25">
      <c r="A777" s="15" t="str">
        <f>'Solicitação de Pagamentos'!F779</f>
        <v>0015/20</v>
      </c>
      <c r="B777" s="16" t="str">
        <f>'Solicitação de Pagamentos'!E779</f>
        <v>ASTRA FARMA COMERCIO DE MAT. MED HOSP LTDA</v>
      </c>
      <c r="C777" s="16">
        <f>'Solicitação de Pagamentos'!A779</f>
        <v>81229</v>
      </c>
      <c r="D777" s="16">
        <f>'Solicitação de Pagamentos'!D779</f>
        <v>713.2</v>
      </c>
    </row>
    <row r="778" spans="1:4" x14ac:dyDescent="0.25">
      <c r="A778" s="15" t="str">
        <f>'Solicitação de Pagamentos'!F780</f>
        <v>0028/20</v>
      </c>
      <c r="B778" s="16" t="str">
        <f>'Solicitação de Pagamentos'!E780</f>
        <v>ASTRA FARMA COMERCIO DE MAT. MED HOSP LTDA</v>
      </c>
      <c r="C778" s="16">
        <f>'Solicitação de Pagamentos'!A780</f>
        <v>82320</v>
      </c>
      <c r="D778" s="16">
        <f>'Solicitação de Pagamentos'!D780</f>
        <v>614.86</v>
      </c>
    </row>
    <row r="779" spans="1:4" x14ac:dyDescent="0.25">
      <c r="A779" s="15" t="str">
        <f>'Solicitação de Pagamentos'!F781</f>
        <v>0068/20</v>
      </c>
      <c r="B779" s="16" t="str">
        <f>'Solicitação de Pagamentos'!E781</f>
        <v>ASTRA FARMA COMERCIO DE MAT. MED HOSP LTDA</v>
      </c>
      <c r="C779" s="16">
        <f>'Solicitação de Pagamentos'!A781</f>
        <v>84073</v>
      </c>
      <c r="D779" s="16">
        <f>'Solicitação de Pagamentos'!D781</f>
        <v>3080</v>
      </c>
    </row>
    <row r="780" spans="1:4" x14ac:dyDescent="0.25">
      <c r="A780" s="15" t="str">
        <f>'Solicitação de Pagamentos'!F782</f>
        <v>0068/20</v>
      </c>
      <c r="B780" s="16" t="str">
        <f>'Solicitação de Pagamentos'!E782</f>
        <v>ASTRA FARMA COMERCIO DE MAT. MED HOSP LTDA</v>
      </c>
      <c r="C780" s="16">
        <f>'Solicitação de Pagamentos'!A782</f>
        <v>83882</v>
      </c>
      <c r="D780" s="16">
        <f>'Solicitação de Pagamentos'!D782</f>
        <v>3291.37</v>
      </c>
    </row>
    <row r="781" spans="1:4" x14ac:dyDescent="0.25">
      <c r="A781" s="15" t="str">
        <f>'Solicitação de Pagamentos'!F783</f>
        <v>0068/20</v>
      </c>
      <c r="B781" s="16" t="str">
        <f>'Solicitação de Pagamentos'!E783</f>
        <v>ASTRA FARMA COMERCIO DE MAT. MED HOSP LTDA</v>
      </c>
      <c r="C781" s="16">
        <f>'Solicitação de Pagamentos'!A783</f>
        <v>83720</v>
      </c>
      <c r="D781" s="16">
        <f>'Solicitação de Pagamentos'!D783</f>
        <v>1136.5</v>
      </c>
    </row>
    <row r="782" spans="1:4" x14ac:dyDescent="0.25">
      <c r="A782" s="15" t="str">
        <f>'Solicitação de Pagamentos'!F784</f>
        <v>0081/20</v>
      </c>
      <c r="B782" s="16" t="str">
        <f>'Solicitação de Pagamentos'!E784</f>
        <v>ASTRA FARMA COMERCIO DE MAT. MED HOSP LTDA</v>
      </c>
      <c r="C782" s="16">
        <f>'Solicitação de Pagamentos'!A784</f>
        <v>84362</v>
      </c>
      <c r="D782" s="16">
        <f>'Solicitação de Pagamentos'!D784</f>
        <v>4934.8999999999996</v>
      </c>
    </row>
    <row r="783" spans="1:4" x14ac:dyDescent="0.25">
      <c r="A783" s="15" t="str">
        <f>'Solicitação de Pagamentos'!F785</f>
        <v>0082/20</v>
      </c>
      <c r="B783" s="16" t="str">
        <f>'Solicitação de Pagamentos'!E785</f>
        <v>ASTRA FARMA COMERCIO DE MAT. MED HOSP LTDA</v>
      </c>
      <c r="C783" s="16">
        <f>'Solicitação de Pagamentos'!A785</f>
        <v>84533</v>
      </c>
      <c r="D783" s="16">
        <f>'Solicitação de Pagamentos'!D785</f>
        <v>2521.3000000000002</v>
      </c>
    </row>
    <row r="784" spans="1:4" x14ac:dyDescent="0.25">
      <c r="A784" s="15" t="str">
        <f>'Solicitação de Pagamentos'!F786</f>
        <v>0082/20</v>
      </c>
      <c r="B784" s="16" t="str">
        <f>'Solicitação de Pagamentos'!E786</f>
        <v>ASTRA FARMA COMERCIO DE MAT. MED HOSP LTDA</v>
      </c>
      <c r="C784" s="16">
        <f>'Solicitação de Pagamentos'!A786</f>
        <v>84468</v>
      </c>
      <c r="D784" s="16">
        <f>'Solicitação de Pagamentos'!D786</f>
        <v>11804.45</v>
      </c>
    </row>
    <row r="785" spans="1:4" x14ac:dyDescent="0.25">
      <c r="A785" s="15" t="str">
        <f>'Solicitação de Pagamentos'!F787</f>
        <v>0083/20</v>
      </c>
      <c r="B785" s="16" t="str">
        <f>'Solicitação de Pagamentos'!E787</f>
        <v>ASTRA FARMA COMERCIO DE MAT. MED HOSP LTDA</v>
      </c>
      <c r="C785" s="16">
        <f>'Solicitação de Pagamentos'!A787</f>
        <v>8558</v>
      </c>
      <c r="D785" s="16">
        <f>'Solicitação de Pagamentos'!D787</f>
        <v>4971.2</v>
      </c>
    </row>
    <row r="786" spans="1:4" x14ac:dyDescent="0.25">
      <c r="A786" s="15" t="str">
        <f>'Solicitação de Pagamentos'!F788</f>
        <v>0083/20</v>
      </c>
      <c r="B786" s="16" t="str">
        <f>'Solicitação de Pagamentos'!E788</f>
        <v>ASTRA FARMA COMERCIO DE MAT. MED HOSP LTDA</v>
      </c>
      <c r="C786" s="16">
        <f>'Solicitação de Pagamentos'!A788</f>
        <v>85059</v>
      </c>
      <c r="D786" s="16">
        <f>'Solicitação de Pagamentos'!D788</f>
        <v>3059.2</v>
      </c>
    </row>
    <row r="787" spans="1:4" x14ac:dyDescent="0.25">
      <c r="A787" s="15" t="str">
        <f>'Solicitação de Pagamentos'!F789</f>
        <v>0077/20</v>
      </c>
      <c r="B787" s="16" t="str">
        <f>'Solicitação de Pagamentos'!E789</f>
        <v>ATIVA COMERCIAL HOSPITALAR LTDA</v>
      </c>
      <c r="C787" s="16">
        <f>'Solicitação de Pagamentos'!A789</f>
        <v>30211</v>
      </c>
      <c r="D787" s="16">
        <f>'Solicitação de Pagamentos'!D789</f>
        <v>523.20000000000005</v>
      </c>
    </row>
    <row r="788" spans="1:4" x14ac:dyDescent="0.25">
      <c r="A788" s="15" t="str">
        <f>'Solicitação de Pagamentos'!F790</f>
        <v>0082/20</v>
      </c>
      <c r="B788" s="16" t="str">
        <f>'Solicitação de Pagamentos'!E790</f>
        <v>ATIVA COMERCIAL HOSPITALAR LTDA</v>
      </c>
      <c r="C788" s="16">
        <f>'Solicitação de Pagamentos'!A790</f>
        <v>30707</v>
      </c>
      <c r="D788" s="16">
        <f>'Solicitação de Pagamentos'!D790</f>
        <v>519.08000000000004</v>
      </c>
    </row>
    <row r="789" spans="1:4" x14ac:dyDescent="0.25">
      <c r="A789" s="15" t="str">
        <f>'Solicitação de Pagamentos'!F791</f>
        <v>0082/20</v>
      </c>
      <c r="B789" s="16" t="str">
        <f>'Solicitação de Pagamentos'!E791</f>
        <v>ATIVA COMERCIAL HOSPITALAR LTDA</v>
      </c>
      <c r="C789" s="16">
        <f>'Solicitação de Pagamentos'!A791</f>
        <v>30300</v>
      </c>
      <c r="D789" s="16">
        <f>'Solicitação de Pagamentos'!D791</f>
        <v>6561.55</v>
      </c>
    </row>
    <row r="790" spans="1:4" x14ac:dyDescent="0.25">
      <c r="A790" s="15" t="str">
        <f>'Solicitação de Pagamentos'!F792</f>
        <v>0074/20</v>
      </c>
      <c r="B790" s="16" t="str">
        <f>'Solicitação de Pagamentos'!E792</f>
        <v>ATM MEDICAL EQUIPAMENTOS MEDICOS LTDA ME</v>
      </c>
      <c r="C790" s="16">
        <f>'Solicitação de Pagamentos'!A792</f>
        <v>1350</v>
      </c>
      <c r="D790" s="16">
        <f>'Solicitação de Pagamentos'!D792</f>
        <v>430</v>
      </c>
    </row>
    <row r="791" spans="1:4" x14ac:dyDescent="0.25">
      <c r="A791" s="15" t="str">
        <f>'Solicitação de Pagamentos'!F793</f>
        <v>0033/20</v>
      </c>
      <c r="B791" s="16" t="str">
        <f>'Solicitação de Pagamentos'!E793</f>
        <v>ATRIBUNA DE SANTOS JORNAL E EDITORA</v>
      </c>
      <c r="C791" s="16">
        <f>'Solicitação de Pagamentos'!A793</f>
        <v>12181</v>
      </c>
      <c r="D791" s="16">
        <f>'Solicitação de Pagamentos'!D793</f>
        <v>621.6</v>
      </c>
    </row>
    <row r="792" spans="1:4" x14ac:dyDescent="0.25">
      <c r="A792" s="15" t="str">
        <f>'Solicitação de Pagamentos'!F794</f>
        <v>0068/20</v>
      </c>
      <c r="B792" s="16" t="str">
        <f>'Solicitação de Pagamentos'!E794</f>
        <v>BD DISTRIBUIDORA DE MEDICAMENTOS E MATERIAL HOSPITALAR LTDA</v>
      </c>
      <c r="C792" s="16">
        <f>'Solicitação de Pagamentos'!A794</f>
        <v>195</v>
      </c>
      <c r="D792" s="16">
        <f>'Solicitação de Pagamentos'!D794</f>
        <v>750</v>
      </c>
    </row>
    <row r="793" spans="1:4" x14ac:dyDescent="0.25">
      <c r="A793" s="15" t="str">
        <f>'Solicitação de Pagamentos'!F795</f>
        <v>0007/20</v>
      </c>
      <c r="B793" s="16" t="str">
        <f>'Solicitação de Pagamentos'!E795</f>
        <v>BIOMEDICAL EQUIPAMENTOS E PRODUTOS MEDICOS CIRURGICOS LTDA</v>
      </c>
      <c r="C793" s="16">
        <f>'Solicitação de Pagamentos'!A795</f>
        <v>117026</v>
      </c>
      <c r="D793" s="16">
        <f>'Solicitação de Pagamentos'!D795</f>
        <v>500</v>
      </c>
    </row>
    <row r="794" spans="1:4" x14ac:dyDescent="0.25">
      <c r="A794" s="15" t="str">
        <f>'Solicitação de Pagamentos'!F796</f>
        <v>0029/20</v>
      </c>
      <c r="B794" s="16" t="str">
        <f>'Solicitação de Pagamentos'!E796</f>
        <v>BIOMEDICAL EQUIPAMENTOS E PRODUTOS MEDICOS CIRURGICOS LTDA</v>
      </c>
      <c r="C794" s="16">
        <f>'Solicitação de Pagamentos'!A796</f>
        <v>118003</v>
      </c>
      <c r="D794" s="16">
        <f>'Solicitação de Pagamentos'!D796</f>
        <v>400</v>
      </c>
    </row>
    <row r="795" spans="1:4" x14ac:dyDescent="0.25">
      <c r="A795" s="15" t="str">
        <f>'Solicitação de Pagamentos'!F797</f>
        <v>0055/20</v>
      </c>
      <c r="B795" s="16" t="str">
        <f>'Solicitação de Pagamentos'!E797</f>
        <v>BIOMEDICAL EQUIPAMENTOS E PRODUTOS MEDICOS CIRURGICOS LTDA</v>
      </c>
      <c r="C795" s="16">
        <f>'Solicitação de Pagamentos'!A797</f>
        <v>118548</v>
      </c>
      <c r="D795" s="16">
        <f>'Solicitação de Pagamentos'!D797</f>
        <v>1600</v>
      </c>
    </row>
    <row r="796" spans="1:4" x14ac:dyDescent="0.25">
      <c r="A796" s="15" t="str">
        <f>'Solicitação de Pagamentos'!F798</f>
        <v>0089/20</v>
      </c>
      <c r="B796" s="16" t="str">
        <f>'Solicitação de Pagamentos'!E798</f>
        <v>BIOMEDICAL EQUIPAMENTOS E PRODUTOS MEDICOS CIRURGICOS LTDA</v>
      </c>
      <c r="C796" s="16">
        <f>'Solicitação de Pagamentos'!A798</f>
        <v>119584</v>
      </c>
      <c r="D796" s="16">
        <f>'Solicitação de Pagamentos'!D798</f>
        <v>2960</v>
      </c>
    </row>
    <row r="797" spans="1:4" x14ac:dyDescent="0.25">
      <c r="A797" s="15" t="str">
        <f>'Solicitação de Pagamentos'!F799</f>
        <v>0074/20</v>
      </c>
      <c r="B797" s="16" t="str">
        <f>'Solicitação de Pagamentos'!E799</f>
        <v>BRAZMIX COMERCIO VAREJISTA E ATACADISTA</v>
      </c>
      <c r="C797" s="16">
        <f>'Solicitação de Pagamentos'!A799</f>
        <v>63004</v>
      </c>
      <c r="D797" s="16">
        <f>'Solicitação de Pagamentos'!D799</f>
        <v>1841.08</v>
      </c>
    </row>
    <row r="798" spans="1:4" x14ac:dyDescent="0.25">
      <c r="A798" s="15" t="str">
        <f>'Solicitação de Pagamentos'!F800</f>
        <v>0077/20</v>
      </c>
      <c r="B798" s="16" t="str">
        <f>'Solicitação de Pagamentos'!E800</f>
        <v xml:space="preserve">C M HOSPITALAR S A </v>
      </c>
      <c r="C798" s="16">
        <f>'Solicitação de Pagamentos'!A800</f>
        <v>2041378</v>
      </c>
      <c r="D798" s="16">
        <f>'Solicitação de Pagamentos'!D800</f>
        <v>1244.3399999999999</v>
      </c>
    </row>
    <row r="799" spans="1:4" x14ac:dyDescent="0.25">
      <c r="A799" s="15" t="str">
        <f>'Solicitação de Pagamentos'!F801</f>
        <v>0018/20</v>
      </c>
      <c r="B799" s="16" t="str">
        <f>'Solicitação de Pagamentos'!E801</f>
        <v xml:space="preserve">C. F. S. SUPERMERCADO EIRELI </v>
      </c>
      <c r="C799" s="16">
        <f>'Solicitação de Pagamentos'!A801</f>
        <v>55113</v>
      </c>
      <c r="D799" s="16">
        <f>'Solicitação de Pagamentos'!D801</f>
        <v>2098.81</v>
      </c>
    </row>
    <row r="800" spans="1:4" x14ac:dyDescent="0.25">
      <c r="A800" s="15" t="str">
        <f>'Solicitação de Pagamentos'!F802</f>
        <v>0018/20</v>
      </c>
      <c r="B800" s="16" t="str">
        <f>'Solicitação de Pagamentos'!E802</f>
        <v xml:space="preserve">C. F. S. SUPERMERCADO EIRELI </v>
      </c>
      <c r="C800" s="16">
        <f>'Solicitação de Pagamentos'!A802</f>
        <v>54441</v>
      </c>
      <c r="D800" s="16">
        <f>'Solicitação de Pagamentos'!D802</f>
        <v>3270.05</v>
      </c>
    </row>
    <row r="801" spans="1:4" x14ac:dyDescent="0.25">
      <c r="A801" s="15" t="str">
        <f>'Solicitação de Pagamentos'!F803</f>
        <v>0038/20</v>
      </c>
      <c r="B801" s="16" t="str">
        <f>'Solicitação de Pagamentos'!E803</f>
        <v xml:space="preserve">C. F. S. SUPERMERCADO EIRELI </v>
      </c>
      <c r="C801" s="16">
        <f>'Solicitação de Pagamentos'!A803</f>
        <v>56504</v>
      </c>
      <c r="D801" s="16">
        <f>'Solicitação de Pagamentos'!D803</f>
        <v>2594.48</v>
      </c>
    </row>
    <row r="802" spans="1:4" x14ac:dyDescent="0.25">
      <c r="A802" s="15" t="str">
        <f>'Solicitação de Pagamentos'!F804</f>
        <v>0038/20</v>
      </c>
      <c r="B802" s="16" t="str">
        <f>'Solicitação de Pagamentos'!E804</f>
        <v xml:space="preserve">C. F. S. SUPERMERCADO EIRELI </v>
      </c>
      <c r="C802" s="16">
        <f>'Solicitação de Pagamentos'!A804</f>
        <v>55922</v>
      </c>
      <c r="D802" s="16">
        <f>'Solicitação de Pagamentos'!D804</f>
        <v>3881.33</v>
      </c>
    </row>
    <row r="803" spans="1:4" x14ac:dyDescent="0.25">
      <c r="A803" s="15" t="str">
        <f>'Solicitação de Pagamentos'!F805</f>
        <v>0064/20</v>
      </c>
      <c r="B803" s="16" t="str">
        <f>'Solicitação de Pagamentos'!E805</f>
        <v xml:space="preserve">C. F. S. SUPERMERCADO EIRELI </v>
      </c>
      <c r="C803" s="16">
        <f>'Solicitação de Pagamentos'!A805</f>
        <v>57258</v>
      </c>
      <c r="D803" s="16">
        <f>'Solicitação de Pagamentos'!D805</f>
        <v>2761.55</v>
      </c>
    </row>
    <row r="804" spans="1:4" x14ac:dyDescent="0.25">
      <c r="A804" s="15" t="str">
        <f>'Solicitação de Pagamentos'!F806</f>
        <v>0064/20</v>
      </c>
      <c r="B804" s="16" t="str">
        <f>'Solicitação de Pagamentos'!E806</f>
        <v xml:space="preserve">C. F. S. SUPERMERCADO EIRELI </v>
      </c>
      <c r="C804" s="16">
        <f>'Solicitação de Pagamentos'!A806</f>
        <v>56836</v>
      </c>
      <c r="D804" s="16">
        <f>'Solicitação de Pagamentos'!D806</f>
        <v>3643.41</v>
      </c>
    </row>
    <row r="805" spans="1:4" x14ac:dyDescent="0.25">
      <c r="A805" s="15" t="str">
        <f>'Solicitação de Pagamentos'!F807</f>
        <v>0019/20</v>
      </c>
      <c r="B805" s="16" t="str">
        <f>'Solicitação de Pagamentos'!E807</f>
        <v>CALVO COML IMP E EXP LTDA</v>
      </c>
      <c r="C805" s="16">
        <f>'Solicitação de Pagamentos'!A807</f>
        <v>1877538</v>
      </c>
      <c r="D805" s="16">
        <f>'Solicitação de Pagamentos'!D807</f>
        <v>586.20000000000005</v>
      </c>
    </row>
    <row r="806" spans="1:4" x14ac:dyDescent="0.25">
      <c r="A806" s="15" t="str">
        <f>'Solicitação de Pagamentos'!F808</f>
        <v>0019/20</v>
      </c>
      <c r="B806" s="16" t="str">
        <f>'Solicitação de Pagamentos'!E808</f>
        <v>CALVO COML IMP E EXP LTDA</v>
      </c>
      <c r="C806" s="16">
        <f>'Solicitação de Pagamentos'!A808</f>
        <v>1869722</v>
      </c>
      <c r="D806" s="16">
        <f>'Solicitação de Pagamentos'!D808</f>
        <v>470.62</v>
      </c>
    </row>
    <row r="807" spans="1:4" x14ac:dyDescent="0.25">
      <c r="A807" s="15" t="str">
        <f>'Solicitação de Pagamentos'!F809</f>
        <v>0065/20</v>
      </c>
      <c r="B807" s="16" t="str">
        <f>'Solicitação de Pagamentos'!E809</f>
        <v>CALVO COML IMP E EXP LTDA</v>
      </c>
      <c r="C807" s="16">
        <f>'Solicitação de Pagamentos'!A809</f>
        <v>1890786</v>
      </c>
      <c r="D807" s="16">
        <f>'Solicitação de Pagamentos'!D809</f>
        <v>700.5</v>
      </c>
    </row>
    <row r="808" spans="1:4" x14ac:dyDescent="0.25">
      <c r="A808" s="15" t="str">
        <f>'Solicitação de Pagamentos'!F810</f>
        <v>0029/20</v>
      </c>
      <c r="B808" s="16" t="str">
        <f>'Solicitação de Pagamentos'!E810</f>
        <v>C.B.S MEDICO CIENTIFICA S/A</v>
      </c>
      <c r="C808" s="16">
        <f>'Solicitação de Pagamentos'!A810</f>
        <v>976893</v>
      </c>
      <c r="D808" s="16">
        <f>'Solicitação de Pagamentos'!D810</f>
        <v>1808.89</v>
      </c>
    </row>
    <row r="809" spans="1:4" x14ac:dyDescent="0.25">
      <c r="A809" s="15" t="str">
        <f>'Solicitação de Pagamentos'!F811</f>
        <v>0031/20</v>
      </c>
      <c r="B809" s="16" t="str">
        <f>'Solicitação de Pagamentos'!E811</f>
        <v>C.B.S MEDICO CIENTIFICA S/A</v>
      </c>
      <c r="C809" s="16">
        <f>'Solicitação de Pagamentos'!A811</f>
        <v>978239</v>
      </c>
      <c r="D809" s="16">
        <f>'Solicitação de Pagamentos'!D811</f>
        <v>305.66000000000003</v>
      </c>
    </row>
    <row r="810" spans="1:4" x14ac:dyDescent="0.25">
      <c r="A810" s="15" t="str">
        <f>'Solicitação de Pagamentos'!F812</f>
        <v>0055/20</v>
      </c>
      <c r="B810" s="16" t="str">
        <f>'Solicitação de Pagamentos'!E812</f>
        <v>C.B.S MEDICO CIENTIFICA S/A</v>
      </c>
      <c r="C810" s="16">
        <f>'Solicitação de Pagamentos'!A812</f>
        <v>981962</v>
      </c>
      <c r="D810" s="16">
        <f>'Solicitação de Pagamentos'!D812</f>
        <v>3766.47</v>
      </c>
    </row>
    <row r="811" spans="1:4" x14ac:dyDescent="0.25">
      <c r="A811" s="15" t="str">
        <f>'Solicitação de Pagamentos'!F813</f>
        <v>0074/20</v>
      </c>
      <c r="B811" s="16" t="str">
        <f>'Solicitação de Pagamentos'!E813</f>
        <v>C.B.S MEDICO CIENTIFICA S/A</v>
      </c>
      <c r="C811" s="16">
        <f>'Solicitação de Pagamentos'!A813</f>
        <v>987001</v>
      </c>
      <c r="D811" s="16">
        <f>'Solicitação de Pagamentos'!D813</f>
        <v>950.68</v>
      </c>
    </row>
    <row r="812" spans="1:4" x14ac:dyDescent="0.25">
      <c r="A812" s="15" t="str">
        <f>'Solicitação de Pagamentos'!F814</f>
        <v>0089/20</v>
      </c>
      <c r="B812" s="16" t="str">
        <f>'Solicitação de Pagamentos'!E814</f>
        <v>C.B.S MEDICO CIENTIFICA S/A</v>
      </c>
      <c r="C812" s="16">
        <f>'Solicitação de Pagamentos'!A814</f>
        <v>990142</v>
      </c>
      <c r="D812" s="16">
        <f>'Solicitação de Pagamentos'!D814</f>
        <v>600</v>
      </c>
    </row>
    <row r="813" spans="1:4" x14ac:dyDescent="0.25">
      <c r="A813" s="15" t="str">
        <f>'Solicitação de Pagamentos'!F815</f>
        <v>0089/20</v>
      </c>
      <c r="B813" s="16" t="str">
        <f>'Solicitação de Pagamentos'!E815</f>
        <v>C.B.S MEDICO CIENTIFICA S/A</v>
      </c>
      <c r="C813" s="16">
        <f>'Solicitação de Pagamentos'!A815</f>
        <v>989792</v>
      </c>
      <c r="D813" s="16">
        <f>'Solicitação de Pagamentos'!D815</f>
        <v>5848.17</v>
      </c>
    </row>
    <row r="814" spans="1:4" x14ac:dyDescent="0.25">
      <c r="A814" s="15" t="str">
        <f>'Solicitação de Pagamentos'!F816</f>
        <v>0028/20</v>
      </c>
      <c r="B814" s="16" t="str">
        <f>'Solicitação de Pagamentos'!E816</f>
        <v>CIAMED DISTRIBUIDORA DE MEDICAMENTOS</v>
      </c>
      <c r="C814" s="16">
        <f>'Solicitação de Pagamentos'!A816</f>
        <v>125956</v>
      </c>
      <c r="D814" s="16">
        <f>'Solicitação de Pagamentos'!D816</f>
        <v>1495</v>
      </c>
    </row>
    <row r="815" spans="1:4" x14ac:dyDescent="0.25">
      <c r="A815" s="15" t="str">
        <f>'Solicitação de Pagamentos'!F817</f>
        <v>0068/20</v>
      </c>
      <c r="B815" s="16" t="str">
        <f>'Solicitação de Pagamentos'!E817</f>
        <v>CIAMED DISTRIBUIDORA DE MEDICAMENTOS</v>
      </c>
      <c r="C815" s="16">
        <f>'Solicitação de Pagamentos'!A817</f>
        <v>127580</v>
      </c>
      <c r="D815" s="16">
        <f>'Solicitação de Pagamentos'!D817</f>
        <v>1427.7</v>
      </c>
    </row>
    <row r="816" spans="1:4" x14ac:dyDescent="0.25">
      <c r="A816" s="15" t="str">
        <f>'Solicitação de Pagamentos'!F818</f>
        <v>0082/20</v>
      </c>
      <c r="B816" s="16" t="str">
        <f>'Solicitação de Pagamentos'!E818</f>
        <v>CIAMED DISTRIBUIDORA DE MEDICAMENTOS</v>
      </c>
      <c r="C816" s="16">
        <f>'Solicitação de Pagamentos'!A818</f>
        <v>128455</v>
      </c>
      <c r="D816" s="16">
        <f>'Solicitação de Pagamentos'!D818</f>
        <v>1828.04</v>
      </c>
    </row>
    <row r="817" spans="1:4" x14ac:dyDescent="0.25">
      <c r="A817" s="15" t="str">
        <f>'Solicitação de Pagamentos'!F819</f>
        <v>0123/20</v>
      </c>
      <c r="B817" s="16" t="str">
        <f>'Solicitação de Pagamentos'!E819</f>
        <v>CIAMED DISTRIBUIDORA DE MEDICAMENTOS</v>
      </c>
      <c r="C817" s="16">
        <f>'Solicitação de Pagamentos'!A819</f>
        <v>130022</v>
      </c>
      <c r="D817" s="16">
        <f>'Solicitação de Pagamentos'!D819</f>
        <v>1036.8</v>
      </c>
    </row>
    <row r="818" spans="1:4" x14ac:dyDescent="0.25">
      <c r="A818" s="15" t="str">
        <f>'Solicitação de Pagamentos'!F820</f>
        <v>0007/20</v>
      </c>
      <c r="B818" s="16" t="str">
        <f>'Solicitação de Pagamentos'!E820</f>
        <v>CIRURGICA FERNANDES C MAT CIR HOSPITALARES LTDA</v>
      </c>
      <c r="C818" s="16">
        <f>'Solicitação de Pagamentos'!A820</f>
        <v>1175813</v>
      </c>
      <c r="D818" s="16">
        <f>'Solicitação de Pagamentos'!D820</f>
        <v>225</v>
      </c>
    </row>
    <row r="819" spans="1:4" x14ac:dyDescent="0.25">
      <c r="A819" s="15" t="str">
        <f>'Solicitação de Pagamentos'!F821</f>
        <v>0007/20</v>
      </c>
      <c r="B819" s="16" t="str">
        <f>'Solicitação de Pagamentos'!E821</f>
        <v>CIRURGICA FERNANDES C MAT CIR HOSPITALARES LTDA</v>
      </c>
      <c r="C819" s="16">
        <f>'Solicitação de Pagamentos'!A821</f>
        <v>1174579</v>
      </c>
      <c r="D819" s="16">
        <f>'Solicitação de Pagamentos'!D821</f>
        <v>892.82</v>
      </c>
    </row>
    <row r="820" spans="1:4" x14ac:dyDescent="0.25">
      <c r="A820" s="15" t="str">
        <f>'Solicitação de Pagamentos'!F822</f>
        <v>0029/20</v>
      </c>
      <c r="B820" s="16" t="str">
        <f>'Solicitação de Pagamentos'!E822</f>
        <v>CIRURGICA FERNANDES C MAT CIR HOSPITALARES LTDA</v>
      </c>
      <c r="C820" s="16">
        <f>'Solicitação de Pagamentos'!A822</f>
        <v>1183024</v>
      </c>
      <c r="D820" s="16">
        <f>'Solicitação de Pagamentos'!D822</f>
        <v>1301.93</v>
      </c>
    </row>
    <row r="821" spans="1:4" x14ac:dyDescent="0.25">
      <c r="A821" s="15" t="str">
        <f>'Solicitação de Pagamentos'!F823</f>
        <v>0055/20</v>
      </c>
      <c r="B821" s="16" t="str">
        <f>'Solicitação de Pagamentos'!E823</f>
        <v>CIRURGICA FERNANDES C MAT CIR HOSPITALARES LTDA</v>
      </c>
      <c r="C821" s="16">
        <f>'Solicitação de Pagamentos'!A823</f>
        <v>1190082</v>
      </c>
      <c r="D821" s="16">
        <f>'Solicitação de Pagamentos'!D823</f>
        <v>1967.82</v>
      </c>
    </row>
    <row r="822" spans="1:4" x14ac:dyDescent="0.25">
      <c r="A822" s="15" t="str">
        <f>'Solicitação de Pagamentos'!F824</f>
        <v>0074/20</v>
      </c>
      <c r="B822" s="16" t="str">
        <f>'Solicitação de Pagamentos'!E824</f>
        <v>CIRURGICA FERNANDES C MAT CIR HOSPITALARES LTDA</v>
      </c>
      <c r="C822" s="16">
        <f>'Solicitação de Pagamentos'!A824</f>
        <v>1196510</v>
      </c>
      <c r="D822" s="16">
        <f>'Solicitação de Pagamentos'!D824</f>
        <v>1388.18</v>
      </c>
    </row>
    <row r="823" spans="1:4" x14ac:dyDescent="0.25">
      <c r="A823" s="15" t="str">
        <f>'Solicitação de Pagamentos'!F825</f>
        <v>0089/20</v>
      </c>
      <c r="B823" s="16" t="str">
        <f>'Solicitação de Pagamentos'!E825</f>
        <v>CIRURGICA FERNANDES C MAT CIR HOSPITALARES LTDA</v>
      </c>
      <c r="C823" s="16">
        <f>'Solicitação de Pagamentos'!A825</f>
        <v>1201404</v>
      </c>
      <c r="D823" s="16">
        <f>'Solicitação de Pagamentos'!D825</f>
        <v>13159.87</v>
      </c>
    </row>
    <row r="824" spans="1:4" x14ac:dyDescent="0.25">
      <c r="A824" s="15" t="str">
        <f>'Solicitação de Pagamentos'!F826</f>
        <v>0007/20</v>
      </c>
      <c r="B824" s="16" t="str">
        <f>'Solicitação de Pagamentos'!E826</f>
        <v>CIRURGICA KD LTDA</v>
      </c>
      <c r="C824" s="16">
        <f>'Solicitação de Pagamentos'!A826</f>
        <v>51438</v>
      </c>
      <c r="D824" s="16">
        <f>'Solicitação de Pagamentos'!D826</f>
        <v>3686</v>
      </c>
    </row>
    <row r="825" spans="1:4" x14ac:dyDescent="0.25">
      <c r="A825" s="15" t="str">
        <f>'Solicitação de Pagamentos'!F827</f>
        <v>0029/20</v>
      </c>
      <c r="B825" s="16" t="str">
        <f>'Solicitação de Pagamentos'!E827</f>
        <v>CIRURGICA KD LTDA</v>
      </c>
      <c r="C825" s="16">
        <f>'Solicitação de Pagamentos'!A827</f>
        <v>51958</v>
      </c>
      <c r="D825" s="16">
        <f>'Solicitação de Pagamentos'!D827</f>
        <v>10072.4</v>
      </c>
    </row>
    <row r="826" spans="1:4" x14ac:dyDescent="0.25">
      <c r="A826" s="15" t="str">
        <f>'Solicitação de Pagamentos'!F828</f>
        <v>0002/20</v>
      </c>
      <c r="B826" s="16" t="str">
        <f>'Solicitação de Pagamentos'!E828</f>
        <v>CIRURGICA OLIMPIO EIRELI EPP</v>
      </c>
      <c r="C826" s="16">
        <f>'Solicitação de Pagamentos'!A828</f>
        <v>98757</v>
      </c>
      <c r="D826" s="16">
        <f>'Solicitação de Pagamentos'!D828</f>
        <v>455.25</v>
      </c>
    </row>
    <row r="827" spans="1:4" x14ac:dyDescent="0.25">
      <c r="A827" s="15" t="str">
        <f>'Solicitação de Pagamentos'!F829</f>
        <v>0028/20</v>
      </c>
      <c r="B827" s="16" t="str">
        <f>'Solicitação de Pagamentos'!E829</f>
        <v>CIRURGICA OLIMPIO EIRELI EPP</v>
      </c>
      <c r="C827" s="16">
        <f>'Solicitação de Pagamentos'!A829</f>
        <v>99897</v>
      </c>
      <c r="D827" s="16">
        <f>'Solicitação de Pagamentos'!D829</f>
        <v>804.22</v>
      </c>
    </row>
    <row r="828" spans="1:4" x14ac:dyDescent="0.25">
      <c r="A828" s="15" t="str">
        <f>'Solicitação de Pagamentos'!F830</f>
        <v>0077/20</v>
      </c>
      <c r="B828" s="16" t="str">
        <f>'Solicitação de Pagamentos'!E830</f>
        <v>CIRURGICA OLIMPIO EIRELI EPP</v>
      </c>
      <c r="C828" s="16">
        <f>'Solicitação de Pagamentos'!A830</f>
        <v>101448</v>
      </c>
      <c r="D828" s="16">
        <f>'Solicitação de Pagamentos'!D830</f>
        <v>330</v>
      </c>
    </row>
    <row r="829" spans="1:4" x14ac:dyDescent="0.25">
      <c r="A829" s="15" t="str">
        <f>'Solicitação de Pagamentos'!F831</f>
        <v>0082/20</v>
      </c>
      <c r="B829" s="16" t="str">
        <f>'Solicitação de Pagamentos'!E831</f>
        <v>CIRURGICA OLIMPIO EIRELI EPP</v>
      </c>
      <c r="C829" s="16">
        <f>'Solicitação de Pagamentos'!A831</f>
        <v>101991</v>
      </c>
      <c r="D829" s="16">
        <f>'Solicitação de Pagamentos'!D831</f>
        <v>10620.01</v>
      </c>
    </row>
    <row r="830" spans="1:4" x14ac:dyDescent="0.25">
      <c r="A830" s="15" t="str">
        <f>'Solicitação de Pagamentos'!F832</f>
        <v>0089/20</v>
      </c>
      <c r="B830" s="16" t="str">
        <f>'Solicitação de Pagamentos'!E832</f>
        <v>CIRURGICA OLIMPIO EIRELI EPP</v>
      </c>
      <c r="C830" s="16">
        <f>'Solicitação de Pagamentos'!A832</f>
        <v>102365</v>
      </c>
      <c r="D830" s="16">
        <f>'Solicitação de Pagamentos'!D832</f>
        <v>1735.5</v>
      </c>
    </row>
    <row r="831" spans="1:4" x14ac:dyDescent="0.25">
      <c r="A831" s="15" t="str">
        <f>'Solicitação de Pagamentos'!F833</f>
        <v>0089/20</v>
      </c>
      <c r="B831" s="16" t="str">
        <f>'Solicitação de Pagamentos'!E833</f>
        <v>CIRURGICA OLIMPIO EIRELI EPP</v>
      </c>
      <c r="C831" s="16">
        <f>'Solicitação de Pagamentos'!A833</f>
        <v>102304</v>
      </c>
      <c r="D831" s="16">
        <f>'Solicitação de Pagamentos'!D833</f>
        <v>1350</v>
      </c>
    </row>
    <row r="832" spans="1:4" x14ac:dyDescent="0.25">
      <c r="A832" s="15" t="str">
        <f>'Solicitação de Pagamentos'!F834</f>
        <v>0089/20</v>
      </c>
      <c r="B832" s="16" t="str">
        <f>'Solicitação de Pagamentos'!E834</f>
        <v>CIRURGICA OLIMPIO EIRELI EPP</v>
      </c>
      <c r="C832" s="16">
        <f>'Solicitação de Pagamentos'!A834</f>
        <v>102300</v>
      </c>
      <c r="D832" s="16">
        <f>'Solicitação de Pagamentos'!D834</f>
        <v>1735.5</v>
      </c>
    </row>
    <row r="833" spans="1:4" x14ac:dyDescent="0.25">
      <c r="A833" s="15" t="str">
        <f>'Solicitação de Pagamentos'!F835</f>
        <v>0089/20</v>
      </c>
      <c r="B833" s="16" t="str">
        <f>'Solicitação de Pagamentos'!E835</f>
        <v>CIRURGICA OLIMPIO EIRELI EPP</v>
      </c>
      <c r="C833" s="16">
        <f>'Solicitação de Pagamentos'!A835</f>
        <v>102200</v>
      </c>
      <c r="D833" s="16">
        <f>'Solicitação de Pagamentos'!D835</f>
        <v>2609.58</v>
      </c>
    </row>
    <row r="834" spans="1:4" x14ac:dyDescent="0.25">
      <c r="A834" s="15" t="str">
        <f>'Solicitação de Pagamentos'!F836</f>
        <v>0002/20</v>
      </c>
      <c r="B834" s="16" t="str">
        <f>'Solicitação de Pagamentos'!E836</f>
        <v>COMERCIAL CIRURGICA RIOCLARENSE LTDA</v>
      </c>
      <c r="C834" s="16">
        <f>'Solicitação de Pagamentos'!A836</f>
        <v>1250067</v>
      </c>
      <c r="D834" s="16">
        <f>'Solicitação de Pagamentos'!D836</f>
        <v>1019.95</v>
      </c>
    </row>
    <row r="835" spans="1:4" x14ac:dyDescent="0.25">
      <c r="A835" s="15" t="str">
        <f>'Solicitação de Pagamentos'!F837</f>
        <v>0005/20</v>
      </c>
      <c r="B835" s="16" t="str">
        <f>'Solicitação de Pagamentos'!E837</f>
        <v>COMERCIAL CIRURGICA RIOCLARENSE LTDA</v>
      </c>
      <c r="C835" s="16">
        <f>'Solicitação de Pagamentos'!A837</f>
        <v>1249468</v>
      </c>
      <c r="D835" s="16">
        <f>'Solicitação de Pagamentos'!D837</f>
        <v>538.04</v>
      </c>
    </row>
    <row r="836" spans="1:4" x14ac:dyDescent="0.25">
      <c r="A836" s="15" t="str">
        <f>'Solicitação de Pagamentos'!F838</f>
        <v>0007/20</v>
      </c>
      <c r="B836" s="16" t="str">
        <f>'Solicitação de Pagamentos'!E838</f>
        <v>COMERCIAL CIRURGICA RIOCLARENSE LTDA</v>
      </c>
      <c r="C836" s="16">
        <f>'Solicitação de Pagamentos'!A838</f>
        <v>1251011</v>
      </c>
      <c r="D836" s="16">
        <f>'Solicitação de Pagamentos'!D838</f>
        <v>3598</v>
      </c>
    </row>
    <row r="837" spans="1:4" x14ac:dyDescent="0.25">
      <c r="A837" s="15" t="str">
        <f>'Solicitação de Pagamentos'!F839</f>
        <v>0007/20</v>
      </c>
      <c r="B837" s="16" t="str">
        <f>'Solicitação de Pagamentos'!E839</f>
        <v>COMERCIAL CIRURGICA RIOCLARENSE LTDA</v>
      </c>
      <c r="C837" s="16">
        <f>'Solicitação de Pagamentos'!A839</f>
        <v>1250410</v>
      </c>
      <c r="D837" s="16">
        <f>'Solicitação de Pagamentos'!D839</f>
        <v>891.38</v>
      </c>
    </row>
    <row r="838" spans="1:4" x14ac:dyDescent="0.25">
      <c r="A838" s="15" t="str">
        <f>'Solicitação de Pagamentos'!F840</f>
        <v>0028/20</v>
      </c>
      <c r="B838" s="16" t="str">
        <f>'Solicitação de Pagamentos'!E840</f>
        <v>COMERCIAL CIRURGICA RIOCLARENSE LTDA</v>
      </c>
      <c r="C838" s="16">
        <f>'Solicitação de Pagamentos'!A840</f>
        <v>1258691</v>
      </c>
      <c r="D838" s="16">
        <f>'Solicitação de Pagamentos'!D840</f>
        <v>1452.5</v>
      </c>
    </row>
    <row r="839" spans="1:4" x14ac:dyDescent="0.25">
      <c r="A839" s="15" t="str">
        <f>'Solicitação de Pagamentos'!F841</f>
        <v>0068/20</v>
      </c>
      <c r="B839" s="16" t="str">
        <f>'Solicitação de Pagamentos'!E841</f>
        <v>COMERCIAL CIRURGICA RIOCLARENSE LTDA</v>
      </c>
      <c r="C839" s="16">
        <f>'Solicitação de Pagamentos'!A841</f>
        <v>1270909</v>
      </c>
      <c r="D839" s="16">
        <f>'Solicitação de Pagamentos'!D841</f>
        <v>528.77</v>
      </c>
    </row>
    <row r="840" spans="1:4" x14ac:dyDescent="0.25">
      <c r="A840" s="15" t="str">
        <f>'Solicitação de Pagamentos'!F842</f>
        <v>0074/20</v>
      </c>
      <c r="B840" s="16" t="str">
        <f>'Solicitação de Pagamentos'!E842</f>
        <v>COMERCIAL CIRURGICA RIOCLARENSE LTDA</v>
      </c>
      <c r="C840" s="16">
        <f>'Solicitação de Pagamentos'!A842</f>
        <v>1272615</v>
      </c>
      <c r="D840" s="16">
        <f>'Solicitação de Pagamentos'!D842</f>
        <v>1396.9</v>
      </c>
    </row>
    <row r="841" spans="1:4" x14ac:dyDescent="0.25">
      <c r="A841" s="15" t="str">
        <f>'Solicitação de Pagamentos'!F843</f>
        <v>0082/20</v>
      </c>
      <c r="B841" s="16" t="str">
        <f>'Solicitação de Pagamentos'!E843</f>
        <v>COMERCIAL CIRURGICA RIOCLARENSE LTDA</v>
      </c>
      <c r="C841" s="16">
        <f>'Solicitação de Pagamentos'!A843</f>
        <v>1276545</v>
      </c>
      <c r="D841" s="16">
        <f>'Solicitação de Pagamentos'!D843</f>
        <v>6902</v>
      </c>
    </row>
    <row r="842" spans="1:4" x14ac:dyDescent="0.25">
      <c r="A842" s="15" t="str">
        <f>'Solicitação de Pagamentos'!F844</f>
        <v>0082/20</v>
      </c>
      <c r="B842" s="16" t="str">
        <f>'Solicitação de Pagamentos'!E844</f>
        <v>COMERCIAL CIRURGICA RIOCLARENSE LTDA</v>
      </c>
      <c r="C842" s="16">
        <f>'Solicitação de Pagamentos'!A844</f>
        <v>1276688</v>
      </c>
      <c r="D842" s="16">
        <f>'Solicitação de Pagamentos'!D844</f>
        <v>2872.6</v>
      </c>
    </row>
    <row r="843" spans="1:4" x14ac:dyDescent="0.25">
      <c r="A843" s="15" t="str">
        <f>'Solicitação de Pagamentos'!F845</f>
        <v>0083/20</v>
      </c>
      <c r="B843" s="16" t="str">
        <f>'Solicitação de Pagamentos'!E845</f>
        <v>COMERCIAL CIRURGICA RIOCLARENSE LTDA</v>
      </c>
      <c r="C843" s="16">
        <f>'Solicitação de Pagamentos'!A845</f>
        <v>1276578</v>
      </c>
      <c r="D843" s="16">
        <f>'Solicitação de Pagamentos'!D845</f>
        <v>502.24</v>
      </c>
    </row>
    <row r="844" spans="1:4" x14ac:dyDescent="0.25">
      <c r="A844" s="15" t="str">
        <f>'Solicitação de Pagamentos'!F846</f>
        <v>0089/20</v>
      </c>
      <c r="B844" s="16" t="str">
        <f>'Solicitação de Pagamentos'!E846</f>
        <v>COMERCIAL CIRURGICA RIOCLARENSE LTDA</v>
      </c>
      <c r="C844" s="16">
        <f>'Solicitação de Pagamentos'!A846</f>
        <v>1278544</v>
      </c>
      <c r="D844" s="16">
        <f>'Solicitação de Pagamentos'!D846</f>
        <v>2399.6799999999998</v>
      </c>
    </row>
    <row r="845" spans="1:4" x14ac:dyDescent="0.25">
      <c r="A845" s="15" t="str">
        <f>'Solicitação de Pagamentos'!F847</f>
        <v>0123/20</v>
      </c>
      <c r="B845" s="16" t="str">
        <f>'Solicitação de Pagamentos'!E847</f>
        <v>COMERCIAL CIRURGICA RIOCLARENSE LTDA</v>
      </c>
      <c r="C845" s="16">
        <f>'Solicitação de Pagamentos'!A847</f>
        <v>1285441</v>
      </c>
      <c r="D845" s="16">
        <f>'Solicitação de Pagamentos'!D847</f>
        <v>1351</v>
      </c>
    </row>
    <row r="846" spans="1:4" x14ac:dyDescent="0.25">
      <c r="A846" s="15" t="str">
        <f>'Solicitação de Pagamentos'!F848</f>
        <v>0123/20</v>
      </c>
      <c r="B846" s="16" t="str">
        <f>'Solicitação de Pagamentos'!E848</f>
        <v>COMERCIAL CIRURGICA RIOCLARENSE LTDA</v>
      </c>
      <c r="C846" s="16">
        <f>'Solicitação de Pagamentos'!A848</f>
        <v>1285484</v>
      </c>
      <c r="D846" s="16">
        <f>'Solicitação de Pagamentos'!D848</f>
        <v>1116</v>
      </c>
    </row>
    <row r="847" spans="1:4" x14ac:dyDescent="0.25">
      <c r="A847" s="15" t="str">
        <f>'Solicitação de Pagamentos'!F849</f>
        <v>0088/20</v>
      </c>
      <c r="B847" s="16" t="str">
        <f>'Solicitação de Pagamentos'!E849</f>
        <v>COMERCIAL COMMED PRODUTOS HOSPITALARES LTDA</v>
      </c>
      <c r="C847" s="16">
        <f>'Solicitação de Pagamentos'!A849</f>
        <v>659648</v>
      </c>
      <c r="D847" s="16">
        <f>'Solicitação de Pagamentos'!D849</f>
        <v>13398</v>
      </c>
    </row>
    <row r="848" spans="1:4" x14ac:dyDescent="0.25">
      <c r="A848" s="15" t="str">
        <f>'Solicitação de Pagamentos'!F850</f>
        <v>0089/20</v>
      </c>
      <c r="B848" s="16" t="str">
        <f>'Solicitação de Pagamentos'!E850</f>
        <v>COMERCIAL COMMED PRODUTOS HOSPITALARES LTDA</v>
      </c>
      <c r="C848" s="16">
        <f>'Solicitação de Pagamentos'!A850</f>
        <v>660441</v>
      </c>
      <c r="D848" s="16">
        <f>'Solicitação de Pagamentos'!D850</f>
        <v>3053.28</v>
      </c>
    </row>
    <row r="849" spans="1:4" x14ac:dyDescent="0.25">
      <c r="A849" s="15" t="str">
        <f>'Solicitação de Pagamentos'!F851</f>
        <v>0005/20</v>
      </c>
      <c r="B849" s="16" t="str">
        <f>'Solicitação de Pagamentos'!E851</f>
        <v>COMERCIAL NACIONAL DE PRODUTOS HOSPITALARES LDA</v>
      </c>
      <c r="C849" s="16">
        <f>'Solicitação de Pagamentos'!A851</f>
        <v>190839</v>
      </c>
      <c r="D849" s="16">
        <f>'Solicitação de Pagamentos'!D851</f>
        <v>540</v>
      </c>
    </row>
    <row r="850" spans="1:4" x14ac:dyDescent="0.25">
      <c r="A850" s="15" t="str">
        <f>'Solicitação de Pagamentos'!F852</f>
        <v>0058/20</v>
      </c>
      <c r="B850" s="16" t="str">
        <f>'Solicitação de Pagamentos'!E852</f>
        <v>CONEXO COMERCIO DE FERRAGENS LTDA - ME</v>
      </c>
      <c r="C850" s="16">
        <f>'Solicitação de Pagamentos'!A852</f>
        <v>1775</v>
      </c>
      <c r="D850" s="16">
        <f>'Solicitação de Pagamentos'!D852</f>
        <v>982</v>
      </c>
    </row>
    <row r="851" spans="1:4" x14ac:dyDescent="0.25">
      <c r="A851" s="15" t="str">
        <f>'Solicitação de Pagamentos'!F853</f>
        <v>0019/20</v>
      </c>
      <c r="B851" s="16" t="str">
        <f>'Solicitação de Pagamentos'!E853</f>
        <v>COPOLFOOD COM PROD ALIMENTICIOS LTDA</v>
      </c>
      <c r="C851" s="16">
        <f>'Solicitação de Pagamentos'!A853</f>
        <v>184602</v>
      </c>
      <c r="D851" s="16">
        <f>'Solicitação de Pagamentos'!D853</f>
        <v>541.5</v>
      </c>
    </row>
    <row r="852" spans="1:4" x14ac:dyDescent="0.25">
      <c r="A852" s="15" t="str">
        <f>'Solicitação de Pagamentos'!F854</f>
        <v>0019/20</v>
      </c>
      <c r="B852" s="16" t="str">
        <f>'Solicitação de Pagamentos'!E854</f>
        <v>COPOLFOOD COM PROD ALIMENTICIOS LTDA</v>
      </c>
      <c r="C852" s="16">
        <f>'Solicitação de Pagamentos'!A854</f>
        <v>184055</v>
      </c>
      <c r="D852" s="16">
        <f>'Solicitação de Pagamentos'!D854</f>
        <v>659.24</v>
      </c>
    </row>
    <row r="853" spans="1:4" x14ac:dyDescent="0.25">
      <c r="A853" s="15" t="str">
        <f>'Solicitação de Pagamentos'!F855</f>
        <v>0037/20</v>
      </c>
      <c r="B853" s="16" t="str">
        <f>'Solicitação de Pagamentos'!E855</f>
        <v>COPOLFOOD COM PROD ALIMENTICIOS LTDA</v>
      </c>
      <c r="C853" s="16">
        <f>'Solicitação de Pagamentos'!A855</f>
        <v>186059</v>
      </c>
      <c r="D853" s="16">
        <f>'Solicitação de Pagamentos'!D855</f>
        <v>501.58</v>
      </c>
    </row>
    <row r="854" spans="1:4" x14ac:dyDescent="0.25">
      <c r="A854" s="15" t="str">
        <f>'Solicitação de Pagamentos'!F856</f>
        <v>0037/20</v>
      </c>
      <c r="B854" s="16" t="str">
        <f>'Solicitação de Pagamentos'!E856</f>
        <v>COPOLFOOD COM PROD ALIMENTICIOS LTDA</v>
      </c>
      <c r="C854" s="16">
        <f>'Solicitação de Pagamentos'!A856</f>
        <v>185463</v>
      </c>
      <c r="D854" s="16">
        <f>'Solicitação de Pagamentos'!D856</f>
        <v>147</v>
      </c>
    </row>
    <row r="855" spans="1:4" x14ac:dyDescent="0.25">
      <c r="A855" s="15" t="str">
        <f>'Solicitação de Pagamentos'!F857</f>
        <v>0037/20</v>
      </c>
      <c r="B855" s="16" t="str">
        <f>'Solicitação de Pagamentos'!E857</f>
        <v>COPOLFOOD COM PROD ALIMENTICIOS LTDA</v>
      </c>
      <c r="C855" s="16">
        <f>'Solicitação de Pagamentos'!A857</f>
        <v>185443</v>
      </c>
      <c r="D855" s="16">
        <f>'Solicitação de Pagamentos'!D857</f>
        <v>459.47</v>
      </c>
    </row>
    <row r="856" spans="1:4" x14ac:dyDescent="0.25">
      <c r="A856" s="15" t="str">
        <f>'Solicitação de Pagamentos'!F858</f>
        <v>0065/20</v>
      </c>
      <c r="B856" s="16" t="str">
        <f>'Solicitação de Pagamentos'!E858</f>
        <v>COPOLFOOD COM PROD ALIMENTICIOS LTDA</v>
      </c>
      <c r="C856" s="16">
        <f>'Solicitação de Pagamentos'!A858</f>
        <v>186511</v>
      </c>
      <c r="D856" s="16">
        <f>'Solicitação de Pagamentos'!D858</f>
        <v>466</v>
      </c>
    </row>
    <row r="857" spans="1:4" x14ac:dyDescent="0.25">
      <c r="A857" s="15" t="str">
        <f>'Solicitação de Pagamentos'!F859</f>
        <v>0007/20</v>
      </c>
      <c r="B857" s="16" t="str">
        <f>'Solicitação de Pagamentos'!E859</f>
        <v>COTAÇÃO REPRES IMP EXPORTACAO LTDA</v>
      </c>
      <c r="C857" s="16">
        <f>'Solicitação de Pagamentos'!A859</f>
        <v>27460</v>
      </c>
      <c r="D857" s="16">
        <f>'Solicitação de Pagamentos'!D859</f>
        <v>600</v>
      </c>
    </row>
    <row r="858" spans="1:4" x14ac:dyDescent="0.25">
      <c r="A858" s="15" t="str">
        <f>'Solicitação de Pagamentos'!F860</f>
        <v>0029/20</v>
      </c>
      <c r="B858" s="16" t="str">
        <f>'Solicitação de Pagamentos'!E860</f>
        <v>COTAÇÃO REPRES IMP EXPORTACAO LTDA</v>
      </c>
      <c r="C858" s="16">
        <f>'Solicitação de Pagamentos'!A860</f>
        <v>27585</v>
      </c>
      <c r="D858" s="16">
        <f>'Solicitação de Pagamentos'!D860</f>
        <v>600</v>
      </c>
    </row>
    <row r="859" spans="1:4" x14ac:dyDescent="0.25">
      <c r="A859" s="15" t="str">
        <f>'Solicitação de Pagamentos'!F861</f>
        <v>0029/20</v>
      </c>
      <c r="B859" s="16" t="str">
        <f>'Solicitação de Pagamentos'!E861</f>
        <v>COTAÇÃO REPRES IMP EXPORTACAO LTDA</v>
      </c>
      <c r="C859" s="16">
        <f>'Solicitação de Pagamentos'!A861</f>
        <v>27586</v>
      </c>
      <c r="D859" s="16">
        <f>'Solicitação de Pagamentos'!D861</f>
        <v>504</v>
      </c>
    </row>
    <row r="860" spans="1:4" x14ac:dyDescent="0.25">
      <c r="A860" s="15" t="str">
        <f>'Solicitação de Pagamentos'!F862</f>
        <v>0074/20</v>
      </c>
      <c r="B860" s="16" t="str">
        <f>'Solicitação de Pagamentos'!E862</f>
        <v>COTAÇÃO REPRES IMP EXPORTACAO LTDA</v>
      </c>
      <c r="C860" s="16">
        <f>'Solicitação de Pagamentos'!A862</f>
        <v>27761</v>
      </c>
      <c r="D860" s="16">
        <f>'Solicitação de Pagamentos'!D862</f>
        <v>1580</v>
      </c>
    </row>
    <row r="861" spans="1:4" x14ac:dyDescent="0.25">
      <c r="A861" s="15" t="str">
        <f>'Solicitação de Pagamentos'!F863</f>
        <v>0074/20</v>
      </c>
      <c r="B861" s="16" t="str">
        <f>'Solicitação de Pagamentos'!E863</f>
        <v>CRISMED COMERCIAL HOSPITALAR LTDA</v>
      </c>
      <c r="C861" s="16">
        <f>'Solicitação de Pagamentos'!A863</f>
        <v>220395</v>
      </c>
      <c r="D861" s="16">
        <f>'Solicitação de Pagamentos'!D863</f>
        <v>426.8</v>
      </c>
    </row>
    <row r="862" spans="1:4" x14ac:dyDescent="0.25">
      <c r="A862" s="15" t="str">
        <f>'Solicitação de Pagamentos'!F864</f>
        <v>0029/20</v>
      </c>
      <c r="B862" s="16" t="str">
        <f>'Solicitação de Pagamentos'!E864</f>
        <v xml:space="preserve">CRISMED COMERCIAL HOSPITALAR LTDA </v>
      </c>
      <c r="C862" s="16">
        <f>'Solicitação de Pagamentos'!A864</f>
        <v>218853</v>
      </c>
      <c r="D862" s="16">
        <f>'Solicitação de Pagamentos'!D864</f>
        <v>266.49</v>
      </c>
    </row>
    <row r="863" spans="1:4" x14ac:dyDescent="0.25">
      <c r="A863" s="15" t="str">
        <f>'Solicitação de Pagamentos'!F865</f>
        <v>0081/20</v>
      </c>
      <c r="B863" s="16" t="str">
        <f>'Solicitação de Pagamentos'!E865</f>
        <v xml:space="preserve">CRISMED COMERCIAL HOSPITALAR LTDA </v>
      </c>
      <c r="C863" s="16">
        <f>'Solicitação de Pagamentos'!A865</f>
        <v>220783</v>
      </c>
      <c r="D863" s="16">
        <f>'Solicitação de Pagamentos'!D865</f>
        <v>304</v>
      </c>
    </row>
    <row r="864" spans="1:4" x14ac:dyDescent="0.25">
      <c r="A864" s="15" t="str">
        <f>'Solicitação de Pagamentos'!F866</f>
        <v>0068/20</v>
      </c>
      <c r="B864" s="16" t="str">
        <f>'Solicitação de Pagamentos'!E866</f>
        <v>CRISTALIA PROD QUIMICOS FARMACEUTICOS LTDA</v>
      </c>
      <c r="C864" s="16">
        <f>'Solicitação de Pagamentos'!A866</f>
        <v>2563203</v>
      </c>
      <c r="D864" s="16">
        <f>'Solicitação de Pagamentos'!D866</f>
        <v>760</v>
      </c>
    </row>
    <row r="865" spans="1:4" x14ac:dyDescent="0.25">
      <c r="A865" s="15" t="str">
        <f>'Solicitação de Pagamentos'!F867</f>
        <v>0068/20</v>
      </c>
      <c r="B865" s="16" t="str">
        <f>'Solicitação de Pagamentos'!E867</f>
        <v>CRISTALIA PROD QUIMICOS FARMACEUTICOS LTDA</v>
      </c>
      <c r="C865" s="16">
        <f>'Solicitação de Pagamentos'!A867</f>
        <v>2561894</v>
      </c>
      <c r="D865" s="16">
        <f>'Solicitação de Pagamentos'!D867</f>
        <v>1067</v>
      </c>
    </row>
    <row r="866" spans="1:4" x14ac:dyDescent="0.25">
      <c r="A866" s="15" t="str">
        <f>'Solicitação de Pagamentos'!F868</f>
        <v>0081/20</v>
      </c>
      <c r="B866" s="16" t="str">
        <f>'Solicitação de Pagamentos'!E868</f>
        <v>CRISTALIA PROD QUIMICOS FARMACEUTICOS LTDA</v>
      </c>
      <c r="C866" s="16">
        <f>'Solicitação de Pagamentos'!A868</f>
        <v>2570424</v>
      </c>
      <c r="D866" s="16">
        <f>'Solicitação de Pagamentos'!D868</f>
        <v>2340</v>
      </c>
    </row>
    <row r="867" spans="1:4" x14ac:dyDescent="0.25">
      <c r="A867" s="15" t="str">
        <f>'Solicitação de Pagamentos'!F869</f>
        <v>0082/20</v>
      </c>
      <c r="B867" s="16" t="str">
        <f>'Solicitação de Pagamentos'!E869</f>
        <v>CRISTALIA PROD QUIMICOS FARMACEUTICOS LTDA</v>
      </c>
      <c r="C867" s="16">
        <f>'Solicitação de Pagamentos'!A869</f>
        <v>2575144</v>
      </c>
      <c r="D867" s="16">
        <f>'Solicitação de Pagamentos'!D869</f>
        <v>2160</v>
      </c>
    </row>
    <row r="868" spans="1:4" x14ac:dyDescent="0.25">
      <c r="A868" s="15" t="str">
        <f>'Solicitação de Pagamentos'!F870</f>
        <v>0082/20</v>
      </c>
      <c r="B868" s="16" t="str">
        <f>'Solicitação de Pagamentos'!E870</f>
        <v>CRISTALIA PROD QUIMICOS FARMACEUTICOS LTDA</v>
      </c>
      <c r="C868" s="16">
        <f>'Solicitação de Pagamentos'!A870</f>
        <v>2573103</v>
      </c>
      <c r="D868" s="16">
        <f>'Solicitação de Pagamentos'!D870</f>
        <v>1121</v>
      </c>
    </row>
    <row r="869" spans="1:4" x14ac:dyDescent="0.25">
      <c r="A869" s="15" t="str">
        <f>'Solicitação de Pagamentos'!F871</f>
        <v>0022/20</v>
      </c>
      <c r="B869" s="16" t="str">
        <f>'Solicitação de Pagamentos'!E871</f>
        <v>CTM EXPRESS DISTRIBUIDORA DE MEDICAMENTOS</v>
      </c>
      <c r="C869" s="16">
        <f>'Solicitação de Pagamentos'!A871</f>
        <v>6681</v>
      </c>
      <c r="D869" s="16">
        <f>'Solicitação de Pagamentos'!D871</f>
        <v>1490</v>
      </c>
    </row>
    <row r="870" spans="1:4" x14ac:dyDescent="0.25">
      <c r="A870" s="15" t="str">
        <f>'Solicitação de Pagamentos'!F872</f>
        <v>0023/20</v>
      </c>
      <c r="B870" s="16" t="str">
        <f>'Solicitação de Pagamentos'!E872</f>
        <v>CTM EXPRESS DISTRIBUIDORA DE MEDICAMENTOS</v>
      </c>
      <c r="C870" s="16">
        <f>'Solicitação de Pagamentos'!A872</f>
        <v>6694</v>
      </c>
      <c r="D870" s="16">
        <f>'Solicitação de Pagamentos'!D872</f>
        <v>2145.6</v>
      </c>
    </row>
    <row r="871" spans="1:4" x14ac:dyDescent="0.25">
      <c r="A871" s="15" t="str">
        <f>'Solicitação de Pagamentos'!F873</f>
        <v>0075/20</v>
      </c>
      <c r="B871" s="16" t="str">
        <f>'Solicitação de Pagamentos'!E873</f>
        <v>D F COMERCIO DE DESCARTAVEIS EIRELI</v>
      </c>
      <c r="C871" s="16">
        <f>'Solicitação de Pagamentos'!A873</f>
        <v>2192</v>
      </c>
      <c r="D871" s="16">
        <f>'Solicitação de Pagamentos'!D873</f>
        <v>1805</v>
      </c>
    </row>
    <row r="872" spans="1:4" x14ac:dyDescent="0.25">
      <c r="A872" s="15" t="str">
        <f>'Solicitação de Pagamentos'!F874</f>
        <v>0029/20</v>
      </c>
      <c r="B872" s="16" t="str">
        <f>'Solicitação de Pagamentos'!E874</f>
        <v>DATA EQUIPAMENTOS DE SEGURANÇA LTDA ME</v>
      </c>
      <c r="C872" s="16">
        <f>'Solicitação de Pagamentos'!A874</f>
        <v>25654</v>
      </c>
      <c r="D872" s="16">
        <f>'Solicitação de Pagamentos'!D874</f>
        <v>200</v>
      </c>
    </row>
    <row r="873" spans="1:4" x14ac:dyDescent="0.25">
      <c r="A873" s="15" t="str">
        <f>'Solicitação de Pagamentos'!F875</f>
        <v>0074/20</v>
      </c>
      <c r="B873" s="16" t="str">
        <f>'Solicitação de Pagamentos'!E875</f>
        <v>DE PAULI COM. REPRES IMPORT EXPORT LTDA</v>
      </c>
      <c r="C873" s="16">
        <f>'Solicitação de Pagamentos'!A875</f>
        <v>63454</v>
      </c>
      <c r="D873" s="16">
        <f>'Solicitação de Pagamentos'!D875</f>
        <v>1866.23</v>
      </c>
    </row>
    <row r="874" spans="1:4" x14ac:dyDescent="0.25">
      <c r="A874" s="15" t="str">
        <f>'Solicitação de Pagamentos'!F876</f>
        <v>0089/20</v>
      </c>
      <c r="B874" s="16" t="str">
        <f>'Solicitação de Pagamentos'!E876</f>
        <v>DE PAULI COM. REPRES IMPORT EXPORT LTDA</v>
      </c>
      <c r="C874" s="16">
        <f>'Solicitação de Pagamentos'!A876</f>
        <v>63851</v>
      </c>
      <c r="D874" s="16">
        <f>'Solicitação de Pagamentos'!D876</f>
        <v>3253.34</v>
      </c>
    </row>
    <row r="875" spans="1:4" x14ac:dyDescent="0.25">
      <c r="A875" s="15" t="str">
        <f>'Solicitação de Pagamentos'!F877</f>
        <v>0074/20</v>
      </c>
      <c r="B875" s="16" t="str">
        <f>'Solicitação de Pagamentos'!E877</f>
        <v xml:space="preserve">DEAL VITAL COMERCIO DE MATERIAL CIRURGICO E HOSPITALAR </v>
      </c>
      <c r="C875" s="16">
        <f>'Solicitação de Pagamentos'!A877</f>
        <v>30</v>
      </c>
      <c r="D875" s="16">
        <f>'Solicitação de Pagamentos'!D877</f>
        <v>1608</v>
      </c>
    </row>
    <row r="876" spans="1:4" x14ac:dyDescent="0.25">
      <c r="A876" s="15" t="str">
        <f>'Solicitação de Pagamentos'!F878</f>
        <v>0074/20</v>
      </c>
      <c r="B876" s="16" t="str">
        <f>'Solicitação de Pagamentos'!E878</f>
        <v xml:space="preserve">DEAL VITAL COMERCIO DE MATERIAL CIRURGICO E HOSPITALAR </v>
      </c>
      <c r="C876" s="16">
        <f>'Solicitação de Pagamentos'!A878</f>
        <v>30</v>
      </c>
      <c r="D876" s="16">
        <f>'Solicitação de Pagamentos'!D878</f>
        <v>1608</v>
      </c>
    </row>
    <row r="877" spans="1:4" x14ac:dyDescent="0.25">
      <c r="A877" s="15" t="str">
        <f>'Solicitação de Pagamentos'!F879</f>
        <v>0017/20</v>
      </c>
      <c r="B877" s="16" t="str">
        <f>'Solicitação de Pagamentos'!E879</f>
        <v>DOM JOÃO PAES E DOCES LTDA</v>
      </c>
      <c r="C877" s="16">
        <f>'Solicitação de Pagamentos'!A879</f>
        <v>24</v>
      </c>
      <c r="D877" s="16">
        <f>'Solicitação de Pagamentos'!D879</f>
        <v>1095.3399999999999</v>
      </c>
    </row>
    <row r="878" spans="1:4" x14ac:dyDescent="0.25">
      <c r="A878" s="15" t="str">
        <f>'Solicitação de Pagamentos'!F880</f>
        <v>0017/20</v>
      </c>
      <c r="B878" s="16" t="str">
        <f>'Solicitação de Pagamentos'!E880</f>
        <v>DOM JOÃO PAES E DOCES LTDA</v>
      </c>
      <c r="C878" s="16">
        <f>'Solicitação de Pagamentos'!A880</f>
        <v>25</v>
      </c>
      <c r="D878" s="16">
        <f>'Solicitação de Pagamentos'!D880</f>
        <v>214.5</v>
      </c>
    </row>
    <row r="879" spans="1:4" x14ac:dyDescent="0.25">
      <c r="A879" s="15" t="str">
        <f>'Solicitação de Pagamentos'!F881</f>
        <v>0020/20</v>
      </c>
      <c r="B879" s="16" t="str">
        <f>'Solicitação de Pagamentos'!E881</f>
        <v>DOM JOÃO PAES E DOCES LTDA</v>
      </c>
      <c r="C879" s="16">
        <f>'Solicitação de Pagamentos'!A881</f>
        <v>23</v>
      </c>
      <c r="D879" s="16">
        <f>'Solicitação de Pagamentos'!D881</f>
        <v>360</v>
      </c>
    </row>
    <row r="880" spans="1:4" x14ac:dyDescent="0.25">
      <c r="A880" s="15" t="str">
        <f>'Solicitação de Pagamentos'!F882</f>
        <v>0035/20</v>
      </c>
      <c r="B880" s="16" t="str">
        <f>'Solicitação de Pagamentos'!E882</f>
        <v>DOM JOÃO PAES E DOCES LTDA</v>
      </c>
      <c r="C880" s="16">
        <f>'Solicitação de Pagamentos'!A882</f>
        <v>28</v>
      </c>
      <c r="D880" s="16">
        <f>'Solicitação de Pagamentos'!D882</f>
        <v>440</v>
      </c>
    </row>
    <row r="881" spans="1:4" x14ac:dyDescent="0.25">
      <c r="A881" s="15" t="str">
        <f>'Solicitação de Pagamentos'!F883</f>
        <v>0036/20</v>
      </c>
      <c r="B881" s="16" t="str">
        <f>'Solicitação de Pagamentos'!E883</f>
        <v>DOM JOÃO PAES E DOCES LTDA</v>
      </c>
      <c r="C881" s="16">
        <f>'Solicitação de Pagamentos'!A883</f>
        <v>26</v>
      </c>
      <c r="D881" s="16">
        <f>'Solicitação de Pagamentos'!D883</f>
        <v>1139.7</v>
      </c>
    </row>
    <row r="882" spans="1:4" x14ac:dyDescent="0.25">
      <c r="A882" s="15" t="str">
        <f>'Solicitação de Pagamentos'!F884</f>
        <v>0036/20</v>
      </c>
      <c r="B882" s="16" t="str">
        <f>'Solicitação de Pagamentos'!E884</f>
        <v>DOM JOÃO PAES E DOCES LTDA</v>
      </c>
      <c r="C882" s="16">
        <f>'Solicitação de Pagamentos'!A884</f>
        <v>27</v>
      </c>
      <c r="D882" s="16">
        <f>'Solicitação de Pagamentos'!D884</f>
        <v>143</v>
      </c>
    </row>
    <row r="883" spans="1:4" x14ac:dyDescent="0.25">
      <c r="A883" s="15" t="str">
        <f>'Solicitação de Pagamentos'!F885</f>
        <v>0002/20</v>
      </c>
      <c r="B883" s="16" t="str">
        <f>'Solicitação de Pagamentos'!E885</f>
        <v>DUPATRI HOSPITALAR COMERCIO IMPORTACAO E EXPORTACAO LTDA</v>
      </c>
      <c r="C883" s="16">
        <f>'Solicitação de Pagamentos'!A885</f>
        <v>27842</v>
      </c>
      <c r="D883" s="16">
        <f>'Solicitação de Pagamentos'!D885</f>
        <v>955.52</v>
      </c>
    </row>
    <row r="884" spans="1:4" x14ac:dyDescent="0.25">
      <c r="A884" s="15" t="str">
        <f>'Solicitação de Pagamentos'!F886</f>
        <v>0007/20</v>
      </c>
      <c r="B884" s="16" t="str">
        <f>'Solicitação de Pagamentos'!E886</f>
        <v>DUPATRI HOSPITALAR COMERCIO IMPORTACAO E EXPORTACAO LTDA</v>
      </c>
      <c r="C884" s="16">
        <f>'Solicitação de Pagamentos'!A886</f>
        <v>34383</v>
      </c>
      <c r="D884" s="16">
        <f>'Solicitação de Pagamentos'!D886</f>
        <v>201</v>
      </c>
    </row>
    <row r="885" spans="1:4" x14ac:dyDescent="0.25">
      <c r="A885" s="15" t="str">
        <f>'Solicitação de Pagamentos'!F887</f>
        <v>0007/20</v>
      </c>
      <c r="B885" s="16" t="str">
        <f>'Solicitação de Pagamentos'!E887</f>
        <v>DUPATRI HOSPITALAR COMERCIO IMPORTACAO E EXPORTACAO LTDA</v>
      </c>
      <c r="C885" s="16">
        <f>'Solicitação de Pagamentos'!A887</f>
        <v>1070358</v>
      </c>
      <c r="D885" s="16">
        <f>'Solicitação de Pagamentos'!D887</f>
        <v>993.6</v>
      </c>
    </row>
    <row r="886" spans="1:4" x14ac:dyDescent="0.25">
      <c r="A886" s="15" t="str">
        <f>'Solicitação de Pagamentos'!F888</f>
        <v>0029/20</v>
      </c>
      <c r="B886" s="16" t="str">
        <f>'Solicitação de Pagamentos'!E888</f>
        <v>DUPATRI HOSPITALAR COMERCIO IMPORTACAO E EXPORTACAO LTDA</v>
      </c>
      <c r="C886" s="16">
        <f>'Solicitação de Pagamentos'!A888</f>
        <v>1075605</v>
      </c>
      <c r="D886" s="16">
        <f>'Solicitação de Pagamentos'!D888</f>
        <v>1723.8</v>
      </c>
    </row>
    <row r="887" spans="1:4" x14ac:dyDescent="0.25">
      <c r="A887" s="15" t="str">
        <f>'Solicitação de Pagamentos'!F889</f>
        <v>0029/20</v>
      </c>
      <c r="B887" s="16" t="str">
        <f>'Solicitação de Pagamentos'!E889</f>
        <v>DUPATRI HOSPITALAR COMERCIO IMPORTACAO E EXPORTACAO LTDA</v>
      </c>
      <c r="C887" s="16">
        <f>'Solicitação de Pagamentos'!A889</f>
        <v>34386</v>
      </c>
      <c r="D887" s="16">
        <f>'Solicitação de Pagamentos'!D889</f>
        <v>1848.76</v>
      </c>
    </row>
    <row r="888" spans="1:4" x14ac:dyDescent="0.25">
      <c r="A888" s="15" t="str">
        <f>'Solicitação de Pagamentos'!F890</f>
        <v>0068/20</v>
      </c>
      <c r="B888" s="16" t="str">
        <f>'Solicitação de Pagamentos'!E890</f>
        <v>DUPATRI HOSPITALAR COMERCIO IMPORTACAO E EXPORTACAO LTDA</v>
      </c>
      <c r="C888" s="16">
        <f>'Solicitação de Pagamentos'!A890</f>
        <v>1083808</v>
      </c>
      <c r="D888" s="16">
        <f>'Solicitação de Pagamentos'!D890</f>
        <v>200.4</v>
      </c>
    </row>
    <row r="889" spans="1:4" x14ac:dyDescent="0.25">
      <c r="A889" s="15" t="str">
        <f>'Solicitação de Pagamentos'!F891</f>
        <v>0068/20</v>
      </c>
      <c r="B889" s="16" t="str">
        <f>'Solicitação de Pagamentos'!E891</f>
        <v>DUPATRI HOSPITALAR COMERCIO IMPORTACAO E EXPORTACAO LTDA</v>
      </c>
      <c r="C889" s="16">
        <f>'Solicitação de Pagamentos'!A891</f>
        <v>1083817</v>
      </c>
      <c r="D889" s="16">
        <f>'Solicitação de Pagamentos'!D891</f>
        <v>143</v>
      </c>
    </row>
    <row r="890" spans="1:4" x14ac:dyDescent="0.25">
      <c r="A890" s="15" t="str">
        <f>'Solicitação de Pagamentos'!F892</f>
        <v>0068/20</v>
      </c>
      <c r="B890" s="16" t="str">
        <f>'Solicitação de Pagamentos'!E892</f>
        <v>DUPATRI HOSPITALAR COMERCIO IMPORTACAO E EXPORTACAO LTDA</v>
      </c>
      <c r="C890" s="16">
        <f>'Solicitação de Pagamentos'!A892</f>
        <v>44198</v>
      </c>
      <c r="D890" s="16">
        <f>'Solicitação de Pagamentos'!D892</f>
        <v>435.8</v>
      </c>
    </row>
    <row r="891" spans="1:4" x14ac:dyDescent="0.25">
      <c r="A891" s="15" t="str">
        <f>'Solicitação de Pagamentos'!F893</f>
        <v>0074/20</v>
      </c>
      <c r="B891" s="16" t="str">
        <f>'Solicitação de Pagamentos'!E893</f>
        <v>DUPATRI HOSPITALAR COMERCIO IMPORTACAO E EXPORTACAO LTDA</v>
      </c>
      <c r="C891" s="16">
        <f>'Solicitação de Pagamentos'!A893</f>
        <v>48126</v>
      </c>
      <c r="D891" s="16">
        <f>'Solicitação de Pagamentos'!D893</f>
        <v>1542.5</v>
      </c>
    </row>
    <row r="892" spans="1:4" x14ac:dyDescent="0.25">
      <c r="A892" s="15" t="str">
        <f>'Solicitação de Pagamentos'!F894</f>
        <v>0074/20</v>
      </c>
      <c r="B892" s="16" t="str">
        <f>'Solicitação de Pagamentos'!E894</f>
        <v>DUPATRI HOSPITALAR COMERCIO IMPORTACAO E EXPORTACAO LTDA</v>
      </c>
      <c r="C892" s="16">
        <f>'Solicitação de Pagamentos'!A894</f>
        <v>45536</v>
      </c>
      <c r="D892" s="16">
        <f>'Solicitação de Pagamentos'!D894</f>
        <v>174</v>
      </c>
    </row>
    <row r="893" spans="1:4" x14ac:dyDescent="0.25">
      <c r="A893" s="15" t="str">
        <f>'Solicitação de Pagamentos'!F895</f>
        <v>0074/20</v>
      </c>
      <c r="B893" s="16" t="str">
        <f>'Solicitação de Pagamentos'!E895</f>
        <v>DUPATRI HOSPITALAR COMERCIO IMPORTACAO E EXPORTACAO LTDA</v>
      </c>
      <c r="C893" s="16">
        <f>'Solicitação de Pagamentos'!A895</f>
        <v>1084594</v>
      </c>
      <c r="D893" s="16">
        <f>'Solicitação de Pagamentos'!D895</f>
        <v>266.8</v>
      </c>
    </row>
    <row r="894" spans="1:4" x14ac:dyDescent="0.25">
      <c r="A894" s="15" t="str">
        <f>'Solicitação de Pagamentos'!F896</f>
        <v>0005/20</v>
      </c>
      <c r="B894" s="16" t="str">
        <f>'Solicitação de Pagamentos'!E896</f>
        <v xml:space="preserve">ECO SOLUÇÕES PRODUTOS DE LIMPEZA LTDA ME </v>
      </c>
      <c r="C894" s="16">
        <f>'Solicitação de Pagamentos'!A896</f>
        <v>12389</v>
      </c>
      <c r="D894" s="16">
        <f>'Solicitação de Pagamentos'!D896</f>
        <v>207</v>
      </c>
    </row>
    <row r="895" spans="1:4" x14ac:dyDescent="0.25">
      <c r="A895" s="15" t="str">
        <f>'Solicitação de Pagamentos'!F897</f>
        <v>0031/20</v>
      </c>
      <c r="B895" s="16" t="str">
        <f>'Solicitação de Pagamentos'!E897</f>
        <v xml:space="preserve">ECO SOLUÇÕES PRODUTOS DE LIMPEZA LTDA ME </v>
      </c>
      <c r="C895" s="16">
        <f>'Solicitação de Pagamentos'!A897</f>
        <v>12635</v>
      </c>
      <c r="D895" s="16">
        <f>'Solicitação de Pagamentos'!D897</f>
        <v>370</v>
      </c>
    </row>
    <row r="896" spans="1:4" x14ac:dyDescent="0.25">
      <c r="A896" s="15" t="str">
        <f>'Solicitação de Pagamentos'!F898</f>
        <v>0031/20</v>
      </c>
      <c r="B896" s="16" t="str">
        <f>'Solicitação de Pagamentos'!E898</f>
        <v xml:space="preserve">ECO SOLUÇÕES PRODUTOS DE LIMPEZA LTDA ME </v>
      </c>
      <c r="C896" s="16">
        <f>'Solicitação de Pagamentos'!A898</f>
        <v>12620</v>
      </c>
      <c r="D896" s="16">
        <f>'Solicitação de Pagamentos'!D898</f>
        <v>459.06</v>
      </c>
    </row>
    <row r="897" spans="1:4" x14ac:dyDescent="0.25">
      <c r="A897" s="15" t="str">
        <f>'Solicitação de Pagamentos'!F899</f>
        <v>0031/20</v>
      </c>
      <c r="B897" s="16" t="str">
        <f>'Solicitação de Pagamentos'!E899</f>
        <v xml:space="preserve">ECO SOLUÇÕES PRODUTOS DE LIMPEZA LTDA ME </v>
      </c>
      <c r="C897" s="16">
        <f>'Solicitação de Pagamentos'!A899</f>
        <v>12581</v>
      </c>
      <c r="D897" s="16">
        <f>'Solicitação de Pagamentos'!D899</f>
        <v>725.99</v>
      </c>
    </row>
    <row r="898" spans="1:4" x14ac:dyDescent="0.25">
      <c r="A898" s="15" t="str">
        <f>'Solicitação de Pagamentos'!F900</f>
        <v>0075/20</v>
      </c>
      <c r="B898" s="16" t="str">
        <f>'Solicitação de Pagamentos'!E900</f>
        <v xml:space="preserve">ECO SOLUÇÕES PRODUTOS DE LIMPEZA LTDA ME </v>
      </c>
      <c r="C898" s="16">
        <f>'Solicitação de Pagamentos'!A900</f>
        <v>12846</v>
      </c>
      <c r="D898" s="16">
        <f>'Solicitação de Pagamentos'!D900</f>
        <v>617.94000000000005</v>
      </c>
    </row>
    <row r="899" spans="1:4" x14ac:dyDescent="0.25">
      <c r="A899" s="15" t="str">
        <f>'Solicitação de Pagamentos'!F901</f>
        <v>0031/20</v>
      </c>
      <c r="B899" s="16" t="str">
        <f>'Solicitação de Pagamentos'!E901</f>
        <v>EMBU EOI COM DE EQUIPAMENTOS INDIV EIRELIME ME</v>
      </c>
      <c r="C899" s="16">
        <f>'Solicitação de Pagamentos'!A901</f>
        <v>2547</v>
      </c>
      <c r="D899" s="16">
        <f>'Solicitação de Pagamentos'!D901</f>
        <v>608</v>
      </c>
    </row>
    <row r="900" spans="1:4" x14ac:dyDescent="0.25">
      <c r="A900" s="15" t="str">
        <f>'Solicitação de Pagamentos'!F902</f>
        <v>0076/20</v>
      </c>
      <c r="B900" s="16" t="str">
        <f>'Solicitação de Pagamentos'!E902</f>
        <v>EUCLIDES JOAO DOS SANTOS COSMETICOS ME</v>
      </c>
      <c r="C900" s="16">
        <f>'Solicitação de Pagamentos'!A902</f>
        <v>885</v>
      </c>
      <c r="D900" s="16">
        <f>'Solicitação de Pagamentos'!D902</f>
        <v>637.51</v>
      </c>
    </row>
    <row r="901" spans="1:4" x14ac:dyDescent="0.25">
      <c r="A901" s="15" t="str">
        <f>'Solicitação de Pagamentos'!F903</f>
        <v>0076/20</v>
      </c>
      <c r="B901" s="16" t="str">
        <f>'Solicitação de Pagamentos'!E903</f>
        <v>EUCLIDES JOAO DOS SANTOS COSMETICOS ME</v>
      </c>
      <c r="C901" s="16">
        <f>'Solicitação de Pagamentos'!A903</f>
        <v>884</v>
      </c>
      <c r="D901" s="16">
        <f>'Solicitação de Pagamentos'!D903</f>
        <v>224.97</v>
      </c>
    </row>
    <row r="902" spans="1:4" x14ac:dyDescent="0.25">
      <c r="A902" s="15" t="str">
        <f>'Solicitação de Pagamentos'!F904</f>
        <v>0076/20</v>
      </c>
      <c r="B902" s="16" t="str">
        <f>'Solicitação de Pagamentos'!E904</f>
        <v>EUCLIDES JOAO DOS SANTOS COSMETICOS ME</v>
      </c>
      <c r="C902" s="16">
        <f>'Solicitação de Pagamentos'!A904</f>
        <v>883</v>
      </c>
      <c r="D902" s="16">
        <f>'Solicitação de Pagamentos'!D904</f>
        <v>59.95</v>
      </c>
    </row>
    <row r="903" spans="1:4" x14ac:dyDescent="0.25">
      <c r="A903" s="15" t="str">
        <f>'Solicitação de Pagamentos'!F905</f>
        <v>0084/20</v>
      </c>
      <c r="B903" s="16" t="str">
        <f>'Solicitação de Pagamentos'!E905</f>
        <v>EUCLIDES JOAO DOS SANTOS COSMETICOS ME</v>
      </c>
      <c r="C903" s="16">
        <f>'Solicitação de Pagamentos'!A905</f>
        <v>886</v>
      </c>
      <c r="D903" s="16">
        <f>'Solicitação de Pagamentos'!D905</f>
        <v>1080.5</v>
      </c>
    </row>
    <row r="904" spans="1:4" x14ac:dyDescent="0.25">
      <c r="A904" s="15" t="str">
        <f>'Solicitação de Pagamentos'!F906</f>
        <v>0084/20</v>
      </c>
      <c r="B904" s="16" t="str">
        <f>'Solicitação de Pagamentos'!E906</f>
        <v>EUCLIDES JOAO DOS SANTOS COSMETICOS ME</v>
      </c>
      <c r="C904" s="16">
        <f>'Solicitação de Pagamentos'!A906</f>
        <v>887</v>
      </c>
      <c r="D904" s="16">
        <f>'Solicitação de Pagamentos'!D906</f>
        <v>345.12</v>
      </c>
    </row>
    <row r="905" spans="1:4" x14ac:dyDescent="0.25">
      <c r="A905" s="15" t="str">
        <f>'Solicitação de Pagamentos'!F907</f>
        <v>0007/20</v>
      </c>
      <c r="B905" s="16" t="str">
        <f>'Solicitação de Pagamentos'!E907</f>
        <v>EXPRESSMEDICAL COM AT AC E VAR CORREL MEDICOS LTDA</v>
      </c>
      <c r="C905" s="16">
        <f>'Solicitação de Pagamentos'!A907</f>
        <v>44092</v>
      </c>
      <c r="D905" s="16">
        <f>'Solicitação de Pagamentos'!D907</f>
        <v>1257.5999999999999</v>
      </c>
    </row>
    <row r="906" spans="1:4" x14ac:dyDescent="0.25">
      <c r="A906" s="15" t="str">
        <f>'Solicitação de Pagamentos'!F908</f>
        <v>0029/20</v>
      </c>
      <c r="B906" s="16" t="str">
        <f>'Solicitação de Pagamentos'!E908</f>
        <v>EXPRESSMEDICAL COM AT AC E VAR CORREL MEDICOS LTDA</v>
      </c>
      <c r="C906" s="16">
        <f>'Solicitação de Pagamentos'!A908</f>
        <v>44545</v>
      </c>
      <c r="D906" s="16">
        <f>'Solicitação de Pagamentos'!D908</f>
        <v>3930</v>
      </c>
    </row>
    <row r="907" spans="1:4" x14ac:dyDescent="0.25">
      <c r="A907" s="15" t="str">
        <f>'Solicitação de Pagamentos'!F909</f>
        <v>0074/20</v>
      </c>
      <c r="B907" s="16" t="str">
        <f>'Solicitação de Pagamentos'!E909</f>
        <v>EXPRESSMEDICAL COM AT AC E VAR CORREL MEDICOS LTDA</v>
      </c>
      <c r="C907" s="16">
        <f>'Solicitação de Pagamentos'!A909</f>
        <v>45237</v>
      </c>
      <c r="D907" s="16">
        <f>'Solicitação de Pagamentos'!D909</f>
        <v>520</v>
      </c>
    </row>
    <row r="908" spans="1:4" x14ac:dyDescent="0.25">
      <c r="A908" s="15" t="str">
        <f>'Solicitação de Pagamentos'!F910</f>
        <v>0082/20</v>
      </c>
      <c r="B908" s="16" t="str">
        <f>'Solicitação de Pagamentos'!E910</f>
        <v>FARMATER MEDICAMENTOS LTDA</v>
      </c>
      <c r="C908" s="16">
        <f>'Solicitação de Pagamentos'!A910</f>
        <v>10582</v>
      </c>
      <c r="D908" s="16">
        <f>'Solicitação de Pagamentos'!D910</f>
        <v>776.96</v>
      </c>
    </row>
    <row r="909" spans="1:4" x14ac:dyDescent="0.25">
      <c r="A909" s="15" t="str">
        <f>'Solicitação de Pagamentos'!F911</f>
        <v>0005/20</v>
      </c>
      <c r="B909" s="16" t="str">
        <f>'Solicitação de Pagamentos'!E911</f>
        <v>FBS PRODUTOS DESCARTAVEIS EIRELI</v>
      </c>
      <c r="C909" s="16">
        <f>'Solicitação de Pagamentos'!A911</f>
        <v>970</v>
      </c>
      <c r="D909" s="16">
        <f>'Solicitação de Pagamentos'!D911</f>
        <v>559</v>
      </c>
    </row>
    <row r="910" spans="1:4" x14ac:dyDescent="0.25">
      <c r="A910" s="15" t="str">
        <f>'Solicitação de Pagamentos'!F912</f>
        <v>0006/20</v>
      </c>
      <c r="B910" s="16" t="str">
        <f>'Solicitação de Pagamentos'!E912</f>
        <v>FBS PRODUTOS DESCARTAVEIS EIRELI</v>
      </c>
      <c r="C910" s="16">
        <f>'Solicitação de Pagamentos'!A912</f>
        <v>971</v>
      </c>
      <c r="D910" s="16">
        <f>'Solicitação de Pagamentos'!D912</f>
        <v>176.14</v>
      </c>
    </row>
    <row r="911" spans="1:4" x14ac:dyDescent="0.25">
      <c r="A911" s="15" t="str">
        <f>'Solicitação de Pagamentos'!F913</f>
        <v>0007/20</v>
      </c>
      <c r="B911" s="16" t="str">
        <f>'Solicitação de Pagamentos'!E913</f>
        <v>FBS PRODUTOS DESCARTAVEIS EIRELI</v>
      </c>
      <c r="C911" s="16">
        <f>'Solicitação de Pagamentos'!A913</f>
        <v>969</v>
      </c>
      <c r="D911" s="16">
        <f>'Solicitação de Pagamentos'!D913</f>
        <v>925</v>
      </c>
    </row>
    <row r="912" spans="1:4" x14ac:dyDescent="0.25">
      <c r="A912" s="15" t="str">
        <f>'Solicitação de Pagamentos'!F914</f>
        <v>0029/20</v>
      </c>
      <c r="B912" s="16" t="str">
        <f>'Solicitação de Pagamentos'!E914</f>
        <v>FBS PRODUTOS DESCARTAVEIS EIRELI</v>
      </c>
      <c r="C912" s="16">
        <f>'Solicitação de Pagamentos'!A914</f>
        <v>996</v>
      </c>
      <c r="D912" s="16">
        <f>'Solicitação de Pagamentos'!D914</f>
        <v>1671</v>
      </c>
    </row>
    <row r="913" spans="1:4" x14ac:dyDescent="0.25">
      <c r="A913" s="15" t="str">
        <f>'Solicitação de Pagamentos'!F915</f>
        <v>0031/20</v>
      </c>
      <c r="B913" s="16" t="str">
        <f>'Solicitação de Pagamentos'!E915</f>
        <v>FBS PRODUTOS DESCARTAVEIS EIRELI</v>
      </c>
      <c r="C913" s="16">
        <f>'Solicitação de Pagamentos'!A915</f>
        <v>997</v>
      </c>
      <c r="D913" s="16">
        <f>'Solicitação de Pagamentos'!D915</f>
        <v>715.5</v>
      </c>
    </row>
    <row r="914" spans="1:4" x14ac:dyDescent="0.25">
      <c r="A914" s="15" t="str">
        <f>'Solicitação de Pagamentos'!F916</f>
        <v>0075/20</v>
      </c>
      <c r="B914" s="16" t="str">
        <f>'Solicitação de Pagamentos'!E916</f>
        <v>FBS PRODUTOS DESCARTAVEIS EIRELI</v>
      </c>
      <c r="C914" s="16">
        <f>'Solicitação de Pagamentos'!A916</f>
        <v>1032</v>
      </c>
      <c r="D914" s="16">
        <f>'Solicitação de Pagamentos'!D916</f>
        <v>939.5</v>
      </c>
    </row>
    <row r="915" spans="1:4" x14ac:dyDescent="0.25">
      <c r="A915" s="15" t="str">
        <f>'Solicitação de Pagamentos'!F917</f>
        <v>0089/20</v>
      </c>
      <c r="B915" s="16" t="str">
        <f>'Solicitação de Pagamentos'!E917</f>
        <v>FBS PRODUTOS DESCARTAVEIS EIRELI</v>
      </c>
      <c r="C915" s="16">
        <f>'Solicitação de Pagamentos'!A917</f>
        <v>1079</v>
      </c>
      <c r="D915" s="16">
        <f>'Solicitação de Pagamentos'!D917</f>
        <v>1593</v>
      </c>
    </row>
    <row r="916" spans="1:4" x14ac:dyDescent="0.25">
      <c r="A916" s="15" t="str">
        <f>'Solicitação de Pagamentos'!F918</f>
        <v>0094/20</v>
      </c>
      <c r="B916" s="16" t="str">
        <f>'Solicitação de Pagamentos'!E918</f>
        <v>FEMAG IND E COM DE PASTAS PARA ARQ LTDA</v>
      </c>
      <c r="C916" s="16">
        <f>'Solicitação de Pagamentos'!A918</f>
        <v>12781</v>
      </c>
      <c r="D916" s="16">
        <f>'Solicitação de Pagamentos'!D918</f>
        <v>1115</v>
      </c>
    </row>
    <row r="917" spans="1:4" x14ac:dyDescent="0.25">
      <c r="A917" s="15" t="str">
        <f>'Solicitação de Pagamentos'!F919</f>
        <v>0019/20</v>
      </c>
      <c r="B917" s="16" t="str">
        <f>'Solicitação de Pagamentos'!E919</f>
        <v>FESTPAN ALIMENTOS IMP. E EXPORT. LTDA</v>
      </c>
      <c r="C917" s="16">
        <f>'Solicitação de Pagamentos'!A919</f>
        <v>3035989</v>
      </c>
      <c r="D917" s="16">
        <f>'Solicitação de Pagamentos'!D919</f>
        <v>769.98</v>
      </c>
    </row>
    <row r="918" spans="1:4" x14ac:dyDescent="0.25">
      <c r="A918" s="15" t="str">
        <f>'Solicitação de Pagamentos'!F920</f>
        <v>0037/20</v>
      </c>
      <c r="B918" s="16" t="str">
        <f>'Solicitação de Pagamentos'!E920</f>
        <v>FESTPAN ALIMENTOS IMP. E EXPORT. LTDA</v>
      </c>
      <c r="C918" s="16">
        <f>'Solicitação de Pagamentos'!A920</f>
        <v>3054343</v>
      </c>
      <c r="D918" s="16">
        <f>'Solicitação de Pagamentos'!D920</f>
        <v>963.2</v>
      </c>
    </row>
    <row r="919" spans="1:4" x14ac:dyDescent="0.25">
      <c r="A919" s="15" t="str">
        <f>'Solicitação de Pagamentos'!F921</f>
        <v>0065/20</v>
      </c>
      <c r="B919" s="16" t="str">
        <f>'Solicitação de Pagamentos'!E921</f>
        <v>FESTPAN ALIMENTOS IMP. E EXPORT. LTDA</v>
      </c>
      <c r="C919" s="16">
        <f>'Solicitação de Pagamentos'!A921</f>
        <v>3068285</v>
      </c>
      <c r="D919" s="16">
        <f>'Solicitação de Pagamentos'!D921</f>
        <v>521.67999999999995</v>
      </c>
    </row>
    <row r="920" spans="1:4" x14ac:dyDescent="0.25">
      <c r="A920" s="15" t="str">
        <f>'Solicitação de Pagamentos'!F922</f>
        <v>0002/20</v>
      </c>
      <c r="B920" s="16" t="str">
        <f>'Solicitação de Pagamentos'!E922</f>
        <v>FOUR MED DISTRIBUIDORA HOSPITALAR IMPORTADORA LTDA EPP</v>
      </c>
      <c r="C920" s="16">
        <f>'Solicitação de Pagamentos'!A922</f>
        <v>9194</v>
      </c>
      <c r="D920" s="16">
        <f>'Solicitação de Pagamentos'!D922</f>
        <v>902.1</v>
      </c>
    </row>
    <row r="921" spans="1:4" x14ac:dyDescent="0.25">
      <c r="A921" s="15" t="str">
        <f>'Solicitação de Pagamentos'!F923</f>
        <v>0068/20</v>
      </c>
      <c r="B921" s="16" t="str">
        <f>'Solicitação de Pagamentos'!E923</f>
        <v>FOUR MED DISTRIBUIDORA HOSPITALAR IMPORTADORA LTDA EPP</v>
      </c>
      <c r="C921" s="16">
        <f>'Solicitação de Pagamentos'!A923</f>
        <v>9727</v>
      </c>
      <c r="D921" s="16">
        <f>'Solicitação de Pagamentos'!D923</f>
        <v>2400.4</v>
      </c>
    </row>
    <row r="922" spans="1:4" x14ac:dyDescent="0.25">
      <c r="A922" s="15" t="str">
        <f>'Solicitação de Pagamentos'!F924</f>
        <v>0082/20</v>
      </c>
      <c r="B922" s="16" t="str">
        <f>'Solicitação de Pagamentos'!E924</f>
        <v>FOUR MED DISTRIBUIDORA HOSPITALAR IMPORTADORA LTDA EPP</v>
      </c>
      <c r="C922" s="16">
        <f>'Solicitação de Pagamentos'!A924</f>
        <v>9878</v>
      </c>
      <c r="D922" s="16">
        <f>'Solicitação de Pagamentos'!D924</f>
        <v>1205</v>
      </c>
    </row>
    <row r="923" spans="1:4" x14ac:dyDescent="0.25">
      <c r="A923" s="15" t="str">
        <f>'Solicitação de Pagamentos'!F925</f>
        <v>0114/20</v>
      </c>
      <c r="B923" s="16" t="str">
        <f>'Solicitação de Pagamentos'!E925</f>
        <v>FOUR MED DISTRIBUIDORA HOSPITALAR IMPORTADORA LTDA EPP</v>
      </c>
      <c r="C923" s="16">
        <f>'Solicitação de Pagamentos'!A925</f>
        <v>10144</v>
      </c>
      <c r="D923" s="16">
        <f>'Solicitação de Pagamentos'!D925</f>
        <v>24900</v>
      </c>
    </row>
    <row r="924" spans="1:4" x14ac:dyDescent="0.25">
      <c r="A924" s="15" t="str">
        <f>'Solicitação de Pagamentos'!F926</f>
        <v>0002/20</v>
      </c>
      <c r="B924" s="16" t="str">
        <f>'Solicitação de Pagamentos'!E926</f>
        <v>FRESENIUS KABI BRASIL LTDA</v>
      </c>
      <c r="C924" s="16">
        <f>'Solicitação de Pagamentos'!A926</f>
        <v>9634</v>
      </c>
      <c r="D924" s="16">
        <f>'Solicitação de Pagamentos'!D926</f>
        <v>1073.28</v>
      </c>
    </row>
    <row r="925" spans="1:4" x14ac:dyDescent="0.25">
      <c r="A925" s="15" t="str">
        <f>'Solicitação de Pagamentos'!F927</f>
        <v>0088/20</v>
      </c>
      <c r="B925" s="16" t="str">
        <f>'Solicitação de Pagamentos'!E927</f>
        <v>FBS PRODUTOS DESCARTAVEIS EIRELI</v>
      </c>
      <c r="C925" s="16">
        <f>'Solicitação de Pagamentos'!A927</f>
        <v>1049</v>
      </c>
      <c r="D925" s="16">
        <f>'Solicitação de Pagamentos'!D927</f>
        <v>38000</v>
      </c>
    </row>
    <row r="926" spans="1:4" x14ac:dyDescent="0.25">
      <c r="A926" s="15" t="str">
        <f>'Solicitação de Pagamentos'!F928</f>
        <v>0038/20</v>
      </c>
      <c r="B926" s="16" t="str">
        <f>'Solicitação de Pagamentos'!E928</f>
        <v>FUNCHALENTREO DE PESCADOS E DERIV EIRELI EPP</v>
      </c>
      <c r="C926" s="16">
        <f>'Solicitação de Pagamentos'!A928</f>
        <v>165540</v>
      </c>
      <c r="D926" s="16">
        <f>'Solicitação de Pagamentos'!D928</f>
        <v>1832</v>
      </c>
    </row>
    <row r="927" spans="1:4" x14ac:dyDescent="0.25">
      <c r="A927" s="15" t="str">
        <f>'Solicitação de Pagamentos'!F929</f>
        <v>0022/20</v>
      </c>
      <c r="B927" s="16" t="str">
        <f>'Solicitação de Pagamentos'!E929</f>
        <v>FUTURA COMERCIO DE PRODUTOS MEDICOS E HOSPITALARES LTDA</v>
      </c>
      <c r="C927" s="16">
        <f>'Solicitação de Pagamentos'!A929</f>
        <v>54489</v>
      </c>
      <c r="D927" s="16">
        <f>'Solicitação de Pagamentos'!D929</f>
        <v>504.6</v>
      </c>
    </row>
    <row r="928" spans="1:4" x14ac:dyDescent="0.25">
      <c r="A928" s="15" t="str">
        <f>'Solicitação de Pagamentos'!F930</f>
        <v>0068/20</v>
      </c>
      <c r="B928" s="16" t="str">
        <f>'Solicitação de Pagamentos'!E930</f>
        <v>FUTURA COMERCIO DE PRODUTOS MEDICOS E HOSPITALARES LTDA</v>
      </c>
      <c r="C928" s="16">
        <f>'Solicitação de Pagamentos'!A930</f>
        <v>56241</v>
      </c>
      <c r="D928" s="16">
        <f>'Solicitação de Pagamentos'!D930</f>
        <v>593.53</v>
      </c>
    </row>
    <row r="929" spans="1:4" x14ac:dyDescent="0.25">
      <c r="A929" s="15" t="str">
        <f>'Solicitação de Pagamentos'!F931</f>
        <v>0074/20</v>
      </c>
      <c r="B929" s="16" t="str">
        <f>'Solicitação de Pagamentos'!E931</f>
        <v>FUTURA COMERCIO DE PRODUTOS MEDICOS E HOSPITALARES LTDA</v>
      </c>
      <c r="C929" s="16">
        <f>'Solicitação de Pagamentos'!A931</f>
        <v>56400</v>
      </c>
      <c r="D929" s="16">
        <f>'Solicitação de Pagamentos'!D931</f>
        <v>1653.93</v>
      </c>
    </row>
    <row r="930" spans="1:4" x14ac:dyDescent="0.25">
      <c r="A930" s="15" t="str">
        <f>'Solicitação de Pagamentos'!F932</f>
        <v>0088/20</v>
      </c>
      <c r="B930" s="16" t="str">
        <f>'Solicitação de Pagamentos'!E932</f>
        <v>FUTURA COMERCIO DE PRODUTOS MEDICOS E HOSPITALARES LTDA</v>
      </c>
      <c r="C930" s="16">
        <f>'Solicitação de Pagamentos'!A932</f>
        <v>56804</v>
      </c>
      <c r="D930" s="16">
        <f>'Solicitação de Pagamentos'!D932</f>
        <v>3210</v>
      </c>
    </row>
    <row r="931" spans="1:4" x14ac:dyDescent="0.25">
      <c r="A931" s="15" t="str">
        <f>'Solicitação de Pagamentos'!F933</f>
        <v>0089/20</v>
      </c>
      <c r="B931" s="16" t="str">
        <f>'Solicitação de Pagamentos'!E933</f>
        <v>FUTURA COMERCIO DE PRODUTOS MEDICOS E HOSPITALARES LTDA</v>
      </c>
      <c r="C931" s="16">
        <f>'Solicitação de Pagamentos'!A933</f>
        <v>57028</v>
      </c>
      <c r="D931" s="16">
        <f>'Solicitação de Pagamentos'!D933</f>
        <v>1422.36</v>
      </c>
    </row>
    <row r="932" spans="1:4" x14ac:dyDescent="0.25">
      <c r="A932" s="15" t="str">
        <f>'Solicitação de Pagamentos'!F934</f>
        <v>0086/20</v>
      </c>
      <c r="B932" s="16" t="str">
        <f>'Solicitação de Pagamentos'!E934</f>
        <v>GAVETEIRO COMERCIO, IMPORTACAO E EXPORTCAO LTDA</v>
      </c>
      <c r="C932" s="16">
        <f>'Solicitação de Pagamentos'!A934</f>
        <v>256196</v>
      </c>
      <c r="D932" s="16">
        <f>'Solicitação de Pagamentos'!D934</f>
        <v>4643.38</v>
      </c>
    </row>
    <row r="933" spans="1:4" x14ac:dyDescent="0.25">
      <c r="A933" s="15" t="str">
        <f>'Solicitação de Pagamentos'!F935</f>
        <v>0029/20</v>
      </c>
      <c r="B933" s="16" t="str">
        <f>'Solicitação de Pagamentos'!E935</f>
        <v>GRANDESC MATERIAIS HOSPITALARES EIRELI</v>
      </c>
      <c r="C933" s="16">
        <f>'Solicitação de Pagamentos'!A935</f>
        <v>24374</v>
      </c>
      <c r="D933" s="16">
        <f>'Solicitação de Pagamentos'!D935</f>
        <v>1500</v>
      </c>
    </row>
    <row r="934" spans="1:4" x14ac:dyDescent="0.25">
      <c r="A934" s="15" t="str">
        <f>'Solicitação de Pagamentos'!F936</f>
        <v>0029/20</v>
      </c>
      <c r="B934" s="16" t="str">
        <f>'Solicitação de Pagamentos'!E936</f>
        <v>GUINEZ INTERNATIONAL C R IMP LTDA</v>
      </c>
      <c r="C934" s="16">
        <f>'Solicitação de Pagamentos'!A936</f>
        <v>72116</v>
      </c>
      <c r="D934" s="16">
        <f>'Solicitação de Pagamentos'!D936</f>
        <v>1008</v>
      </c>
    </row>
    <row r="935" spans="1:4" x14ac:dyDescent="0.25">
      <c r="A935" s="15" t="str">
        <f>'Solicitação de Pagamentos'!F937</f>
        <v>0074/20</v>
      </c>
      <c r="B935" s="16" t="str">
        <f>'Solicitação de Pagamentos'!E937</f>
        <v>GUINEZ INTERNATIONAL C R IMP LTDA</v>
      </c>
      <c r="C935" s="16">
        <f>'Solicitação de Pagamentos'!A937</f>
        <v>72486</v>
      </c>
      <c r="D935" s="16">
        <f>'Solicitação de Pagamentos'!D937</f>
        <v>1680</v>
      </c>
    </row>
    <row r="936" spans="1:4" x14ac:dyDescent="0.25">
      <c r="A936" s="15" t="str">
        <f>'Solicitação de Pagamentos'!F938</f>
        <v>0089/20</v>
      </c>
      <c r="B936" s="16" t="str">
        <f>'Solicitação de Pagamentos'!E938</f>
        <v>GUINEZ INTERNATIONAL C R IMP LTDA</v>
      </c>
      <c r="C936" s="16">
        <f>'Solicitação de Pagamentos'!A938</f>
        <v>72617</v>
      </c>
      <c r="D936" s="16">
        <f>'Solicitação de Pagamentos'!D938</f>
        <v>1428</v>
      </c>
    </row>
    <row r="937" spans="1:4" x14ac:dyDescent="0.25">
      <c r="A937" s="15" t="str">
        <f>'Solicitação de Pagamentos'!F939</f>
        <v>0022/20</v>
      </c>
      <c r="B937" s="16" t="str">
        <f>'Solicitação de Pagamentos'!E939</f>
        <v>HEALTH TECH FARMACIA DE MANIPULAÇÃO LTDA</v>
      </c>
      <c r="C937" s="16">
        <f>'Solicitação de Pagamentos'!A939</f>
        <v>115459</v>
      </c>
      <c r="D937" s="16">
        <f>'Solicitação de Pagamentos'!D939</f>
        <v>400</v>
      </c>
    </row>
    <row r="938" spans="1:4" x14ac:dyDescent="0.25">
      <c r="A938" s="15" t="str">
        <f>'Solicitação de Pagamentos'!F940</f>
        <v>0028/20</v>
      </c>
      <c r="B938" s="16" t="str">
        <f>'Solicitação de Pagamentos'!E940</f>
        <v>HEALTH TECH FARMACIA DE MANIPULAÇÃO LTDA</v>
      </c>
      <c r="C938" s="16">
        <f>'Solicitação de Pagamentos'!A940</f>
        <v>116367</v>
      </c>
      <c r="D938" s="16">
        <f>'Solicitação de Pagamentos'!D940</f>
        <v>800</v>
      </c>
    </row>
    <row r="939" spans="1:4" x14ac:dyDescent="0.25">
      <c r="A939" s="15" t="str">
        <f>'Solicitação de Pagamentos'!F941</f>
        <v>0114/20</v>
      </c>
      <c r="B939" s="16" t="str">
        <f>'Solicitação de Pagamentos'!E941</f>
        <v>HMEDIC DISTRIBUIDOTA DE MEDICAMENTOS LTDA</v>
      </c>
      <c r="C939" s="16">
        <f>'Solicitação de Pagamentos'!A941</f>
        <v>3473</v>
      </c>
      <c r="D939" s="16">
        <f>'Solicitação de Pagamentos'!D941</f>
        <v>1020</v>
      </c>
    </row>
    <row r="940" spans="1:4" x14ac:dyDescent="0.25">
      <c r="A940" s="15" t="str">
        <f>'Solicitação de Pagamentos'!F942</f>
        <v>0005/20</v>
      </c>
      <c r="B940" s="16" t="str">
        <f>'Solicitação de Pagamentos'!E942</f>
        <v>HYPER DESCARTAVEIS LTDA</v>
      </c>
      <c r="C940" s="16">
        <f>'Solicitação de Pagamentos'!A942</f>
        <v>212283</v>
      </c>
      <c r="D940" s="16">
        <f>'Solicitação de Pagamentos'!D942</f>
        <v>302.7</v>
      </c>
    </row>
    <row r="941" spans="1:4" x14ac:dyDescent="0.25">
      <c r="A941" s="15" t="str">
        <f>'Solicitação de Pagamentos'!F943</f>
        <v>0005/20</v>
      </c>
      <c r="B941" s="16" t="str">
        <f>'Solicitação de Pagamentos'!E943</f>
        <v>HYPER DESCARTAVEIS LTDA</v>
      </c>
      <c r="C941" s="16">
        <f>'Solicitação de Pagamentos'!A943</f>
        <v>212262</v>
      </c>
      <c r="D941" s="16">
        <f>'Solicitação de Pagamentos'!D943</f>
        <v>2041.03</v>
      </c>
    </row>
    <row r="942" spans="1:4" x14ac:dyDescent="0.25">
      <c r="A942" s="15" t="str">
        <f>'Solicitação de Pagamentos'!F944</f>
        <v>0031/20</v>
      </c>
      <c r="B942" s="16" t="str">
        <f>'Solicitação de Pagamentos'!E944</f>
        <v>HYPER DESCARTAVEIS LTDA</v>
      </c>
      <c r="C942" s="16">
        <f>'Solicitação de Pagamentos'!A944</f>
        <v>212824</v>
      </c>
      <c r="D942" s="16">
        <f>'Solicitação de Pagamentos'!D944</f>
        <v>1172.76</v>
      </c>
    </row>
    <row r="943" spans="1:4" x14ac:dyDescent="0.25">
      <c r="A943" s="15" t="str">
        <f>'Solicitação de Pagamentos'!F945</f>
        <v>0075/20</v>
      </c>
      <c r="B943" s="16" t="str">
        <f>'Solicitação de Pagamentos'!E945</f>
        <v>HYPER DESCARTAVEIS LTDA</v>
      </c>
      <c r="C943" s="16">
        <f>'Solicitação de Pagamentos'!A945</f>
        <v>213647</v>
      </c>
      <c r="D943" s="16">
        <f>'Solicitação de Pagamentos'!D945</f>
        <v>1577.6</v>
      </c>
    </row>
    <row r="944" spans="1:4" x14ac:dyDescent="0.25">
      <c r="A944" s="15" t="str">
        <f>'Solicitação de Pagamentos'!F946</f>
        <v>0074/20</v>
      </c>
      <c r="B944" s="16" t="str">
        <f>'Solicitação de Pagamentos'!E946</f>
        <v>ISOMEDICAL COMERCIAL LTDA</v>
      </c>
      <c r="C944" s="16">
        <f>'Solicitação de Pagamentos'!A946</f>
        <v>144539</v>
      </c>
      <c r="D944" s="16">
        <f>'Solicitação de Pagamentos'!D946</f>
        <v>1100</v>
      </c>
    </row>
    <row r="945" spans="1:4" x14ac:dyDescent="0.25">
      <c r="A945" s="15" t="str">
        <f>'Solicitação de Pagamentos'!F947</f>
        <v>0089/20</v>
      </c>
      <c r="B945" s="16" t="str">
        <f>'Solicitação de Pagamentos'!E947</f>
        <v>ISOMEDICAL COMERCIAL LTDA</v>
      </c>
      <c r="C945" s="16">
        <f>'Solicitação de Pagamentos'!A947</f>
        <v>144937</v>
      </c>
      <c r="D945" s="16">
        <f>'Solicitação de Pagamentos'!D947</f>
        <v>3300</v>
      </c>
    </row>
    <row r="946" spans="1:4" x14ac:dyDescent="0.25">
      <c r="A946" s="15" t="str">
        <f>'Solicitação de Pagamentos'!F948</f>
        <v>0029/20</v>
      </c>
      <c r="B946" s="16" t="str">
        <f>'Solicitação de Pagamentos'!E948</f>
        <v xml:space="preserve">JM HEALTH EQUIPAMENTOS MEDICOS </v>
      </c>
      <c r="C946" s="16">
        <f>'Solicitação de Pagamentos'!A948</f>
        <v>1519</v>
      </c>
      <c r="D946" s="16">
        <f>'Solicitação de Pagamentos'!D948</f>
        <v>737.7</v>
      </c>
    </row>
    <row r="947" spans="1:4" x14ac:dyDescent="0.25">
      <c r="A947" s="15" t="str">
        <f>'Solicitação de Pagamentos'!F949</f>
        <v>0029/20</v>
      </c>
      <c r="B947" s="16" t="str">
        <f>'Solicitação de Pagamentos'!E949</f>
        <v xml:space="preserve">JM HEALTH EQUIPAMENTOS MEDICOS </v>
      </c>
      <c r="C947" s="16">
        <f>'Solicitação de Pagamentos'!A949</f>
        <v>1507</v>
      </c>
      <c r="D947" s="16">
        <f>'Solicitação de Pagamentos'!D949</f>
        <v>675</v>
      </c>
    </row>
    <row r="948" spans="1:4" x14ac:dyDescent="0.25">
      <c r="A948" s="15" t="str">
        <f>'Solicitação de Pagamentos'!F950</f>
        <v>0074/20</v>
      </c>
      <c r="B948" s="16" t="str">
        <f>'Solicitação de Pagamentos'!E950</f>
        <v xml:space="preserve">JM HEALTH EQUIPAMENTOS MEDICOS </v>
      </c>
      <c r="C948" s="16">
        <f>'Solicitação de Pagamentos'!A950</f>
        <v>1575</v>
      </c>
      <c r="D948" s="16">
        <f>'Solicitação de Pagamentos'!D950</f>
        <v>1131.1400000000001</v>
      </c>
    </row>
    <row r="949" spans="1:4" x14ac:dyDescent="0.25">
      <c r="A949" s="15" t="str">
        <f>'Solicitação de Pagamentos'!F951</f>
        <v>0074/20</v>
      </c>
      <c r="B949" s="16" t="str">
        <f>'Solicitação de Pagamentos'!E951</f>
        <v xml:space="preserve">JM HEALTH EQUIPAMENTOS MEDICOS </v>
      </c>
      <c r="C949" s="16">
        <f>'Solicitação de Pagamentos'!A951</f>
        <v>1563</v>
      </c>
      <c r="D949" s="16">
        <f>'Solicitação de Pagamentos'!D951</f>
        <v>877.5</v>
      </c>
    </row>
    <row r="950" spans="1:4" x14ac:dyDescent="0.25">
      <c r="A950" s="15" t="str">
        <f>'Solicitação de Pagamentos'!F952</f>
        <v>0089/20</v>
      </c>
      <c r="B950" s="16" t="str">
        <f>'Solicitação de Pagamentos'!E952</f>
        <v xml:space="preserve">JM HEALTH EQUIPAMENTOS MEDICOS </v>
      </c>
      <c r="C950" s="16">
        <f>'Solicitação de Pagamentos'!A952</f>
        <v>1618</v>
      </c>
      <c r="D950" s="16">
        <f>'Solicitação de Pagamentos'!D952</f>
        <v>950.4</v>
      </c>
    </row>
    <row r="951" spans="1:4" x14ac:dyDescent="0.25">
      <c r="A951" s="15" t="str">
        <f>'Solicitação de Pagamentos'!F953</f>
        <v>0089/20</v>
      </c>
      <c r="B951" s="16" t="str">
        <f>'Solicitação de Pagamentos'!E953</f>
        <v xml:space="preserve">JM HEALTH EQUIPAMENTOS MEDICOS </v>
      </c>
      <c r="C951" s="16">
        <f>'Solicitação de Pagamentos'!A953</f>
        <v>1598</v>
      </c>
      <c r="D951" s="16">
        <f>'Solicitação de Pagamentos'!D953</f>
        <v>2392.5</v>
      </c>
    </row>
    <row r="952" spans="1:4" x14ac:dyDescent="0.25">
      <c r="A952" s="15" t="str">
        <f>'Solicitação de Pagamentos'!F954</f>
        <v>0089/20</v>
      </c>
      <c r="B952" s="16" t="str">
        <f>'Solicitação de Pagamentos'!E954</f>
        <v xml:space="preserve">JM HEALTH EQUIPAMENTOS MEDICOS </v>
      </c>
      <c r="C952" s="16">
        <f>'Solicitação de Pagamentos'!A954</f>
        <v>1579</v>
      </c>
      <c r="D952" s="16">
        <f>'Solicitação de Pagamentos'!D954</f>
        <v>472.5</v>
      </c>
    </row>
    <row r="953" spans="1:4" x14ac:dyDescent="0.25">
      <c r="A953" s="15" t="str">
        <f>'Solicitação de Pagamentos'!F955</f>
        <v>0068/20</v>
      </c>
      <c r="B953" s="16" t="str">
        <f>'Solicitação de Pagamentos'!E955</f>
        <v>JP INDUSTRIA FARMACEUTICA S/A</v>
      </c>
      <c r="C953" s="16">
        <f>'Solicitação de Pagamentos'!A955</f>
        <v>147308</v>
      </c>
      <c r="D953" s="16">
        <f>'Solicitação de Pagamentos'!D955</f>
        <v>182</v>
      </c>
    </row>
    <row r="954" spans="1:4" x14ac:dyDescent="0.25">
      <c r="A954" s="15" t="str">
        <f>'Solicitação de Pagamentos'!F956</f>
        <v>0068/20</v>
      </c>
      <c r="B954" s="16" t="str">
        <f>'Solicitação de Pagamentos'!E956</f>
        <v>JP INDUSTRIA FARMACEUTICA S/A</v>
      </c>
      <c r="C954" s="16">
        <f>'Solicitação de Pagamentos'!A956</f>
        <v>147298</v>
      </c>
      <c r="D954" s="16">
        <f>'Solicitação de Pagamentos'!D956</f>
        <v>1305.55</v>
      </c>
    </row>
    <row r="955" spans="1:4" x14ac:dyDescent="0.25">
      <c r="A955" s="15" t="str">
        <f>'Solicitação de Pagamentos'!F957</f>
        <v>0068/20</v>
      </c>
      <c r="B955" s="16" t="str">
        <f>'Solicitação de Pagamentos'!E957</f>
        <v>JP INDUSTRIA FARMACEUTICA S/A</v>
      </c>
      <c r="C955" s="16">
        <f>'Solicitação de Pagamentos'!A957</f>
        <v>147196</v>
      </c>
      <c r="D955" s="16">
        <f>'Solicitação de Pagamentos'!D957</f>
        <v>3722.8</v>
      </c>
    </row>
    <row r="956" spans="1:4" x14ac:dyDescent="0.25">
      <c r="A956" s="15" t="str">
        <f>'Solicitação de Pagamentos'!F958</f>
        <v>0083/20</v>
      </c>
      <c r="B956" s="16" t="str">
        <f>'Solicitação de Pagamentos'!E958</f>
        <v>JP INDUSTRIA FARMACEUTICA S/A</v>
      </c>
      <c r="C956" s="16">
        <f>'Solicitação de Pagamentos'!A958</f>
        <v>147866</v>
      </c>
      <c r="D956" s="16">
        <f>'Solicitação de Pagamentos'!D958</f>
        <v>6368.58</v>
      </c>
    </row>
    <row r="957" spans="1:4" x14ac:dyDescent="0.25">
      <c r="A957" s="15" t="str">
        <f>'Solicitação de Pagamentos'!F959</f>
        <v>0006/20</v>
      </c>
      <c r="B957" s="16" t="str">
        <f>'Solicitação de Pagamentos'!E959</f>
        <v>KOPELL DISTRIBUICAO E LOGISTICA LTDA</v>
      </c>
      <c r="C957" s="16">
        <f>'Solicitação de Pagamentos'!A959</f>
        <v>298535</v>
      </c>
      <c r="D957" s="16">
        <f>'Solicitação de Pagamentos'!D959</f>
        <v>503.84</v>
      </c>
    </row>
    <row r="958" spans="1:4" x14ac:dyDescent="0.25">
      <c r="A958" s="15" t="str">
        <f>'Solicitação de Pagamentos'!F960</f>
        <v>0003/20</v>
      </c>
      <c r="B958" s="16" t="str">
        <f>'Solicitação de Pagamentos'!E960</f>
        <v>LABEL ETIQUETAS LTDA</v>
      </c>
      <c r="C958" s="16">
        <f>'Solicitação de Pagamentos'!A960</f>
        <v>311</v>
      </c>
      <c r="D958" s="16">
        <f>'Solicitação de Pagamentos'!D960</f>
        <v>655</v>
      </c>
    </row>
    <row r="959" spans="1:4" x14ac:dyDescent="0.25">
      <c r="A959" s="15" t="str">
        <f>'Solicitação de Pagamentos'!F961</f>
        <v>0060/20</v>
      </c>
      <c r="B959" s="16" t="str">
        <f>'Solicitação de Pagamentos'!E961</f>
        <v>LUMIAR HEALTH BUILDERS EQUIPAMENTOS HOSPITALARES LTDA</v>
      </c>
      <c r="C959" s="16">
        <f>'Solicitação de Pagamentos'!A961</f>
        <v>52382</v>
      </c>
      <c r="D959" s="16">
        <f>'Solicitação de Pagamentos'!D961</f>
        <v>303.02999999999997</v>
      </c>
    </row>
    <row r="960" spans="1:4" x14ac:dyDescent="0.25">
      <c r="A960" s="15" t="str">
        <f>'Solicitação de Pagamentos'!F962</f>
        <v>0074/20</v>
      </c>
      <c r="B960" s="16" t="str">
        <f>'Solicitação de Pagamentos'!E962</f>
        <v>LUMIAR HEALTH BUILDERS EQUIPAMENTOS HOSPITALARES LTDA</v>
      </c>
      <c r="C960" s="16">
        <f>'Solicitação de Pagamentos'!A962</f>
        <v>362953</v>
      </c>
      <c r="D960" s="16">
        <f>'Solicitação de Pagamentos'!D962</f>
        <v>100.8</v>
      </c>
    </row>
    <row r="961" spans="1:4" x14ac:dyDescent="0.25">
      <c r="A961" s="15" t="str">
        <f>'Solicitação de Pagamentos'!F963</f>
        <v>0007/20</v>
      </c>
      <c r="B961" s="16" t="str">
        <f>'Solicitação de Pagamentos'!E963</f>
        <v>M.N.P. CUSTODIO COM. RPOD. HOSPITALARES EIRILI</v>
      </c>
      <c r="C961" s="16">
        <f>'Solicitação de Pagamentos'!A963</f>
        <v>18912</v>
      </c>
      <c r="D961" s="16">
        <f>'Solicitação de Pagamentos'!D963</f>
        <v>516.69000000000005</v>
      </c>
    </row>
    <row r="962" spans="1:4" x14ac:dyDescent="0.25">
      <c r="A962" s="15" t="str">
        <f>'Solicitação de Pagamentos'!F964</f>
        <v>0029/20</v>
      </c>
      <c r="B962" s="16" t="str">
        <f>'Solicitação de Pagamentos'!E964</f>
        <v>M.N.P. CUSTODIO COM. RPOD. HOSPITALARES EIRILI</v>
      </c>
      <c r="C962" s="16">
        <f>'Solicitação de Pagamentos'!A964</f>
        <v>19435</v>
      </c>
      <c r="D962" s="16">
        <f>'Solicitação de Pagamentos'!D964</f>
        <v>341.22</v>
      </c>
    </row>
    <row r="963" spans="1:4" x14ac:dyDescent="0.25">
      <c r="A963" s="15" t="str">
        <f>'Solicitação de Pagamentos'!F965</f>
        <v>0029/20</v>
      </c>
      <c r="B963" s="16" t="str">
        <f>'Solicitação de Pagamentos'!E965</f>
        <v>M.N.P. CUSTODIO COM. RPOD. HOSPITALARES EIRILI</v>
      </c>
      <c r="C963" s="16">
        <f>'Solicitação de Pagamentos'!A965</f>
        <v>19315</v>
      </c>
      <c r="D963" s="16">
        <f>'Solicitação de Pagamentos'!D965</f>
        <v>2923.99</v>
      </c>
    </row>
    <row r="964" spans="1:4" x14ac:dyDescent="0.25">
      <c r="A964" s="15" t="str">
        <f>'Solicitação de Pagamentos'!F966</f>
        <v>0055/20</v>
      </c>
      <c r="B964" s="16" t="str">
        <f>'Solicitação de Pagamentos'!E966</f>
        <v>M.N.P. CUSTODIO COM. RPOD. HOSPITALARES EIRILI</v>
      </c>
      <c r="C964" s="16">
        <f>'Solicitação de Pagamentos'!A966</f>
        <v>19757</v>
      </c>
      <c r="D964" s="16">
        <f>'Solicitação de Pagamentos'!D966</f>
        <v>1297.5</v>
      </c>
    </row>
    <row r="965" spans="1:4" x14ac:dyDescent="0.25">
      <c r="A965" s="15" t="str">
        <f>'Solicitação de Pagamentos'!F967</f>
        <v>0074/20</v>
      </c>
      <c r="B965" s="16" t="str">
        <f>'Solicitação de Pagamentos'!E967</f>
        <v>M.N.P. CUSTODIO COM. RPOD. HOSPITALARES EIRILI</v>
      </c>
      <c r="C965" s="16">
        <f>'Solicitação de Pagamentos'!A967</f>
        <v>20211</v>
      </c>
      <c r="D965" s="16">
        <f>'Solicitação de Pagamentos'!D967</f>
        <v>1085.7</v>
      </c>
    </row>
    <row r="966" spans="1:4" x14ac:dyDescent="0.25">
      <c r="A966" s="15" t="str">
        <f>'Solicitação de Pagamentos'!F968</f>
        <v>0074/20</v>
      </c>
      <c r="B966" s="16" t="str">
        <f>'Solicitação de Pagamentos'!E968</f>
        <v>M.N.P. CUSTODIO COM. RPOD. HOSPITALARES EIRILI</v>
      </c>
      <c r="C966" s="16">
        <f>'Solicitação de Pagamentos'!A968</f>
        <v>20138</v>
      </c>
      <c r="D966" s="16">
        <f>'Solicitação de Pagamentos'!D968</f>
        <v>3851.3</v>
      </c>
    </row>
    <row r="967" spans="1:4" x14ac:dyDescent="0.25">
      <c r="A967" s="15" t="str">
        <f>'Solicitação de Pagamentos'!F969</f>
        <v>0089/20</v>
      </c>
      <c r="B967" s="16" t="str">
        <f>'Solicitação de Pagamentos'!E969</f>
        <v>M.N.P. CUSTODIO COM. RPOD. HOSPITALARES EIRILI</v>
      </c>
      <c r="C967" s="16">
        <f>'Solicitação de Pagamentos'!A969</f>
        <v>20533</v>
      </c>
      <c r="D967" s="16">
        <f>'Solicitação de Pagamentos'!D969</f>
        <v>2078.34</v>
      </c>
    </row>
    <row r="968" spans="1:4" x14ac:dyDescent="0.25">
      <c r="A968" s="15" t="str">
        <f>'Solicitação de Pagamentos'!F970</f>
        <v>0089/20</v>
      </c>
      <c r="B968" s="16" t="str">
        <f>'Solicitação de Pagamentos'!E970</f>
        <v>M.N.P. CUSTODIO COM. RPOD. HOSPITALARES EIRILI</v>
      </c>
      <c r="C968" s="16">
        <f>'Solicitação de Pagamentos'!A970</f>
        <v>20457</v>
      </c>
      <c r="D968" s="16">
        <f>'Solicitação de Pagamentos'!D970</f>
        <v>9795.7199999999993</v>
      </c>
    </row>
    <row r="969" spans="1:4" x14ac:dyDescent="0.25">
      <c r="A969" s="15" t="str">
        <f>'Solicitação de Pagamentos'!F971</f>
        <v>0029/20</v>
      </c>
      <c r="B969" s="16" t="str">
        <f>'Solicitação de Pagamentos'!E971</f>
        <v>MACK MEDICAL IMPORTAÇÃO E EXPORTAÇÃO LTDA</v>
      </c>
      <c r="C969" s="16">
        <f>'Solicitação de Pagamentos'!A971</f>
        <v>38988</v>
      </c>
      <c r="D969" s="16">
        <f>'Solicitação de Pagamentos'!D971</f>
        <v>1074</v>
      </c>
    </row>
    <row r="970" spans="1:4" x14ac:dyDescent="0.25">
      <c r="A970" s="15" t="str">
        <f>'Solicitação de Pagamentos'!F972</f>
        <v>0004/20</v>
      </c>
      <c r="B970" s="16" t="str">
        <f>'Solicitação de Pagamentos'!E972</f>
        <v>MANUELLA COMERCIO DE COSMETICOS LTDA ME</v>
      </c>
      <c r="C970" s="16">
        <f>'Solicitação de Pagamentos'!A972</f>
        <v>64</v>
      </c>
      <c r="D970" s="16">
        <f>'Solicitação de Pagamentos'!D972</f>
        <v>339.7</v>
      </c>
    </row>
    <row r="971" spans="1:4" x14ac:dyDescent="0.25">
      <c r="A971" s="15" t="str">
        <f>'Solicitação de Pagamentos'!F973</f>
        <v>0019/20</v>
      </c>
      <c r="B971" s="16" t="str">
        <f>'Solicitação de Pagamentos'!E973</f>
        <v>MECANO PACK EMBALAGENS AS</v>
      </c>
      <c r="C971" s="16">
        <f>'Solicitação de Pagamentos'!A973</f>
        <v>460687</v>
      </c>
      <c r="D971" s="16">
        <f>'Solicitação de Pagamentos'!D973</f>
        <v>749.35</v>
      </c>
    </row>
    <row r="972" spans="1:4" x14ac:dyDescent="0.25">
      <c r="A972" s="15" t="str">
        <f>'Solicitação de Pagamentos'!F974</f>
        <v>0007/20</v>
      </c>
      <c r="B972" s="16" t="str">
        <f>'Solicitação de Pagamentos'!E974</f>
        <v>MEDICAL SUTURE COMERCIO DE MATERIAL HOSPITALAR LTDA</v>
      </c>
      <c r="C972" s="16">
        <f>'Solicitação de Pagamentos'!A974</f>
        <v>68212</v>
      </c>
      <c r="D972" s="16">
        <f>'Solicitação de Pagamentos'!D974</f>
        <v>732</v>
      </c>
    </row>
    <row r="973" spans="1:4" x14ac:dyDescent="0.25">
      <c r="A973" s="15" t="str">
        <f>'Solicitação de Pagamentos'!F975</f>
        <v>0089/20</v>
      </c>
      <c r="B973" s="16" t="str">
        <f>'Solicitação de Pagamentos'!E975</f>
        <v>MEDICAL SUTURE COMERCIO DE MATERIAL HOSPITALAR LTDA</v>
      </c>
      <c r="C973" s="16">
        <f>'Solicitação de Pagamentos'!A975</f>
        <v>71041</v>
      </c>
      <c r="D973" s="16">
        <f>'Solicitação de Pagamentos'!D975</f>
        <v>1025</v>
      </c>
    </row>
    <row r="974" spans="1:4" x14ac:dyDescent="0.25">
      <c r="A974" s="15" t="str">
        <f>'Solicitação de Pagamentos'!F976</f>
        <v>0068/20</v>
      </c>
      <c r="B974" s="16" t="str">
        <f>'Solicitação de Pagamentos'!E976</f>
        <v>MEDICAMENTAL HOSPITALAR LTDA</v>
      </c>
      <c r="C974" s="16">
        <f>'Solicitação de Pagamentos'!A976</f>
        <v>14397</v>
      </c>
      <c r="D974" s="16">
        <f>'Solicitação de Pagamentos'!D976</f>
        <v>930</v>
      </c>
    </row>
    <row r="975" spans="1:4" x14ac:dyDescent="0.25">
      <c r="A975" s="15" t="str">
        <f>'Solicitação de Pagamentos'!F977</f>
        <v>0068/20</v>
      </c>
      <c r="B975" s="16" t="str">
        <f>'Solicitação de Pagamentos'!E977</f>
        <v>MEDICAMENTAL HOSPITALAR LTDA</v>
      </c>
      <c r="C975" s="16">
        <f>'Solicitação de Pagamentos'!A977</f>
        <v>13508</v>
      </c>
      <c r="D975" s="16">
        <f>'Solicitação de Pagamentos'!D977</f>
        <v>2140.67</v>
      </c>
    </row>
    <row r="976" spans="1:4" x14ac:dyDescent="0.25">
      <c r="A976" s="15" t="str">
        <f>'Solicitação de Pagamentos'!F978</f>
        <v>0077/20</v>
      </c>
      <c r="B976" s="16" t="str">
        <f>'Solicitação de Pagamentos'!E978</f>
        <v>MEDICAMENTAL HOSPITALAR LTDA</v>
      </c>
      <c r="C976" s="16">
        <f>'Solicitação de Pagamentos'!A978</f>
        <v>13953</v>
      </c>
      <c r="D976" s="16">
        <f>'Solicitação de Pagamentos'!D978</f>
        <v>930</v>
      </c>
    </row>
    <row r="977" spans="1:4" x14ac:dyDescent="0.25">
      <c r="A977" s="15" t="str">
        <f>'Solicitação de Pagamentos'!F979</f>
        <v>0082/20</v>
      </c>
      <c r="B977" s="16" t="str">
        <f>'Solicitação de Pagamentos'!E979</f>
        <v>MEDICAMENTAL HOSPITALAR LTDA</v>
      </c>
      <c r="C977" s="16">
        <f>'Solicitação de Pagamentos'!A979</f>
        <v>16292</v>
      </c>
      <c r="D977" s="16">
        <f>'Solicitação de Pagamentos'!D979</f>
        <v>1148</v>
      </c>
    </row>
    <row r="978" spans="1:4" x14ac:dyDescent="0.25">
      <c r="A978" s="15" t="str">
        <f>'Solicitação de Pagamentos'!F980</f>
        <v>0082/20</v>
      </c>
      <c r="B978" s="16" t="str">
        <f>'Solicitação de Pagamentos'!E980</f>
        <v>MEDICAMENTAL HOSPITALAR LTDA</v>
      </c>
      <c r="C978" s="16">
        <f>'Solicitação de Pagamentos'!A980</f>
        <v>15330</v>
      </c>
      <c r="D978" s="16">
        <f>'Solicitação de Pagamentos'!D980</f>
        <v>10427.59</v>
      </c>
    </row>
    <row r="979" spans="1:4" x14ac:dyDescent="0.25">
      <c r="A979" s="15" t="str">
        <f>'Solicitação de Pagamentos'!F981</f>
        <v>0123/20</v>
      </c>
      <c r="B979" s="16" t="str">
        <f>'Solicitação de Pagamentos'!E981</f>
        <v>MEDICAMENTAL HOSPITALAR LTDA</v>
      </c>
      <c r="C979" s="16">
        <f>'Solicitação de Pagamentos'!A981</f>
        <v>17877</v>
      </c>
      <c r="D979" s="16">
        <f>'Solicitação de Pagamentos'!D981</f>
        <v>883.89</v>
      </c>
    </row>
    <row r="980" spans="1:4" x14ac:dyDescent="0.25">
      <c r="A980" s="15" t="str">
        <f>'Solicitação de Pagamentos'!F982</f>
        <v>0082/20</v>
      </c>
      <c r="B980" s="16" t="str">
        <f>'Solicitação de Pagamentos'!E982</f>
        <v>MEDVIVA COMERCIO DE MEDICAMENTOS LTDA</v>
      </c>
      <c r="C980" s="16">
        <f>'Solicitação de Pagamentos'!A982</f>
        <v>1406</v>
      </c>
      <c r="D980" s="16">
        <f>'Solicitação de Pagamentos'!D982</f>
        <v>705.28</v>
      </c>
    </row>
    <row r="981" spans="1:4" x14ac:dyDescent="0.25">
      <c r="A981" s="15" t="str">
        <f>'Solicitação de Pagamentos'!F983</f>
        <v>0037/20</v>
      </c>
      <c r="B981" s="16" t="str">
        <f>'Solicitação de Pagamentos'!E983</f>
        <v>MERCANTIL PRIMAR LTDA</v>
      </c>
      <c r="C981" s="16">
        <f>'Solicitação de Pagamentos'!A983</f>
        <v>296802</v>
      </c>
      <c r="D981" s="16">
        <f>'Solicitação de Pagamentos'!D983</f>
        <v>265.64999999999998</v>
      </c>
    </row>
    <row r="982" spans="1:4" x14ac:dyDescent="0.25">
      <c r="A982" s="15" t="str">
        <f>'Solicitação de Pagamentos'!F984</f>
        <v>0065/20</v>
      </c>
      <c r="B982" s="16" t="str">
        <f>'Solicitação de Pagamentos'!E984</f>
        <v>MERCANTIL PRIMAR LTDA</v>
      </c>
      <c r="C982" s="16">
        <f>'Solicitação de Pagamentos'!A984</f>
        <v>297964</v>
      </c>
      <c r="D982" s="16">
        <f>'Solicitação de Pagamentos'!D984</f>
        <v>232.32</v>
      </c>
    </row>
    <row r="983" spans="1:4" x14ac:dyDescent="0.25">
      <c r="A983" s="15" t="str">
        <f>'Solicitação de Pagamentos'!F985</f>
        <v>0013/20</v>
      </c>
      <c r="B983" s="16" t="str">
        <f>'Solicitação de Pagamentos'!E985</f>
        <v>MMT COMERCIO E INSTALAÇÕES ELETR EM ALT E BAIXA TENSÃO LTDA ME</v>
      </c>
      <c r="C983" s="16">
        <f>'Solicitação de Pagamentos'!A985</f>
        <v>626</v>
      </c>
      <c r="D983" s="16">
        <f>'Solicitação de Pagamentos'!D985</f>
        <v>12968.39</v>
      </c>
    </row>
    <row r="984" spans="1:4" x14ac:dyDescent="0.25">
      <c r="A984" s="15" t="str">
        <f>'Solicitação de Pagamentos'!F986</f>
        <v>0013/20</v>
      </c>
      <c r="B984" s="16" t="str">
        <f>'Solicitação de Pagamentos'!E986</f>
        <v>MMT COMERCIO E INSTALAÇÕES ELETR EM ALT E BAIXA TENSÃO LTDA ME</v>
      </c>
      <c r="C984" s="16">
        <f>'Solicitação de Pagamentos'!A986</f>
        <v>624</v>
      </c>
      <c r="D984" s="16">
        <f>'Solicitação de Pagamentos'!D986</f>
        <v>12968.39</v>
      </c>
    </row>
    <row r="985" spans="1:4" x14ac:dyDescent="0.25">
      <c r="A985" s="15" t="str">
        <f>'Solicitação de Pagamentos'!F987</f>
        <v>0007/20</v>
      </c>
      <c r="B985" s="16" t="str">
        <f>'Solicitação de Pagamentos'!E987</f>
        <v>MOGAMI IMPORTAÇÃO E EXPORTAÇÃO LTDA</v>
      </c>
      <c r="C985" s="16">
        <f>'Solicitação de Pagamentos'!A987</f>
        <v>289756</v>
      </c>
      <c r="D985" s="16">
        <f>'Solicitação de Pagamentos'!D987</f>
        <v>1486</v>
      </c>
    </row>
    <row r="986" spans="1:4" x14ac:dyDescent="0.25">
      <c r="A986" s="15" t="str">
        <f>'Solicitação de Pagamentos'!F988</f>
        <v>0029/20</v>
      </c>
      <c r="B986" s="16" t="str">
        <f>'Solicitação de Pagamentos'!E988</f>
        <v>MOGAMI IMPORTAÇÃO E EXPORTAÇÃO LTDA</v>
      </c>
      <c r="C986" s="16">
        <f>'Solicitação de Pagamentos'!A988</f>
        <v>293177</v>
      </c>
      <c r="D986" s="16">
        <f>'Solicitação de Pagamentos'!D988</f>
        <v>3049.52</v>
      </c>
    </row>
    <row r="987" spans="1:4" x14ac:dyDescent="0.25">
      <c r="A987" s="15" t="str">
        <f>'Solicitação de Pagamentos'!F989</f>
        <v>0074/20</v>
      </c>
      <c r="B987" s="16" t="str">
        <f>'Solicitação de Pagamentos'!E989</f>
        <v>MOGAMI IMPORTAÇÃO E EXPORTAÇÃO LTDA</v>
      </c>
      <c r="C987" s="16">
        <f>'Solicitação de Pagamentos'!A989</f>
        <v>299643</v>
      </c>
      <c r="D987" s="16">
        <f>'Solicitação de Pagamentos'!D989</f>
        <v>2972</v>
      </c>
    </row>
    <row r="988" spans="1:4" x14ac:dyDescent="0.25">
      <c r="A988" s="15" t="str">
        <f>'Solicitação de Pagamentos'!F990</f>
        <v>0028/20</v>
      </c>
      <c r="B988" s="16" t="str">
        <f>'Solicitação de Pagamentos'!E990</f>
        <v>MULTIFARMA COMERCIAL LTDA</v>
      </c>
      <c r="C988" s="16">
        <f>'Solicitação de Pagamentos'!A990</f>
        <v>125282</v>
      </c>
      <c r="D988" s="16">
        <f>'Solicitação de Pagamentos'!D990</f>
        <v>2604</v>
      </c>
    </row>
    <row r="989" spans="1:4" x14ac:dyDescent="0.25">
      <c r="A989" s="15" t="str">
        <f>'Solicitação de Pagamentos'!F991</f>
        <v>0029/20</v>
      </c>
      <c r="B989" s="16" t="str">
        <f>'Solicitação de Pagamentos'!E991</f>
        <v>MULTIFARMA COMERCIAL LTDA</v>
      </c>
      <c r="C989" s="16">
        <f>'Solicitação de Pagamentos'!A991</f>
        <v>125130</v>
      </c>
      <c r="D989" s="16">
        <f>'Solicitação de Pagamentos'!D991</f>
        <v>601.42999999999995</v>
      </c>
    </row>
    <row r="990" spans="1:4" x14ac:dyDescent="0.25">
      <c r="A990" s="15" t="str">
        <f>'Solicitação de Pagamentos'!F992</f>
        <v>0068/20</v>
      </c>
      <c r="B990" s="16" t="str">
        <f>'Solicitação de Pagamentos'!E992</f>
        <v>MULTIFARMA COMERCIAL LTDA</v>
      </c>
      <c r="C990" s="16">
        <f>'Solicitação de Pagamentos'!A992</f>
        <v>127216</v>
      </c>
      <c r="D990" s="16">
        <f>'Solicitação de Pagamentos'!D992</f>
        <v>915.92</v>
      </c>
    </row>
    <row r="991" spans="1:4" x14ac:dyDescent="0.25">
      <c r="A991" s="15" t="str">
        <f>'Solicitação de Pagamentos'!F993</f>
        <v>0082/20</v>
      </c>
      <c r="B991" s="16" t="str">
        <f>'Solicitação de Pagamentos'!E993</f>
        <v>MULTIFARMA COMERCIAL LTDA</v>
      </c>
      <c r="C991" s="16">
        <f>'Solicitação de Pagamentos'!A993</f>
        <v>127987</v>
      </c>
      <c r="D991" s="16">
        <f>'Solicitação de Pagamentos'!D993</f>
        <v>8946.2999999999993</v>
      </c>
    </row>
    <row r="992" spans="1:4" x14ac:dyDescent="0.25">
      <c r="A992" s="15" t="str">
        <f>'Solicitação de Pagamentos'!F994</f>
        <v>0029/20</v>
      </c>
      <c r="B992" s="16" t="str">
        <f>'Solicitação de Pagamentos'!E994</f>
        <v>NOVA HOSPITALAR COMERCIAL E IMPORTADORA</v>
      </c>
      <c r="C992" s="16">
        <f>'Solicitação de Pagamentos'!A994</f>
        <v>11403</v>
      </c>
      <c r="D992" s="16">
        <f>'Solicitação de Pagamentos'!D994</f>
        <v>550</v>
      </c>
    </row>
    <row r="993" spans="1:4" x14ac:dyDescent="0.25">
      <c r="A993" s="15" t="str">
        <f>'Solicitação de Pagamentos'!F995</f>
        <v>0074/20</v>
      </c>
      <c r="B993" s="16" t="str">
        <f>'Solicitação de Pagamentos'!E995</f>
        <v>NOVA HOSPITALAR COMERCIAL E IMPORTADORA</v>
      </c>
      <c r="C993" s="16">
        <f>'Solicitação de Pagamentos'!A995</f>
        <v>11721</v>
      </c>
      <c r="D993" s="16">
        <f>'Solicitação de Pagamentos'!D995</f>
        <v>590</v>
      </c>
    </row>
    <row r="994" spans="1:4" x14ac:dyDescent="0.25">
      <c r="A994" s="15" t="str">
        <f>'Solicitação de Pagamentos'!F996</f>
        <v>0089/20</v>
      </c>
      <c r="B994" s="16" t="str">
        <f>'Solicitação de Pagamentos'!E996</f>
        <v>NOVA HOSPITALAR COMERCIAL E IMPORTADORA</v>
      </c>
      <c r="C994" s="16">
        <f>'Solicitação de Pagamentos'!A996</f>
        <v>11773</v>
      </c>
      <c r="D994" s="16">
        <f>'Solicitação de Pagamentos'!D996</f>
        <v>1330</v>
      </c>
    </row>
    <row r="995" spans="1:4" x14ac:dyDescent="0.25">
      <c r="A995" s="15" t="str">
        <f>'Solicitação de Pagamentos'!F997</f>
        <v>0031/20</v>
      </c>
      <c r="B995" s="16" t="str">
        <f>'Solicitação de Pagamentos'!E997</f>
        <v>NOVA MAXIMOS LTDA</v>
      </c>
      <c r="C995" s="16">
        <f>'Solicitação de Pagamentos'!A997</f>
        <v>226848</v>
      </c>
      <c r="D995" s="16">
        <f>'Solicitação de Pagamentos'!D997</f>
        <v>337.76</v>
      </c>
    </row>
    <row r="996" spans="1:4" x14ac:dyDescent="0.25">
      <c r="A996" s="15" t="str">
        <f>'Solicitação de Pagamentos'!F998</f>
        <v>0082/20</v>
      </c>
      <c r="B996" s="16" t="str">
        <f>'Solicitação de Pagamentos'!E998</f>
        <v>NOVAFARMA INDUSTRIA FARMACEUTICA LTDA</v>
      </c>
      <c r="C996" s="16">
        <f>'Solicitação de Pagamentos'!A998</f>
        <v>104943</v>
      </c>
      <c r="D996" s="16">
        <f>'Solicitação de Pagamentos'!D998</f>
        <v>2687.5</v>
      </c>
    </row>
    <row r="997" spans="1:4" x14ac:dyDescent="0.25">
      <c r="A997" s="15" t="str">
        <f>'Solicitação de Pagamentos'!F999</f>
        <v>0007/20</v>
      </c>
      <c r="B997" s="16" t="str">
        <f>'Solicitação de Pagamentos'!E999</f>
        <v>OCEAN PROD HOSP LTDA</v>
      </c>
      <c r="C997" s="16">
        <f>'Solicitação de Pagamentos'!A999</f>
        <v>44478</v>
      </c>
      <c r="D997" s="16">
        <f>'Solicitação de Pagamentos'!D999</f>
        <v>550.5</v>
      </c>
    </row>
    <row r="998" spans="1:4" x14ac:dyDescent="0.25">
      <c r="A998" s="15" t="str">
        <f>'Solicitação de Pagamentos'!F1000</f>
        <v>0074/20</v>
      </c>
      <c r="B998" s="16" t="str">
        <f>'Solicitação de Pagamentos'!E1000</f>
        <v>OCEAN PROD HOSP LTDA</v>
      </c>
      <c r="C998" s="16">
        <f>'Solicitação de Pagamentos'!A1000</f>
        <v>45544</v>
      </c>
      <c r="D998" s="16">
        <f>'Solicitação de Pagamentos'!D1000</f>
        <v>815.22</v>
      </c>
    </row>
    <row r="999" spans="1:4" x14ac:dyDescent="0.25">
      <c r="A999" s="15" t="str">
        <f>'Solicitação de Pagamentos'!F1001</f>
        <v>0083/20</v>
      </c>
      <c r="B999" s="16" t="str">
        <f>'Solicitação de Pagamentos'!E1001</f>
        <v>OCEAN PROD HOSP LTDA</v>
      </c>
      <c r="C999" s="16">
        <f>'Solicitação de Pagamentos'!A1001</f>
        <v>45691</v>
      </c>
      <c r="D999" s="16">
        <f>'Solicitação de Pagamentos'!D1001</f>
        <v>3262.68</v>
      </c>
    </row>
    <row r="1000" spans="1:4" x14ac:dyDescent="0.25">
      <c r="A1000" s="15" t="str">
        <f>'Solicitação de Pagamentos'!F1002</f>
        <v>0089/20</v>
      </c>
      <c r="B1000" s="16" t="str">
        <f>'Solicitação de Pagamentos'!E1002</f>
        <v>OCEAN PROD HOSP LTDA</v>
      </c>
      <c r="C1000" s="16">
        <f>'Solicitação de Pagamentos'!A1002</f>
        <v>45843</v>
      </c>
      <c r="D1000" s="16">
        <f>'Solicitação de Pagamentos'!D1002</f>
        <v>2001.95</v>
      </c>
    </row>
    <row r="1001" spans="1:4" x14ac:dyDescent="0.25">
      <c r="A1001" s="15" t="str">
        <f>'Solicitação de Pagamentos'!F1003</f>
        <v>0015/20</v>
      </c>
      <c r="B1001" s="16" t="str">
        <f>'Solicitação de Pagamentos'!E1003</f>
        <v>ONCOFARMA COMERCIO ATACADISTA DE MEDICAMENTOS</v>
      </c>
      <c r="C1001" s="16">
        <f>'Solicitação de Pagamentos'!A1003</f>
        <v>18307</v>
      </c>
      <c r="D1001" s="16">
        <f>'Solicitação de Pagamentos'!D1003</f>
        <v>585</v>
      </c>
    </row>
    <row r="1002" spans="1:4" x14ac:dyDescent="0.25">
      <c r="A1002" s="15" t="str">
        <f>'Solicitação de Pagamentos'!F1004</f>
        <v>0002/20</v>
      </c>
      <c r="B1002" s="16" t="str">
        <f>'Solicitação de Pagamentos'!E1004</f>
        <v>ONCOTECH HOSPITALAR COMERCIO DE MEDICAMENTOS LTDA</v>
      </c>
      <c r="C1002" s="16">
        <f>'Solicitação de Pagamentos'!A1004</f>
        <v>29641</v>
      </c>
      <c r="D1002" s="16">
        <f>'Solicitação de Pagamentos'!D1004</f>
        <v>2300.6999999999998</v>
      </c>
    </row>
    <row r="1003" spans="1:4" x14ac:dyDescent="0.25">
      <c r="A1003" s="15" t="str">
        <f>'Solicitação de Pagamentos'!F1005</f>
        <v>0028/20</v>
      </c>
      <c r="B1003" s="16" t="str">
        <f>'Solicitação de Pagamentos'!E1005</f>
        <v>ONCOTECH HOSPITALAR COMERCIO DE MEDICAMENTOS LTDA</v>
      </c>
      <c r="C1003" s="16">
        <f>'Solicitação de Pagamentos'!A1005</f>
        <v>30258</v>
      </c>
      <c r="D1003" s="16">
        <f>'Solicitação de Pagamentos'!D1005</f>
        <v>2015</v>
      </c>
    </row>
    <row r="1004" spans="1:4" x14ac:dyDescent="0.25">
      <c r="A1004" s="15" t="str">
        <f>'Solicitação de Pagamentos'!F1006</f>
        <v>0028/20</v>
      </c>
      <c r="B1004" s="16" t="str">
        <f>'Solicitação de Pagamentos'!E1006</f>
        <v>ONCOTECH HOSPITALAR COMERCIO DE MEDICAMENTOS LTDA</v>
      </c>
      <c r="C1004" s="16">
        <f>'Solicitação de Pagamentos'!A1006</f>
        <v>30097</v>
      </c>
      <c r="D1004" s="16">
        <f>'Solicitação de Pagamentos'!D1006</f>
        <v>10703.22</v>
      </c>
    </row>
    <row r="1005" spans="1:4" x14ac:dyDescent="0.25">
      <c r="A1005" s="15" t="str">
        <f>'Solicitação de Pagamentos'!F1007</f>
        <v>0082/20</v>
      </c>
      <c r="B1005" s="16" t="str">
        <f>'Solicitação de Pagamentos'!E1007</f>
        <v>ONCOTECH HOSPITALAR COMERCIO DE MEDICAMENTOS LTDA</v>
      </c>
      <c r="C1005" s="16">
        <f>'Solicitação de Pagamentos'!A1007</f>
        <v>30726</v>
      </c>
      <c r="D1005" s="16">
        <f>'Solicitação de Pagamentos'!D1007</f>
        <v>1189.57</v>
      </c>
    </row>
    <row r="1006" spans="1:4" x14ac:dyDescent="0.25">
      <c r="A1006" s="15" t="str">
        <f>'Solicitação de Pagamentos'!F1008</f>
        <v>0089/20</v>
      </c>
      <c r="B1006" s="16" t="str">
        <f>'Solicitação de Pagamentos'!E1008</f>
        <v>OREGON FARMACEUTICA LTDA</v>
      </c>
      <c r="C1006" s="16">
        <f>'Solicitação de Pagamentos'!A1008</f>
        <v>25468</v>
      </c>
      <c r="D1006" s="16">
        <f>'Solicitação de Pagamentos'!D1008</f>
        <v>4607.76</v>
      </c>
    </row>
    <row r="1007" spans="1:4" x14ac:dyDescent="0.25">
      <c r="A1007" s="15" t="str">
        <f>'Solicitação de Pagamentos'!F1009</f>
        <v>0086/20</v>
      </c>
      <c r="B1007" s="16" t="str">
        <f>'Solicitação de Pagamentos'!E1009</f>
        <v>PAPELARIA E BAZAR POLGRYMAS LTDA</v>
      </c>
      <c r="C1007" s="16">
        <f>'Solicitação de Pagamentos'!A1009</f>
        <v>34192</v>
      </c>
      <c r="D1007" s="16">
        <f>'Solicitação de Pagamentos'!D1009</f>
        <v>611.04</v>
      </c>
    </row>
    <row r="1008" spans="1:4" x14ac:dyDescent="0.25">
      <c r="A1008" s="15" t="str">
        <f>'Solicitação de Pagamentos'!F1010</f>
        <v>0034/20</v>
      </c>
      <c r="B1008" s="16" t="str">
        <f>'Solicitação de Pagamentos'!E1010</f>
        <v>PHILIPS MEDICAL SYSTEMS LTDA</v>
      </c>
      <c r="C1008" s="16">
        <f>'Solicitação de Pagamentos'!A1010</f>
        <v>117608</v>
      </c>
      <c r="D1008" s="16">
        <f>'Solicitação de Pagamentos'!D1010</f>
        <v>420</v>
      </c>
    </row>
    <row r="1009" spans="1:4" x14ac:dyDescent="0.25">
      <c r="A1009" s="15" t="str">
        <f>'Solicitação de Pagamentos'!F1011</f>
        <v>0034/20</v>
      </c>
      <c r="B1009" s="16" t="str">
        <f>'Solicitação de Pagamentos'!E1011</f>
        <v>PHILIPS MEDICAL SYSTEMS LTDA</v>
      </c>
      <c r="C1009" s="16">
        <f>'Solicitação de Pagamentos'!A1011</f>
        <v>323001</v>
      </c>
      <c r="D1009" s="16">
        <f>'Solicitação de Pagamentos'!D1011</f>
        <v>3768.2</v>
      </c>
    </row>
    <row r="1010" spans="1:4" x14ac:dyDescent="0.25">
      <c r="A1010" s="15" t="str">
        <f>'Solicitação de Pagamentos'!F1012</f>
        <v>0034/20</v>
      </c>
      <c r="B1010" s="16" t="str">
        <f>'Solicitação de Pagamentos'!E1012</f>
        <v>PHILIPS MEDICAL SYSTEMS LTDA</v>
      </c>
      <c r="C1010" s="16">
        <f>'Solicitação de Pagamentos'!A1012</f>
        <v>323000</v>
      </c>
      <c r="D1010" s="16">
        <f>'Solicitação de Pagamentos'!D1012</f>
        <v>2661.28</v>
      </c>
    </row>
    <row r="1011" spans="1:4" x14ac:dyDescent="0.25">
      <c r="A1011" s="15" t="str">
        <f>'Solicitação de Pagamentos'!F1013</f>
        <v>0055/20</v>
      </c>
      <c r="B1011" s="16" t="str">
        <f>'Solicitação de Pagamentos'!E1013</f>
        <v>POLITEC IMPORTACAO E COMERCIO LTDA</v>
      </c>
      <c r="C1011" s="16">
        <f>'Solicitação de Pagamentos'!A1013</f>
        <v>350252</v>
      </c>
      <c r="D1011" s="16">
        <f>'Solicitação de Pagamentos'!D1013</f>
        <v>740.4</v>
      </c>
    </row>
    <row r="1012" spans="1:4" x14ac:dyDescent="0.25">
      <c r="A1012" s="15" t="str">
        <f>'Solicitação de Pagamentos'!F1014</f>
        <v>0089/20</v>
      </c>
      <c r="B1012" s="16" t="str">
        <f>'Solicitação de Pagamentos'!E1014</f>
        <v>POLITEC IMPORTACAO E COMERCIO LTDA</v>
      </c>
      <c r="C1012" s="16">
        <f>'Solicitação de Pagamentos'!A1014</f>
        <v>352140</v>
      </c>
      <c r="D1012" s="16">
        <f>'Solicitação de Pagamentos'!D1014</f>
        <v>740.4</v>
      </c>
    </row>
    <row r="1013" spans="1:4" x14ac:dyDescent="0.25">
      <c r="A1013" s="15" t="str">
        <f>'Solicitação de Pagamentos'!F1015</f>
        <v>0089/20</v>
      </c>
      <c r="B1013" s="16" t="str">
        <f>'Solicitação de Pagamentos'!E1015</f>
        <v>POLITEX INDUSTRIA E COMERCIO LTDA</v>
      </c>
      <c r="C1013" s="16">
        <f>'Solicitação de Pagamentos'!A1015</f>
        <v>33433</v>
      </c>
      <c r="D1013" s="16">
        <f>'Solicitação de Pagamentos'!D1015</f>
        <v>2174.9699999999998</v>
      </c>
    </row>
    <row r="1014" spans="1:4" x14ac:dyDescent="0.25">
      <c r="A1014" s="15" t="str">
        <f>'Solicitação de Pagamentos'!F1016</f>
        <v>0055/20</v>
      </c>
      <c r="B1014" s="16" t="str">
        <f>'Solicitação de Pagamentos'!E1016</f>
        <v>POLO CIRURGICO LTDA</v>
      </c>
      <c r="C1014" s="16">
        <f>'Solicitação de Pagamentos'!A1016</f>
        <v>3290</v>
      </c>
      <c r="D1014" s="16">
        <f>'Solicitação de Pagamentos'!D1016</f>
        <v>9538.9</v>
      </c>
    </row>
    <row r="1015" spans="1:4" x14ac:dyDescent="0.25">
      <c r="A1015" s="15" t="str">
        <f>'Solicitação de Pagamentos'!F1017</f>
        <v>0006/20</v>
      </c>
      <c r="B1015" s="16" t="str">
        <f>'Solicitação de Pagamentos'!E1017</f>
        <v>R&amp;R COMERCIO DE EQUIPAMENTOS DE INFORMATICA LTDA</v>
      </c>
      <c r="C1015" s="16">
        <f>'Solicitação de Pagamentos'!A1017</f>
        <v>82290</v>
      </c>
      <c r="D1015" s="16">
        <f>'Solicitação de Pagamentos'!D1017</f>
        <v>376.55</v>
      </c>
    </row>
    <row r="1016" spans="1:4" x14ac:dyDescent="0.25">
      <c r="A1016" s="15" t="str">
        <f>'Solicitação de Pagamentos'!F1018</f>
        <v>0010/20</v>
      </c>
      <c r="B1016" s="16" t="str">
        <f>'Solicitação de Pagamentos'!E1018</f>
        <v>RADIOTRAUMA - PRESTAÇÃO DE SERVIÇOS HOSPITALARES LTDA - EPP</v>
      </c>
      <c r="C1016" s="16">
        <f>'Solicitação de Pagamentos'!A1018</f>
        <v>314</v>
      </c>
      <c r="D1016" s="16">
        <f>'Solicitação de Pagamentos'!D1018</f>
        <v>18540</v>
      </c>
    </row>
    <row r="1017" spans="1:4" x14ac:dyDescent="0.25">
      <c r="A1017" s="15" t="str">
        <f>'Solicitação de Pagamentos'!F1019</f>
        <v>0010/20</v>
      </c>
      <c r="B1017" s="16" t="str">
        <f>'Solicitação de Pagamentos'!E1019</f>
        <v>RADIOTRAUMA - PRESTAÇÃO DE SERVIÇOS HOSPITALARES LTDA - EPP</v>
      </c>
      <c r="C1017" s="16">
        <f>'Solicitação de Pagamentos'!A1019</f>
        <v>310</v>
      </c>
      <c r="D1017" s="16">
        <f>'Solicitação de Pagamentos'!D1019</f>
        <v>9940</v>
      </c>
    </row>
    <row r="1018" spans="1:4" x14ac:dyDescent="0.25">
      <c r="A1018" s="15" t="str">
        <f>'Solicitação de Pagamentos'!F1020</f>
        <v>0095/20</v>
      </c>
      <c r="B1018" s="16" t="str">
        <f>'Solicitação de Pagamentos'!E1020</f>
        <v xml:space="preserve">RAQUEL SILVA VIELA ME </v>
      </c>
      <c r="C1018" s="16">
        <f>'Solicitação de Pagamentos'!A1020</f>
        <v>3508</v>
      </c>
      <c r="D1018" s="16">
        <f>'Solicitação de Pagamentos'!D1020</f>
        <v>2204</v>
      </c>
    </row>
    <row r="1019" spans="1:4" x14ac:dyDescent="0.25">
      <c r="A1019" s="15" t="str">
        <f>'Solicitação de Pagamentos'!F1021</f>
        <v>0031/20</v>
      </c>
      <c r="B1019" s="16" t="str">
        <f>'Solicitação de Pagamentos'!E1021</f>
        <v>RECOMMED DIST PROD DE SAUDE E HIG EIRELI</v>
      </c>
      <c r="C1019" s="16">
        <f>'Solicitação de Pagamentos'!A1021</f>
        <v>6168</v>
      </c>
      <c r="D1019" s="16">
        <f>'Solicitação de Pagamentos'!D1021</f>
        <v>1008</v>
      </c>
    </row>
    <row r="1020" spans="1:4" x14ac:dyDescent="0.25">
      <c r="A1020" s="15" t="str">
        <f>'Solicitação de Pagamentos'!F1022</f>
        <v>0028/20</v>
      </c>
      <c r="B1020" s="16" t="str">
        <f>'Solicitação de Pagamentos'!E1022</f>
        <v>REPRESS DISTRIBUIDORA DE MEDICAMENTOS EIRELLI</v>
      </c>
      <c r="C1020" s="16">
        <f>'Solicitação de Pagamentos'!A1022</f>
        <v>172335</v>
      </c>
      <c r="D1020" s="16">
        <f>'Solicitação de Pagamentos'!D1022</f>
        <v>1222.9000000000001</v>
      </c>
    </row>
    <row r="1021" spans="1:4" x14ac:dyDescent="0.25">
      <c r="A1021" s="15" t="str">
        <f>'Solicitação de Pagamentos'!F1023</f>
        <v>0068/20</v>
      </c>
      <c r="B1021" s="16" t="str">
        <f>'Solicitação de Pagamentos'!E1023</f>
        <v>REPRESS DISTRIBUIDORA DE MEDICAMENTOS EIRELLI</v>
      </c>
      <c r="C1021" s="16">
        <f>'Solicitação de Pagamentos'!A1023</f>
        <v>174068</v>
      </c>
      <c r="D1021" s="16">
        <f>'Solicitação de Pagamentos'!D1023</f>
        <v>2381.6799999999998</v>
      </c>
    </row>
    <row r="1022" spans="1:4" x14ac:dyDescent="0.25">
      <c r="A1022" s="15" t="str">
        <f>'Solicitação de Pagamentos'!F1024</f>
        <v>0019/20</v>
      </c>
      <c r="B1022" s="16" t="str">
        <f>'Solicitação de Pagamentos'!E1024</f>
        <v>ROSEMEIRE SANTOS DA COSTA</v>
      </c>
      <c r="C1022" s="16">
        <f>'Solicitação de Pagamentos'!A1024</f>
        <v>156</v>
      </c>
      <c r="D1022" s="16">
        <f>'Solicitação de Pagamentos'!D1024</f>
        <v>1205.6300000000001</v>
      </c>
    </row>
    <row r="1023" spans="1:4" x14ac:dyDescent="0.25">
      <c r="A1023" s="15" t="str">
        <f>'Solicitação de Pagamentos'!F1025</f>
        <v>0037/20</v>
      </c>
      <c r="B1023" s="16" t="str">
        <f>'Solicitação de Pagamentos'!E1025</f>
        <v>ROSEMEIRE SANTOS DA COSTA</v>
      </c>
      <c r="C1023" s="16">
        <f>'Solicitação de Pagamentos'!A1025</f>
        <v>221</v>
      </c>
      <c r="D1023" s="16">
        <f>'Solicitação de Pagamentos'!D1025</f>
        <v>886.75</v>
      </c>
    </row>
    <row r="1024" spans="1:4" x14ac:dyDescent="0.25">
      <c r="A1024" s="15" t="str">
        <f>'Solicitação de Pagamentos'!F1026</f>
        <v>0037/20</v>
      </c>
      <c r="B1024" s="16" t="str">
        <f>'Solicitação de Pagamentos'!E1026</f>
        <v>ROSEMEIRE SANTOS DA COSTA</v>
      </c>
      <c r="C1024" s="16">
        <f>'Solicitação de Pagamentos'!A1026</f>
        <v>203</v>
      </c>
      <c r="D1024" s="16">
        <f>'Solicitação de Pagamentos'!D1026</f>
        <v>912.02</v>
      </c>
    </row>
    <row r="1025" spans="1:4" x14ac:dyDescent="0.25">
      <c r="A1025" s="15" t="str">
        <f>'Solicitação de Pagamentos'!F1027</f>
        <v>0037/20</v>
      </c>
      <c r="B1025" s="16" t="str">
        <f>'Solicitação de Pagamentos'!E1027</f>
        <v>ROSEMEIRE SANTOS DA COSTA</v>
      </c>
      <c r="C1025" s="16">
        <f>'Solicitação de Pagamentos'!A1027</f>
        <v>187</v>
      </c>
      <c r="D1025" s="16">
        <f>'Solicitação de Pagamentos'!D1027</f>
        <v>1286.69</v>
      </c>
    </row>
    <row r="1026" spans="1:4" x14ac:dyDescent="0.25">
      <c r="A1026" s="15" t="str">
        <f>'Solicitação de Pagamentos'!F1028</f>
        <v>0074/20</v>
      </c>
      <c r="B1026" s="16" t="str">
        <f>'Solicitação de Pagamentos'!E1028</f>
        <v>ROYAL MED COMERCIO E PRODUTOS MEDICOS LTDA ME</v>
      </c>
      <c r="C1026" s="16">
        <f>'Solicitação de Pagamentos'!A1028</f>
        <v>121</v>
      </c>
      <c r="D1026" s="16">
        <f>'Solicitação de Pagamentos'!D1028</f>
        <v>1354.8</v>
      </c>
    </row>
    <row r="1027" spans="1:4" x14ac:dyDescent="0.25">
      <c r="A1027" s="15" t="str">
        <f>'Solicitação de Pagamentos'!F1029</f>
        <v>0031/20</v>
      </c>
      <c r="B1027" s="16" t="str">
        <f>'Solicitação de Pagamentos'!E1029</f>
        <v>SALES EQUIPAMENTOS E PRODUTOS DE HIGIENE PROFISSIONAL LTDA</v>
      </c>
      <c r="C1027" s="16">
        <f>'Solicitação de Pagamentos'!A1029</f>
        <v>3326403</v>
      </c>
      <c r="D1027" s="16">
        <f>'Solicitação de Pagamentos'!D1029</f>
        <v>1508.7</v>
      </c>
    </row>
    <row r="1028" spans="1:4" x14ac:dyDescent="0.25">
      <c r="A1028" s="15" t="str">
        <f>'Solicitação de Pagamentos'!F1030</f>
        <v>0031/20</v>
      </c>
      <c r="B1028" s="16" t="str">
        <f>'Solicitação de Pagamentos'!E1030</f>
        <v>SALES EQUIPAMENTOS E PRODUTOS DE HIGIENE PROFISSIONAL LTDA</v>
      </c>
      <c r="C1028" s="16">
        <f>'Solicitação de Pagamentos'!A1030</f>
        <v>3314187</v>
      </c>
      <c r="D1028" s="16">
        <f>'Solicitação de Pagamentos'!D1030</f>
        <v>2470.62</v>
      </c>
    </row>
    <row r="1029" spans="1:4" x14ac:dyDescent="0.25">
      <c r="A1029" s="15" t="str">
        <f>'Solicitação de Pagamentos'!F1031</f>
        <v>0075/20</v>
      </c>
      <c r="B1029" s="16" t="str">
        <f>'Solicitação de Pagamentos'!E1031</f>
        <v>SALES EQUIPAMENTOS E PRODUTOS DE HIGIENE PROFISSIONAL LTDA</v>
      </c>
      <c r="C1029" s="16">
        <f>'Solicitação de Pagamentos'!A1031</f>
        <v>3376442</v>
      </c>
      <c r="D1029" s="16">
        <f>'Solicitação de Pagamentos'!D1031</f>
        <v>1911.4</v>
      </c>
    </row>
    <row r="1030" spans="1:4" x14ac:dyDescent="0.25">
      <c r="A1030" s="15" t="str">
        <f>'Solicitação de Pagamentos'!F1032</f>
        <v>0075/20</v>
      </c>
      <c r="B1030" s="16" t="str">
        <f>'Solicitação de Pagamentos'!E1032</f>
        <v>SALES EQUIPAMENTOS E PRODUTOS DE HIGIENE PROFISSIONAL LTDA</v>
      </c>
      <c r="C1030" s="16">
        <f>'Solicitação de Pagamentos'!A1032</f>
        <v>3371142</v>
      </c>
      <c r="D1030" s="16">
        <f>'Solicitação de Pagamentos'!D1032</f>
        <v>2788.92</v>
      </c>
    </row>
    <row r="1031" spans="1:4" x14ac:dyDescent="0.25">
      <c r="A1031" s="15" t="str">
        <f>'Solicitação de Pagamentos'!F1033</f>
        <v>0089/20</v>
      </c>
      <c r="B1031" s="16" t="str">
        <f>'Solicitação de Pagamentos'!E1033</f>
        <v>SANESNUTRI COMERCIAL EIRELI EPP</v>
      </c>
      <c r="C1031" s="16">
        <f>'Solicitação de Pagamentos'!A1033</f>
        <v>9290</v>
      </c>
      <c r="D1031" s="16">
        <f>'Solicitação de Pagamentos'!D1033</f>
        <v>600</v>
      </c>
    </row>
    <row r="1032" spans="1:4" x14ac:dyDescent="0.25">
      <c r="A1032" s="15" t="str">
        <f>'Solicitação de Pagamentos'!F1034</f>
        <v>0001/20</v>
      </c>
      <c r="B1032" s="16" t="str">
        <f>'Solicitação de Pagamentos'!E1034</f>
        <v>SIEMENS HELTH CARE</v>
      </c>
      <c r="C1032" s="16">
        <f>'Solicitação de Pagamentos'!A1034</f>
        <v>186531</v>
      </c>
      <c r="D1032" s="16">
        <f>'Solicitação de Pagamentos'!D1034</f>
        <v>17216.98</v>
      </c>
    </row>
    <row r="1033" spans="1:4" x14ac:dyDescent="0.25">
      <c r="A1033" s="15" t="str">
        <f>'Solicitação de Pagamentos'!F1035</f>
        <v>0007/20</v>
      </c>
      <c r="B1033" s="16" t="str">
        <f>'Solicitação de Pagamentos'!E1035</f>
        <v>SISPACK MEDICAL LTDA</v>
      </c>
      <c r="C1033" s="16">
        <f>'Solicitação de Pagamentos'!A1035</f>
        <v>82752</v>
      </c>
      <c r="D1033" s="16">
        <f>'Solicitação de Pagamentos'!D1035</f>
        <v>1320</v>
      </c>
    </row>
    <row r="1034" spans="1:4" x14ac:dyDescent="0.25">
      <c r="A1034" s="15" t="str">
        <f>'Solicitação de Pagamentos'!F1036</f>
        <v>0005/20</v>
      </c>
      <c r="B1034" s="16" t="str">
        <f>'Solicitação de Pagamentos'!E1036</f>
        <v>SIST DE SERV RB QUALITY COM DE BEM LTDA</v>
      </c>
      <c r="C1034" s="16">
        <f>'Solicitação de Pagamentos'!A1036</f>
        <v>1237042</v>
      </c>
      <c r="D1034" s="16">
        <f>'Solicitação de Pagamentos'!D1036</f>
        <v>3716.47</v>
      </c>
    </row>
    <row r="1035" spans="1:4" x14ac:dyDescent="0.25">
      <c r="A1035" s="15" t="str">
        <f>'Solicitação de Pagamentos'!F1037</f>
        <v>0031/20</v>
      </c>
      <c r="B1035" s="16" t="str">
        <f>'Solicitação de Pagamentos'!E1037</f>
        <v>SIST DE SERV RB QUALITY COM DE BEM LTDA</v>
      </c>
      <c r="C1035" s="16">
        <f>'Solicitação de Pagamentos'!A1037</f>
        <v>1251485</v>
      </c>
      <c r="D1035" s="16">
        <f>'Solicitação de Pagamentos'!D1037</f>
        <v>355.02</v>
      </c>
    </row>
    <row r="1036" spans="1:4" x14ac:dyDescent="0.25">
      <c r="A1036" s="15" t="str">
        <f>'Solicitação de Pagamentos'!F1038</f>
        <v>0031/20</v>
      </c>
      <c r="B1036" s="16" t="str">
        <f>'Solicitação de Pagamentos'!E1038</f>
        <v>SIST DE SERV RB QUALITY COM DE BEM LTDA</v>
      </c>
      <c r="C1036" s="16">
        <f>'Solicitação de Pagamentos'!A1038</f>
        <v>1249218</v>
      </c>
      <c r="D1036" s="16">
        <f>'Solicitação de Pagamentos'!D1038</f>
        <v>348.18</v>
      </c>
    </row>
    <row r="1037" spans="1:4" x14ac:dyDescent="0.25">
      <c r="A1037" s="15" t="str">
        <f>'Solicitação de Pagamentos'!F1039</f>
        <v>0075/20</v>
      </c>
      <c r="B1037" s="16" t="str">
        <f>'Solicitação de Pagamentos'!E1039</f>
        <v>SIST DE SERV RB QUALITY COM DE BEM LTDA</v>
      </c>
      <c r="C1037" s="16">
        <f>'Solicitação de Pagamentos'!A1039</f>
        <v>1263358</v>
      </c>
      <c r="D1037" s="16">
        <f>'Solicitação de Pagamentos'!D1039</f>
        <v>4666.1400000000003</v>
      </c>
    </row>
    <row r="1038" spans="1:4" x14ac:dyDescent="0.25">
      <c r="A1038" s="15" t="str">
        <f>'Solicitação de Pagamentos'!F1040</f>
        <v>0082/20</v>
      </c>
      <c r="B1038" s="16" t="str">
        <f>'Solicitação de Pagamentos'!E1040</f>
        <v>SODROGAS DIST. DE MED. MAT. HOSPITALARES LTDA</v>
      </c>
      <c r="C1038" s="16">
        <f>'Solicitação de Pagamentos'!A1040</f>
        <v>145446</v>
      </c>
      <c r="D1038" s="16">
        <f>'Solicitação de Pagamentos'!D1040</f>
        <v>7492.5</v>
      </c>
    </row>
    <row r="1039" spans="1:4" x14ac:dyDescent="0.25">
      <c r="A1039" s="15" t="str">
        <f>'Solicitação de Pagamentos'!F1041</f>
        <v>0055/20</v>
      </c>
      <c r="B1039" s="16" t="str">
        <f>'Solicitação de Pagamentos'!E1041</f>
        <v xml:space="preserve">SOMA SP HOSPITALAR </v>
      </c>
      <c r="C1039" s="16">
        <f>'Solicitação de Pagamentos'!A1041</f>
        <v>141435</v>
      </c>
      <c r="D1039" s="16">
        <f>'Solicitação de Pagamentos'!D1041</f>
        <v>949</v>
      </c>
    </row>
    <row r="1040" spans="1:4" x14ac:dyDescent="0.25">
      <c r="A1040" s="15" t="str">
        <f>'Solicitação de Pagamentos'!F1042</f>
        <v>0077/20</v>
      </c>
      <c r="B1040" s="16" t="str">
        <f>'Solicitação de Pagamentos'!E1042</f>
        <v xml:space="preserve">SOMA SP HOSPITALAR </v>
      </c>
      <c r="C1040" s="16">
        <f>'Solicitação de Pagamentos'!A1042</f>
        <v>143267</v>
      </c>
      <c r="D1040" s="16">
        <f>'Solicitação de Pagamentos'!D1042</f>
        <v>1100</v>
      </c>
    </row>
    <row r="1041" spans="1:4" x14ac:dyDescent="0.25">
      <c r="A1041" s="15" t="str">
        <f>'Solicitação de Pagamentos'!F1043</f>
        <v>0002/20</v>
      </c>
      <c r="B1041" s="16" t="str">
        <f>'Solicitação de Pagamentos'!E1043</f>
        <v>SULMEDIC COMERCIO DE MEDICAMENTOS EIRELI</v>
      </c>
      <c r="C1041" s="16">
        <f>'Solicitação de Pagamentos'!A1043</f>
        <v>75185</v>
      </c>
      <c r="D1041" s="16">
        <f>'Solicitação de Pagamentos'!D1043</f>
        <v>1312.5</v>
      </c>
    </row>
    <row r="1042" spans="1:4" x14ac:dyDescent="0.25">
      <c r="A1042" s="15" t="str">
        <f>'Solicitação de Pagamentos'!F1044</f>
        <v>0015/20</v>
      </c>
      <c r="B1042" s="16" t="str">
        <f>'Solicitação de Pagamentos'!E1044</f>
        <v>SULMEDIC COMERCIO DE MEDICAMENTOS EIRELI</v>
      </c>
      <c r="C1042" s="16">
        <f>'Solicitação de Pagamentos'!A1044</f>
        <v>75342</v>
      </c>
      <c r="D1042" s="16">
        <f>'Solicitação de Pagamentos'!D1044</f>
        <v>3350.4</v>
      </c>
    </row>
    <row r="1043" spans="1:4" x14ac:dyDescent="0.25">
      <c r="A1043" s="15" t="str">
        <f>'Solicitação de Pagamentos'!F1045</f>
        <v>0028/20</v>
      </c>
      <c r="B1043" s="16" t="str">
        <f>'Solicitação de Pagamentos'!E1045</f>
        <v>SULMEDIC COMERCIO DE MEDICAMENTOS EIRELI</v>
      </c>
      <c r="C1043" s="16">
        <f>'Solicitação de Pagamentos'!A1045</f>
        <v>76637</v>
      </c>
      <c r="D1043" s="16">
        <f>'Solicitação de Pagamentos'!D1045</f>
        <v>3270</v>
      </c>
    </row>
    <row r="1044" spans="1:4" x14ac:dyDescent="0.25">
      <c r="A1044" s="15" t="str">
        <f>'Solicitação de Pagamentos'!F1046</f>
        <v>0028/20</v>
      </c>
      <c r="B1044" s="16" t="str">
        <f>'Solicitação de Pagamentos'!E1046</f>
        <v>SULMEDIC COMERCIO DE MEDICAMENTOS EIRELI</v>
      </c>
      <c r="C1044" s="16">
        <f>'Solicitação de Pagamentos'!A1046</f>
        <v>76558</v>
      </c>
      <c r="D1044" s="16">
        <f>'Solicitação de Pagamentos'!D1046</f>
        <v>431</v>
      </c>
    </row>
    <row r="1045" spans="1:4" x14ac:dyDescent="0.25">
      <c r="A1045" s="15" t="str">
        <f>'Solicitação de Pagamentos'!F1047</f>
        <v>0068/20</v>
      </c>
      <c r="B1045" s="16" t="str">
        <f>'Solicitação de Pagamentos'!E1047</f>
        <v>SULMEDIC COMERCIO DE MEDICAMENTOS EIRELI</v>
      </c>
      <c r="C1045" s="16">
        <f>'Solicitação de Pagamentos'!A1047</f>
        <v>78281</v>
      </c>
      <c r="D1045" s="16">
        <f>'Solicitação de Pagamentos'!D1047</f>
        <v>1480</v>
      </c>
    </row>
    <row r="1046" spans="1:4" x14ac:dyDescent="0.25">
      <c r="A1046" s="15" t="str">
        <f>'Solicitação de Pagamentos'!F1048</f>
        <v>0007/20</v>
      </c>
      <c r="B1046" s="16" t="str">
        <f>'Solicitação de Pagamentos'!E1048</f>
        <v>SUPERMED COM E IMP DE PROD MED E HOSP LTDA</v>
      </c>
      <c r="C1046" s="16">
        <f>'Solicitação de Pagamentos'!A1048</f>
        <v>406296</v>
      </c>
      <c r="D1046" s="16">
        <f>'Solicitação de Pagamentos'!D1048</f>
        <v>450.98</v>
      </c>
    </row>
    <row r="1047" spans="1:4" x14ac:dyDescent="0.25">
      <c r="A1047" s="15" t="str">
        <f>'Solicitação de Pagamentos'!F1049</f>
        <v>0007/20</v>
      </c>
      <c r="B1047" s="16" t="str">
        <f>'Solicitação de Pagamentos'!E1049</f>
        <v>SUPERMED COM E IMP DE PROD MED E HOSP LTDA</v>
      </c>
      <c r="C1047" s="16">
        <f>'Solicitação de Pagamentos'!A1049</f>
        <v>52549</v>
      </c>
      <c r="D1047" s="16">
        <f>'Solicitação de Pagamentos'!D1049</f>
        <v>505.84</v>
      </c>
    </row>
    <row r="1048" spans="1:4" x14ac:dyDescent="0.25">
      <c r="A1048" s="15" t="str">
        <f>'Solicitação de Pagamentos'!F1050</f>
        <v>0015/20</v>
      </c>
      <c r="B1048" s="16" t="str">
        <f>'Solicitação de Pagamentos'!E1050</f>
        <v>SUPERMED COM E IMP DE PROD MED E HOSP LTDA</v>
      </c>
      <c r="C1048" s="16">
        <f>'Solicitação de Pagamentos'!A1050</f>
        <v>407605</v>
      </c>
      <c r="D1048" s="16">
        <f>'Solicitação de Pagamentos'!D1050</f>
        <v>186.27</v>
      </c>
    </row>
    <row r="1049" spans="1:4" x14ac:dyDescent="0.25">
      <c r="A1049" s="15" t="str">
        <f>'Solicitação de Pagamentos'!F1051</f>
        <v>0015/20</v>
      </c>
      <c r="B1049" s="16" t="str">
        <f>'Solicitação de Pagamentos'!E1051</f>
        <v>SUPERMED COM E IMP DE PROD MED E HOSP LTDA</v>
      </c>
      <c r="C1049" s="16">
        <f>'Solicitação de Pagamentos'!A1051</f>
        <v>53487</v>
      </c>
      <c r="D1049" s="16">
        <f>'Solicitação de Pagamentos'!D1051</f>
        <v>64.400000000000006</v>
      </c>
    </row>
    <row r="1050" spans="1:4" x14ac:dyDescent="0.25">
      <c r="A1050" s="15" t="str">
        <f>'Solicitação de Pagamentos'!F1052</f>
        <v>0028/20</v>
      </c>
      <c r="B1050" s="16" t="str">
        <f>'Solicitação de Pagamentos'!E1052</f>
        <v>SUPERMED COM E IMP DE PROD MED E HOSP LTDA</v>
      </c>
      <c r="C1050" s="16">
        <f>'Solicitação de Pagamentos'!A1052</f>
        <v>415282</v>
      </c>
      <c r="D1050" s="16">
        <f>'Solicitação de Pagamentos'!D1052</f>
        <v>727.1</v>
      </c>
    </row>
    <row r="1051" spans="1:4" x14ac:dyDescent="0.25">
      <c r="A1051" s="15" t="str">
        <f>'Solicitação de Pagamentos'!F1053</f>
        <v>0028/20</v>
      </c>
      <c r="B1051" s="16" t="str">
        <f>'Solicitação de Pagamentos'!E1053</f>
        <v>SUPERMED COM E IMP DE PROD MED E HOSP LTDA</v>
      </c>
      <c r="C1051" s="16">
        <f>'Solicitação de Pagamentos'!A1053</f>
        <v>59494</v>
      </c>
      <c r="D1051" s="16">
        <f>'Solicitação de Pagamentos'!D1053</f>
        <v>314.29000000000002</v>
      </c>
    </row>
    <row r="1052" spans="1:4" x14ac:dyDescent="0.25">
      <c r="A1052" s="15" t="str">
        <f>'Solicitação de Pagamentos'!F1054</f>
        <v>0029/20</v>
      </c>
      <c r="B1052" s="16" t="str">
        <f>'Solicitação de Pagamentos'!E1054</f>
        <v>SUPERMED COM E IMP DE PROD MED E HOSP LTDA</v>
      </c>
      <c r="C1052" s="16">
        <f>'Solicitação de Pagamentos'!A1054</f>
        <v>59553</v>
      </c>
      <c r="D1052" s="16">
        <f>'Solicitação de Pagamentos'!D1054</f>
        <v>414.69</v>
      </c>
    </row>
    <row r="1053" spans="1:4" x14ac:dyDescent="0.25">
      <c r="A1053" s="15" t="str">
        <f>'Solicitação de Pagamentos'!F1055</f>
        <v>0029/20</v>
      </c>
      <c r="B1053" s="16" t="str">
        <f>'Solicitação de Pagamentos'!E1055</f>
        <v>SUPERMED COM E IMP DE PROD MED E HOSP LTDA</v>
      </c>
      <c r="C1053" s="16">
        <f>'Solicitação de Pagamentos'!A1055</f>
        <v>415341</v>
      </c>
      <c r="D1053" s="16">
        <f>'Solicitação de Pagamentos'!D1055</f>
        <v>521.53</v>
      </c>
    </row>
    <row r="1054" spans="1:4" x14ac:dyDescent="0.25">
      <c r="A1054" s="15" t="str">
        <f>'Solicitação de Pagamentos'!F1056</f>
        <v>0056/20</v>
      </c>
      <c r="B1054" s="16" t="str">
        <f>'Solicitação de Pagamentos'!E1056</f>
        <v>SUPERMED COM E IMP DE PROD MED E HOSP LTDA</v>
      </c>
      <c r="C1054" s="16">
        <f>'Solicitação de Pagamentos'!A1056</f>
        <v>420044</v>
      </c>
      <c r="D1054" s="16">
        <f>'Solicitação de Pagamentos'!D1056</f>
        <v>2418</v>
      </c>
    </row>
    <row r="1055" spans="1:4" x14ac:dyDescent="0.25">
      <c r="A1055" s="15" t="str">
        <f>'Solicitação de Pagamentos'!F1057</f>
        <v>0068/20</v>
      </c>
      <c r="B1055" s="16" t="str">
        <f>'Solicitação de Pagamentos'!E1057</f>
        <v>SUPERMED COM E IMP DE PROD MED E HOSP LTDA</v>
      </c>
      <c r="C1055" s="16">
        <f>'Solicitação de Pagamentos'!A1057</f>
        <v>423907</v>
      </c>
      <c r="D1055" s="16">
        <f>'Solicitação de Pagamentos'!D1057</f>
        <v>4532</v>
      </c>
    </row>
    <row r="1056" spans="1:4" x14ac:dyDescent="0.25">
      <c r="A1056" s="15" t="str">
        <f>'Solicitação de Pagamentos'!F1058</f>
        <v>0074/20</v>
      </c>
      <c r="B1056" s="16" t="str">
        <f>'Solicitação de Pagamentos'!E1058</f>
        <v>SUPERMED COM E IMP DE PROD MED E HOSP LTDA</v>
      </c>
      <c r="C1056" s="16">
        <f>'Solicitação de Pagamentos'!A1058</f>
        <v>70738</v>
      </c>
      <c r="D1056" s="16">
        <f>'Solicitação de Pagamentos'!D1058</f>
        <v>655.98</v>
      </c>
    </row>
    <row r="1057" spans="1:4" x14ac:dyDescent="0.25">
      <c r="A1057" s="15" t="str">
        <f>'Solicitação de Pagamentos'!F1059</f>
        <v>0088/20</v>
      </c>
      <c r="B1057" s="16" t="str">
        <f>'Solicitação de Pagamentos'!E1059</f>
        <v>SUPERMED COM E IMP DE PROD MED E HOSP LTDA</v>
      </c>
      <c r="C1057" s="16">
        <f>'Solicitação de Pagamentos'!A1059</f>
        <v>70148</v>
      </c>
      <c r="D1057" s="16">
        <f>'Solicitação de Pagamentos'!D1059</f>
        <v>40054</v>
      </c>
    </row>
    <row r="1058" spans="1:4" x14ac:dyDescent="0.25">
      <c r="A1058" s="15" t="str">
        <f>'Solicitação de Pagamentos'!F1060</f>
        <v>0029/20</v>
      </c>
      <c r="B1058" s="16" t="str">
        <f>'Solicitação de Pagamentos'!E1060</f>
        <v>TRIADE HEALTH COMERCIO DE PRODUTOS HOSPITALARES LTDA</v>
      </c>
      <c r="C1058" s="16">
        <f>'Solicitação de Pagamentos'!A1060</f>
        <v>952</v>
      </c>
      <c r="D1058" s="16">
        <f>'Solicitação de Pagamentos'!D1060</f>
        <v>326.39999999999998</v>
      </c>
    </row>
    <row r="1059" spans="1:4" x14ac:dyDescent="0.25">
      <c r="A1059" s="15" t="str">
        <f>'Solicitação de Pagamentos'!F1061</f>
        <v>0074/20</v>
      </c>
      <c r="B1059" s="16" t="str">
        <f>'Solicitação de Pagamentos'!E1061</f>
        <v>TRIADE HEALTH COMERCIO DE PRODUTOS HOSPITALARES LTDA</v>
      </c>
      <c r="C1059" s="16">
        <f>'Solicitação de Pagamentos'!A1061</f>
        <v>1064</v>
      </c>
      <c r="D1059" s="16">
        <f>'Solicitação de Pagamentos'!D1061</f>
        <v>614.79999999999995</v>
      </c>
    </row>
    <row r="1060" spans="1:4" x14ac:dyDescent="0.25">
      <c r="A1060" s="15" t="str">
        <f>'Solicitação de Pagamentos'!F1062</f>
        <v>0089/20</v>
      </c>
      <c r="B1060" s="16" t="str">
        <f>'Solicitação de Pagamentos'!E1062</f>
        <v>TRIADE HEALTH COMERCIO DE PRODUTOS HOSPITALARES LTDA</v>
      </c>
      <c r="C1060" s="16">
        <f>'Solicitação de Pagamentos'!A1062</f>
        <v>1111</v>
      </c>
      <c r="D1060" s="16">
        <f>'Solicitação de Pagamentos'!D1062</f>
        <v>294</v>
      </c>
    </row>
    <row r="1061" spans="1:4" x14ac:dyDescent="0.25">
      <c r="A1061" s="15" t="str">
        <f>'Solicitação de Pagamentos'!F1063</f>
        <v>0016/20</v>
      </c>
      <c r="B1061" s="16" t="str">
        <f>'Solicitação de Pagamentos'!E1063</f>
        <v>TROPICAL DISTRIBUIDORA HORTIFRUTIGRANJEIROS LTDA</v>
      </c>
      <c r="C1061" s="16">
        <f>'Solicitação de Pagamentos'!A1063</f>
        <v>1395578</v>
      </c>
      <c r="D1061" s="16">
        <f>'Solicitação de Pagamentos'!D1063</f>
        <v>538.4</v>
      </c>
    </row>
    <row r="1062" spans="1:4" x14ac:dyDescent="0.25">
      <c r="A1062" s="15" t="str">
        <f>'Solicitação de Pagamentos'!F1064</f>
        <v>0016/20</v>
      </c>
      <c r="B1062" s="16" t="str">
        <f>'Solicitação de Pagamentos'!E1064</f>
        <v>TROPICAL DISTRIBUIDORA HORTIFRUTIGRANJEIROS LTDA</v>
      </c>
      <c r="C1062" s="16">
        <f>'Solicitação de Pagamentos'!A1064</f>
        <v>1394705</v>
      </c>
      <c r="D1062" s="16">
        <f>'Solicitação de Pagamentos'!D1064</f>
        <v>314.10000000000002</v>
      </c>
    </row>
    <row r="1063" spans="1:4" x14ac:dyDescent="0.25">
      <c r="A1063" s="15" t="str">
        <f>'Solicitação de Pagamentos'!F1065</f>
        <v>0016/20</v>
      </c>
      <c r="B1063" s="16" t="str">
        <f>'Solicitação de Pagamentos'!E1065</f>
        <v>TROPICAL DISTRIBUIDORA HORTIFRUTIGRANJEIROS LTDA</v>
      </c>
      <c r="C1063" s="16">
        <f>'Solicitação de Pagamentos'!A1065</f>
        <v>1393867</v>
      </c>
      <c r="D1063" s="16">
        <f>'Solicitação de Pagamentos'!D1065</f>
        <v>613.25</v>
      </c>
    </row>
    <row r="1064" spans="1:4" x14ac:dyDescent="0.25">
      <c r="A1064" s="15" t="str">
        <f>'Solicitação de Pagamentos'!F1066</f>
        <v>0016/20</v>
      </c>
      <c r="B1064" s="16" t="str">
        <f>'Solicitação de Pagamentos'!E1066</f>
        <v>TROPICAL DISTRIBUIDORA HORTIFRUTIGRANJEIROS LTDA</v>
      </c>
      <c r="C1064" s="16">
        <f>'Solicitação de Pagamentos'!A1066</f>
        <v>1393029</v>
      </c>
      <c r="D1064" s="16">
        <f>'Solicitação de Pagamentos'!D1066</f>
        <v>197.25</v>
      </c>
    </row>
    <row r="1065" spans="1:4" x14ac:dyDescent="0.25">
      <c r="A1065" s="15" t="str">
        <f>'Solicitação de Pagamentos'!F1067</f>
        <v>0016/20</v>
      </c>
      <c r="B1065" s="16" t="str">
        <f>'Solicitação de Pagamentos'!E1067</f>
        <v>TROPICAL DISTRIBUIDORA HORTIFRUTIGRANJEIROS LTDA</v>
      </c>
      <c r="C1065" s="16">
        <f>'Solicitação de Pagamentos'!A1067</f>
        <v>1393031</v>
      </c>
      <c r="D1065" s="16">
        <f>'Solicitação de Pagamentos'!D1067</f>
        <v>461.3</v>
      </c>
    </row>
    <row r="1066" spans="1:4" x14ac:dyDescent="0.25">
      <c r="A1066" s="15" t="str">
        <f>'Solicitação de Pagamentos'!F1068</f>
        <v>0016/20</v>
      </c>
      <c r="B1066" s="16" t="str">
        <f>'Solicitação de Pagamentos'!E1068</f>
        <v>TROPICAL DISTRIBUIDORA HORTIFRUTIGRANJEIROS LTDA</v>
      </c>
      <c r="C1066" s="16">
        <f>'Solicitação de Pagamentos'!A1068</f>
        <v>1392183</v>
      </c>
      <c r="D1066" s="16">
        <f>'Solicitação de Pagamentos'!D1068</f>
        <v>291.89999999999998</v>
      </c>
    </row>
    <row r="1067" spans="1:4" x14ac:dyDescent="0.25">
      <c r="A1067" s="15" t="str">
        <f>'Solicitação de Pagamentos'!F1069</f>
        <v>0016/20</v>
      </c>
      <c r="B1067" s="16" t="str">
        <f>'Solicitação de Pagamentos'!E1069</f>
        <v>TROPICAL DISTRIBUIDORA HORTIFRUTIGRANJEIROS LTDA</v>
      </c>
      <c r="C1067" s="16">
        <f>'Solicitação de Pagamentos'!A1069</f>
        <v>1391301</v>
      </c>
      <c r="D1067" s="16">
        <f>'Solicitação de Pagamentos'!D1069</f>
        <v>324.60000000000002</v>
      </c>
    </row>
    <row r="1068" spans="1:4" x14ac:dyDescent="0.25">
      <c r="A1068" s="15" t="str">
        <f>'Solicitação de Pagamentos'!F1070</f>
        <v>0016/20</v>
      </c>
      <c r="B1068" s="16" t="str">
        <f>'Solicitação de Pagamentos'!E1070</f>
        <v>TROPICAL DISTRIBUIDORA HORTIFRUTIGRANJEIROS LTDA</v>
      </c>
      <c r="C1068" s="16">
        <f>'Solicitação de Pagamentos'!A1070</f>
        <v>1390647</v>
      </c>
      <c r="D1068" s="16">
        <f>'Solicitação de Pagamentos'!D1070</f>
        <v>277.85000000000002</v>
      </c>
    </row>
    <row r="1069" spans="1:4" x14ac:dyDescent="0.25">
      <c r="A1069" s="15" t="str">
        <f>'Solicitação de Pagamentos'!F1071</f>
        <v>0016/20</v>
      </c>
      <c r="B1069" s="16" t="str">
        <f>'Solicitação de Pagamentos'!E1071</f>
        <v>TROPICAL DISTRIBUIDORA HORTIFRUTIGRANJEIROS LTDA</v>
      </c>
      <c r="C1069" s="16">
        <f>'Solicitação de Pagamentos'!A1071</f>
        <v>1389737</v>
      </c>
      <c r="D1069" s="16">
        <f>'Solicitação de Pagamentos'!D1071</f>
        <v>422.95</v>
      </c>
    </row>
    <row r="1070" spans="1:4" x14ac:dyDescent="0.25">
      <c r="A1070" s="15" t="str">
        <f>'Solicitação de Pagamentos'!F1072</f>
        <v>0016/20</v>
      </c>
      <c r="B1070" s="16" t="str">
        <f>'Solicitação de Pagamentos'!E1072</f>
        <v>TROPICAL DISTRIBUIDORA HORTIFRUTIGRANJEIROS LTDA</v>
      </c>
      <c r="C1070" s="16">
        <f>'Solicitação de Pagamentos'!A1072</f>
        <v>1388767</v>
      </c>
      <c r="D1070" s="16">
        <f>'Solicitação de Pagamentos'!D1072</f>
        <v>280.35000000000002</v>
      </c>
    </row>
    <row r="1071" spans="1:4" x14ac:dyDescent="0.25">
      <c r="A1071" s="15" t="str">
        <f>'Solicitação de Pagamentos'!F1073</f>
        <v>0016/20</v>
      </c>
      <c r="B1071" s="16" t="str">
        <f>'Solicitação de Pagamentos'!E1073</f>
        <v>TROPICAL DISTRIBUIDORA HORTIFRUTIGRANJEIROS LTDA</v>
      </c>
      <c r="C1071" s="16">
        <f>'Solicitação de Pagamentos'!A1073</f>
        <v>1388138</v>
      </c>
      <c r="D1071" s="16">
        <f>'Solicitação de Pagamentos'!D1073</f>
        <v>386.5</v>
      </c>
    </row>
    <row r="1072" spans="1:4" x14ac:dyDescent="0.25">
      <c r="A1072" s="15" t="str">
        <f>'Solicitação de Pagamentos'!F1074</f>
        <v>0016/20</v>
      </c>
      <c r="B1072" s="16" t="str">
        <f>'Solicitação de Pagamentos'!E1074</f>
        <v>TROPICAL DISTRIBUIDORA HORTIFRUTIGRANJEIROS LTDA</v>
      </c>
      <c r="C1072" s="16">
        <f>'Solicitação de Pagamentos'!A1074</f>
        <v>1387354</v>
      </c>
      <c r="D1072" s="16">
        <f>'Solicitação de Pagamentos'!D1074</f>
        <v>184.2</v>
      </c>
    </row>
    <row r="1073" spans="1:4" x14ac:dyDescent="0.25">
      <c r="A1073" s="15" t="str">
        <f>'Solicitação de Pagamentos'!F1075</f>
        <v>0016/20</v>
      </c>
      <c r="B1073" s="16" t="str">
        <f>'Solicitação de Pagamentos'!E1075</f>
        <v>TROPICAL DISTRIBUIDORA HORTIFRUTIGRANJEIROS LTDA</v>
      </c>
      <c r="C1073" s="16">
        <f>'Solicitação de Pagamentos'!A1075</f>
        <v>1386619</v>
      </c>
      <c r="D1073" s="16">
        <f>'Solicitação de Pagamentos'!D1075</f>
        <v>197.8</v>
      </c>
    </row>
    <row r="1074" spans="1:4" x14ac:dyDescent="0.25">
      <c r="A1074" s="15" t="str">
        <f>'Solicitação de Pagamentos'!F1076</f>
        <v>0039/20</v>
      </c>
      <c r="B1074" s="16" t="str">
        <f>'Solicitação de Pagamentos'!E1076</f>
        <v>TROPICAL DISTRIBUIDORA HORTIFRUTIGRANJEIROS LTDA</v>
      </c>
      <c r="C1074" s="16">
        <f>'Solicitação de Pagamentos'!A1076</f>
        <v>1404163</v>
      </c>
      <c r="D1074" s="16">
        <f>'Solicitação de Pagamentos'!D1076</f>
        <v>778.35</v>
      </c>
    </row>
    <row r="1075" spans="1:4" x14ac:dyDescent="0.25">
      <c r="A1075" s="15" t="str">
        <f>'Solicitação de Pagamentos'!F1077</f>
        <v>0039/20</v>
      </c>
      <c r="B1075" s="16" t="str">
        <f>'Solicitação de Pagamentos'!E1077</f>
        <v>TROPICAL DISTRIBUIDORA HORTIFRUTIGRANJEIROS LTDA</v>
      </c>
      <c r="C1075" s="16">
        <f>'Solicitação de Pagamentos'!A1077</f>
        <v>1403763</v>
      </c>
      <c r="D1075" s="16">
        <f>'Solicitação de Pagamentos'!D1077</f>
        <v>346.6</v>
      </c>
    </row>
    <row r="1076" spans="1:4" x14ac:dyDescent="0.25">
      <c r="A1076" s="15" t="str">
        <f>'Solicitação de Pagamentos'!F1078</f>
        <v>0039/20</v>
      </c>
      <c r="B1076" s="16" t="str">
        <f>'Solicitação de Pagamentos'!E1078</f>
        <v>TROPICAL DISTRIBUIDORA HORTIFRUTIGRANJEIROS LTDA</v>
      </c>
      <c r="C1076" s="16">
        <f>'Solicitação de Pagamentos'!A1078</f>
        <v>1403329</v>
      </c>
      <c r="D1076" s="16">
        <f>'Solicitação de Pagamentos'!D1078</f>
        <v>466.65</v>
      </c>
    </row>
    <row r="1077" spans="1:4" x14ac:dyDescent="0.25">
      <c r="A1077" s="15" t="str">
        <f>'Solicitação de Pagamentos'!F1079</f>
        <v>0039/20</v>
      </c>
      <c r="B1077" s="16" t="str">
        <f>'Solicitação de Pagamentos'!E1079</f>
        <v>TROPICAL DISTRIBUIDORA HORTIFRUTIGRANJEIROS LTDA</v>
      </c>
      <c r="C1077" s="16">
        <f>'Solicitação de Pagamentos'!A1079</f>
        <v>1402759</v>
      </c>
      <c r="D1077" s="16">
        <f>'Solicitação de Pagamentos'!D1079</f>
        <v>637.75</v>
      </c>
    </row>
    <row r="1078" spans="1:4" x14ac:dyDescent="0.25">
      <c r="A1078" s="15" t="str">
        <f>'Solicitação de Pagamentos'!F1080</f>
        <v>0039/20</v>
      </c>
      <c r="B1078" s="16" t="str">
        <f>'Solicitação de Pagamentos'!E1080</f>
        <v>TROPICAL DISTRIBUIDORA HORTIFRUTIGRANJEIROS LTDA</v>
      </c>
      <c r="C1078" s="16">
        <f>'Solicitação de Pagamentos'!A1080</f>
        <v>1402083</v>
      </c>
      <c r="D1078" s="16">
        <f>'Solicitação de Pagamentos'!D1080</f>
        <v>479.75</v>
      </c>
    </row>
    <row r="1079" spans="1:4" x14ac:dyDescent="0.25">
      <c r="A1079" s="15" t="str">
        <f>'Solicitação de Pagamentos'!F1081</f>
        <v>0039/20</v>
      </c>
      <c r="B1079" s="16" t="str">
        <f>'Solicitação de Pagamentos'!E1081</f>
        <v>TROPICAL DISTRIBUIDORA HORTIFRUTIGRANJEIROS LTDA</v>
      </c>
      <c r="C1079" s="16">
        <f>'Solicitação de Pagamentos'!A1081</f>
        <v>1401618</v>
      </c>
      <c r="D1079" s="16">
        <f>'Solicitação de Pagamentos'!D1081</f>
        <v>419.9</v>
      </c>
    </row>
    <row r="1080" spans="1:4" x14ac:dyDescent="0.25">
      <c r="A1080" s="15" t="str">
        <f>'Solicitação de Pagamentos'!F1082</f>
        <v>0039/20</v>
      </c>
      <c r="B1080" s="16" t="str">
        <f>'Solicitação de Pagamentos'!E1082</f>
        <v>TROPICAL DISTRIBUIDORA HORTIFRUTIGRANJEIROS LTDA</v>
      </c>
      <c r="C1080" s="16">
        <f>'Solicitação de Pagamentos'!A1082</f>
        <v>1400940</v>
      </c>
      <c r="D1080" s="16">
        <f>'Solicitação de Pagamentos'!D1082</f>
        <v>372.1</v>
      </c>
    </row>
    <row r="1081" spans="1:4" x14ac:dyDescent="0.25">
      <c r="A1081" s="15" t="str">
        <f>'Solicitação de Pagamentos'!F1083</f>
        <v>0039/20</v>
      </c>
      <c r="B1081" s="16" t="str">
        <f>'Solicitação de Pagamentos'!E1083</f>
        <v>TROPICAL DISTRIBUIDORA HORTIFRUTIGRANJEIROS LTDA</v>
      </c>
      <c r="C1081" s="16">
        <f>'Solicitação de Pagamentos'!A1083</f>
        <v>1400167</v>
      </c>
      <c r="D1081" s="16">
        <f>'Solicitação de Pagamentos'!D1083</f>
        <v>618.45000000000005</v>
      </c>
    </row>
    <row r="1082" spans="1:4" x14ac:dyDescent="0.25">
      <c r="A1082" s="15" t="str">
        <f>'Solicitação de Pagamentos'!F1084</f>
        <v>0039/20</v>
      </c>
      <c r="B1082" s="16" t="str">
        <f>'Solicitação de Pagamentos'!E1084</f>
        <v>TROPICAL DISTRIBUIDORA HORTIFRUTIGRANJEIROS LTDA</v>
      </c>
      <c r="C1082" s="16">
        <f>'Solicitação de Pagamentos'!A1084</f>
        <v>1399540</v>
      </c>
      <c r="D1082" s="16">
        <f>'Solicitação de Pagamentos'!D1084</f>
        <v>249.55</v>
      </c>
    </row>
    <row r="1083" spans="1:4" x14ac:dyDescent="0.25">
      <c r="A1083" s="15" t="str">
        <f>'Solicitação de Pagamentos'!F1085</f>
        <v>0039/20</v>
      </c>
      <c r="B1083" s="16" t="str">
        <f>'Solicitação de Pagamentos'!E1085</f>
        <v>TROPICAL DISTRIBUIDORA HORTIFRUTIGRANJEIROS LTDA</v>
      </c>
      <c r="C1083" s="16">
        <f>'Solicitação de Pagamentos'!A1085</f>
        <v>1398751</v>
      </c>
      <c r="D1083" s="16">
        <f>'Solicitação de Pagamentos'!D1085</f>
        <v>337.75</v>
      </c>
    </row>
    <row r="1084" spans="1:4" x14ac:dyDescent="0.25">
      <c r="A1084" s="15" t="str">
        <f>'Solicitação de Pagamentos'!F1086</f>
        <v>0039/20</v>
      </c>
      <c r="B1084" s="16" t="str">
        <f>'Solicitação de Pagamentos'!E1086</f>
        <v>TROPICAL DISTRIBUIDORA HORTIFRUTIGRANJEIROS LTDA</v>
      </c>
      <c r="C1084" s="16">
        <f>'Solicitação de Pagamentos'!A1086</f>
        <v>1397827</v>
      </c>
      <c r="D1084" s="16">
        <f>'Solicitação de Pagamentos'!D1086</f>
        <v>380.8</v>
      </c>
    </row>
    <row r="1085" spans="1:4" x14ac:dyDescent="0.25">
      <c r="A1085" s="15" t="str">
        <f>'Solicitação de Pagamentos'!F1087</f>
        <v>0039/20</v>
      </c>
      <c r="B1085" s="16" t="str">
        <f>'Solicitação de Pagamentos'!E1087</f>
        <v>TROPICAL DISTRIBUIDORA HORTIFRUTIGRANJEIROS LTDA</v>
      </c>
      <c r="C1085" s="16">
        <f>'Solicitação de Pagamentos'!A1087</f>
        <v>1397206</v>
      </c>
      <c r="D1085" s="16">
        <f>'Solicitação de Pagamentos'!D1087</f>
        <v>441.05</v>
      </c>
    </row>
    <row r="1086" spans="1:4" x14ac:dyDescent="0.25">
      <c r="A1086" s="15" t="str">
        <f>'Solicitação de Pagamentos'!F1088</f>
        <v>0039/20</v>
      </c>
      <c r="B1086" s="16" t="str">
        <f>'Solicitação de Pagamentos'!E1088</f>
        <v>TROPICAL DISTRIBUIDORA HORTIFRUTIGRANJEIROS LTDA</v>
      </c>
      <c r="C1086" s="16">
        <f>'Solicitação de Pagamentos'!A1088</f>
        <v>1396685</v>
      </c>
      <c r="D1086" s="16">
        <f>'Solicitação de Pagamentos'!D1088</f>
        <v>571.54999999999995</v>
      </c>
    </row>
    <row r="1087" spans="1:4" x14ac:dyDescent="0.25">
      <c r="A1087" s="15" t="str">
        <f>'Solicitação de Pagamentos'!F1089</f>
        <v>0063/20</v>
      </c>
      <c r="B1087" s="16" t="str">
        <f>'Solicitação de Pagamentos'!E1089</f>
        <v>TROPICAL DISTRIBUIDORA HORTIFRUTIGRANJEIROS LTDA</v>
      </c>
      <c r="C1087" s="16">
        <f>'Solicitação de Pagamentos'!A1089</f>
        <v>1406083</v>
      </c>
      <c r="D1087" s="16">
        <f>'Solicitação de Pagamentos'!D1089</f>
        <v>476.95</v>
      </c>
    </row>
    <row r="1088" spans="1:4" x14ac:dyDescent="0.25">
      <c r="A1088" s="15" t="str">
        <f>'Solicitação de Pagamentos'!F1090</f>
        <v>0063/20</v>
      </c>
      <c r="B1088" s="16" t="str">
        <f>'Solicitação de Pagamentos'!E1090</f>
        <v>TROPICAL DISTRIBUIDORA HORTIFRUTIGRANJEIROS LTDA</v>
      </c>
      <c r="C1088" s="16">
        <f>'Solicitação de Pagamentos'!A1090</f>
        <v>1405808</v>
      </c>
      <c r="D1088" s="16">
        <f>'Solicitação de Pagamentos'!D1090</f>
        <v>295</v>
      </c>
    </row>
    <row r="1089" spans="1:4" x14ac:dyDescent="0.25">
      <c r="A1089" s="15" t="str">
        <f>'Solicitação de Pagamentos'!F1091</f>
        <v>0063/20</v>
      </c>
      <c r="B1089" s="16" t="str">
        <f>'Solicitação de Pagamentos'!E1091</f>
        <v>TROPICAL DISTRIBUIDORA HORTIFRUTIGRANJEIROS LTDA</v>
      </c>
      <c r="C1089" s="16">
        <f>'Solicitação de Pagamentos'!A1091</f>
        <v>1405622</v>
      </c>
      <c r="D1089" s="16">
        <f>'Solicitação de Pagamentos'!D1091</f>
        <v>114.6</v>
      </c>
    </row>
    <row r="1090" spans="1:4" x14ac:dyDescent="0.25">
      <c r="A1090" s="15" t="str">
        <f>'Solicitação de Pagamentos'!F1092</f>
        <v>0063/20</v>
      </c>
      <c r="B1090" s="16" t="str">
        <f>'Solicitação de Pagamentos'!E1092</f>
        <v>TROPICAL DISTRIBUIDORA HORTIFRUTIGRANJEIROS LTDA</v>
      </c>
      <c r="C1090" s="16">
        <f>'Solicitação de Pagamentos'!A1092</f>
        <v>1405268</v>
      </c>
      <c r="D1090" s="16">
        <f>'Solicitação de Pagamentos'!D1092</f>
        <v>396.8</v>
      </c>
    </row>
    <row r="1091" spans="1:4" x14ac:dyDescent="0.25">
      <c r="A1091" s="15" t="str">
        <f>'Solicitação de Pagamentos'!F1093</f>
        <v>0063/20</v>
      </c>
      <c r="B1091" s="16" t="str">
        <f>'Solicitação de Pagamentos'!E1093</f>
        <v>TROPICAL DISTRIBUIDORA HORTIFRUTIGRANJEIROS LTDA</v>
      </c>
      <c r="C1091" s="16">
        <f>'Solicitação de Pagamentos'!A1093</f>
        <v>1404982</v>
      </c>
      <c r="D1091" s="16">
        <f>'Solicitação de Pagamentos'!D1093</f>
        <v>499.1</v>
      </c>
    </row>
    <row r="1092" spans="1:4" x14ac:dyDescent="0.25">
      <c r="A1092" s="15" t="str">
        <f>'Solicitação de Pagamentos'!F1094</f>
        <v>0063/20</v>
      </c>
      <c r="B1092" s="16" t="str">
        <f>'Solicitação de Pagamentos'!E1094</f>
        <v>TROPICAL DISTRIBUIDORA HORTIFRUTIGRANJEIROS LTDA</v>
      </c>
      <c r="C1092" s="16">
        <f>'Solicitação de Pagamentos'!A1094</f>
        <v>1404687</v>
      </c>
      <c r="D1092" s="16">
        <f>'Solicitação de Pagamentos'!D1094</f>
        <v>361.3</v>
      </c>
    </row>
    <row r="1093" spans="1:4" x14ac:dyDescent="0.25">
      <c r="A1093" s="15" t="str">
        <f>'Solicitação de Pagamentos'!F1095</f>
        <v>0063/20</v>
      </c>
      <c r="B1093" s="16" t="str">
        <f>'Solicitação de Pagamentos'!E1095</f>
        <v>TROPICAL DISTRIBUIDORA HORTIFRUTIGRANJEIROS LTDA</v>
      </c>
      <c r="C1093" s="16">
        <f>'Solicitação de Pagamentos'!A1095</f>
        <v>1404495</v>
      </c>
      <c r="D1093" s="16">
        <f>'Solicitação de Pagamentos'!D1095</f>
        <v>185.5</v>
      </c>
    </row>
    <row r="1094" spans="1:4" x14ac:dyDescent="0.25">
      <c r="A1094" s="15" t="str">
        <f>'Solicitação de Pagamentos'!F1096</f>
        <v>0114/20</v>
      </c>
      <c r="B1094" s="16" t="str">
        <f>'Solicitação de Pagamentos'!E1096</f>
        <v>VERSALHES CONFECÇÕES DE ARTEF. TECIDOS LTDA</v>
      </c>
      <c r="C1094" s="16">
        <f>'Solicitação de Pagamentos'!A1096</f>
        <v>6703</v>
      </c>
      <c r="D1094" s="16">
        <f>'Solicitação de Pagamentos'!D1096</f>
        <v>23000</v>
      </c>
    </row>
    <row r="1095" spans="1:4" x14ac:dyDescent="0.25">
      <c r="A1095" s="15" t="str">
        <f>'Solicitação de Pagamentos'!F1097</f>
        <v>0114/20</v>
      </c>
      <c r="B1095" s="16" t="str">
        <f>'Solicitação de Pagamentos'!E1097</f>
        <v>VERSALHES CONFECÇÕES DE ARTEF. TECIDOS LTDA</v>
      </c>
      <c r="C1095" s="16">
        <f>'Solicitação de Pagamentos'!A1097</f>
        <v>6698</v>
      </c>
      <c r="D1095" s="16">
        <f>'Solicitação de Pagamentos'!D1097</f>
        <v>18400</v>
      </c>
    </row>
    <row r="1096" spans="1:4" x14ac:dyDescent="0.25">
      <c r="A1096" s="15" t="str">
        <f>'Solicitação de Pagamentos'!F1098</f>
        <v>0011/20</v>
      </c>
      <c r="B1096" s="16" t="str">
        <f>'Solicitação de Pagamentos'!E1098</f>
        <v>VIEIRA &amp; COUTO COMERCIO DISTRIBUIÇÃO PRODUTOS ALIMENTICIOS LTDA</v>
      </c>
      <c r="C1096" s="16">
        <f>'Solicitação de Pagamentos'!A1098</f>
        <v>18677</v>
      </c>
      <c r="D1096" s="16">
        <f>'Solicitação de Pagamentos'!D1098</f>
        <v>1883</v>
      </c>
    </row>
    <row r="1097" spans="1:4" x14ac:dyDescent="0.25">
      <c r="A1097" s="15" t="str">
        <f>'Solicitação de Pagamentos'!F1099</f>
        <v>0014/20</v>
      </c>
      <c r="B1097" s="16" t="str">
        <f>'Solicitação de Pagamentos'!E1099</f>
        <v>VIEIRA &amp; COUTO COMERCIO DISTRIBUIÇÃO PRODUTOS ALIMENTICIOS LTDA</v>
      </c>
      <c r="C1097" s="16">
        <f>'Solicitação de Pagamentos'!A1099</f>
        <v>1306796</v>
      </c>
      <c r="D1097" s="16">
        <f>'Solicitação de Pagamentos'!D1099</f>
        <v>1600</v>
      </c>
    </row>
    <row r="1098" spans="1:4" x14ac:dyDescent="0.25">
      <c r="A1098" s="15" t="str">
        <f>'Solicitação de Pagamentos'!F1100</f>
        <v>0014/20</v>
      </c>
      <c r="B1098" s="16" t="str">
        <f>'Solicitação de Pagamentos'!E1100</f>
        <v>VIEIRA &amp; COUTO COMERCIO DISTRIBUIÇÃO PRODUTOS ALIMENTICIOS LTDA</v>
      </c>
      <c r="C1098" s="16">
        <f>'Solicitação de Pagamentos'!A1100</f>
        <v>1249808</v>
      </c>
      <c r="D1098" s="16">
        <f>'Solicitação de Pagamentos'!D1100</f>
        <v>1600</v>
      </c>
    </row>
    <row r="1099" spans="1:4" x14ac:dyDescent="0.25">
      <c r="A1099" s="15" t="str">
        <f>'Solicitação de Pagamentos'!F1101</f>
        <v>0018/20</v>
      </c>
      <c r="B1099" s="16" t="str">
        <f>'Solicitação de Pagamentos'!E1101</f>
        <v>VIEIRA &amp; COUTO COMERCIO DISTRIBUIÇÃO PRODUTOS ALIMENTICIOS LTDA</v>
      </c>
      <c r="C1099" s="16">
        <f>'Solicitação de Pagamentos'!A1101</f>
        <v>41206</v>
      </c>
      <c r="D1099" s="16">
        <f>'Solicitação de Pagamentos'!D1101</f>
        <v>338</v>
      </c>
    </row>
    <row r="1100" spans="1:4" x14ac:dyDescent="0.25">
      <c r="A1100" s="15" t="str">
        <f>'Solicitação de Pagamentos'!F1102</f>
        <v>0018/20</v>
      </c>
      <c r="B1100" s="16" t="str">
        <f>'Solicitação de Pagamentos'!E1102</f>
        <v>VIEIRA &amp; COUTO COMERCIO DISTRIBUIÇÃO PRODUTOS ALIMENTICIOS LTDA</v>
      </c>
      <c r="C1100" s="16">
        <f>'Solicitação de Pagamentos'!A1102</f>
        <v>40867</v>
      </c>
      <c r="D1100" s="16">
        <f>'Solicitação de Pagamentos'!D1102</f>
        <v>338</v>
      </c>
    </row>
    <row r="1101" spans="1:4" x14ac:dyDescent="0.25">
      <c r="A1101" s="15" t="str">
        <f>'Solicitação de Pagamentos'!F1103</f>
        <v>0018/20</v>
      </c>
      <c r="B1101" s="16" t="str">
        <f>'Solicitação de Pagamentos'!E1103</f>
        <v>VIEIRA &amp; COUTO COMERCIO DISTRIBUIÇÃO PRODUTOS ALIMENTICIOS LTDA</v>
      </c>
      <c r="C1101" s="16">
        <f>'Solicitação de Pagamentos'!A1103</f>
        <v>40608</v>
      </c>
      <c r="D1101" s="16">
        <f>'Solicitação de Pagamentos'!D1103</f>
        <v>338</v>
      </c>
    </row>
    <row r="1102" spans="1:4" x14ac:dyDescent="0.25">
      <c r="A1102" s="15" t="str">
        <f>'Solicitação de Pagamentos'!F1104</f>
        <v>0021/20</v>
      </c>
      <c r="B1102" s="16" t="str">
        <f>'Solicitação de Pagamentos'!E1104</f>
        <v>VIEIRA &amp; COUTO COMERCIO DISTRIBUIÇÃO PRODUTOS ALIMENTICIOS LTDA</v>
      </c>
      <c r="C1102" s="16">
        <f>'Solicitação de Pagamentos'!A1104</f>
        <v>8655</v>
      </c>
      <c r="D1102" s="16">
        <f>'Solicitação de Pagamentos'!D1104</f>
        <v>2598</v>
      </c>
    </row>
    <row r="1103" spans="1:4" x14ac:dyDescent="0.25">
      <c r="A1103" s="15" t="str">
        <f>'Solicitação de Pagamentos'!F1105</f>
        <v>0024/20</v>
      </c>
      <c r="B1103" s="16" t="str">
        <f>'Solicitação de Pagamentos'!E1105</f>
        <v>VIEIRA &amp; COUTO COMERCIO DISTRIBUIÇÃO PRODUTOS ALIMENTICIOS LTDA</v>
      </c>
      <c r="C1103" s="16">
        <f>'Solicitação de Pagamentos'!A1105</f>
        <v>323</v>
      </c>
      <c r="D1103" s="16">
        <f>'Solicitação de Pagamentos'!D1105</f>
        <v>3000</v>
      </c>
    </row>
    <row r="1104" spans="1:4" x14ac:dyDescent="0.25">
      <c r="A1104" s="15" t="str">
        <f>'Solicitação de Pagamentos'!F1106</f>
        <v>0024/20</v>
      </c>
      <c r="B1104" s="16" t="str">
        <f>'Solicitação de Pagamentos'!E1106</f>
        <v>VIEIRA &amp; COUTO COMERCIO DISTRIBUIÇÃO PRODUTOS ALIMENTICIOS LTDA</v>
      </c>
      <c r="C1104" s="16">
        <f>'Solicitação de Pagamentos'!A1106</f>
        <v>320</v>
      </c>
      <c r="D1104" s="16">
        <f>'Solicitação de Pagamentos'!D1106</f>
        <v>3000</v>
      </c>
    </row>
    <row r="1105" spans="1:4" x14ac:dyDescent="0.25">
      <c r="A1105" s="15" t="str">
        <f>'Solicitação de Pagamentos'!F1107</f>
        <v>0025/20</v>
      </c>
      <c r="B1105" s="16" t="str">
        <f>'Solicitação de Pagamentos'!E1107</f>
        <v>VIEIRA &amp; COUTO COMERCIO DISTRIBUIÇÃO PRODUTOS ALIMENTICIOS LTDA</v>
      </c>
      <c r="C1105" s="16">
        <f>'Solicitação de Pagamentos'!A1107</f>
        <v>364</v>
      </c>
      <c r="D1105" s="16">
        <f>'Solicitação de Pagamentos'!D1107</f>
        <v>512.86</v>
      </c>
    </row>
    <row r="1106" spans="1:4" x14ac:dyDescent="0.25">
      <c r="A1106" s="15" t="str">
        <f>'Solicitação de Pagamentos'!F1108</f>
        <v>0026/20</v>
      </c>
      <c r="B1106" s="16" t="str">
        <f>'Solicitação de Pagamentos'!E1108</f>
        <v>VIEIRA &amp; COUTO COMERCIO DISTRIBUIÇÃO PRODUTOS ALIMENTICIOS LTDA</v>
      </c>
      <c r="C1106" s="16">
        <f>'Solicitação de Pagamentos'!A1108</f>
        <v>3075</v>
      </c>
      <c r="D1106" s="16">
        <f>'Solicitação de Pagamentos'!D1108</f>
        <v>1200</v>
      </c>
    </row>
    <row r="1107" spans="1:4" x14ac:dyDescent="0.25">
      <c r="A1107" s="15" t="str">
        <f>'Solicitação de Pagamentos'!F1109</f>
        <v>0027/20</v>
      </c>
      <c r="B1107" s="16" t="str">
        <f>'Solicitação de Pagamentos'!E1109</f>
        <v>VIEIRA &amp; COUTO COMERCIO DISTRIBUIÇÃO PRODUTOS ALIMENTICIOS LTDA</v>
      </c>
      <c r="C1107" s="16">
        <f>'Solicitação de Pagamentos'!A1109</f>
        <v>44126</v>
      </c>
      <c r="D1107" s="16">
        <f>'Solicitação de Pagamentos'!D1109</f>
        <v>702</v>
      </c>
    </row>
    <row r="1108" spans="1:4" x14ac:dyDescent="0.25">
      <c r="A1108" s="15" t="str">
        <f>'Solicitação de Pagamentos'!F1110</f>
        <v>0030/20</v>
      </c>
      <c r="B1108" s="16" t="str">
        <f>'Solicitação de Pagamentos'!E1110</f>
        <v>VIEIRA &amp; COUTO COMERCIO DISTRIBUIÇÃO PRODUTOS ALIMENTICIOS LTDA</v>
      </c>
      <c r="C1108" s="16">
        <f>'Solicitação de Pagamentos'!A1110</f>
        <v>252163</v>
      </c>
      <c r="D1108" s="16">
        <f>'Solicitação de Pagamentos'!D1110</f>
        <v>591.15</v>
      </c>
    </row>
    <row r="1109" spans="1:4" x14ac:dyDescent="0.25">
      <c r="A1109" s="15" t="str">
        <f>'Solicitação de Pagamentos'!F1111</f>
        <v>0030/20</v>
      </c>
      <c r="B1109" s="16" t="str">
        <f>'Solicitação de Pagamentos'!E1111</f>
        <v>VIEIRA &amp; COUTO COMERCIO DISTRIBUIÇÃO PRODUTOS ALIMENTICIOS LTDA</v>
      </c>
      <c r="C1109" s="16">
        <f>'Solicitação de Pagamentos'!A1111</f>
        <v>82410</v>
      </c>
      <c r="D1109" s="16">
        <f>'Solicitação de Pagamentos'!D1111</f>
        <v>1419.35</v>
      </c>
    </row>
    <row r="1110" spans="1:4" x14ac:dyDescent="0.25">
      <c r="A1110" s="15" t="str">
        <f>'Solicitação de Pagamentos'!F1112</f>
        <v>0032/20</v>
      </c>
      <c r="B1110" s="16" t="str">
        <f>'Solicitação de Pagamentos'!E1112</f>
        <v>VIEIRA &amp; COUTO COMERCIO DISTRIBUIÇÃO PRODUTOS ALIMENTICIOS LTDA</v>
      </c>
      <c r="C1110" s="16">
        <f>'Solicitação de Pagamentos'!A1112</f>
        <v>2908</v>
      </c>
      <c r="D1110" s="16">
        <f>'Solicitação de Pagamentos'!D1112</f>
        <v>525</v>
      </c>
    </row>
    <row r="1111" spans="1:4" x14ac:dyDescent="0.25">
      <c r="A1111" s="15" t="str">
        <f>'Solicitação de Pagamentos'!F1113</f>
        <v>0032/20</v>
      </c>
      <c r="B1111" s="16" t="str">
        <f>'Solicitação de Pagamentos'!E1113</f>
        <v>VIEIRA &amp; COUTO COMERCIO DISTRIBUIÇÃO PRODUTOS ALIMENTICIOS LTDA</v>
      </c>
      <c r="C1111" s="16">
        <f>'Solicitação de Pagamentos'!A1113</f>
        <v>321531</v>
      </c>
      <c r="D1111" s="16">
        <f>'Solicitação de Pagamentos'!D1113</f>
        <v>10490.9</v>
      </c>
    </row>
    <row r="1112" spans="1:4" x14ac:dyDescent="0.25">
      <c r="A1112" s="15" t="str">
        <f>'Solicitação de Pagamentos'!F1114</f>
        <v>0032/20</v>
      </c>
      <c r="B1112" s="16" t="str">
        <f>'Solicitação de Pagamentos'!E1114</f>
        <v>VIEIRA &amp; COUTO COMERCIO DISTRIBUIÇÃO PRODUTOS ALIMENTICIOS LTDA</v>
      </c>
      <c r="C1112" s="16">
        <f>'Solicitação de Pagamentos'!A1114</f>
        <v>172010</v>
      </c>
      <c r="D1112" s="16">
        <f>'Solicitação de Pagamentos'!D1114</f>
        <v>1541.4</v>
      </c>
    </row>
    <row r="1113" spans="1:4" x14ac:dyDescent="0.25">
      <c r="A1113" s="15" t="str">
        <f>'Solicitação de Pagamentos'!F1115</f>
        <v>0041/20</v>
      </c>
      <c r="B1113" s="16" t="str">
        <f>'Solicitação de Pagamentos'!E1115</f>
        <v>VIEIRA &amp; COUTO COMERCIO DISTRIBUIÇÃO PRODUTOS ALIMENTICIOS LTDA</v>
      </c>
      <c r="C1113" s="16">
        <f>'Solicitação de Pagamentos'!A1115</f>
        <v>882</v>
      </c>
      <c r="D1113" s="16">
        <f>'Solicitação de Pagamentos'!D1115</f>
        <v>493.68</v>
      </c>
    </row>
    <row r="1114" spans="1:4" x14ac:dyDescent="0.25">
      <c r="A1114" s="15" t="str">
        <f>'Solicitação de Pagamentos'!F1116</f>
        <v>0042/20</v>
      </c>
      <c r="B1114" s="16" t="str">
        <f>'Solicitação de Pagamentos'!E1116</f>
        <v>VIEIRA &amp; COUTO COMERCIO DISTRIBUIÇÃO PRODUTOS ALIMENTICIOS LTDA</v>
      </c>
      <c r="C1114" s="16">
        <f>'Solicitação de Pagamentos'!A1116</f>
        <v>355</v>
      </c>
      <c r="D1114" s="16">
        <f>'Solicitação de Pagamentos'!D1116</f>
        <v>434</v>
      </c>
    </row>
    <row r="1115" spans="1:4" x14ac:dyDescent="0.25">
      <c r="A1115" s="15" t="str">
        <f>'Solicitação de Pagamentos'!F1117</f>
        <v>0044/20</v>
      </c>
      <c r="B1115" s="16" t="str">
        <f>'Solicitação de Pagamentos'!E1117</f>
        <v>VIEIRA &amp; COUTO COMERCIO DISTRIBUIÇÃO PRODUTOS ALIMENTICIOS LTDA</v>
      </c>
      <c r="C1115" s="16">
        <f>'Solicitação de Pagamentos'!A1117</f>
        <v>1554</v>
      </c>
      <c r="D1115" s="16">
        <f>'Solicitação de Pagamentos'!D1117</f>
        <v>3514.4</v>
      </c>
    </row>
    <row r="1116" spans="1:4" x14ac:dyDescent="0.25">
      <c r="A1116" s="15" t="str">
        <f>'Solicitação de Pagamentos'!F1118</f>
        <v>0044/20</v>
      </c>
      <c r="B1116" s="16" t="str">
        <f>'Solicitação de Pagamentos'!E1118</f>
        <v>VIEIRA &amp; COUTO COMERCIO DISTRIBUIÇÃO PRODUTOS ALIMENTICIOS LTDA</v>
      </c>
      <c r="C1116" s="16">
        <f>'Solicitação de Pagamentos'!A1118</f>
        <v>1470</v>
      </c>
      <c r="D1116" s="16">
        <f>'Solicitação de Pagamentos'!D1118</f>
        <v>2913.42</v>
      </c>
    </row>
    <row r="1117" spans="1:4" x14ac:dyDescent="0.25">
      <c r="A1117" s="15" t="str">
        <f>'Solicitação de Pagamentos'!F1119</f>
        <v>0046/20</v>
      </c>
      <c r="B1117" s="16" t="str">
        <f>'Solicitação de Pagamentos'!E1119</f>
        <v>VIEIRA &amp; COUTO COMERCIO DISTRIBUIÇÃO PRODUTOS ALIMENTICIOS LTDA</v>
      </c>
      <c r="C1117" s="16">
        <f>'Solicitação de Pagamentos'!A1119</f>
        <v>195168</v>
      </c>
      <c r="D1117" s="16">
        <f>'Solicitação de Pagamentos'!D1119</f>
        <v>1000</v>
      </c>
    </row>
    <row r="1118" spans="1:4" x14ac:dyDescent="0.25">
      <c r="A1118" s="15" t="str">
        <f>'Solicitação de Pagamentos'!F1120</f>
        <v>0047/20</v>
      </c>
      <c r="B1118" s="16" t="str">
        <f>'Solicitação de Pagamentos'!E1120</f>
        <v>VIEIRA &amp; COUTO COMERCIO DISTRIBUIÇÃO PRODUTOS ALIMENTICIOS LTDA</v>
      </c>
      <c r="C1118" s="16">
        <f>'Solicitação de Pagamentos'!A1120</f>
        <v>82332</v>
      </c>
      <c r="D1118" s="16">
        <f>'Solicitação de Pagamentos'!D1120</f>
        <v>953.6</v>
      </c>
    </row>
    <row r="1119" spans="1:4" x14ac:dyDescent="0.25">
      <c r="A1119" s="15" t="str">
        <f>'Solicitação de Pagamentos'!F1121</f>
        <v>0047/20</v>
      </c>
      <c r="B1119" s="16" t="str">
        <f>'Solicitação de Pagamentos'!E1121</f>
        <v>VIEIRA &amp; COUTO COMERCIO DISTRIBUIÇÃO PRODUTOS ALIMENTICIOS LTDA</v>
      </c>
      <c r="C1119" s="16">
        <f>'Solicitação de Pagamentos'!A1121</f>
        <v>76559</v>
      </c>
      <c r="D1119" s="16">
        <f>'Solicitação de Pagamentos'!D1121</f>
        <v>2456</v>
      </c>
    </row>
    <row r="1120" spans="1:4" x14ac:dyDescent="0.25">
      <c r="A1120" s="15" t="str">
        <f>'Solicitação de Pagamentos'!F1122</f>
        <v>0048/20</v>
      </c>
      <c r="B1120" s="16" t="str">
        <f>'Solicitação de Pagamentos'!E1122</f>
        <v>VIEIRA &amp; COUTO COMERCIO DISTRIBUIÇÃO PRODUTOS ALIMENTICIOS LTDA</v>
      </c>
      <c r="C1120" s="16">
        <f>'Solicitação de Pagamentos'!A1122</f>
        <v>9556</v>
      </c>
      <c r="D1120" s="16">
        <f>'Solicitação de Pagamentos'!D1122</f>
        <v>560</v>
      </c>
    </row>
    <row r="1121" spans="1:4" x14ac:dyDescent="0.25">
      <c r="A1121" s="15" t="str">
        <f>'Solicitação de Pagamentos'!F1123</f>
        <v>0048/20</v>
      </c>
      <c r="B1121" s="16" t="str">
        <f>'Solicitação de Pagamentos'!E1123</f>
        <v>VIEIRA &amp; COUTO COMERCIO DISTRIBUIÇÃO PRODUTOS ALIMENTICIOS LTDA</v>
      </c>
      <c r="C1121" s="16">
        <f>'Solicitação de Pagamentos'!A1123</f>
        <v>142773</v>
      </c>
      <c r="D1121" s="16">
        <f>'Solicitação de Pagamentos'!D1123</f>
        <v>330</v>
      </c>
    </row>
    <row r="1122" spans="1:4" x14ac:dyDescent="0.25">
      <c r="A1122" s="15" t="str">
        <f>'Solicitação de Pagamentos'!F1124</f>
        <v>0048/20</v>
      </c>
      <c r="B1122" s="16" t="str">
        <f>'Solicitação de Pagamentos'!E1124</f>
        <v>VIEIRA &amp; COUTO COMERCIO DISTRIBUIÇÃO PRODUTOS ALIMENTICIOS LTDA</v>
      </c>
      <c r="C1122" s="16">
        <f>'Solicitação de Pagamentos'!A1124</f>
        <v>978084</v>
      </c>
      <c r="D1122" s="16">
        <f>'Solicitação de Pagamentos'!D1124</f>
        <v>377.41</v>
      </c>
    </row>
    <row r="1123" spans="1:4" x14ac:dyDescent="0.25">
      <c r="A1123" s="15" t="str">
        <f>'Solicitação de Pagamentos'!F1125</f>
        <v>0049/20</v>
      </c>
      <c r="B1123" s="16" t="str">
        <f>'Solicitação de Pagamentos'!E1125</f>
        <v>VIEIRA &amp; COUTO COMERCIO DISTRIBUIÇÃO PRODUTOS ALIMENTICIOS LTDA</v>
      </c>
      <c r="C1123" s="16">
        <f>'Solicitação de Pagamentos'!A1125</f>
        <v>172452</v>
      </c>
      <c r="D1123" s="16">
        <f>'Solicitação de Pagamentos'!D1125</f>
        <v>506.9</v>
      </c>
    </row>
    <row r="1124" spans="1:4" x14ac:dyDescent="0.25">
      <c r="A1124" s="15" t="str">
        <f>'Solicitação de Pagamentos'!F1126</f>
        <v>0049/20</v>
      </c>
      <c r="B1124" s="16" t="str">
        <f>'Solicitação de Pagamentos'!E1126</f>
        <v>VIEIRA &amp; COUTO COMERCIO DISTRIBUIÇÃO PRODUTOS ALIMENTICIOS LTDA</v>
      </c>
      <c r="C1124" s="16">
        <f>'Solicitação de Pagamentos'!A1126</f>
        <v>55274</v>
      </c>
      <c r="D1124" s="16">
        <f>'Solicitação de Pagamentos'!D1126</f>
        <v>742.5</v>
      </c>
    </row>
    <row r="1125" spans="1:4" x14ac:dyDescent="0.25">
      <c r="A1125" s="15" t="str">
        <f>'Solicitação de Pagamentos'!F1127</f>
        <v>0050/20</v>
      </c>
      <c r="B1125" s="16" t="str">
        <f>'Solicitação de Pagamentos'!E1127</f>
        <v>VIEIRA &amp; COUTO COMERCIO DISTRIBUIÇÃO PRODUTOS ALIMENTICIOS LTDA</v>
      </c>
      <c r="C1125" s="16">
        <f>'Solicitação de Pagamentos'!A1127</f>
        <v>143176</v>
      </c>
      <c r="D1125" s="16">
        <f>'Solicitação de Pagamentos'!D1127</f>
        <v>1100</v>
      </c>
    </row>
    <row r="1126" spans="1:4" x14ac:dyDescent="0.25">
      <c r="A1126" s="15" t="str">
        <f>'Solicitação de Pagamentos'!F1128</f>
        <v>0050/20</v>
      </c>
      <c r="B1126" s="16" t="str">
        <f>'Solicitação de Pagamentos'!E1128</f>
        <v>VIEIRA &amp; COUTO COMERCIO DISTRIBUIÇÃO PRODUTOS ALIMENTICIOS LTDA</v>
      </c>
      <c r="C1126" s="16">
        <f>'Solicitação de Pagamentos'!A1128</f>
        <v>140807</v>
      </c>
      <c r="D1126" s="16">
        <f>'Solicitação de Pagamentos'!D1128</f>
        <v>527</v>
      </c>
    </row>
    <row r="1127" spans="1:4" x14ac:dyDescent="0.25">
      <c r="A1127" s="15" t="str">
        <f>'Solicitação de Pagamentos'!F1129</f>
        <v>0051/20</v>
      </c>
      <c r="B1127" s="16" t="str">
        <f>'Solicitação de Pagamentos'!E1129</f>
        <v>VIEIRA &amp; COUTO COMERCIO DISTRIBUIÇÃO PRODUTOS ALIMENTICIOS LTDA</v>
      </c>
      <c r="C1127" s="16">
        <f>'Solicitação de Pagamentos'!A1129</f>
        <v>6915</v>
      </c>
      <c r="D1127" s="16">
        <f>'Solicitação de Pagamentos'!D1129</f>
        <v>1360</v>
      </c>
    </row>
    <row r="1128" spans="1:4" x14ac:dyDescent="0.25">
      <c r="A1128" s="15" t="str">
        <f>'Solicitação de Pagamentos'!F1130</f>
        <v>0051/20</v>
      </c>
      <c r="B1128" s="16" t="str">
        <f>'Solicitação de Pagamentos'!E1130</f>
        <v>VIEIRA &amp; COUTO COMERCIO DISTRIBUIÇÃO PRODUTOS ALIMENTICIOS LTDA</v>
      </c>
      <c r="C1128" s="16">
        <f>'Solicitação de Pagamentos'!A1130</f>
        <v>10826</v>
      </c>
      <c r="D1128" s="16">
        <f>'Solicitação de Pagamentos'!D1130</f>
        <v>3281.1</v>
      </c>
    </row>
    <row r="1129" spans="1:4" x14ac:dyDescent="0.25">
      <c r="A1129" s="15" t="str">
        <f>'Solicitação de Pagamentos'!F1131</f>
        <v>0052/20</v>
      </c>
      <c r="B1129" s="16" t="str">
        <f>'Solicitação de Pagamentos'!E1131</f>
        <v>VIEIRA &amp; COUTO COMERCIO DISTRIBUIÇÃO PRODUTOS ALIMENTICIOS LTDA</v>
      </c>
      <c r="C1129" s="16">
        <f>'Solicitação de Pagamentos'!A1131</f>
        <v>1491</v>
      </c>
      <c r="D1129" s="16">
        <f>'Solicitação de Pagamentos'!D1131</f>
        <v>759.8</v>
      </c>
    </row>
    <row r="1130" spans="1:4" x14ac:dyDescent="0.25">
      <c r="A1130" s="15" t="str">
        <f>'Solicitação de Pagamentos'!F1132</f>
        <v>0059/20</v>
      </c>
      <c r="B1130" s="16" t="str">
        <f>'Solicitação de Pagamentos'!E1132</f>
        <v>VIEIRA &amp; COUTO COMERCIO DISTRIBUIÇÃO PRODUTOS ALIMENTICIOS LTDA</v>
      </c>
      <c r="C1130" s="16">
        <f>'Solicitação de Pagamentos'!A1132</f>
        <v>108712</v>
      </c>
      <c r="D1130" s="16">
        <f>'Solicitação de Pagamentos'!D1132</f>
        <v>1419.5</v>
      </c>
    </row>
    <row r="1131" spans="1:4" x14ac:dyDescent="0.25">
      <c r="A1131" s="15" t="str">
        <f>'Solicitação de Pagamentos'!F1133</f>
        <v>0059/20</v>
      </c>
      <c r="B1131" s="16" t="str">
        <f>'Solicitação de Pagamentos'!E1133</f>
        <v>VIEIRA &amp; COUTO COMERCIO DISTRIBUIÇÃO PRODUTOS ALIMENTICIOS LTDA</v>
      </c>
      <c r="C1131" s="16">
        <f>'Solicitação de Pagamentos'!A1133</f>
        <v>420880</v>
      </c>
      <c r="D1131" s="16">
        <f>'Solicitação de Pagamentos'!D1133</f>
        <v>1285.3</v>
      </c>
    </row>
    <row r="1132" spans="1:4" x14ac:dyDescent="0.25">
      <c r="A1132" s="15" t="str">
        <f>'Solicitação de Pagamentos'!F1134</f>
        <v>0064/20</v>
      </c>
      <c r="B1132" s="16" t="str">
        <f>'Solicitação de Pagamentos'!E1134</f>
        <v>VIEIRA &amp; COUTO COMERCIO DISTRIBUIÇÃO PRODUTOS ALIMENTICIOS LTDA</v>
      </c>
      <c r="C1132" s="16">
        <f>'Solicitação de Pagamentos'!A1134</f>
        <v>42701</v>
      </c>
      <c r="D1132" s="16">
        <f>'Solicitação de Pagamentos'!D1134</f>
        <v>350</v>
      </c>
    </row>
    <row r="1133" spans="1:4" x14ac:dyDescent="0.25">
      <c r="A1133" s="15" t="str">
        <f>'Solicitação de Pagamentos'!F1135</f>
        <v>0064/20</v>
      </c>
      <c r="B1133" s="16" t="str">
        <f>'Solicitação de Pagamentos'!E1135</f>
        <v>VIEIRA &amp; COUTO COMERCIO DISTRIBUIÇÃO PRODUTOS ALIMENTICIOS LTDA</v>
      </c>
      <c r="C1133" s="16">
        <f>'Solicitação de Pagamentos'!A1135</f>
        <v>42579</v>
      </c>
      <c r="D1133" s="16">
        <f>'Solicitação de Pagamentos'!D1135</f>
        <v>350</v>
      </c>
    </row>
    <row r="1134" spans="1:4" x14ac:dyDescent="0.25">
      <c r="A1134" s="15" t="str">
        <f>'Solicitação de Pagamentos'!F1136</f>
        <v>0064/20</v>
      </c>
      <c r="B1134" s="16" t="str">
        <f>'Solicitação de Pagamentos'!E1136</f>
        <v>VIEIRA &amp; COUTO COMERCIO DISTRIBUIÇÃO PRODUTOS ALIMENTICIOS LTDA</v>
      </c>
      <c r="C1134" s="16">
        <f>'Solicitação de Pagamentos'!A1136</f>
        <v>42454</v>
      </c>
      <c r="D1134" s="16">
        <f>'Solicitação de Pagamentos'!D1136</f>
        <v>350</v>
      </c>
    </row>
    <row r="1135" spans="1:4" x14ac:dyDescent="0.25">
      <c r="A1135" s="15" t="str">
        <f>'Solicitação de Pagamentos'!F1137</f>
        <v>0067/20</v>
      </c>
      <c r="B1135" s="16" t="str">
        <f>'Solicitação de Pagamentos'!E1137</f>
        <v>VIEIRA &amp; COUTO COMERCIO DISTRIBUIÇÃO PRODUTOS ALIMENTICIOS LTDA</v>
      </c>
      <c r="C1135" s="16">
        <f>'Solicitação de Pagamentos'!A1137</f>
        <v>12364</v>
      </c>
      <c r="D1135" s="16">
        <f>'Solicitação de Pagamentos'!D1137</f>
        <v>652.5</v>
      </c>
    </row>
    <row r="1136" spans="1:4" x14ac:dyDescent="0.25">
      <c r="A1136" s="15" t="str">
        <f>'Solicitação de Pagamentos'!F1138</f>
        <v>0070/20</v>
      </c>
      <c r="B1136" s="16" t="str">
        <f>'Solicitação de Pagamentos'!E1138</f>
        <v>VIEIRA &amp; COUTO COMERCIO DISTRIBUIÇÃO PRODUTOS ALIMENTICIOS LTDA</v>
      </c>
      <c r="C1136" s="16">
        <f>'Solicitação de Pagamentos'!A1138</f>
        <v>254635</v>
      </c>
      <c r="D1136" s="16">
        <f>'Solicitação de Pagamentos'!D1138</f>
        <v>1265.01</v>
      </c>
    </row>
    <row r="1137" spans="1:4" x14ac:dyDescent="0.25">
      <c r="A1137" s="15" t="str">
        <f>'Solicitação de Pagamentos'!F1139</f>
        <v>0071/20</v>
      </c>
      <c r="B1137" s="16" t="str">
        <f>'Solicitação de Pagamentos'!E1139</f>
        <v>VIEIRA &amp; COUTO COMERCIO DISTRIBUIÇÃO PRODUTOS ALIMENTICIOS LTDA</v>
      </c>
      <c r="C1137" s="16">
        <f>'Solicitação de Pagamentos'!A1139</f>
        <v>5710</v>
      </c>
      <c r="D1137" s="16">
        <f>'Solicitação de Pagamentos'!D1139</f>
        <v>12820.23</v>
      </c>
    </row>
    <row r="1138" spans="1:4" x14ac:dyDescent="0.25">
      <c r="A1138" s="15" t="str">
        <f>'Solicitação de Pagamentos'!F1140</f>
        <v>0072/20</v>
      </c>
      <c r="B1138" s="16" t="str">
        <f>'Solicitação de Pagamentos'!E1140</f>
        <v>VIEIRA &amp; COUTO COMERCIO DISTRIBUIÇÃO PRODUTOS ALIMENTICIOS LTDA</v>
      </c>
      <c r="C1138" s="16">
        <f>'Solicitação de Pagamentos'!A1140</f>
        <v>394</v>
      </c>
      <c r="D1138" s="16">
        <f>'Solicitação de Pagamentos'!D1140</f>
        <v>412</v>
      </c>
    </row>
    <row r="1139" spans="1:4" x14ac:dyDescent="0.25">
      <c r="A1139" s="15" t="str">
        <f>'Solicitação de Pagamentos'!F1141</f>
        <v>0073/20</v>
      </c>
      <c r="B1139" s="16" t="str">
        <f>'Solicitação de Pagamentos'!E1141</f>
        <v>VIEIRA &amp; COUTO COMERCIO DISTRIBUIÇÃO PRODUTOS ALIMENTICIOS LTDA</v>
      </c>
      <c r="C1139" s="16">
        <f>'Solicitação de Pagamentos'!A1141</f>
        <v>82548</v>
      </c>
      <c r="D1139" s="16">
        <f>'Solicitação de Pagamentos'!D1141</f>
        <v>1968.8</v>
      </c>
    </row>
    <row r="1140" spans="1:4" x14ac:dyDescent="0.25">
      <c r="A1140" s="15" t="str">
        <f>'Solicitação de Pagamentos'!F1142</f>
        <v>0073/20</v>
      </c>
      <c r="B1140" s="16" t="str">
        <f>'Solicitação de Pagamentos'!E1142</f>
        <v>VIEIRA &amp; COUTO COMERCIO DISTRIBUIÇÃO PRODUTOS ALIMENTICIOS LTDA</v>
      </c>
      <c r="C1140" s="16">
        <f>'Solicitação de Pagamentos'!A1142</f>
        <v>255317</v>
      </c>
      <c r="D1140" s="16">
        <f>'Solicitação de Pagamentos'!D1142</f>
        <v>302.93</v>
      </c>
    </row>
    <row r="1141" spans="1:4" x14ac:dyDescent="0.25">
      <c r="A1141" s="15" t="str">
        <f>'Solicitação de Pagamentos'!F1143</f>
        <v>0079/20</v>
      </c>
      <c r="B1141" s="16" t="str">
        <f>'Solicitação de Pagamentos'!E1143</f>
        <v>VIEIRA &amp; COUTO COMERCIO DISTRIBUIÇÃO PRODUTOS ALIMENTICIOS LTDA</v>
      </c>
      <c r="C1141" s="16">
        <f>'Solicitação de Pagamentos'!A1143</f>
        <v>52601</v>
      </c>
      <c r="D1141" s="16">
        <f>'Solicitação de Pagamentos'!D1143</f>
        <v>14560</v>
      </c>
    </row>
    <row r="1142" spans="1:4" x14ac:dyDescent="0.25">
      <c r="A1142" s="15" t="str">
        <f>'Solicitação de Pagamentos'!F1144</f>
        <v>0079/20</v>
      </c>
      <c r="B1142" s="16" t="str">
        <f>'Solicitação de Pagamentos'!E1144</f>
        <v>VIEIRA &amp; COUTO COMERCIO DISTRIBUIÇÃO PRODUTOS ALIMENTICIOS LTDA</v>
      </c>
      <c r="C1142" s="16">
        <f>'Solicitação de Pagamentos'!A1144</f>
        <v>183</v>
      </c>
      <c r="D1142" s="16">
        <f>'Solicitação de Pagamentos'!D1144</f>
        <v>7500</v>
      </c>
    </row>
    <row r="1143" spans="1:4" x14ac:dyDescent="0.25">
      <c r="A1143" s="15" t="str">
        <f>'Solicitação de Pagamentos'!F1145</f>
        <v>0085/20</v>
      </c>
      <c r="B1143" s="16" t="str">
        <f>'Solicitação de Pagamentos'!E1145</f>
        <v>FBS PRODUTOS DESCARTAVEIS EIRELI</v>
      </c>
      <c r="C1143" s="16">
        <f>'Solicitação de Pagamentos'!A1145</f>
        <v>1117</v>
      </c>
      <c r="D1143" s="16">
        <f>'Solicitação de Pagamentos'!D1145</f>
        <v>57</v>
      </c>
    </row>
    <row r="1144" spans="1:4" x14ac:dyDescent="0.25">
      <c r="A1144" s="15" t="str">
        <f>'Solicitação de Pagamentos'!F1146</f>
        <v>0085/20</v>
      </c>
      <c r="B1144" s="16" t="str">
        <f>'Solicitação de Pagamentos'!E1146</f>
        <v>SALES EQUIPAMENTOS E PRODUTOS DE HIGIENE PROFISSIONAL LTDA</v>
      </c>
      <c r="C1144" s="16">
        <f>'Solicitação de Pagamentos'!A1146</f>
        <v>3395766</v>
      </c>
      <c r="D1144" s="16">
        <f>'Solicitação de Pagamentos'!D1146</f>
        <v>1021.5</v>
      </c>
    </row>
    <row r="1145" spans="1:4" x14ac:dyDescent="0.25">
      <c r="A1145" s="15" t="str">
        <f>'Solicitação de Pagamentos'!F1147</f>
        <v>0085/20</v>
      </c>
      <c r="B1145" s="16" t="str">
        <f>'Solicitação de Pagamentos'!E1147</f>
        <v>FBS PRODUTOS DESCARTAVEIS EIRELI</v>
      </c>
      <c r="C1145" s="16">
        <f>'Solicitação de Pagamentos'!A1147</f>
        <v>1078</v>
      </c>
      <c r="D1145" s="16">
        <f>'Solicitação de Pagamentos'!D1147</f>
        <v>5100</v>
      </c>
    </row>
    <row r="1146" spans="1:4" x14ac:dyDescent="0.25">
      <c r="A1146" s="15" t="str">
        <f>'Solicitação de Pagamentos'!F1148</f>
        <v>0085/20</v>
      </c>
      <c r="B1146" s="16" t="str">
        <f>'Solicitação de Pagamentos'!E1148</f>
        <v>HYPER DESCARTAVEIS LTDA</v>
      </c>
      <c r="C1146" s="16">
        <f>'Solicitação de Pagamentos'!A1148</f>
        <v>213905</v>
      </c>
      <c r="D1146" s="16">
        <f>'Solicitação de Pagamentos'!D1148</f>
        <v>4400.0600000000004</v>
      </c>
    </row>
    <row r="1147" spans="1:4" x14ac:dyDescent="0.25">
      <c r="A1147" s="15" t="str">
        <f>'Solicitação de Pagamentos'!F1149</f>
        <v>0085/20</v>
      </c>
      <c r="B1147" s="16" t="str">
        <f>'Solicitação de Pagamentos'!E1149</f>
        <v>SIST DE SERV RB QUALITY COM DE BEM LTDA</v>
      </c>
      <c r="C1147" s="16">
        <f>'Solicitação de Pagamentos'!A1149</f>
        <v>1267219</v>
      </c>
      <c r="D1147" s="16">
        <f>'Solicitação de Pagamentos'!D1149</f>
        <v>16011.36</v>
      </c>
    </row>
    <row r="1148" spans="1:4" x14ac:dyDescent="0.25">
      <c r="A1148" s="15" t="str">
        <f>'Solicitação de Pagamentos'!F1150</f>
        <v>0085/20</v>
      </c>
      <c r="B1148" s="16" t="str">
        <f>'Solicitação de Pagamentos'!E1150</f>
        <v>D F COMERCIO DE DESCARTAVEIS EIRELI</v>
      </c>
      <c r="C1148" s="16">
        <f>'Solicitação de Pagamentos'!A1150</f>
        <v>2215</v>
      </c>
      <c r="D1148" s="16">
        <f>'Solicitação de Pagamentos'!D1150</f>
        <v>1805</v>
      </c>
    </row>
    <row r="1149" spans="1:4" x14ac:dyDescent="0.25">
      <c r="A1149" s="15" t="str">
        <f>'Solicitação de Pagamentos'!F1151</f>
        <v>0085/20</v>
      </c>
      <c r="B1149" s="16" t="str">
        <f>'Solicitação de Pagamentos'!E1151</f>
        <v>SALES EQUIPAMENTOS E PRODUTOS DE HIGIENE PROFISSIONAL LTDA</v>
      </c>
      <c r="C1149" s="16">
        <f>'Solicitação de Pagamentos'!A1151</f>
        <v>3380046</v>
      </c>
      <c r="D1149" s="16">
        <f>'Solicitação de Pagamentos'!D1151</f>
        <v>1931</v>
      </c>
    </row>
    <row r="1150" spans="1:4" x14ac:dyDescent="0.25">
      <c r="A1150" s="15" t="str">
        <f>'Solicitação de Pagamentos'!F1152</f>
        <v>0085/20</v>
      </c>
      <c r="B1150" s="16" t="str">
        <f>'Solicitação de Pagamentos'!E1152</f>
        <v>EXPRESSMEDICAL COM AT AC E VAR CORREL MEDICOS LTDA</v>
      </c>
      <c r="C1150" s="16">
        <f>'Solicitação de Pagamentos'!A1152</f>
        <v>45412</v>
      </c>
      <c r="D1150" s="16">
        <f>'Solicitação de Pagamentos'!D1152</f>
        <v>2196</v>
      </c>
    </row>
    <row r="1151" spans="1:4" x14ac:dyDescent="0.25">
      <c r="A1151" s="15" t="str">
        <f>'Solicitação de Pagamentos'!F1153</f>
        <v>0085/20</v>
      </c>
      <c r="B1151" s="16" t="str">
        <f>'Solicitação de Pagamentos'!E1153</f>
        <v>GAVETEIRO COMERCIO, IMPORTACAO E EXPORTCAO LTDA</v>
      </c>
      <c r="C1151" s="16">
        <f>'Solicitação de Pagamentos'!A1153</f>
        <v>256176</v>
      </c>
      <c r="D1151" s="16">
        <f>'Solicitação de Pagamentos'!D1153</f>
        <v>776.94</v>
      </c>
    </row>
    <row r="1152" spans="1:4" x14ac:dyDescent="0.25">
      <c r="A1152" s="15" t="str">
        <f>'Solicitação de Pagamentos'!F1154</f>
        <v>0087/20</v>
      </c>
      <c r="B1152" s="16" t="str">
        <f>'Solicitação de Pagamentos'!E1154</f>
        <v>VIEIRA &amp; COUTO COMERCIO DISTRIBUIÇÃO PRODUTOS ALIMENTICIOS LTDA</v>
      </c>
      <c r="C1152" s="16">
        <f>'Solicitação de Pagamentos'!A1154</f>
        <v>8909</v>
      </c>
      <c r="D1152" s="16">
        <f>'Solicitação de Pagamentos'!D1154</f>
        <v>1033.57</v>
      </c>
    </row>
    <row r="1153" spans="1:4" x14ac:dyDescent="0.25">
      <c r="A1153" s="15" t="str">
        <f>'Solicitação de Pagamentos'!F1155</f>
        <v>0091/20</v>
      </c>
      <c r="B1153" s="16" t="str">
        <f>'Solicitação de Pagamentos'!E1155</f>
        <v>R&amp;R COMERCIO DE EQUIPAMENTOS DE INFORMATICA LTDA</v>
      </c>
      <c r="C1153" s="16">
        <f>'Solicitação de Pagamentos'!A1155</f>
        <v>82574</v>
      </c>
      <c r="D1153" s="16">
        <f>'Solicitação de Pagamentos'!D1155</f>
        <v>872.8</v>
      </c>
    </row>
    <row r="1154" spans="1:4" x14ac:dyDescent="0.25">
      <c r="A1154" s="15" t="str">
        <f>'Solicitação de Pagamentos'!F1156</f>
        <v>0091/20</v>
      </c>
      <c r="B1154" s="16" t="str">
        <f>'Solicitação de Pagamentos'!E1156</f>
        <v>J N PROPLASTIK COMERCIAL LTDA</v>
      </c>
      <c r="C1154" s="16">
        <f>'Solicitação de Pagamentos'!A1156</f>
        <v>25398</v>
      </c>
      <c r="D1154" s="16">
        <f>'Solicitação de Pagamentos'!D1156</f>
        <v>2900</v>
      </c>
    </row>
    <row r="1155" spans="1:4" x14ac:dyDescent="0.25">
      <c r="A1155" s="15" t="str">
        <f>'Solicitação de Pagamentos'!F1157</f>
        <v>0091/20</v>
      </c>
      <c r="B1155" s="16" t="str">
        <f>'Solicitação de Pagamentos'!E1157</f>
        <v>R&amp;R COMERCIO DE EQUIPAMENTOS DE INFORMATICA LTDA</v>
      </c>
      <c r="C1155" s="16">
        <f>'Solicitação de Pagamentos'!A1157</f>
        <v>82566</v>
      </c>
      <c r="D1155" s="16">
        <f>'Solicitação de Pagamentos'!D1157</f>
        <v>359.2</v>
      </c>
    </row>
    <row r="1156" spans="1:4" x14ac:dyDescent="0.25">
      <c r="A1156" s="15" t="str">
        <f>'Solicitação de Pagamentos'!F1158</f>
        <v>0096/20</v>
      </c>
      <c r="B1156" s="16" t="str">
        <f>'Solicitação de Pagamentos'!E1158</f>
        <v xml:space="preserve">ECO SOLUÇÕES PRODUTOS DE LIMPEZA LTDA ME </v>
      </c>
      <c r="C1156" s="16">
        <f>'Solicitação de Pagamentos'!A1158</f>
        <v>13007</v>
      </c>
      <c r="D1156" s="16">
        <f>'Solicitação de Pagamentos'!D1158</f>
        <v>5690</v>
      </c>
    </row>
    <row r="1157" spans="1:4" x14ac:dyDescent="0.25">
      <c r="A1157" s="15" t="str">
        <f>'Solicitação de Pagamentos'!F1159</f>
        <v>0096/20</v>
      </c>
      <c r="B1157" s="16" t="str">
        <f>'Solicitação de Pagamentos'!E1159</f>
        <v>C.B.S MEDICO CIENTIFICA S/A</v>
      </c>
      <c r="C1157" s="16">
        <f>'Solicitação de Pagamentos'!A1159</f>
        <v>991395</v>
      </c>
      <c r="D1157" s="16">
        <f>'Solicitação de Pagamentos'!D1159</f>
        <v>2472.12</v>
      </c>
    </row>
    <row r="1158" spans="1:4" x14ac:dyDescent="0.25">
      <c r="A1158" s="15" t="str">
        <f>'Solicitação de Pagamentos'!F1160</f>
        <v>0096/20</v>
      </c>
      <c r="B1158" s="16" t="str">
        <f>'Solicitação de Pagamentos'!E1160</f>
        <v>SALES EQUIPAMENTOS E PRODUTOS DE HIGIENE PROFISSIONAL LTDA</v>
      </c>
      <c r="C1158" s="16">
        <f>'Solicitação de Pagamentos'!A1160</f>
        <v>3382609</v>
      </c>
      <c r="D1158" s="16">
        <f>'Solicitação de Pagamentos'!D1160</f>
        <v>600.63</v>
      </c>
    </row>
    <row r="1159" spans="1:4" x14ac:dyDescent="0.25">
      <c r="A1159" s="15" t="str">
        <f>'Solicitação de Pagamentos'!F1161</f>
        <v>0106/20</v>
      </c>
      <c r="B1159" s="16" t="str">
        <f>'Solicitação de Pagamentos'!E1161</f>
        <v>VIEIRA &amp; COUTO COMERCIO DISTRIBUIÇÃO PRODUTOS ALIMENTICIOS LTDA</v>
      </c>
      <c r="C1159" s="16">
        <f>'Solicitação de Pagamentos'!A1161</f>
        <v>335</v>
      </c>
      <c r="D1159" s="16">
        <f>'Solicitação de Pagamentos'!D1161</f>
        <v>1043</v>
      </c>
    </row>
    <row r="1160" spans="1:4" x14ac:dyDescent="0.25">
      <c r="A1160" s="15" t="str">
        <f>'Solicitação de Pagamentos'!F1162</f>
        <v>0120/20</v>
      </c>
      <c r="B1160" s="16" t="str">
        <f>'Solicitação de Pagamentos'!E1162</f>
        <v>VIEIRA &amp; COUTO COMERCIO DISTRIBUIÇÃO PRODUTOS ALIMENTICIOS LTDA</v>
      </c>
      <c r="C1160" s="16">
        <f>'Solicitação de Pagamentos'!A1162</f>
        <v>3070829</v>
      </c>
      <c r="D1160" s="16">
        <f>'Solicitação de Pagamentos'!D1162</f>
        <v>1671.6</v>
      </c>
    </row>
    <row r="1161" spans="1:4" x14ac:dyDescent="0.25">
      <c r="A1161" s="15" t="str">
        <f>'Solicitação de Pagamentos'!F1163</f>
        <v>0189/19</v>
      </c>
      <c r="B1161" s="16" t="str">
        <f>'Solicitação de Pagamentos'!E1163</f>
        <v>VIEIRA &amp; COUTO COMERCIO DISTRIBUIÇÃO PRODUTOS ALIMENTICIOS LTDA</v>
      </c>
      <c r="C1161" s="16">
        <f>'Solicitação de Pagamentos'!A1163</f>
        <v>129679784</v>
      </c>
      <c r="D1161" s="16">
        <f>'Solicitação de Pagamentos'!D1163</f>
        <v>198.63</v>
      </c>
    </row>
    <row r="1162" spans="1:4" x14ac:dyDescent="0.25">
      <c r="A1162" s="15" t="str">
        <f>'Solicitação de Pagamentos'!F1164</f>
        <v>0002/20</v>
      </c>
      <c r="B1162" s="16" t="str">
        <f>'Solicitação de Pagamentos'!E1164</f>
        <v>VITAL HOSPITALAR COMERCIAL LTDA</v>
      </c>
      <c r="C1162" s="16">
        <f>'Solicitação de Pagamentos'!A1164</f>
        <v>47185</v>
      </c>
      <c r="D1162" s="16">
        <f>'Solicitação de Pagamentos'!D1164</f>
        <v>1243.5999999999999</v>
      </c>
    </row>
    <row r="1163" spans="1:4" x14ac:dyDescent="0.25">
      <c r="A1163" s="15" t="str">
        <f>'Solicitação de Pagamentos'!F1165</f>
        <v>0028/20</v>
      </c>
      <c r="B1163" s="16" t="str">
        <f>'Solicitação de Pagamentos'!E1165</f>
        <v>VITAL HOSPITALAR COMERCIAL LTDA</v>
      </c>
      <c r="C1163" s="16">
        <f>'Solicitação de Pagamentos'!A1165</f>
        <v>47600</v>
      </c>
      <c r="D1163" s="16">
        <f>'Solicitação de Pagamentos'!D1165</f>
        <v>2570.29</v>
      </c>
    </row>
    <row r="1164" spans="1:4" x14ac:dyDescent="0.25">
      <c r="A1164" s="15" t="str">
        <f>'Solicitação de Pagamentos'!F1166</f>
        <v>0019/20</v>
      </c>
      <c r="B1164" s="16" t="str">
        <f>'Solicitação de Pagamentos'!E1166</f>
        <v>WASHINGTON DOS SANTOS MARTINS - ME</v>
      </c>
      <c r="C1164" s="16">
        <f>'Solicitação de Pagamentos'!A1166</f>
        <v>7</v>
      </c>
      <c r="D1164" s="16">
        <f>'Solicitação de Pagamentos'!D1166</f>
        <v>135</v>
      </c>
    </row>
    <row r="1165" spans="1:4" x14ac:dyDescent="0.25">
      <c r="A1165" s="15" t="str">
        <f>'Solicitação de Pagamentos'!F1167</f>
        <v>0268/20</v>
      </c>
      <c r="B1165" s="16" t="str">
        <f>'Solicitação de Pagamentos'!E1167</f>
        <v>OPEM REPREST IMP EXP DISTRIBUIDORA LTDA</v>
      </c>
      <c r="C1165" s="16">
        <f>'Solicitação de Pagamentos'!A1167</f>
        <v>62026</v>
      </c>
      <c r="D1165" s="16">
        <f>'Solicitação de Pagamentos'!D1167</f>
        <v>2500</v>
      </c>
    </row>
    <row r="1166" spans="1:4" x14ac:dyDescent="0.25">
      <c r="A1166" s="15" t="str">
        <f>'Solicitação de Pagamentos'!F1168</f>
        <v>0246/20</v>
      </c>
      <c r="B1166" s="16" t="str">
        <f>'Solicitação de Pagamentos'!E1168</f>
        <v>WASHINGTON DOS SANTOS MARTINS - ME</v>
      </c>
      <c r="C1166" s="16">
        <f>'Solicitação de Pagamentos'!A1168</f>
        <v>13</v>
      </c>
      <c r="D1166" s="16">
        <f>'Solicitação de Pagamentos'!D1168</f>
        <v>135</v>
      </c>
    </row>
    <row r="1167" spans="1:4" x14ac:dyDescent="0.25">
      <c r="A1167" s="15" t="str">
        <f>'Solicitação de Pagamentos'!F1169</f>
        <v>0245/20</v>
      </c>
      <c r="B1167" s="16" t="str">
        <f>'Solicitação de Pagamentos'!E1169</f>
        <v>DOM JOÃO PAES E DOCES LTDA</v>
      </c>
      <c r="C1167" s="16">
        <f>'Solicitação de Pagamentos'!A1169</f>
        <v>46</v>
      </c>
      <c r="D1167" s="16">
        <f>'Solicitação de Pagamentos'!D1169</f>
        <v>1224.8</v>
      </c>
    </row>
    <row r="1168" spans="1:4" x14ac:dyDescent="0.25">
      <c r="A1168" s="15" t="str">
        <f>'Solicitação de Pagamentos'!F1170</f>
        <v>0245/20</v>
      </c>
      <c r="B1168" s="16" t="str">
        <f>'Solicitação de Pagamentos'!E1170</f>
        <v>DOM JOÃO PAES E DOCES LTDA</v>
      </c>
      <c r="C1168" s="16">
        <f>'Solicitação de Pagamentos'!A1170</f>
        <v>47</v>
      </c>
      <c r="D1168" s="16">
        <f>'Solicitação de Pagamentos'!D1170</f>
        <v>325</v>
      </c>
    </row>
    <row r="1169" spans="1:4" x14ac:dyDescent="0.25">
      <c r="A1169" s="15" t="str">
        <f>'Solicitação de Pagamentos'!F1171</f>
        <v>0243/20</v>
      </c>
      <c r="B1169" s="16" t="str">
        <f>'Solicitação de Pagamentos'!E1171</f>
        <v>TROPICAL DISTRIBUIDORA HORTIFRUTIGRANJEIROS LTDA</v>
      </c>
      <c r="C1169" s="16">
        <f>'Solicitação de Pagamentos'!A1171</f>
        <v>1427426</v>
      </c>
      <c r="D1169" s="16">
        <f>'Solicitação de Pagamentos'!D1171</f>
        <v>282.60000000000002</v>
      </c>
    </row>
    <row r="1170" spans="1:4" x14ac:dyDescent="0.25">
      <c r="A1170" s="15" t="str">
        <f>'Solicitação de Pagamentos'!F1172</f>
        <v>0264/20</v>
      </c>
      <c r="B1170" s="16" t="str">
        <f>'Solicitação de Pagamentos'!E1172</f>
        <v xml:space="preserve">ECO SOLUÇÕES PRODUTOS DE LIMPEZA LTDA ME </v>
      </c>
      <c r="C1170" s="16">
        <f>'Solicitação de Pagamentos'!A1172</f>
        <v>14238</v>
      </c>
      <c r="D1170" s="16">
        <f>'Solicitação de Pagamentos'!D1172</f>
        <v>1043.5</v>
      </c>
    </row>
    <row r="1171" spans="1:4" x14ac:dyDescent="0.25">
      <c r="A1171" s="15" t="str">
        <f>'Solicitação de Pagamentos'!F1173</f>
        <v>0268/20</v>
      </c>
      <c r="B1171" s="16" t="str">
        <f>'Solicitação de Pagamentos'!E1173</f>
        <v>MEDICAMENTAL HOSPITALAR LTDA</v>
      </c>
      <c r="C1171" s="16">
        <f>'Solicitação de Pagamentos'!A1173</f>
        <v>39608</v>
      </c>
      <c r="D1171" s="16">
        <f>'Solicitação de Pagamentos'!D1173</f>
        <v>362</v>
      </c>
    </row>
    <row r="1172" spans="1:4" x14ac:dyDescent="0.25">
      <c r="A1172" s="15" t="str">
        <f>'Solicitação de Pagamentos'!F1174</f>
        <v>0270/20</v>
      </c>
      <c r="B1172" s="16" t="str">
        <f>'Solicitação de Pagamentos'!E1174</f>
        <v>TROPICAL DISTRIBUIDORA HORTIFRUTIGRANJEIROS LTDA</v>
      </c>
      <c r="C1172" s="16">
        <f>'Solicitação de Pagamentos'!A1174</f>
        <v>1428213</v>
      </c>
      <c r="D1172" s="16">
        <f>'Solicitação de Pagamentos'!D1174</f>
        <v>451.3</v>
      </c>
    </row>
    <row r="1173" spans="1:4" x14ac:dyDescent="0.25">
      <c r="A1173" s="15" t="str">
        <f>'Solicitação de Pagamentos'!F1175</f>
        <v>0208/20</v>
      </c>
      <c r="B1173" s="16" t="str">
        <f>'Solicitação de Pagamentos'!E1175</f>
        <v>PRAIAMAR TRANSP E COM GAS LTDA</v>
      </c>
      <c r="C1173" s="16">
        <f>'Solicitação de Pagamentos'!A1175</f>
        <v>5734</v>
      </c>
      <c r="D1173" s="16">
        <f>'Solicitação de Pagamentos'!D1175</f>
        <v>422</v>
      </c>
    </row>
    <row r="1174" spans="1:4" x14ac:dyDescent="0.25">
      <c r="A1174" s="15" t="str">
        <f>'Solicitação de Pagamentos'!F1176</f>
        <v>0270/20</v>
      </c>
      <c r="B1174" s="16" t="str">
        <f>'Solicitação de Pagamentos'!E1176</f>
        <v>TROPICAL DISTRIBUIDORA HORTIFRUTIGRANJEIROS LTDA</v>
      </c>
      <c r="C1174" s="16">
        <f>'Solicitação de Pagamentos'!A1176</f>
        <v>1427922</v>
      </c>
      <c r="D1174" s="16">
        <f>'Solicitação de Pagamentos'!D1176</f>
        <v>369.4</v>
      </c>
    </row>
    <row r="1175" spans="1:4" x14ac:dyDescent="0.25">
      <c r="A1175" s="15" t="str">
        <f>'Solicitação de Pagamentos'!F1177</f>
        <v>0272/20</v>
      </c>
      <c r="B1175" s="16" t="str">
        <f>'Solicitação de Pagamentos'!E1177</f>
        <v>VIEIRA &amp; COUTO COMERCIO DISTRIBUIÇÃO PRODUTOS ALIMENTICIOS LTDA</v>
      </c>
      <c r="C1175" s="16">
        <f>'Solicitação de Pagamentos'!A1177</f>
        <v>46212</v>
      </c>
      <c r="D1175" s="16">
        <f>'Solicitação de Pagamentos'!D1177</f>
        <v>831</v>
      </c>
    </row>
    <row r="1176" spans="1:4" x14ac:dyDescent="0.25">
      <c r="A1176" s="15" t="str">
        <f>'Solicitação de Pagamentos'!F1178</f>
        <v>0272/20</v>
      </c>
      <c r="B1176" s="16" t="str">
        <f>'Solicitação de Pagamentos'!E1178</f>
        <v>ALMEIDA COMERCIO DE ALIMENTOS EIRELI</v>
      </c>
      <c r="C1176" s="16">
        <f>'Solicitação de Pagamentos'!A1178</f>
        <v>499154</v>
      </c>
      <c r="D1176" s="16">
        <f>'Solicitação de Pagamentos'!D1178</f>
        <v>1997.03</v>
      </c>
    </row>
    <row r="1177" spans="1:4" x14ac:dyDescent="0.25">
      <c r="A1177" s="15" t="str">
        <f>'Solicitação de Pagamentos'!F1179</f>
        <v>0270/20</v>
      </c>
      <c r="B1177" s="16" t="str">
        <f>'Solicitação de Pagamentos'!E1179</f>
        <v>A V BARROS &amp; VILLARES LTDA</v>
      </c>
      <c r="C1177" s="16">
        <f>'Solicitação de Pagamentos'!A1179</f>
        <v>8658</v>
      </c>
      <c r="D1177" s="16">
        <f>'Solicitação de Pagamentos'!D1179</f>
        <v>321.56</v>
      </c>
    </row>
    <row r="1178" spans="1:4" x14ac:dyDescent="0.25">
      <c r="A1178" s="15" t="str">
        <f>'Solicitação de Pagamentos'!F1180</f>
        <v>0013/20</v>
      </c>
      <c r="B1178" s="16" t="str">
        <f>'Solicitação de Pagamentos'!E1180</f>
        <v>MMT COMERCIO E INSTALAÇÕES ELETR EM ALT E BAIXA TENSÃO LTDA ME</v>
      </c>
      <c r="C1178" s="16">
        <f>'Solicitação de Pagamentos'!A1180</f>
        <v>680</v>
      </c>
      <c r="D1178" s="16">
        <f>'Solicitação de Pagamentos'!D1180</f>
        <v>12968.39</v>
      </c>
    </row>
    <row r="1179" spans="1:4" x14ac:dyDescent="0.25">
      <c r="A1179" s="15" t="str">
        <f>'Solicitação de Pagamentos'!F1181</f>
        <v>0272/20</v>
      </c>
      <c r="B1179" s="16" t="str">
        <f>'Solicitação de Pagamentos'!E1181</f>
        <v xml:space="preserve">C. F. S. SUPERMERCADO EIRELI </v>
      </c>
      <c r="C1179" s="16">
        <f>'Solicitação de Pagamentos'!A1181</f>
        <v>63377</v>
      </c>
      <c r="D1179" s="16">
        <f>'Solicitação de Pagamentos'!D1181</f>
        <v>4789.28</v>
      </c>
    </row>
    <row r="1180" spans="1:4" x14ac:dyDescent="0.25">
      <c r="A1180" s="15" t="str">
        <f>'Solicitação de Pagamentos'!F1182</f>
        <v>0274/20</v>
      </c>
      <c r="B1180" s="16" t="str">
        <f>'Solicitação de Pagamentos'!E1182</f>
        <v>ALMEIDA COMERCIO DE ALIMENTOS EIRELI</v>
      </c>
      <c r="C1180" s="16">
        <f>'Solicitação de Pagamentos'!A1182</f>
        <v>498523</v>
      </c>
      <c r="D1180" s="16">
        <f>'Solicitação de Pagamentos'!D1182</f>
        <v>1114.92</v>
      </c>
    </row>
    <row r="1181" spans="1:4" x14ac:dyDescent="0.25">
      <c r="A1181" s="15" t="str">
        <f>'Solicitação de Pagamentos'!F1183</f>
        <v>0274/20</v>
      </c>
      <c r="B1181" s="16" t="str">
        <f>'Solicitação de Pagamentos'!E1183</f>
        <v>ALMEIDA COMERCIO DE ALIMENTOS EIRELI</v>
      </c>
      <c r="C1181" s="16">
        <f>'Solicitação de Pagamentos'!A1183</f>
        <v>499533</v>
      </c>
      <c r="D1181" s="16">
        <f>'Solicitação de Pagamentos'!D1183</f>
        <v>237.84</v>
      </c>
    </row>
    <row r="1182" spans="1:4" x14ac:dyDescent="0.25">
      <c r="A1182" s="15" t="str">
        <f>'Solicitação de Pagamentos'!F1184</f>
        <v>0274/20</v>
      </c>
      <c r="B1182" s="16" t="str">
        <f>'Solicitação de Pagamentos'!E1184</f>
        <v>ALMEIDA COMERCIO DE ALIMENTOS EIRELI</v>
      </c>
      <c r="C1182" s="16">
        <f>'Solicitação de Pagamentos'!A1184</f>
        <v>500855</v>
      </c>
      <c r="D1182" s="16">
        <f>'Solicitação de Pagamentos'!D1184</f>
        <v>924</v>
      </c>
    </row>
    <row r="1183" spans="1:4" x14ac:dyDescent="0.25">
      <c r="A1183" s="15" t="str">
        <f>'Solicitação de Pagamentos'!F1185</f>
        <v>0270/20</v>
      </c>
      <c r="B1183" s="16" t="str">
        <f>'Solicitação de Pagamentos'!E1185</f>
        <v>TROPICAL DISTRIBUIDORA HORTIFRUTIGRANJEIROS LTDA</v>
      </c>
      <c r="C1183" s="16">
        <f>'Solicitação de Pagamentos'!A1185</f>
        <v>1428519</v>
      </c>
      <c r="D1183" s="16">
        <f>'Solicitação de Pagamentos'!D1185</f>
        <v>292.89999999999998</v>
      </c>
    </row>
    <row r="1184" spans="1:4" x14ac:dyDescent="0.25">
      <c r="A1184" s="15" t="str">
        <f>'Solicitação de Pagamentos'!F1186</f>
        <v>0268/20</v>
      </c>
      <c r="B1184" s="16" t="str">
        <f>'Solicitação de Pagamentos'!E1186</f>
        <v>HEALTH TECH FARMACIA DE MANIPULAÇÃO LTDA</v>
      </c>
      <c r="C1184" s="16">
        <f>'Solicitação de Pagamentos'!A1186</f>
        <v>130585</v>
      </c>
      <c r="D1184" s="16">
        <f>'Solicitação de Pagamentos'!D1186</f>
        <v>400</v>
      </c>
    </row>
    <row r="1185" spans="1:4" x14ac:dyDescent="0.25">
      <c r="A1185" s="15" t="str">
        <f>'Solicitação de Pagamentos'!F1187</f>
        <v>0146/20</v>
      </c>
      <c r="B1185" s="16" t="str">
        <f>'Solicitação de Pagamentos'!E1187</f>
        <v xml:space="preserve">ATMOSFERA GESTÃO E HIGIENIZAÇÃO TEXTEIS S.A </v>
      </c>
      <c r="C1185" s="16">
        <f>'Solicitação de Pagamentos'!A1187</f>
        <v>14401</v>
      </c>
      <c r="D1185" s="16">
        <f>'Solicitação de Pagamentos'!D1187</f>
        <v>44000</v>
      </c>
    </row>
    <row r="1186" spans="1:4" x14ac:dyDescent="0.25">
      <c r="A1186" s="15" t="str">
        <f>'Solicitação de Pagamentos'!F1188</f>
        <v>0258/20</v>
      </c>
      <c r="B1186" s="16" t="str">
        <f>'Solicitação de Pagamentos'!E1188</f>
        <v>RMED TECNOLOGIA MEDICA EIRELI</v>
      </c>
      <c r="C1186" s="16">
        <f>'Solicitação de Pagamentos'!A1188</f>
        <v>3090</v>
      </c>
      <c r="D1186" s="16">
        <f>'Solicitação de Pagamentos'!D1188</f>
        <v>1860</v>
      </c>
    </row>
    <row r="1187" spans="1:4" x14ac:dyDescent="0.25">
      <c r="A1187" s="15" t="str">
        <f>'Solicitação de Pagamentos'!F1189</f>
        <v>0272/20</v>
      </c>
      <c r="B1187" s="16" t="str">
        <f>'Solicitação de Pagamentos'!E1189</f>
        <v>NOVA MEGA G ATACADISTA DE ALIMENTOS AS</v>
      </c>
      <c r="C1187" s="16">
        <f>'Solicitação de Pagamentos'!A1189</f>
        <v>1932071</v>
      </c>
      <c r="D1187" s="16">
        <f>'Solicitação de Pagamentos'!D1189</f>
        <v>1198</v>
      </c>
    </row>
    <row r="1188" spans="1:4" x14ac:dyDescent="0.25">
      <c r="A1188" s="15" t="str">
        <f>'Solicitação de Pagamentos'!F1190</f>
        <v>0270/20</v>
      </c>
      <c r="B1188" s="16" t="str">
        <f>'Solicitação de Pagamentos'!E1190</f>
        <v>A V BARROS &amp; VILLARES LTDA</v>
      </c>
      <c r="C1188" s="16">
        <f>'Solicitação de Pagamentos'!A1190</f>
        <v>8674</v>
      </c>
      <c r="D1188" s="16">
        <f>'Solicitação de Pagamentos'!D1190</f>
        <v>283.7</v>
      </c>
    </row>
    <row r="1189" spans="1:4" x14ac:dyDescent="0.25">
      <c r="A1189" s="15" t="str">
        <f>'Solicitação de Pagamentos'!F1191</f>
        <v>0264/20</v>
      </c>
      <c r="B1189" s="16" t="str">
        <f>'Solicitação de Pagamentos'!E1191</f>
        <v xml:space="preserve">ECO SOLUÇÕES PRODUTOS DE LIMPEZA LTDA ME </v>
      </c>
      <c r="C1189" s="16">
        <f>'Solicitação de Pagamentos'!A1191</f>
        <v>14284</v>
      </c>
      <c r="D1189" s="16">
        <f>'Solicitação de Pagamentos'!D1191</f>
        <v>1421</v>
      </c>
    </row>
    <row r="1190" spans="1:4" x14ac:dyDescent="0.25">
      <c r="A1190" s="15" t="str">
        <f>'Solicitação de Pagamentos'!F1192</f>
        <v>0267/20</v>
      </c>
      <c r="B1190" s="16" t="str">
        <f>'Solicitação de Pagamentos'!E1192</f>
        <v>SIST DE SERV RB QUALITY COM DE BEM LTDA</v>
      </c>
      <c r="C1190" s="16">
        <f>'Solicitação de Pagamentos'!A1192</f>
        <v>1318716</v>
      </c>
      <c r="D1190" s="16">
        <f>'Solicitação de Pagamentos'!D1192</f>
        <v>447.2</v>
      </c>
    </row>
    <row r="1191" spans="1:4" x14ac:dyDescent="0.25">
      <c r="A1191" s="15" t="str">
        <f>'Solicitação de Pagamentos'!F1193</f>
        <v>0284/20</v>
      </c>
      <c r="B1191" s="16" t="str">
        <f>'Solicitação de Pagamentos'!E1193</f>
        <v>ATIVA COMERCIAL HOSPITALAR LTDA</v>
      </c>
      <c r="C1191" s="16">
        <f>'Solicitação de Pagamentos'!A1193</f>
        <v>38796</v>
      </c>
      <c r="D1191" s="16">
        <f>'Solicitação de Pagamentos'!D1193</f>
        <v>490.56</v>
      </c>
    </row>
    <row r="1192" spans="1:4" x14ac:dyDescent="0.25">
      <c r="A1192" s="15" t="str">
        <f>'Solicitação de Pagamentos'!F1194</f>
        <v>0284/20</v>
      </c>
      <c r="B1192" s="16" t="str">
        <f>'Solicitação de Pagamentos'!E1194</f>
        <v>BIOHOSP PRODUTOS HOSPITALARES AS</v>
      </c>
      <c r="C1192" s="16">
        <f>'Solicitação de Pagamentos'!A1194</f>
        <v>290700</v>
      </c>
      <c r="D1192" s="16">
        <f>'Solicitação de Pagamentos'!D1194</f>
        <v>1240.48</v>
      </c>
    </row>
    <row r="1193" spans="1:4" x14ac:dyDescent="0.25">
      <c r="A1193" s="15" t="str">
        <f>'Solicitação de Pagamentos'!F1195</f>
        <v>0284/20</v>
      </c>
      <c r="B1193" s="16" t="str">
        <f>'Solicitação de Pagamentos'!E1195</f>
        <v>CIAMED DISTRIBUIDORA DE MEDICAMENTOS</v>
      </c>
      <c r="C1193" s="16">
        <f>'Solicitação de Pagamentos'!A1195</f>
        <v>140002</v>
      </c>
      <c r="D1193" s="16">
        <f>'Solicitação de Pagamentos'!D1195</f>
        <v>1301.1400000000001</v>
      </c>
    </row>
    <row r="1194" spans="1:4" x14ac:dyDescent="0.25">
      <c r="A1194" s="15" t="str">
        <f>'Solicitação de Pagamentos'!F1196</f>
        <v>0283/20</v>
      </c>
      <c r="B1194" s="16" t="str">
        <f>'Solicitação de Pagamentos'!E1196</f>
        <v>FUTURA COMERCIO DE PRODUTOS MEDICOS E HOSPITALARES LTDA</v>
      </c>
      <c r="C1194" s="16">
        <f>'Solicitação de Pagamentos'!A1196</f>
        <v>66136</v>
      </c>
      <c r="D1194" s="16">
        <f>'Solicitação de Pagamentos'!D1196</f>
        <v>366</v>
      </c>
    </row>
    <row r="1195" spans="1:4" x14ac:dyDescent="0.25">
      <c r="A1195" s="15" t="str">
        <f>'Solicitação de Pagamentos'!F1197</f>
        <v>0283/20</v>
      </c>
      <c r="B1195" s="16" t="str">
        <f>'Solicitação de Pagamentos'!E1197</f>
        <v>ONCOTECH HOSPITALAR COMERCIO DE MEDICAMENTOS LTDA</v>
      </c>
      <c r="C1195" s="16">
        <f>'Solicitação de Pagamentos'!A1197</f>
        <v>33886</v>
      </c>
      <c r="D1195" s="16">
        <f>'Solicitação de Pagamentos'!D1197</f>
        <v>1218.75</v>
      </c>
    </row>
    <row r="1196" spans="1:4" x14ac:dyDescent="0.25">
      <c r="A1196" s="15" t="str">
        <f>'Solicitação de Pagamentos'!F1198</f>
        <v>0282/20</v>
      </c>
      <c r="B1196" s="16" t="str">
        <f>'Solicitação de Pagamentos'!E1198</f>
        <v>FUTURA COMERCIO DE PRODUTOS MEDICOS E HOSPITALARES LTDA</v>
      </c>
      <c r="C1196" s="16">
        <f>'Solicitação de Pagamentos'!A1198</f>
        <v>66130</v>
      </c>
      <c r="D1196" s="16">
        <f>'Solicitação de Pagamentos'!D1198</f>
        <v>678.45</v>
      </c>
    </row>
    <row r="1197" spans="1:4" x14ac:dyDescent="0.25">
      <c r="A1197" s="15" t="str">
        <f>'Solicitação de Pagamentos'!F1199</f>
        <v>0255/20</v>
      </c>
      <c r="B1197" s="16" t="str">
        <f>'Solicitação de Pagamentos'!E1199</f>
        <v xml:space="preserve">JM HEALTH EQUIPAMENTOS MEDICOS </v>
      </c>
      <c r="C1197" s="16">
        <f>'Solicitação de Pagamentos'!A1199</f>
        <v>2029</v>
      </c>
      <c r="D1197" s="16">
        <f>'Solicitação de Pagamentos'!D1199</f>
        <v>1618.5</v>
      </c>
    </row>
    <row r="1198" spans="1:4" x14ac:dyDescent="0.25">
      <c r="A1198" s="15" t="str">
        <f>'Solicitação de Pagamentos'!F1200</f>
        <v>0284/20</v>
      </c>
      <c r="B1198" s="16" t="str">
        <f>'Solicitação de Pagamentos'!E1200</f>
        <v>CIAMED DISTRIBUIDORA DE MEDICAMENTOS</v>
      </c>
      <c r="C1198" s="16">
        <f>'Solicitação de Pagamentos'!A1200</f>
        <v>140321</v>
      </c>
      <c r="D1198" s="16">
        <f>'Solicitação de Pagamentos'!D1200</f>
        <v>111.5</v>
      </c>
    </row>
    <row r="1199" spans="1:4" x14ac:dyDescent="0.25">
      <c r="A1199" s="15" t="str">
        <f>'Solicitação de Pagamentos'!F1201</f>
        <v>0284/20</v>
      </c>
      <c r="B1199" s="16" t="str">
        <f>'Solicitação de Pagamentos'!E1201</f>
        <v>COMERCIAL CIRURGICA RIOCLARENSE LTDA</v>
      </c>
      <c r="C1199" s="16">
        <f>'Solicitação de Pagamentos'!A1201</f>
        <v>1354216</v>
      </c>
      <c r="D1199" s="16">
        <f>'Solicitação de Pagamentos'!D1201</f>
        <v>26325.8</v>
      </c>
    </row>
    <row r="1200" spans="1:4" x14ac:dyDescent="0.25">
      <c r="A1200" s="15" t="str">
        <f>'Solicitação de Pagamentos'!F1202</f>
        <v>0282/20</v>
      </c>
      <c r="B1200" s="16" t="str">
        <f>'Solicitação de Pagamentos'!E1202</f>
        <v>COMERCIAL CIRURGICA RIOCLARENSE LTDA</v>
      </c>
      <c r="C1200" s="16">
        <f>'Solicitação de Pagamentos'!A1202</f>
        <v>1355170</v>
      </c>
      <c r="D1200" s="16">
        <f>'Solicitação de Pagamentos'!D1202</f>
        <v>508.8</v>
      </c>
    </row>
    <row r="1201" spans="1:4" x14ac:dyDescent="0.25">
      <c r="A1201" s="15" t="str">
        <f>'Solicitação de Pagamentos'!F1203</f>
        <v>0284/20</v>
      </c>
      <c r="B1201" s="16" t="str">
        <f>'Solicitação de Pagamentos'!E1203</f>
        <v>DUPATRI HOSPITALAR COMERCIO IMPORTACAO E EXPORTACAO LTDA</v>
      </c>
      <c r="C1201" s="16">
        <f>'Solicitação de Pagamentos'!A1203</f>
        <v>104083</v>
      </c>
      <c r="D1201" s="16">
        <f>'Solicitação de Pagamentos'!D1203</f>
        <v>136.72</v>
      </c>
    </row>
    <row r="1202" spans="1:4" x14ac:dyDescent="0.25">
      <c r="A1202" s="15" t="str">
        <f>'Solicitação de Pagamentos'!F1204</f>
        <v>0286/20</v>
      </c>
      <c r="B1202" s="16" t="str">
        <f>'Solicitação de Pagamentos'!E1204</f>
        <v>DUPATRI HOSPITALAR COMERCIO IMPORTACAO E EXPORTACAO LTDA</v>
      </c>
      <c r="C1202" s="16">
        <f>'Solicitação de Pagamentos'!A1204</f>
        <v>105190</v>
      </c>
      <c r="D1202" s="16">
        <f>'Solicitação de Pagamentos'!D1204</f>
        <v>364.25</v>
      </c>
    </row>
    <row r="1203" spans="1:4" x14ac:dyDescent="0.25">
      <c r="A1203" s="15" t="str">
        <f>'Solicitação de Pagamentos'!F1205</f>
        <v>0286/20</v>
      </c>
      <c r="B1203" s="16" t="str">
        <f>'Solicitação de Pagamentos'!E1205</f>
        <v>M.N.P. CUSTODIO COM. RPOD. HOSPITALARES EIRILI</v>
      </c>
      <c r="C1203" s="16">
        <f>'Solicitação de Pagamentos'!A1205</f>
        <v>24569</v>
      </c>
      <c r="D1203" s="16">
        <f>'Solicitação de Pagamentos'!D1205</f>
        <v>1411.76</v>
      </c>
    </row>
    <row r="1204" spans="1:4" x14ac:dyDescent="0.25">
      <c r="A1204" s="15" t="str">
        <f>'Solicitação de Pagamentos'!F1206</f>
        <v>0286/20</v>
      </c>
      <c r="B1204" s="16" t="str">
        <f>'Solicitação de Pagamentos'!E1206</f>
        <v>DUPATRI HOSPITALAR COMERCIO IMPORTACAO E EXPORTACAO LTDA</v>
      </c>
      <c r="C1204" s="16">
        <f>'Solicitação de Pagamentos'!A1206</f>
        <v>1129487</v>
      </c>
      <c r="D1204" s="16">
        <f>'Solicitação de Pagamentos'!D1206</f>
        <v>244.8</v>
      </c>
    </row>
    <row r="1205" spans="1:4" x14ac:dyDescent="0.25">
      <c r="A1205" s="15" t="str">
        <f>'Solicitação de Pagamentos'!F1207</f>
        <v>0286/20</v>
      </c>
      <c r="B1205" s="16" t="str">
        <f>'Solicitação de Pagamentos'!E1207</f>
        <v>EXPRESSMEDICAL COM AT AC E VAR CORREL MEDICOS LTDA</v>
      </c>
      <c r="C1205" s="16">
        <f>'Solicitação de Pagamentos'!A1207</f>
        <v>49093</v>
      </c>
      <c r="D1205" s="16">
        <f>'Solicitação de Pagamentos'!D1207</f>
        <v>2074.69</v>
      </c>
    </row>
    <row r="1206" spans="1:4" x14ac:dyDescent="0.25">
      <c r="A1206" s="15" t="str">
        <f>'Solicitação de Pagamentos'!F1208</f>
        <v>0286/20</v>
      </c>
      <c r="B1206" s="16" t="str">
        <f>'Solicitação de Pagamentos'!E1208</f>
        <v>SUPERMED COM E IMP DE PROD MED E HOSP LTDA</v>
      </c>
      <c r="C1206" s="16">
        <f>'Solicitação de Pagamentos'!A1208</f>
        <v>474679</v>
      </c>
      <c r="D1206" s="16">
        <f>'Solicitação de Pagamentos'!D1208</f>
        <v>573.38</v>
      </c>
    </row>
    <row r="1207" spans="1:4" x14ac:dyDescent="0.25">
      <c r="A1207" s="15" t="str">
        <f>'Solicitação de Pagamentos'!F1209</f>
        <v>0286/20</v>
      </c>
      <c r="B1207" s="16" t="str">
        <f>'Solicitação de Pagamentos'!E1209</f>
        <v>SUPERMED COM E IMP DE PROD MED E HOSP LTDA</v>
      </c>
      <c r="C1207" s="16">
        <f>'Solicitação de Pagamentos'!A1209</f>
        <v>127765</v>
      </c>
      <c r="D1207" s="16">
        <f>'Solicitação de Pagamentos'!D1209</f>
        <v>3256.93</v>
      </c>
    </row>
    <row r="1208" spans="1:4" x14ac:dyDescent="0.25">
      <c r="A1208" s="15" t="str">
        <f>'Solicitação de Pagamentos'!F1210</f>
        <v>0286/20</v>
      </c>
      <c r="B1208" s="16" t="str">
        <f>'Solicitação de Pagamentos'!E1210</f>
        <v>OCEAN PROD HOSP LTDA</v>
      </c>
      <c r="C1208" s="16">
        <f>'Solicitação de Pagamentos'!A1210</f>
        <v>49634</v>
      </c>
      <c r="D1208" s="16">
        <f>'Solicitação de Pagamentos'!D1210</f>
        <v>248.4</v>
      </c>
    </row>
    <row r="1209" spans="1:4" x14ac:dyDescent="0.25">
      <c r="A1209" s="15" t="str">
        <f>'Solicitação de Pagamentos'!F1211</f>
        <v>0286/20</v>
      </c>
      <c r="B1209" s="16" t="str">
        <f>'Solicitação de Pagamentos'!E1211</f>
        <v>C.B.S MEDICO CIENTIFICA S/A</v>
      </c>
      <c r="C1209" s="16">
        <f>'Solicitação de Pagamentos'!A1211</f>
        <v>1034929</v>
      </c>
      <c r="D1209" s="16">
        <f>'Solicitação de Pagamentos'!D1211</f>
        <v>4055.54</v>
      </c>
    </row>
    <row r="1210" spans="1:4" x14ac:dyDescent="0.25">
      <c r="A1210" s="15" t="str">
        <f>'Solicitação de Pagamentos'!F1212</f>
        <v>0286/20</v>
      </c>
      <c r="B1210" s="16" t="str">
        <f>'Solicitação de Pagamentos'!E1212</f>
        <v>BIOHOSP PRODUTOS HOSPITALARES AS</v>
      </c>
      <c r="C1210" s="16">
        <f>'Solicitação de Pagamentos'!A1212</f>
        <v>291741</v>
      </c>
      <c r="D1210" s="16">
        <f>'Solicitação de Pagamentos'!D1212</f>
        <v>1079.8</v>
      </c>
    </row>
    <row r="1211" spans="1:4" x14ac:dyDescent="0.25">
      <c r="A1211" s="15" t="str">
        <f>'Solicitação de Pagamentos'!F1213</f>
        <v>0208/20</v>
      </c>
      <c r="B1211" s="16" t="str">
        <f>'Solicitação de Pagamentos'!E1213</f>
        <v>PRAIAMAR TRANSP E COM GAS LTDA</v>
      </c>
      <c r="C1211" s="16">
        <f>'Solicitação de Pagamentos'!A1213</f>
        <v>5826</v>
      </c>
      <c r="D1211" s="16">
        <f>'Solicitação de Pagamentos'!D1213</f>
        <v>422</v>
      </c>
    </row>
    <row r="1212" spans="1:4" x14ac:dyDescent="0.25">
      <c r="A1212" s="15" t="str">
        <f>'Solicitação de Pagamentos'!F1214</f>
        <v>0274/20</v>
      </c>
      <c r="B1212" s="16" t="str">
        <f>'Solicitação de Pagamentos'!E1214</f>
        <v>ALMEIDA COMERCIO DE ALIMENTOS EIRELI</v>
      </c>
      <c r="C1212" s="16">
        <f>'Solicitação de Pagamentos'!A1214</f>
        <v>502171</v>
      </c>
      <c r="D1212" s="16">
        <f>'Solicitação de Pagamentos'!D1214</f>
        <v>702.5</v>
      </c>
    </row>
    <row r="1213" spans="1:4" x14ac:dyDescent="0.25">
      <c r="A1213" s="15" t="str">
        <f>'Solicitação de Pagamentos'!F1215</f>
        <v>0270/20</v>
      </c>
      <c r="B1213" s="16" t="str">
        <f>'Solicitação de Pagamentos'!E1215</f>
        <v>TROPICAL DISTRIBUIDORA HORTIFRUTIGRANJEIROS LTDA</v>
      </c>
      <c r="C1213" s="16">
        <f>'Solicitação de Pagamentos'!A1215</f>
        <v>1428862</v>
      </c>
      <c r="D1213" s="16">
        <f>'Solicitação de Pagamentos'!D1215</f>
        <v>671.1</v>
      </c>
    </row>
    <row r="1214" spans="1:4" x14ac:dyDescent="0.25">
      <c r="A1214" s="15" t="str">
        <f>'Solicitação de Pagamentos'!F1216</f>
        <v>0014/20</v>
      </c>
      <c r="B1214" s="16" t="str">
        <f>'Solicitação de Pagamentos'!E1216</f>
        <v>AMERICA NET LTDA SP</v>
      </c>
      <c r="C1214" s="16">
        <f>'Solicitação de Pagamentos'!A1216</f>
        <v>1753163</v>
      </c>
      <c r="D1214" s="16">
        <f>'Solicitação de Pagamentos'!D1216</f>
        <v>1120</v>
      </c>
    </row>
    <row r="1215" spans="1:4" x14ac:dyDescent="0.25">
      <c r="A1215" s="15" t="str">
        <f>'Solicitação de Pagamentos'!F1217</f>
        <v>0014/20</v>
      </c>
      <c r="B1215" s="16" t="str">
        <f>'Solicitação de Pagamentos'!E1217</f>
        <v>AMERICA NET LTDA SP</v>
      </c>
      <c r="C1215" s="16">
        <f>'Solicitação de Pagamentos'!A1217</f>
        <v>411072</v>
      </c>
      <c r="D1215" s="16">
        <f>'Solicitação de Pagamentos'!D1217</f>
        <v>480</v>
      </c>
    </row>
    <row r="1216" spans="1:4" x14ac:dyDescent="0.25">
      <c r="A1216" s="15" t="str">
        <f>'Solicitação de Pagamentos'!F1218</f>
        <v>0270/20</v>
      </c>
      <c r="B1216" s="16" t="str">
        <f>'Solicitação de Pagamentos'!E1218</f>
        <v>TROPICAL DISTRIBUIDORA HORTIFRUTIGRANJEIROS LTDA</v>
      </c>
      <c r="C1216" s="16">
        <f>'Solicitação de Pagamentos'!A1218</f>
        <v>1429297</v>
      </c>
      <c r="D1216" s="16">
        <f>'Solicitação de Pagamentos'!D1218</f>
        <v>288.10000000000002</v>
      </c>
    </row>
    <row r="1217" spans="1:4" x14ac:dyDescent="0.25">
      <c r="A1217" s="15" t="str">
        <f>'Solicitação de Pagamentos'!F1219</f>
        <v>0274/20</v>
      </c>
      <c r="B1217" s="16" t="str">
        <f>'Solicitação de Pagamentos'!E1219</f>
        <v>ALMEIDA COMERCIO DE ALIMENTOS EIRELI</v>
      </c>
      <c r="C1217" s="16">
        <f>'Solicitação de Pagamentos'!A1219</f>
        <v>503408</v>
      </c>
      <c r="D1217" s="16">
        <f>'Solicitação de Pagamentos'!D1219</f>
        <v>674.9</v>
      </c>
    </row>
    <row r="1218" spans="1:4" x14ac:dyDescent="0.25">
      <c r="A1218" s="15" t="str">
        <f>'Solicitação de Pagamentos'!F1220</f>
        <v>0274/20</v>
      </c>
      <c r="B1218" s="16" t="str">
        <f>'Solicitação de Pagamentos'!E1220</f>
        <v>COMERCIAL DANETOS PRODUTOS ALIMENTICIOS E LIMPEZA - COMERCIAL DANETOS LTDA</v>
      </c>
      <c r="C1218" s="16">
        <f>'Solicitação de Pagamentos'!A1220</f>
        <v>42469</v>
      </c>
      <c r="D1218" s="16">
        <f>'Solicitação de Pagamentos'!D1220</f>
        <v>1324.72</v>
      </c>
    </row>
    <row r="1219" spans="1:4" x14ac:dyDescent="0.25">
      <c r="A1219" s="15" t="str">
        <f>'Solicitação de Pagamentos'!F1221</f>
        <v>0274/20</v>
      </c>
      <c r="B1219" s="16" t="str">
        <f>'Solicitação de Pagamentos'!E1221</f>
        <v>MAKRO ATACADISTA S/A</v>
      </c>
      <c r="C1219" s="16">
        <f>'Solicitação de Pagamentos'!A1221</f>
        <v>300888</v>
      </c>
      <c r="D1219" s="16">
        <f>'Solicitação de Pagamentos'!D1221</f>
        <v>1881.79</v>
      </c>
    </row>
    <row r="1220" spans="1:4" x14ac:dyDescent="0.25">
      <c r="A1220" s="15" t="str">
        <f>'Solicitação de Pagamentos'!F1222</f>
        <v>0010/20</v>
      </c>
      <c r="B1220" s="16" t="str">
        <f>'Solicitação de Pagamentos'!E1222</f>
        <v>RADIOTRAUMA - PRESTAÇÃO DE SERVIÇOS HOSPITALARES LTDA - EPP</v>
      </c>
      <c r="C1220" s="16">
        <f>'Solicitação de Pagamentos'!A1222</f>
        <v>339</v>
      </c>
      <c r="D1220" s="16">
        <f>'Solicitação de Pagamentos'!D1222</f>
        <v>19800</v>
      </c>
    </row>
    <row r="1221" spans="1:4" x14ac:dyDescent="0.25">
      <c r="A1221" s="15" t="str">
        <f>'Solicitação de Pagamentos'!F1223</f>
        <v>0288/20</v>
      </c>
      <c r="B1221" s="16" t="str">
        <f>'Solicitação de Pagamentos'!E1223</f>
        <v xml:space="preserve">ECO SOLUÇÕES PRODUTOS DE LIMPEZA LTDA ME </v>
      </c>
      <c r="C1221" s="16">
        <f>'Solicitação de Pagamentos'!A1223</f>
        <v>14330</v>
      </c>
      <c r="D1221" s="16">
        <f>'Solicitação de Pagamentos'!D1223</f>
        <v>2796</v>
      </c>
    </row>
    <row r="1222" spans="1:4" x14ac:dyDescent="0.25">
      <c r="A1222" s="15" t="str">
        <f>'Solicitação de Pagamentos'!F1224</f>
        <v>0286/20</v>
      </c>
      <c r="B1222" s="16" t="str">
        <f>'Solicitação de Pagamentos'!E1224</f>
        <v>GUINEZ INTERNATIONAL C R IMP LTDA</v>
      </c>
      <c r="C1222" s="16">
        <f>'Solicitação de Pagamentos'!A1224</f>
        <v>74385</v>
      </c>
      <c r="D1222" s="16">
        <f>'Solicitação de Pagamentos'!D1224</f>
        <v>1344</v>
      </c>
    </row>
    <row r="1223" spans="1:4" x14ac:dyDescent="0.25">
      <c r="A1223" s="15" t="str">
        <f>'Solicitação de Pagamentos'!F1225</f>
        <v>0286/20</v>
      </c>
      <c r="B1223" s="16" t="str">
        <f>'Solicitação de Pagamentos'!E1225</f>
        <v>ALIANÇA COM MAT HOSPITALAR LTDA EPP</v>
      </c>
      <c r="C1223" s="16">
        <f>'Solicitação de Pagamentos'!A1225</f>
        <v>17746</v>
      </c>
      <c r="D1223" s="16">
        <f>'Solicitação de Pagamentos'!D1225</f>
        <v>6252.4</v>
      </c>
    </row>
    <row r="1224" spans="1:4" x14ac:dyDescent="0.25">
      <c r="A1224" s="15" t="str">
        <f>'Solicitação de Pagamentos'!F1226</f>
        <v>0286/20</v>
      </c>
      <c r="B1224" s="16" t="str">
        <f>'Solicitação de Pagamentos'!E1226</f>
        <v>ISOMEDICAL COMERCIAL LTDA</v>
      </c>
      <c r="C1224" s="16">
        <f>'Solicitação de Pagamentos'!A1226</f>
        <v>153202</v>
      </c>
      <c r="D1224" s="16">
        <f>'Solicitação de Pagamentos'!D1226</f>
        <v>1100</v>
      </c>
    </row>
    <row r="1225" spans="1:4" x14ac:dyDescent="0.25">
      <c r="A1225" s="15" t="str">
        <f>'Solicitação de Pagamentos'!F1227</f>
        <v>0286/20</v>
      </c>
      <c r="B1225" s="16" t="str">
        <f>'Solicitação de Pagamentos'!E1227</f>
        <v>ISOMEDICAL COMERCIAL LTDA</v>
      </c>
      <c r="C1225" s="16">
        <f>'Solicitação de Pagamentos'!A1227</f>
        <v>153206</v>
      </c>
      <c r="D1225" s="16">
        <f>'Solicitação de Pagamentos'!D1227</f>
        <v>2597</v>
      </c>
    </row>
    <row r="1226" spans="1:4" x14ac:dyDescent="0.25">
      <c r="A1226" s="15" t="str">
        <f>'Solicitação de Pagamentos'!F1228</f>
        <v>0286/20</v>
      </c>
      <c r="B1226" s="16" t="str">
        <f>'Solicitação de Pagamentos'!E1228</f>
        <v>CIRURGICA FERNANDES C MAT CIR HOSPITALARES LTDA</v>
      </c>
      <c r="C1226" s="16">
        <f>'Solicitação de Pagamentos'!A1228</f>
        <v>1266518</v>
      </c>
      <c r="D1226" s="16">
        <f>'Solicitação de Pagamentos'!D1228</f>
        <v>3555.8</v>
      </c>
    </row>
    <row r="1227" spans="1:4" x14ac:dyDescent="0.25">
      <c r="A1227" s="15" t="str">
        <f>'Solicitação de Pagamentos'!F1229</f>
        <v>0286/20</v>
      </c>
      <c r="B1227" s="16" t="str">
        <f>'Solicitação de Pagamentos'!E1229</f>
        <v>COMERCIAL CIRURGICA RIOCLARENSE LTDA</v>
      </c>
      <c r="C1227" s="16">
        <f>'Solicitação de Pagamentos'!A1229</f>
        <v>559168</v>
      </c>
      <c r="D1227" s="16">
        <f>'Solicitação de Pagamentos'!D1229</f>
        <v>5784.21</v>
      </c>
    </row>
    <row r="1228" spans="1:4" x14ac:dyDescent="0.25">
      <c r="A1228" s="15" t="str">
        <f>'Solicitação de Pagamentos'!F1230</f>
        <v>0286/20</v>
      </c>
      <c r="B1228" s="16" t="str">
        <f>'Solicitação de Pagamentos'!E1230</f>
        <v>SISPACK MEDICAL LTDA</v>
      </c>
      <c r="C1228" s="16">
        <f>'Solicitação de Pagamentos'!A1230</f>
        <v>89750</v>
      </c>
      <c r="D1228" s="16">
        <f>'Solicitação de Pagamentos'!D1230</f>
        <v>860</v>
      </c>
    </row>
    <row r="1229" spans="1:4" x14ac:dyDescent="0.25">
      <c r="A1229" s="15" t="str">
        <f>'Solicitação de Pagamentos'!F1231</f>
        <v>0286/20</v>
      </c>
      <c r="B1229" s="16" t="str">
        <f>'Solicitação de Pagamentos'!E1231</f>
        <v>ROYAL MED COMERCIO E PRODUTOS MEDICOS LTDA ME</v>
      </c>
      <c r="C1229" s="16">
        <f>'Solicitação de Pagamentos'!A1231</f>
        <v>671</v>
      </c>
      <c r="D1229" s="16">
        <f>'Solicitação de Pagamentos'!D1231</f>
        <v>1343</v>
      </c>
    </row>
    <row r="1230" spans="1:4" x14ac:dyDescent="0.25">
      <c r="A1230" s="15" t="str">
        <f>'Solicitação de Pagamentos'!F1232</f>
        <v>0286/20</v>
      </c>
      <c r="B1230" s="16" t="str">
        <f>'Solicitação de Pagamentos'!E1232</f>
        <v>POLITEC IMPORTACAO E COMERCIO LTDA</v>
      </c>
      <c r="C1230" s="16">
        <f>'Solicitação de Pagamentos'!A1232</f>
        <v>367345</v>
      </c>
      <c r="D1230" s="16">
        <f>'Solicitação de Pagamentos'!D1232</f>
        <v>407</v>
      </c>
    </row>
    <row r="1231" spans="1:4" x14ac:dyDescent="0.25">
      <c r="A1231" s="15" t="str">
        <f>'Solicitação de Pagamentos'!F1233</f>
        <v>0286/20</v>
      </c>
      <c r="B1231" s="16" t="str">
        <f>'Solicitação de Pagamentos'!E1233</f>
        <v>COMERCIAL CIRURGICA RIOCLARENSE LTDA</v>
      </c>
      <c r="C1231" s="16">
        <f>'Solicitação de Pagamentos'!A1233</f>
        <v>1355407</v>
      </c>
      <c r="D1231" s="16">
        <f>'Solicitação de Pagamentos'!D1233</f>
        <v>8421.7199999999993</v>
      </c>
    </row>
    <row r="1232" spans="1:4" x14ac:dyDescent="0.25">
      <c r="A1232" s="15" t="str">
        <f>'Solicitação de Pagamentos'!F1234</f>
        <v>0286/20</v>
      </c>
      <c r="B1232" s="16" t="str">
        <f>'Solicitação de Pagamentos'!E1234</f>
        <v>COMERCIAL CIRURGICA RIOCLARENSE LTDA</v>
      </c>
      <c r="C1232" s="16">
        <f>'Solicitação de Pagamentos'!A1234</f>
        <v>559190</v>
      </c>
      <c r="D1232" s="16">
        <f>'Solicitação de Pagamentos'!D1234</f>
        <v>5888.43</v>
      </c>
    </row>
    <row r="1233" spans="1:4" x14ac:dyDescent="0.25">
      <c r="A1233" s="15" t="str">
        <f>'Solicitação de Pagamentos'!F1235</f>
        <v>0286/20</v>
      </c>
      <c r="B1233" s="16" t="str">
        <f>'Solicitação de Pagamentos'!E1235</f>
        <v>MACK MEDICAL IMPORTAÇÃO E EXPORTAÇÃO LTDA</v>
      </c>
      <c r="C1233" s="16">
        <f>'Solicitação de Pagamentos'!A1235</f>
        <v>41253</v>
      </c>
      <c r="D1233" s="16">
        <f>'Solicitação de Pagamentos'!D1235</f>
        <v>1522.43</v>
      </c>
    </row>
    <row r="1234" spans="1:4" x14ac:dyDescent="0.25">
      <c r="A1234" s="15" t="str">
        <f>'Solicitação de Pagamentos'!F1236</f>
        <v>0286/20</v>
      </c>
      <c r="B1234" s="16" t="str">
        <f>'Solicitação de Pagamentos'!E1236</f>
        <v>LUIMED COMDE PRODHOSP LTDA</v>
      </c>
      <c r="C1234" s="16">
        <f>'Solicitação de Pagamentos'!A1236</f>
        <v>13098</v>
      </c>
      <c r="D1234" s="16">
        <f>'Solicitação de Pagamentos'!D1236</f>
        <v>754.1</v>
      </c>
    </row>
    <row r="1235" spans="1:4" x14ac:dyDescent="0.25">
      <c r="A1235" s="15" t="str">
        <f>'Solicitação de Pagamentos'!F1237</f>
        <v>0282/20</v>
      </c>
      <c r="B1235" s="16" t="str">
        <f>'Solicitação de Pagamentos'!E1237</f>
        <v>ATIVA COMERCIAL HOSPITALAR LTDA</v>
      </c>
      <c r="C1235" s="16">
        <f>'Solicitação de Pagamentos'!A1237</f>
        <v>38537</v>
      </c>
      <c r="D1235" s="16">
        <f>'Solicitação de Pagamentos'!D1237</f>
        <v>627</v>
      </c>
    </row>
    <row r="1236" spans="1:4" x14ac:dyDescent="0.25">
      <c r="A1236" s="15" t="str">
        <f>'Solicitação de Pagamentos'!F1238</f>
        <v>0284/20</v>
      </c>
      <c r="B1236" s="16" t="str">
        <f>'Solicitação de Pagamentos'!E1238</f>
        <v>DUPATRI HOSPITALAR COMERCIO IMPORTACAO E EXPORTACAO LTDA</v>
      </c>
      <c r="C1236" s="16">
        <f>'Solicitação de Pagamentos'!A1238</f>
        <v>104135</v>
      </c>
      <c r="D1236" s="16">
        <f>'Solicitação de Pagamentos'!D1238</f>
        <v>1202.5</v>
      </c>
    </row>
    <row r="1237" spans="1:4" x14ac:dyDescent="0.25">
      <c r="A1237" s="15" t="str">
        <f>'Solicitação de Pagamentos'!F1239</f>
        <v>0282/20</v>
      </c>
      <c r="B1237" s="16" t="str">
        <f>'Solicitação de Pagamentos'!E1239</f>
        <v>MEDICAMENTAL HOSPITALAR LTDA</v>
      </c>
      <c r="C1237" s="16">
        <f>'Solicitação de Pagamentos'!A1239</f>
        <v>42033</v>
      </c>
      <c r="D1237" s="16">
        <f>'Solicitação de Pagamentos'!D1239</f>
        <v>119.28</v>
      </c>
    </row>
    <row r="1238" spans="1:4" x14ac:dyDescent="0.25">
      <c r="A1238" s="15" t="str">
        <f>'Solicitação de Pagamentos'!F1240</f>
        <v>0284/20</v>
      </c>
      <c r="B1238" s="16" t="str">
        <f>'Solicitação de Pagamentos'!E1240</f>
        <v>DUPATRI HOSPITALAR COMERCIO IMPORTACAO E EXPORTACAO LTDA</v>
      </c>
      <c r="C1238" s="16">
        <f>'Solicitação de Pagamentos'!A1240</f>
        <v>1128470</v>
      </c>
      <c r="D1238" s="16">
        <f>'Solicitação de Pagamentos'!D1240</f>
        <v>333.61</v>
      </c>
    </row>
    <row r="1239" spans="1:4" x14ac:dyDescent="0.25">
      <c r="A1239" s="15" t="str">
        <f>'Solicitação de Pagamentos'!F1241</f>
        <v>0284/20</v>
      </c>
      <c r="B1239" s="16" t="str">
        <f>'Solicitação de Pagamentos'!E1241</f>
        <v>DUPATRI HOSPITALAR COMERCIO IMPORTACAO E EXPORTACAO LTDA</v>
      </c>
      <c r="C1239" s="16">
        <f>'Solicitação de Pagamentos'!A1241</f>
        <v>105184</v>
      </c>
      <c r="D1239" s="16">
        <f>'Solicitação de Pagamentos'!D1241</f>
        <v>115.44</v>
      </c>
    </row>
    <row r="1240" spans="1:4" x14ac:dyDescent="0.25">
      <c r="A1240" s="15" t="str">
        <f>'Solicitação de Pagamentos'!F1242</f>
        <v>0283/20</v>
      </c>
      <c r="B1240" s="16" t="str">
        <f>'Solicitação de Pagamentos'!E1242</f>
        <v>OPEM REPREST IMP EXP DISTRIBUIDORA LTDA</v>
      </c>
      <c r="C1240" s="16">
        <f>'Solicitação de Pagamentos'!A1242</f>
        <v>62212</v>
      </c>
      <c r="D1240" s="16">
        <f>'Solicitação de Pagamentos'!D1242</f>
        <v>3510</v>
      </c>
    </row>
    <row r="1241" spans="1:4" x14ac:dyDescent="0.25">
      <c r="A1241" s="15" t="str">
        <f>'Solicitação de Pagamentos'!F1243</f>
        <v>0284/20</v>
      </c>
      <c r="B1241" s="16" t="str">
        <f>'Solicitação de Pagamentos'!E1243</f>
        <v>FUTURA COMERCIO DE PRODUTOS MEDICOS E HOSPITALARES LTDA</v>
      </c>
      <c r="C1241" s="16">
        <f>'Solicitação de Pagamentos'!A1243</f>
        <v>66129</v>
      </c>
      <c r="D1241" s="16">
        <f>'Solicitação de Pagamentos'!D1243</f>
        <v>720.14</v>
      </c>
    </row>
    <row r="1242" spans="1:4" x14ac:dyDescent="0.25">
      <c r="A1242" s="15" t="str">
        <f>'Solicitação de Pagamentos'!F1244</f>
        <v>0283/20</v>
      </c>
      <c r="B1242" s="16" t="str">
        <f>'Solicitação de Pagamentos'!E1244</f>
        <v>COMERCIAL CIRURGICA RIOCLARENSE LTDA</v>
      </c>
      <c r="C1242" s="16">
        <f>'Solicitação de Pagamentos'!A1244</f>
        <v>1355379</v>
      </c>
      <c r="D1242" s="16">
        <f>'Solicitação de Pagamentos'!D1244</f>
        <v>8800</v>
      </c>
    </row>
    <row r="1243" spans="1:4" x14ac:dyDescent="0.25">
      <c r="A1243" s="15" t="str">
        <f>'Solicitação de Pagamentos'!F1245</f>
        <v>0284/20</v>
      </c>
      <c r="B1243" s="16" t="str">
        <f>'Solicitação de Pagamentos'!E1245</f>
        <v>KAIROS HOSPITALAR DISTRIBUIDORA DE MEDICAMENTOS LTDA</v>
      </c>
      <c r="C1243" s="16">
        <f>'Solicitação de Pagamentos'!A1245</f>
        <v>227</v>
      </c>
      <c r="D1243" s="16">
        <f>'Solicitação de Pagamentos'!D1245</f>
        <v>1391</v>
      </c>
    </row>
    <row r="1244" spans="1:4" x14ac:dyDescent="0.25">
      <c r="A1244" s="15" t="str">
        <f>'Solicitação de Pagamentos'!F1246</f>
        <v>0283/20</v>
      </c>
      <c r="B1244" s="16" t="str">
        <f>'Solicitação de Pagamentos'!E1246</f>
        <v>UNIAO QUIMICA FARMACEUTICA NACIONAL S/A</v>
      </c>
      <c r="C1244" s="16">
        <f>'Solicitação de Pagamentos'!A1246</f>
        <v>450673</v>
      </c>
      <c r="D1244" s="16">
        <f>'Solicitação de Pagamentos'!D1246</f>
        <v>14350</v>
      </c>
    </row>
    <row r="1245" spans="1:4" x14ac:dyDescent="0.25">
      <c r="A1245" s="15" t="str">
        <f>'Solicitação de Pagamentos'!F1247</f>
        <v>0284/20</v>
      </c>
      <c r="B1245" s="16" t="str">
        <f>'Solicitação de Pagamentos'!E1247</f>
        <v>MEDICAMENTAL HOSPITALAR LTDA</v>
      </c>
      <c r="C1245" s="16">
        <f>'Solicitação de Pagamentos'!A1247</f>
        <v>41728</v>
      </c>
      <c r="D1245" s="16">
        <f>'Solicitação de Pagamentos'!D1247</f>
        <v>4124.29</v>
      </c>
    </row>
    <row r="1246" spans="1:4" x14ac:dyDescent="0.25">
      <c r="A1246" s="15" t="str">
        <f>'Solicitação de Pagamentos'!F1248</f>
        <v>0283/20</v>
      </c>
      <c r="B1246" s="16" t="str">
        <f>'Solicitação de Pagamentos'!E1248</f>
        <v>CIAMED DISTRIBUIDORA DE MEDICAMENTOS</v>
      </c>
      <c r="C1246" s="16">
        <f>'Solicitação de Pagamentos'!A1248</f>
        <v>140008</v>
      </c>
      <c r="D1246" s="16">
        <f>'Solicitação de Pagamentos'!D1248</f>
        <v>4221</v>
      </c>
    </row>
    <row r="1247" spans="1:4" x14ac:dyDescent="0.25">
      <c r="A1247" s="15" t="str">
        <f>'Solicitação de Pagamentos'!F1249</f>
        <v>0268/20</v>
      </c>
      <c r="B1247" s="16" t="str">
        <f>'Solicitação de Pagamentos'!E1249</f>
        <v>INJEMED MEDICAMENTOS ESPECIAIS LTDA</v>
      </c>
      <c r="C1247" s="16">
        <f>'Solicitação de Pagamentos'!A1249</f>
        <v>5396</v>
      </c>
      <c r="D1247" s="16">
        <f>'Solicitação de Pagamentos'!D1249</f>
        <v>486.2</v>
      </c>
    </row>
    <row r="1248" spans="1:4" x14ac:dyDescent="0.25">
      <c r="A1248" s="15" t="str">
        <f>'Solicitação de Pagamentos'!F1250</f>
        <v>0284/20</v>
      </c>
      <c r="B1248" s="16" t="str">
        <f>'Solicitação de Pagamentos'!E1250</f>
        <v>MEDICAMENTAL HOSPITALAR LTDA</v>
      </c>
      <c r="C1248" s="16">
        <f>'Solicitação de Pagamentos'!A1250</f>
        <v>42071</v>
      </c>
      <c r="D1248" s="16">
        <f>'Solicitação de Pagamentos'!D1250</f>
        <v>5268.84</v>
      </c>
    </row>
    <row r="1249" spans="1:4" x14ac:dyDescent="0.25">
      <c r="A1249" s="15" t="str">
        <f>'Solicitação de Pagamentos'!F1251</f>
        <v>0282/20</v>
      </c>
      <c r="B1249" s="16" t="str">
        <f>'Solicitação de Pagamentos'!E1251</f>
        <v>HEALTH TECH FARMACIA DE MANIPULAÇÃO LTDA</v>
      </c>
      <c r="C1249" s="16">
        <f>'Solicitação de Pagamentos'!A1251</f>
        <v>94480</v>
      </c>
      <c r="D1249" s="16">
        <f>'Solicitação de Pagamentos'!D1251</f>
        <v>740</v>
      </c>
    </row>
    <row r="1250" spans="1:4" x14ac:dyDescent="0.25">
      <c r="A1250" s="15" t="str">
        <f>'Solicitação de Pagamentos'!F1252</f>
        <v>0282/20</v>
      </c>
      <c r="B1250" s="16" t="str">
        <f>'Solicitação de Pagamentos'!E1252</f>
        <v>BRAZMIX COMERCIO VAREJISTA E ATACADISTA</v>
      </c>
      <c r="C1250" s="16">
        <f>'Solicitação de Pagamentos'!A1252</f>
        <v>82675</v>
      </c>
      <c r="D1250" s="16">
        <f>'Solicitação de Pagamentos'!D1252</f>
        <v>4421.83</v>
      </c>
    </row>
    <row r="1251" spans="1:4" x14ac:dyDescent="0.25">
      <c r="A1251" s="15" t="str">
        <f>'Solicitação de Pagamentos'!F1253</f>
        <v>0283/20</v>
      </c>
      <c r="B1251" s="16" t="str">
        <f>'Solicitação de Pagamentos'!E1253</f>
        <v>COMERCIAL CIRURGICA RIOCLARENSE LTDA</v>
      </c>
      <c r="C1251" s="16">
        <f>'Solicitação de Pagamentos'!A1253</f>
        <v>559115</v>
      </c>
      <c r="D1251" s="16">
        <f>'Solicitação de Pagamentos'!D1253</f>
        <v>3555</v>
      </c>
    </row>
    <row r="1252" spans="1:4" x14ac:dyDescent="0.25">
      <c r="A1252" s="15" t="str">
        <f>'Solicitação de Pagamentos'!F1254</f>
        <v>0009/20</v>
      </c>
      <c r="B1252" s="16" t="str">
        <f>'Solicitação de Pagamentos'!E1254</f>
        <v>ADEILTON RAMOS DA SILVA 36176104807 - ME</v>
      </c>
      <c r="C1252" s="16">
        <f>'Solicitação de Pagamentos'!A1254</f>
        <v>2625</v>
      </c>
      <c r="D1252" s="16">
        <f>'Solicitação de Pagamentos'!D1254</f>
        <v>3234</v>
      </c>
    </row>
    <row r="1253" spans="1:4" x14ac:dyDescent="0.25">
      <c r="A1253" s="15" t="str">
        <f>'Solicitação de Pagamentos'!F1255</f>
        <v>0263/20</v>
      </c>
      <c r="B1253" s="16" t="str">
        <f>'Solicitação de Pagamentos'!E1255</f>
        <v>EXECUTIVE MOVEIS EQUIPAMENTOS PARA ESCRITORIO LTDA ME</v>
      </c>
      <c r="C1253" s="16">
        <f>'Solicitação de Pagamentos'!A1255</f>
        <v>9057</v>
      </c>
      <c r="D1253" s="16">
        <f>'Solicitação de Pagamentos'!D1255</f>
        <v>1755</v>
      </c>
    </row>
    <row r="1254" spans="1:4" x14ac:dyDescent="0.25">
      <c r="A1254" s="15" t="str">
        <f>'Solicitação de Pagamentos'!F1256</f>
        <v>0227/20</v>
      </c>
      <c r="B1254" s="16" t="str">
        <f>'Solicitação de Pagamentos'!E1256</f>
        <v>JJS FERREIRA SERVICOS MEDICOS - EIRELI</v>
      </c>
      <c r="C1254" s="16">
        <f>'Solicitação de Pagamentos'!A1256</f>
        <v>1593</v>
      </c>
      <c r="D1254" s="16">
        <f>'Solicitação de Pagamentos'!D1256</f>
        <v>19563.78</v>
      </c>
    </row>
    <row r="1255" spans="1:4" x14ac:dyDescent="0.25">
      <c r="A1255" s="15" t="str">
        <f>'Solicitação de Pagamentos'!F1257</f>
        <v>0270/20</v>
      </c>
      <c r="B1255" s="16" t="str">
        <f>'Solicitação de Pagamentos'!E1257</f>
        <v>A V BARROS &amp; VILLARES LTDA</v>
      </c>
      <c r="C1255" s="16">
        <f>'Solicitação de Pagamentos'!A1257</f>
        <v>8717</v>
      </c>
      <c r="D1255" s="16">
        <f>'Solicitação de Pagamentos'!D1257</f>
        <v>351</v>
      </c>
    </row>
    <row r="1256" spans="1:4" x14ac:dyDescent="0.25">
      <c r="A1256" s="15" t="str">
        <f>'Solicitação de Pagamentos'!F1258</f>
        <v>0270/20</v>
      </c>
      <c r="B1256" s="16" t="str">
        <f>'Solicitação de Pagamentos'!E1258</f>
        <v>TROPICAL DISTRIBUIDORA HORTIFRUTIGRANJEIROS LTDA</v>
      </c>
      <c r="C1256" s="16">
        <f>'Solicitação de Pagamentos'!A1258</f>
        <v>1429588</v>
      </c>
      <c r="D1256" s="16">
        <f>'Solicitação de Pagamentos'!D1258</f>
        <v>207.9</v>
      </c>
    </row>
    <row r="1257" spans="1:4" x14ac:dyDescent="0.25">
      <c r="A1257" s="15" t="str">
        <f>'Solicitação de Pagamentos'!F1259</f>
        <v>0272/20</v>
      </c>
      <c r="B1257" s="16" t="str">
        <f>'Solicitação de Pagamentos'!E1259</f>
        <v>ALMEIDA COMERCIO DE ALIMENTOS EIRELI</v>
      </c>
      <c r="C1257" s="16">
        <f>'Solicitação de Pagamentos'!A1259</f>
        <v>501117</v>
      </c>
      <c r="D1257" s="16">
        <f>'Solicitação de Pagamentos'!D1259</f>
        <v>358</v>
      </c>
    </row>
    <row r="1258" spans="1:4" x14ac:dyDescent="0.25">
      <c r="A1258" s="15" t="str">
        <f>'Solicitação de Pagamentos'!F1260</f>
        <v>0274/20</v>
      </c>
      <c r="B1258" s="16" t="str">
        <f>'Solicitação de Pagamentos'!E1260</f>
        <v>MERCANTIL PRIMAR LTDA</v>
      </c>
      <c r="C1258" s="16">
        <f>'Solicitação de Pagamentos'!A1260</f>
        <v>311196</v>
      </c>
      <c r="D1258" s="16">
        <f>'Solicitação de Pagamentos'!D1260</f>
        <v>355.28</v>
      </c>
    </row>
    <row r="1259" spans="1:4" x14ac:dyDescent="0.25">
      <c r="A1259" s="15" t="str">
        <f>'Solicitação de Pagamentos'!F1261</f>
        <v>0208/20</v>
      </c>
      <c r="B1259" s="16" t="str">
        <f>'Solicitação de Pagamentos'!E1261</f>
        <v>PRAIAMAR TRANSP E COM GAS LTDA</v>
      </c>
      <c r="C1259" s="16">
        <f>'Solicitação de Pagamentos'!A1261</f>
        <v>5936</v>
      </c>
      <c r="D1259" s="16">
        <f>'Solicitação de Pagamentos'!D1261</f>
        <v>422</v>
      </c>
    </row>
    <row r="1260" spans="1:4" x14ac:dyDescent="0.25">
      <c r="A1260" s="15" t="str">
        <f>'Solicitação de Pagamentos'!F1262</f>
        <v>0270/20</v>
      </c>
      <c r="B1260" s="16" t="str">
        <f>'Solicitação de Pagamentos'!E1262</f>
        <v>TROPICAL DISTRIBUIDORA HORTIFRUTIGRANJEIROS LTDA</v>
      </c>
      <c r="C1260" s="16">
        <f>'Solicitação de Pagamentos'!A1262</f>
        <v>1429876</v>
      </c>
      <c r="D1260" s="16">
        <f>'Solicitação de Pagamentos'!D1262</f>
        <v>214.7</v>
      </c>
    </row>
    <row r="1261" spans="1:4" x14ac:dyDescent="0.25">
      <c r="A1261" s="15" t="str">
        <f>'Solicitação de Pagamentos'!F1263</f>
        <v>0274/20</v>
      </c>
      <c r="B1261" s="16" t="str">
        <f>'Solicitação de Pagamentos'!E1263</f>
        <v>NOVA MEGA G ATACADISTA DE ALIMENTOS AS</v>
      </c>
      <c r="C1261" s="16">
        <f>'Solicitação de Pagamentos'!A1263</f>
        <v>192855</v>
      </c>
      <c r="D1261" s="16">
        <f>'Solicitação de Pagamentos'!D1263</f>
        <v>2624.84</v>
      </c>
    </row>
    <row r="1262" spans="1:4" x14ac:dyDescent="0.25">
      <c r="A1262" s="15" t="str">
        <f>'Solicitação de Pagamentos'!F1264</f>
        <v>0284/20</v>
      </c>
      <c r="B1262" s="16" t="str">
        <f>'Solicitação de Pagamentos'!E1264</f>
        <v>MEDVIVA COMERCIO DE MEDICAMENTOS LTDA</v>
      </c>
      <c r="C1262" s="16">
        <f>'Solicitação de Pagamentos'!A1264</f>
        <v>6390</v>
      </c>
      <c r="D1262" s="16">
        <f>'Solicitação de Pagamentos'!D1264</f>
        <v>1347.85</v>
      </c>
    </row>
    <row r="1263" spans="1:4" x14ac:dyDescent="0.25">
      <c r="A1263" s="15" t="str">
        <f>'Solicitação de Pagamentos'!F1265</f>
        <v>0283/20</v>
      </c>
      <c r="B1263" s="16" t="str">
        <f>'Solicitação de Pagamentos'!E1265</f>
        <v>DUPATRI HOSPITALAR COMERCIO IMPORTACAO E EXPORTACAO LTDA</v>
      </c>
      <c r="C1263" s="16">
        <f>'Solicitação de Pagamentos'!A1265</f>
        <v>1130741</v>
      </c>
      <c r="D1263" s="16">
        <f>'Solicitação de Pagamentos'!D1265</f>
        <v>1235</v>
      </c>
    </row>
    <row r="1264" spans="1:4" x14ac:dyDescent="0.25">
      <c r="A1264" s="15" t="str">
        <f>'Solicitação de Pagamentos'!F1266</f>
        <v>0270/20</v>
      </c>
      <c r="B1264" s="16" t="str">
        <f>'Solicitação de Pagamentos'!E1266</f>
        <v>TROPICAL DISTRIBUIDORA HORTIFRUTIGRANJEIROS LTDA</v>
      </c>
      <c r="C1264" s="16">
        <f>'Solicitação de Pagamentos'!A1266</f>
        <v>1430231</v>
      </c>
      <c r="D1264" s="16">
        <f>'Solicitação de Pagamentos'!D1266</f>
        <v>180.2</v>
      </c>
    </row>
    <row r="1265" spans="1:4" x14ac:dyDescent="0.25">
      <c r="A1265" s="15" t="str">
        <f>'Solicitação de Pagamentos'!F1267</f>
        <v>0270/20</v>
      </c>
      <c r="B1265" s="16" t="str">
        <f>'Solicitação de Pagamentos'!E1267</f>
        <v>A V BARROS &amp; VILLARES LTDA</v>
      </c>
      <c r="C1265" s="16">
        <f>'Solicitação de Pagamentos'!A1267</f>
        <v>8737</v>
      </c>
      <c r="D1265" s="16">
        <f>'Solicitação de Pagamentos'!D1267</f>
        <v>179.95</v>
      </c>
    </row>
    <row r="1266" spans="1:4" x14ac:dyDescent="0.25">
      <c r="A1266" s="15" t="str">
        <f>'Solicitação de Pagamentos'!F1268</f>
        <v>0288/20</v>
      </c>
      <c r="B1266" s="16" t="str">
        <f>'Solicitação de Pagamentos'!E1268</f>
        <v>SIST DE SERV RB QUALITY COM DE BEM LTDA</v>
      </c>
      <c r="C1266" s="16">
        <f>'Solicitação de Pagamentos'!A1268</f>
        <v>1323190</v>
      </c>
      <c r="D1266" s="16">
        <f>'Solicitação de Pagamentos'!D1268</f>
        <v>491.35</v>
      </c>
    </row>
    <row r="1267" spans="1:4" x14ac:dyDescent="0.25">
      <c r="A1267" s="15" t="str">
        <f>'Solicitação de Pagamentos'!F1269</f>
        <v>0286/20</v>
      </c>
      <c r="B1267" s="16" t="str">
        <f>'Solicitação de Pagamentos'!E1269</f>
        <v>TIMPEL S.A.</v>
      </c>
      <c r="C1267" s="16">
        <f>'Solicitação de Pagamentos'!A1269</f>
        <v>1777</v>
      </c>
      <c r="D1267" s="16">
        <f>'Solicitação de Pagamentos'!D1269</f>
        <v>400</v>
      </c>
    </row>
    <row r="1268" spans="1:4" x14ac:dyDescent="0.25">
      <c r="A1268" s="15" t="str">
        <f>'Solicitação de Pagamentos'!F1270</f>
        <v>0286/20</v>
      </c>
      <c r="B1268" s="16" t="str">
        <f>'Solicitação de Pagamentos'!E1270</f>
        <v>MOGAMI IMPORTAÇÃO E EXPORTAÇÃO LTDA</v>
      </c>
      <c r="C1268" s="16">
        <f>'Solicitação de Pagamentos'!A1270</f>
        <v>323399</v>
      </c>
      <c r="D1268" s="16">
        <f>'Solicitação de Pagamentos'!D1270</f>
        <v>2972</v>
      </c>
    </row>
    <row r="1269" spans="1:4" x14ac:dyDescent="0.25">
      <c r="A1269" s="15" t="str">
        <f>'Solicitação de Pagamentos'!F1271</f>
        <v>0288/20</v>
      </c>
      <c r="B1269" s="16" t="str">
        <f>'Solicitação de Pagamentos'!E1271</f>
        <v>RECOMMED DIST PROD DE SAUDE E HIG EIRELI</v>
      </c>
      <c r="C1269" s="16">
        <f>'Solicitação de Pagamentos'!A1271</f>
        <v>7311</v>
      </c>
      <c r="D1269" s="16">
        <f>'Solicitação de Pagamentos'!D1271</f>
        <v>1440</v>
      </c>
    </row>
    <row r="1270" spans="1:4" x14ac:dyDescent="0.25">
      <c r="A1270" s="15" t="str">
        <f>'Solicitação de Pagamentos'!F1272</f>
        <v>0286/20</v>
      </c>
      <c r="B1270" s="16" t="str">
        <f>'Solicitação de Pagamentos'!E1272</f>
        <v>ALIANÇA COM MAT HOSPITALAR LTDA EPP</v>
      </c>
      <c r="C1270" s="16">
        <f>'Solicitação de Pagamentos'!A1272</f>
        <v>17787</v>
      </c>
      <c r="D1270" s="16">
        <f>'Solicitação de Pagamentos'!D1272</f>
        <v>1200</v>
      </c>
    </row>
    <row r="1271" spans="1:4" x14ac:dyDescent="0.25">
      <c r="A1271" s="15" t="str">
        <f>'Solicitação de Pagamentos'!F1273</f>
        <v>0286/20</v>
      </c>
      <c r="B1271" s="16" t="str">
        <f>'Solicitação de Pagamentos'!E1273</f>
        <v>BIOMEDICAL EQUIPAMENTOS E PRODUTOS MEDICOS CIRURGICOS LTDA</v>
      </c>
      <c r="C1271" s="16">
        <f>'Solicitação de Pagamentos'!A1273</f>
        <v>126902</v>
      </c>
      <c r="D1271" s="16">
        <f>'Solicitação de Pagamentos'!D1273</f>
        <v>1588</v>
      </c>
    </row>
    <row r="1272" spans="1:4" x14ac:dyDescent="0.25">
      <c r="A1272" s="15" t="str">
        <f>'Solicitação de Pagamentos'!F1274</f>
        <v>0288/20</v>
      </c>
      <c r="B1272" s="16" t="str">
        <f>'Solicitação de Pagamentos'!E1274</f>
        <v>FBS PRODUTOS DESCARTAVEIS EIRELI</v>
      </c>
      <c r="C1272" s="16">
        <f>'Solicitação de Pagamentos'!A1274</f>
        <v>1490</v>
      </c>
      <c r="D1272" s="16">
        <f>'Solicitação de Pagamentos'!D1274</f>
        <v>1186.8599999999999</v>
      </c>
    </row>
    <row r="1273" spans="1:4" x14ac:dyDescent="0.25">
      <c r="A1273" s="15" t="str">
        <f>'Solicitação de Pagamentos'!F1275</f>
        <v>0286/20</v>
      </c>
      <c r="B1273" s="16" t="str">
        <f>'Solicitação de Pagamentos'!E1275</f>
        <v>TRIADE HEALTH COMERCIO DE PRODUTOS HOSPITALARES LTDA</v>
      </c>
      <c r="C1273" s="16">
        <f>'Solicitação de Pagamentos'!A1275</f>
        <v>1912</v>
      </c>
      <c r="D1273" s="16">
        <f>'Solicitação de Pagamentos'!D1275</f>
        <v>585.6</v>
      </c>
    </row>
    <row r="1274" spans="1:4" x14ac:dyDescent="0.25">
      <c r="A1274" s="15" t="str">
        <f>'Solicitação de Pagamentos'!F1276</f>
        <v>0291/20</v>
      </c>
      <c r="B1274" s="16" t="str">
        <f>'Solicitação de Pagamentos'!E1276</f>
        <v>EUCLIDES JOAO DOS SANTOS COSMETICOS ME</v>
      </c>
      <c r="C1274" s="16">
        <f>'Solicitação de Pagamentos'!A1276</f>
        <v>913</v>
      </c>
      <c r="D1274" s="16">
        <f>'Solicitação de Pagamentos'!D1276</f>
        <v>372.44</v>
      </c>
    </row>
    <row r="1275" spans="1:4" x14ac:dyDescent="0.25">
      <c r="A1275" s="15" t="str">
        <f>'Solicitação de Pagamentos'!F1277</f>
        <v>0286/20</v>
      </c>
      <c r="B1275" s="16" t="str">
        <f>'Solicitação de Pagamentos'!E1277</f>
        <v>FBS PRODUTOS DESCARTAVEIS EIRELI</v>
      </c>
      <c r="C1275" s="16">
        <f>'Solicitação de Pagamentos'!A1277</f>
        <v>1492</v>
      </c>
      <c r="D1275" s="16">
        <f>'Solicitação de Pagamentos'!D1277</f>
        <v>959.68</v>
      </c>
    </row>
    <row r="1276" spans="1:4" x14ac:dyDescent="0.25">
      <c r="A1276" s="15" t="str">
        <f>'Solicitação de Pagamentos'!F1278</f>
        <v>0288/20</v>
      </c>
      <c r="B1276" s="16" t="str">
        <f>'Solicitação de Pagamentos'!E1278</f>
        <v>NOVA MAXIMOS LTDA</v>
      </c>
      <c r="C1276" s="16">
        <f>'Solicitação de Pagamentos'!A1278</f>
        <v>252849</v>
      </c>
      <c r="D1276" s="16">
        <f>'Solicitação de Pagamentos'!D1278</f>
        <v>532.32000000000005</v>
      </c>
    </row>
    <row r="1277" spans="1:4" x14ac:dyDescent="0.25">
      <c r="A1277" s="15" t="str">
        <f>'Solicitação de Pagamentos'!F1279</f>
        <v>0288/20</v>
      </c>
      <c r="B1277" s="16" t="str">
        <f>'Solicitação de Pagamentos'!E1279</f>
        <v>SALES EQUIPAMENTOS E PRODUTOS DE HIGIENE PROFISSIONAL LTDA</v>
      </c>
      <c r="C1277" s="16">
        <f>'Solicitação de Pagamentos'!A1279</f>
        <v>3611126</v>
      </c>
      <c r="D1277" s="16">
        <f>'Solicitação de Pagamentos'!D1279</f>
        <v>3371.61</v>
      </c>
    </row>
    <row r="1278" spans="1:4" x14ac:dyDescent="0.25">
      <c r="A1278" s="15" t="str">
        <f>'Solicitação de Pagamentos'!F1280</f>
        <v>0286/20</v>
      </c>
      <c r="B1278" s="16" t="str">
        <f>'Solicitação de Pagamentos'!E1280</f>
        <v>DE PAULI COM. REPRES IMPORT EXPORT LTDA</v>
      </c>
      <c r="C1278" s="16">
        <f>'Solicitação de Pagamentos'!A1280</f>
        <v>68228</v>
      </c>
      <c r="D1278" s="16">
        <f>'Solicitação de Pagamentos'!D1280</f>
        <v>820.98</v>
      </c>
    </row>
    <row r="1279" spans="1:4" x14ac:dyDescent="0.25">
      <c r="A1279" s="15" t="str">
        <f>'Solicitação de Pagamentos'!F1281</f>
        <v>0291/20</v>
      </c>
      <c r="B1279" s="16" t="str">
        <f>'Solicitação de Pagamentos'!E1281</f>
        <v>MANUELLA COMERCIO DE COSMETICOS LTDA ME</v>
      </c>
      <c r="C1279" s="16">
        <f>'Solicitação de Pagamentos'!A1281</f>
        <v>85</v>
      </c>
      <c r="D1279" s="16">
        <f>'Solicitação de Pagamentos'!D1281</f>
        <v>553.54</v>
      </c>
    </row>
    <row r="1280" spans="1:4" x14ac:dyDescent="0.25">
      <c r="A1280" s="15" t="str">
        <f>'Solicitação de Pagamentos'!F1282</f>
        <v>0284/20</v>
      </c>
      <c r="B1280" s="16" t="str">
        <f>'Solicitação de Pagamentos'!E1282</f>
        <v>ONCOTECH HOSPITALAR COMERCIO DE MEDICAMENTOS LTDA</v>
      </c>
      <c r="C1280" s="16">
        <f>'Solicitação de Pagamentos'!A1282</f>
        <v>33853</v>
      </c>
      <c r="D1280" s="16">
        <f>'Solicitação de Pagamentos'!D1282</f>
        <v>1512</v>
      </c>
    </row>
    <row r="1281" spans="1:4" x14ac:dyDescent="0.25">
      <c r="A1281" s="15" t="str">
        <f>'Solicitação de Pagamentos'!F1283</f>
        <v>0284/20</v>
      </c>
      <c r="B1281" s="16" t="str">
        <f>'Solicitação de Pagamentos'!E1283</f>
        <v>UNIAO QUIMICA FARMACEUTICA NACIONAL S/A</v>
      </c>
      <c r="C1281" s="16">
        <f>'Solicitação de Pagamentos'!A1283</f>
        <v>450814</v>
      </c>
      <c r="D1281" s="16">
        <f>'Solicitação de Pagamentos'!D1283</f>
        <v>14000</v>
      </c>
    </row>
    <row r="1282" spans="1:4" x14ac:dyDescent="0.25">
      <c r="A1282" s="15" t="str">
        <f>'Solicitação de Pagamentos'!F1284</f>
        <v>0249/20</v>
      </c>
      <c r="B1282" s="16" t="str">
        <f>'Solicitação de Pagamentos'!E1284</f>
        <v>DIMEP  - TAGUS-TEC SERVIÇOS TECNOLOGICOS LTDA</v>
      </c>
      <c r="C1282" s="16">
        <f>'Solicitação de Pagamentos'!A1284</f>
        <v>3129</v>
      </c>
      <c r="D1282" s="16">
        <f>'Solicitação de Pagamentos'!D1284</f>
        <v>1076</v>
      </c>
    </row>
    <row r="1283" spans="1:4" x14ac:dyDescent="0.25">
      <c r="A1283" s="15" t="str">
        <f>'Solicitação de Pagamentos'!F1285</f>
        <v>0272/20</v>
      </c>
      <c r="B1283" s="16" t="str">
        <f>'Solicitação de Pagamentos'!E1285</f>
        <v>NOVA MEGA G ATACADISTA DE ALIMENTOS AS</v>
      </c>
      <c r="C1283" s="16">
        <f>'Solicitação de Pagamentos'!A1285</f>
        <v>1959420</v>
      </c>
      <c r="D1283" s="16">
        <f>'Solicitação de Pagamentos'!D1285</f>
        <v>740</v>
      </c>
    </row>
    <row r="1284" spans="1:4" x14ac:dyDescent="0.25">
      <c r="A1284" s="15" t="str">
        <f>'Solicitação de Pagamentos'!F1286</f>
        <v>0272/20</v>
      </c>
      <c r="B1284" s="16" t="str">
        <f>'Solicitação de Pagamentos'!E1286</f>
        <v>ALMEIDA COMERCIO DE ALIMENTOS EIRELI</v>
      </c>
      <c r="C1284" s="16">
        <f>'Solicitação de Pagamentos'!A1286</f>
        <v>502172</v>
      </c>
      <c r="D1284" s="16">
        <f>'Solicitação de Pagamentos'!D1286</f>
        <v>571.35</v>
      </c>
    </row>
    <row r="1285" spans="1:4" x14ac:dyDescent="0.25">
      <c r="A1285" s="15" t="str">
        <f>'Solicitação de Pagamentos'!F1287</f>
        <v>0274/20</v>
      </c>
      <c r="B1285" s="16" t="str">
        <f>'Solicitação de Pagamentos'!E1287</f>
        <v>PRO BIANN.COM DISTR PROD ALIM BEB LTDA</v>
      </c>
      <c r="C1285" s="16">
        <f>'Solicitação de Pagamentos'!A1287</f>
        <v>98608</v>
      </c>
      <c r="D1285" s="16">
        <f>'Solicitação de Pagamentos'!D1287</f>
        <v>433.17</v>
      </c>
    </row>
    <row r="1286" spans="1:4" x14ac:dyDescent="0.25">
      <c r="A1286" s="15" t="str">
        <f>'Solicitação de Pagamentos'!F1288</f>
        <v>0299/20</v>
      </c>
      <c r="B1286" s="16" t="str">
        <f>'Solicitação de Pagamentos'!E1288</f>
        <v>ONCO PROD DISTRIBUIDORA DE PRODUTOS HOSPITALARES E ONCOLOGICOS LTDA</v>
      </c>
      <c r="C1286" s="16">
        <f>'Solicitação de Pagamentos'!A1288</f>
        <v>195424</v>
      </c>
      <c r="D1286" s="16">
        <f>'Solicitação de Pagamentos'!D1288</f>
        <v>6145.2</v>
      </c>
    </row>
    <row r="1287" spans="1:4" x14ac:dyDescent="0.25">
      <c r="A1287" s="15" t="str">
        <f>'Solicitação de Pagamentos'!F1289</f>
        <v>0299/20</v>
      </c>
      <c r="B1287" s="16" t="str">
        <f>'Solicitação de Pagamentos'!E1289</f>
        <v>SUPERMED COM E IMP DE PROD MED E HOSP LTDA</v>
      </c>
      <c r="C1287" s="16">
        <f>'Solicitação de Pagamentos'!A1289</f>
        <v>131642</v>
      </c>
      <c r="D1287" s="16">
        <f>'Solicitação de Pagamentos'!D1289</f>
        <v>2364.48</v>
      </c>
    </row>
    <row r="1288" spans="1:4" x14ac:dyDescent="0.25">
      <c r="A1288" s="15" t="str">
        <f>'Solicitação de Pagamentos'!F1290</f>
        <v>0299/20</v>
      </c>
      <c r="B1288" s="16" t="str">
        <f>'Solicitação de Pagamentos'!E1290</f>
        <v>ASTRA FARMA COMERCIO DE MAT. MED HOSP LTDA</v>
      </c>
      <c r="C1288" s="16">
        <f>'Solicitação de Pagamentos'!A1290</f>
        <v>96460</v>
      </c>
      <c r="D1288" s="16">
        <f>'Solicitação de Pagamentos'!D1290</f>
        <v>576</v>
      </c>
    </row>
    <row r="1289" spans="1:4" x14ac:dyDescent="0.25">
      <c r="A1289" s="15" t="str">
        <f>'Solicitação de Pagamentos'!F1291</f>
        <v>0299/20</v>
      </c>
      <c r="B1289" s="16" t="str">
        <f>'Solicitação de Pagamentos'!E1291</f>
        <v>SUPERMED COM E IMP DE PROD MED E HOSP LTDA</v>
      </c>
      <c r="C1289" s="16">
        <f>'Solicitação de Pagamentos'!A1291</f>
        <v>477060</v>
      </c>
      <c r="D1289" s="16">
        <f>'Solicitação de Pagamentos'!D1291</f>
        <v>1636</v>
      </c>
    </row>
    <row r="1290" spans="1:4" x14ac:dyDescent="0.25">
      <c r="A1290" s="15" t="str">
        <f>'Solicitação de Pagamentos'!F1292</f>
        <v>0288/20</v>
      </c>
      <c r="B1290" s="16" t="str">
        <f>'Solicitação de Pagamentos'!E1292</f>
        <v xml:space="preserve">ANA LUCIA CLARINDO DESCARTAVEIS LTDA ME </v>
      </c>
      <c r="C1290" s="16">
        <f>'Solicitação de Pagamentos'!A1292</f>
        <v>1459</v>
      </c>
      <c r="D1290" s="16">
        <f>'Solicitação de Pagamentos'!D1292</f>
        <v>984</v>
      </c>
    </row>
    <row r="1291" spans="1:4" x14ac:dyDescent="0.25">
      <c r="A1291" s="15" t="str">
        <f>'Solicitação de Pagamentos'!F1293</f>
        <v>0289/20</v>
      </c>
      <c r="B1291" s="16" t="str">
        <f>'Solicitação de Pagamentos'!E1293</f>
        <v>KOPELL DISTRIBUICAO E LOGISTICA LTDA</v>
      </c>
      <c r="C1291" s="16">
        <f>'Solicitação de Pagamentos'!A1293</f>
        <v>337503</v>
      </c>
      <c r="D1291" s="16">
        <f>'Solicitação de Pagamentos'!D1293</f>
        <v>1740.39</v>
      </c>
    </row>
    <row r="1292" spans="1:4" x14ac:dyDescent="0.25">
      <c r="A1292" s="15" t="str">
        <f>'Solicitação de Pagamentos'!F1294</f>
        <v>0270/20</v>
      </c>
      <c r="B1292" s="16" t="str">
        <f>'Solicitação de Pagamentos'!E1294</f>
        <v>TROPICAL DISTRIBUIDORA HORTIFRUTIGRANJEIROS LTDA</v>
      </c>
      <c r="C1292" s="16">
        <f>'Solicitação de Pagamentos'!A1294</f>
        <v>1430529</v>
      </c>
      <c r="D1292" s="16">
        <f>'Solicitação de Pagamentos'!D1294</f>
        <v>568.29999999999995</v>
      </c>
    </row>
    <row r="1293" spans="1:4" x14ac:dyDescent="0.25">
      <c r="A1293" s="15" t="str">
        <f>'Solicitação de Pagamentos'!F1295</f>
        <v>0286/20</v>
      </c>
      <c r="B1293" s="16" t="str">
        <f>'Solicitação de Pagamentos'!E1295</f>
        <v>COMERCIAL CIRURGICA RIOCLARENSE LTDA</v>
      </c>
      <c r="C1293" s="16">
        <f>'Solicitação de Pagamentos'!A1295</f>
        <v>1359827</v>
      </c>
      <c r="D1293" s="16">
        <f>'Solicitação de Pagamentos'!D1295</f>
        <v>521.6</v>
      </c>
    </row>
    <row r="1294" spans="1:4" x14ac:dyDescent="0.25">
      <c r="A1294" s="15" t="str">
        <f>'Solicitação de Pagamentos'!F1296</f>
        <v>0270/20</v>
      </c>
      <c r="B1294" s="16" t="str">
        <f>'Solicitação de Pagamentos'!E1296</f>
        <v>TROPICAL DISTRIBUIDORA HORTIFRUTIGRANJEIROS LTDA</v>
      </c>
      <c r="C1294" s="16">
        <f>'Solicitação de Pagamentos'!A1296</f>
        <v>1430816</v>
      </c>
      <c r="D1294" s="16">
        <f>'Solicitação de Pagamentos'!D1296</f>
        <v>292.89999999999998</v>
      </c>
    </row>
    <row r="1295" spans="1:4" x14ac:dyDescent="0.25">
      <c r="A1295" s="15" t="str">
        <f>'Solicitação de Pagamentos'!F1297</f>
        <v>0299/20</v>
      </c>
      <c r="B1295" s="16" t="str">
        <f>'Solicitação de Pagamentos'!E1297</f>
        <v>CRISTALIA PROD QUIMICOS FARMACEUTICOS LTDA</v>
      </c>
      <c r="C1295" s="16">
        <f>'Solicitação de Pagamentos'!A1297</f>
        <v>2771502</v>
      </c>
      <c r="D1295" s="16">
        <f>'Solicitação de Pagamentos'!D1297</f>
        <v>1194</v>
      </c>
    </row>
    <row r="1296" spans="1:4" x14ac:dyDescent="0.25">
      <c r="A1296" s="15" t="str">
        <f>'Solicitação de Pagamentos'!F1298</f>
        <v>0282/20</v>
      </c>
      <c r="B1296" s="16" t="str">
        <f>'Solicitação de Pagamentos'!E1298</f>
        <v>BRAZMIX COMERCIO VAREJISTA E ATACADISTA</v>
      </c>
      <c r="C1296" s="16">
        <f>'Solicitação de Pagamentos'!A1298</f>
        <v>83697</v>
      </c>
      <c r="D1296" s="16">
        <f>'Solicitação de Pagamentos'!D1298</f>
        <v>5552.07</v>
      </c>
    </row>
    <row r="1297" spans="1:4" x14ac:dyDescent="0.25">
      <c r="A1297" s="15" t="str">
        <f>'Solicitação de Pagamentos'!F1299</f>
        <v>0013/20</v>
      </c>
      <c r="B1297" s="16" t="str">
        <f>'Solicitação de Pagamentos'!E1299</f>
        <v>MMT COMERCIO E INSTALAÇÕES ELETR EM ALT E BAIXA TENSÃO LTDA ME</v>
      </c>
      <c r="C1297" s="16">
        <f>'Solicitação de Pagamentos'!A1299</f>
        <v>684</v>
      </c>
      <c r="D1297" s="16">
        <f>'Solicitação de Pagamentos'!D1299</f>
        <v>12968.39</v>
      </c>
    </row>
    <row r="1298" spans="1:4" x14ac:dyDescent="0.25">
      <c r="A1298" s="15" t="str">
        <f>'Solicitação de Pagamentos'!F1300</f>
        <v>0208/20</v>
      </c>
      <c r="B1298" s="16" t="str">
        <f>'Solicitação de Pagamentos'!E1300</f>
        <v>PRAIAMAR TRANSP E COM GAS LTDA</v>
      </c>
      <c r="C1298" s="16">
        <f>'Solicitação de Pagamentos'!A1300</f>
        <v>6049</v>
      </c>
      <c r="D1298" s="16">
        <f>'Solicitação de Pagamentos'!D1300</f>
        <v>633</v>
      </c>
    </row>
    <row r="1299" spans="1:4" x14ac:dyDescent="0.25">
      <c r="A1299" s="15" t="str">
        <f>'Solicitação de Pagamentos'!F1301</f>
        <v>0270/20</v>
      </c>
      <c r="B1299" s="16" t="str">
        <f>'Solicitação de Pagamentos'!E1301</f>
        <v>TROPICAL DISTRIBUIDORA HORTIFRUTIGRANJEIROS LTDA</v>
      </c>
      <c r="C1299" s="16">
        <f>'Solicitação de Pagamentos'!A1301</f>
        <v>1431190</v>
      </c>
      <c r="D1299" s="16">
        <f>'Solicitação de Pagamentos'!D1301</f>
        <v>428.7</v>
      </c>
    </row>
    <row r="1300" spans="1:4" x14ac:dyDescent="0.25">
      <c r="A1300" s="15" t="str">
        <f>'Solicitação de Pagamentos'!F1302</f>
        <v>0285/20</v>
      </c>
      <c r="B1300" s="16" t="str">
        <f>'Solicitação de Pagamentos'!E1302</f>
        <v>MEDINOVAÇÃO INDUSTRIA E COMERCIO LTDA</v>
      </c>
      <c r="C1300" s="16">
        <f>'Solicitação de Pagamentos'!A1302</f>
        <v>1726</v>
      </c>
      <c r="D1300" s="16">
        <f>'Solicitação de Pagamentos'!D1302</f>
        <v>450</v>
      </c>
    </row>
    <row r="1301" spans="1:4" x14ac:dyDescent="0.25">
      <c r="A1301" s="15" t="str">
        <f>'Solicitação de Pagamentos'!F1303</f>
        <v>0270/20</v>
      </c>
      <c r="B1301" s="16" t="str">
        <f>'Solicitação de Pagamentos'!E1303</f>
        <v>A V BARROS &amp; VILLARES LTDA</v>
      </c>
      <c r="C1301" s="16">
        <f>'Solicitação de Pagamentos'!A1303</f>
        <v>8771</v>
      </c>
      <c r="D1301" s="16">
        <f>'Solicitação de Pagamentos'!D1303</f>
        <v>209.82</v>
      </c>
    </row>
    <row r="1302" spans="1:4" x14ac:dyDescent="0.25">
      <c r="A1302" s="15" t="str">
        <f>'Solicitação de Pagamentos'!F1304</f>
        <v>0270/20</v>
      </c>
      <c r="B1302" s="16" t="str">
        <f>'Solicitação de Pagamentos'!E1304</f>
        <v>TROPICAL DISTRIBUIDORA HORTIFRUTIGRANJEIROS LTDA</v>
      </c>
      <c r="C1302" s="16">
        <f>'Solicitação de Pagamentos'!A1304</f>
        <v>1431664</v>
      </c>
      <c r="D1302" s="16">
        <f>'Solicitação de Pagamentos'!D1304</f>
        <v>573.79999999999995</v>
      </c>
    </row>
    <row r="1303" spans="1:4" x14ac:dyDescent="0.25">
      <c r="A1303" s="15" t="str">
        <f>'Solicitação de Pagamentos'!F1305</f>
        <v>0294/20</v>
      </c>
      <c r="B1303" s="16" t="str">
        <f>'Solicitação de Pagamentos'!E1305</f>
        <v>NOVA MEGA G ATACADISTA DE ALIMENTOS AS</v>
      </c>
      <c r="C1303" s="16">
        <f>'Solicitação de Pagamentos'!A1305</f>
        <v>1969288</v>
      </c>
      <c r="D1303" s="16">
        <f>'Solicitação de Pagamentos'!D1305</f>
        <v>1098.76</v>
      </c>
    </row>
    <row r="1304" spans="1:4" x14ac:dyDescent="0.25">
      <c r="A1304" s="15" t="str">
        <f>'Solicitação de Pagamentos'!F1306</f>
        <v>0294/20</v>
      </c>
      <c r="B1304" s="16" t="str">
        <f>'Solicitação de Pagamentos'!E1306</f>
        <v>ALMEIDA COMERCIO DE ALIMENTOS EIRELI</v>
      </c>
      <c r="C1304" s="16">
        <f>'Solicitação de Pagamentos'!A1306</f>
        <v>503409</v>
      </c>
      <c r="D1304" s="16">
        <f>'Solicitação de Pagamentos'!D1306</f>
        <v>1313.46</v>
      </c>
    </row>
    <row r="1305" spans="1:4" x14ac:dyDescent="0.25">
      <c r="A1305" s="15" t="str">
        <f>'Solicitação de Pagamentos'!F1307</f>
        <v>0274/20</v>
      </c>
      <c r="B1305" s="16" t="str">
        <f>'Solicitação de Pagamentos'!E1307</f>
        <v>ROSEMEIRE SANTOS DA COSTA</v>
      </c>
      <c r="C1305" s="16">
        <f>'Solicitação de Pagamentos'!A1307</f>
        <v>401</v>
      </c>
      <c r="D1305" s="16">
        <f>'Solicitação de Pagamentos'!D1307</f>
        <v>1669.43</v>
      </c>
    </row>
    <row r="1306" spans="1:4" x14ac:dyDescent="0.25">
      <c r="A1306" s="15" t="str">
        <f>'Solicitação de Pagamentos'!F1308</f>
        <v>0299/20</v>
      </c>
      <c r="B1306" s="16" t="str">
        <f>'Solicitação de Pagamentos'!E1308</f>
        <v>DROGARIA GALILEIA LTDA - ME</v>
      </c>
      <c r="C1306" s="16">
        <f>'Solicitação de Pagamentos'!A1308</f>
        <v>931</v>
      </c>
      <c r="D1306" s="16">
        <f>'Solicitação de Pagamentos'!D1308</f>
        <v>347</v>
      </c>
    </row>
    <row r="1307" spans="1:4" x14ac:dyDescent="0.25">
      <c r="A1307" s="15" t="str">
        <f>'Solicitação de Pagamentos'!F1309</f>
        <v>0287/20</v>
      </c>
      <c r="B1307" s="16" t="str">
        <f>'Solicitação de Pagamentos'!E1309</f>
        <v>COMERCIAL CIRURGICA RIOCLARENSE LTDA</v>
      </c>
      <c r="C1307" s="16">
        <f>'Solicitação de Pagamentos'!A1309</f>
        <v>1361708</v>
      </c>
      <c r="D1307" s="16">
        <f>'Solicitação de Pagamentos'!D1309</f>
        <v>10665</v>
      </c>
    </row>
    <row r="1308" spans="1:4" x14ac:dyDescent="0.25">
      <c r="A1308" s="15" t="str">
        <f>'Solicitação de Pagamentos'!F1310</f>
        <v>0274/20</v>
      </c>
      <c r="B1308" s="16" t="str">
        <f>'Solicitação de Pagamentos'!E1310</f>
        <v>ROSEMEIRE SANTOS DA COSTA</v>
      </c>
      <c r="C1308" s="16">
        <f>'Solicitação de Pagamentos'!A1310</f>
        <v>405</v>
      </c>
      <c r="D1308" s="16">
        <f>'Solicitação de Pagamentos'!D1310</f>
        <v>885</v>
      </c>
    </row>
    <row r="1309" spans="1:4" x14ac:dyDescent="0.25">
      <c r="A1309" s="15" t="str">
        <f>'Solicitação de Pagamentos'!F1311</f>
        <v>0294/20</v>
      </c>
      <c r="B1309" s="16" t="str">
        <f>'Solicitação de Pagamentos'!E1311</f>
        <v>VIEIRA &amp; COUTO COMERCIO DISTRIBUIÇÃO PRODUTOS ALIMENTICIOS LTDA</v>
      </c>
      <c r="C1309" s="16">
        <f>'Solicitação de Pagamentos'!A1311</f>
        <v>47042</v>
      </c>
      <c r="D1309" s="16">
        <f>'Solicitação de Pagamentos'!D1311</f>
        <v>863</v>
      </c>
    </row>
    <row r="1310" spans="1:4" x14ac:dyDescent="0.25">
      <c r="A1310" s="15" t="str">
        <f>'Solicitação de Pagamentos'!F1312</f>
        <v>0270/20</v>
      </c>
      <c r="B1310" s="16" t="str">
        <f>'Solicitação de Pagamentos'!E1312</f>
        <v>A V BARROS &amp; VILLARES LTDA</v>
      </c>
      <c r="C1310" s="16">
        <f>'Solicitação de Pagamentos'!A1312</f>
        <v>8795</v>
      </c>
      <c r="D1310" s="16">
        <f>'Solicitação de Pagamentos'!D1312</f>
        <v>145.09</v>
      </c>
    </row>
    <row r="1311" spans="1:4" x14ac:dyDescent="0.25">
      <c r="A1311" s="15" t="str">
        <f>'Solicitação de Pagamentos'!F1313</f>
        <v>0299/20</v>
      </c>
      <c r="B1311" s="16" t="str">
        <f>'Solicitação de Pagamentos'!E1313</f>
        <v>HEALTH TECH FARMACIA DE MANIPULAÇÃO LTDA</v>
      </c>
      <c r="C1311" s="16">
        <f>'Solicitação de Pagamentos'!A1313</f>
        <v>132812</v>
      </c>
      <c r="D1311" s="16">
        <f>'Solicitação de Pagamentos'!D1313</f>
        <v>800</v>
      </c>
    </row>
    <row r="1312" spans="1:4" x14ac:dyDescent="0.25">
      <c r="A1312" s="15" t="str">
        <f>'Solicitação de Pagamentos'!F1314</f>
        <v>0289/20</v>
      </c>
      <c r="B1312" s="16" t="str">
        <f>'Solicitação de Pagamentos'!E1314</f>
        <v>NEI COMERCIO IMPORTAÇÃO E EXPORTAÇÃO LTDA</v>
      </c>
      <c r="C1312" s="16">
        <f>'Solicitação de Pagamentos'!A1314</f>
        <v>278577</v>
      </c>
      <c r="D1312" s="16">
        <f>'Solicitação de Pagamentos'!D1314</f>
        <v>348.04</v>
      </c>
    </row>
    <row r="1313" spans="1:4" x14ac:dyDescent="0.25">
      <c r="A1313" s="15" t="str">
        <f>'Solicitação de Pagamentos'!F1315</f>
        <v>0295/20</v>
      </c>
      <c r="B1313" s="16" t="str">
        <f>'Solicitação de Pagamentos'!E1315</f>
        <v>A V BARROS &amp; VILLARES LTDA</v>
      </c>
      <c r="C1313" s="16">
        <f>'Solicitação de Pagamentos'!A1315</f>
        <v>8813</v>
      </c>
      <c r="D1313" s="16">
        <f>'Solicitação de Pagamentos'!D1315</f>
        <v>243</v>
      </c>
    </row>
    <row r="1314" spans="1:4" x14ac:dyDescent="0.25">
      <c r="A1314" s="15" t="str">
        <f>'Solicitação de Pagamentos'!F1316</f>
        <v>0295/20</v>
      </c>
      <c r="B1314" s="16" t="str">
        <f>'Solicitação de Pagamentos'!E1316</f>
        <v>TROPICAL DISTRIBUIDORA HORTIFRUTIGRANJEIROS LTDA</v>
      </c>
      <c r="C1314" s="16">
        <f>'Solicitação de Pagamentos'!A1316</f>
        <v>1432276</v>
      </c>
      <c r="D1314" s="16">
        <f>'Solicitação de Pagamentos'!D1316</f>
        <v>279.14999999999998</v>
      </c>
    </row>
    <row r="1315" spans="1:4" x14ac:dyDescent="0.25">
      <c r="A1315" s="15" t="str">
        <f>'Solicitação de Pagamentos'!F1317</f>
        <v>0273/20</v>
      </c>
      <c r="B1315" s="16" t="str">
        <f>'Solicitação de Pagamentos'!E1317</f>
        <v>DOM JOÃO PAES E DOCES LTDA</v>
      </c>
      <c r="C1315" s="16">
        <f>'Solicitação de Pagamentos'!A1317</f>
        <v>49</v>
      </c>
      <c r="D1315" s="16">
        <f>'Solicitação de Pagamentos'!D1317</f>
        <v>1156.79</v>
      </c>
    </row>
    <row r="1316" spans="1:4" x14ac:dyDescent="0.25">
      <c r="A1316" s="15" t="str">
        <f>'Solicitação de Pagamentos'!F1318</f>
        <v>0271/20</v>
      </c>
      <c r="B1316" s="16" t="str">
        <f>'Solicitação de Pagamentos'!E1318</f>
        <v>DOM JOÃO PAES E DOCES LTDA</v>
      </c>
      <c r="C1316" s="16">
        <f>'Solicitação de Pagamentos'!A1318</f>
        <v>50</v>
      </c>
      <c r="D1316" s="16">
        <f>'Solicitação de Pagamentos'!D1318</f>
        <v>640</v>
      </c>
    </row>
    <row r="1317" spans="1:4" x14ac:dyDescent="0.25">
      <c r="A1317" s="15" t="str">
        <f>'Solicitação de Pagamentos'!F1319</f>
        <v>0273/20</v>
      </c>
      <c r="B1317" s="16" t="str">
        <f>'Solicitação de Pagamentos'!E1319</f>
        <v>DOM JOÃO PAES E DOCES LTDA</v>
      </c>
      <c r="C1317" s="16">
        <f>'Solicitação de Pagamentos'!A1319</f>
        <v>48</v>
      </c>
      <c r="D1317" s="16">
        <f>'Solicitação de Pagamentos'!D1319</f>
        <v>325</v>
      </c>
    </row>
    <row r="1318" spans="1:4" x14ac:dyDescent="0.25">
      <c r="A1318" s="15" t="str">
        <f>'Solicitação de Pagamentos'!F1320</f>
        <v>0290/20</v>
      </c>
      <c r="B1318" s="16" t="str">
        <f>'Solicitação de Pagamentos'!E1320</f>
        <v>LABEL ETIQUETAS LTDA</v>
      </c>
      <c r="C1318" s="16">
        <f>'Solicitação de Pagamentos'!A1320</f>
        <v>607</v>
      </c>
      <c r="D1318" s="16">
        <f>'Solicitação de Pagamentos'!D1320</f>
        <v>424</v>
      </c>
    </row>
    <row r="1319" spans="1:4" x14ac:dyDescent="0.25">
      <c r="A1319" s="15" t="str">
        <f>'Solicitação de Pagamentos'!F1321</f>
        <v>0275/20</v>
      </c>
      <c r="B1319" s="16" t="str">
        <f>'Solicitação de Pagamentos'!E1321</f>
        <v>ROYAL MED COMERCIO E PRODUTOS MEDICOS LTDA ME</v>
      </c>
      <c r="C1319" s="16">
        <f>'Solicitação de Pagamentos'!A1321</f>
        <v>733</v>
      </c>
      <c r="D1319" s="16">
        <f>'Solicitação de Pagamentos'!D1321</f>
        <v>2250</v>
      </c>
    </row>
    <row r="1320" spans="1:4" x14ac:dyDescent="0.25">
      <c r="A1320" s="15" t="str">
        <f>'Solicitação de Pagamentos'!F1322</f>
        <v>0278/20</v>
      </c>
      <c r="B1320" s="16" t="str">
        <f>'Solicitação de Pagamentos'!E1322</f>
        <v>PROTERAD - RADIOLOGICAL PROTECTION LTDA</v>
      </c>
      <c r="C1320" s="16">
        <f>'Solicitação de Pagamentos'!A1322</f>
        <v>3998</v>
      </c>
      <c r="D1320" s="16">
        <f>'Solicitação de Pagamentos'!D1322</f>
        <v>650</v>
      </c>
    </row>
    <row r="1321" spans="1:4" x14ac:dyDescent="0.25">
      <c r="A1321" s="15" t="str">
        <f>'Solicitação de Pagamentos'!F1323</f>
        <v>0227/20</v>
      </c>
      <c r="B1321" s="16" t="str">
        <f>'Solicitação de Pagamentos'!E1323</f>
        <v>JJS FERREIRA SERVICOS MEDICOS - EIRELI</v>
      </c>
      <c r="C1321" s="16">
        <f>'Solicitação de Pagamentos'!A1323</f>
        <v>1628</v>
      </c>
      <c r="D1321" s="16">
        <f>'Solicitação de Pagamentos'!D1323</f>
        <v>20051.27</v>
      </c>
    </row>
    <row r="1322" spans="1:4" x14ac:dyDescent="0.25">
      <c r="A1322" s="15" t="str">
        <f>'Solicitação de Pagamentos'!F1324</f>
        <v>0303/20</v>
      </c>
      <c r="B1322" s="16" t="str">
        <f>'Solicitação de Pagamentos'!E1324</f>
        <v>MEDICAMENTAL HOSPITALAR LTDA</v>
      </c>
      <c r="C1322" s="16">
        <f>'Solicitação de Pagamentos'!A1324</f>
        <v>45931</v>
      </c>
      <c r="D1322" s="16">
        <f>'Solicitação de Pagamentos'!D1324</f>
        <v>11928.75</v>
      </c>
    </row>
    <row r="1323" spans="1:4" x14ac:dyDescent="0.25">
      <c r="A1323" s="15" t="str">
        <f>'Solicitação de Pagamentos'!F1325</f>
        <v>0303/20</v>
      </c>
      <c r="B1323" s="16" t="str">
        <f>'Solicitação de Pagamentos'!E1325</f>
        <v>ASTRA FARMA COMERCIO DE MAT. MED HOSP LTDA</v>
      </c>
      <c r="C1323" s="16">
        <f>'Solicitação de Pagamentos'!A1325</f>
        <v>97307</v>
      </c>
      <c r="D1323" s="16">
        <f>'Solicitação de Pagamentos'!D1325</f>
        <v>16965</v>
      </c>
    </row>
    <row r="1324" spans="1:4" x14ac:dyDescent="0.25">
      <c r="A1324" s="15" t="str">
        <f>'Solicitação de Pagamentos'!F1326</f>
        <v>0303/20</v>
      </c>
      <c r="B1324" s="16" t="str">
        <f>'Solicitação de Pagamentos'!E1326</f>
        <v>DUPATRI HOSPITALAR COMERCIO IMPORTACAO E EXPORTACAO LTDA</v>
      </c>
      <c r="C1324" s="16">
        <f>'Solicitação de Pagamentos'!A1326</f>
        <v>114744</v>
      </c>
      <c r="D1324" s="16">
        <f>'Solicitação de Pagamentos'!D1326</f>
        <v>2525.25</v>
      </c>
    </row>
    <row r="1325" spans="1:4" x14ac:dyDescent="0.25">
      <c r="A1325" s="15" t="str">
        <f>'Solicitação de Pagamentos'!F1327</f>
        <v>0303/20</v>
      </c>
      <c r="B1325" s="16" t="str">
        <f>'Solicitação de Pagamentos'!E1327</f>
        <v>ONCOTECH HOSPITALAR COMERCIO DE MEDICAMENTOS LTDA</v>
      </c>
      <c r="C1325" s="16">
        <f>'Solicitação de Pagamentos'!A1327</f>
        <v>34420</v>
      </c>
      <c r="D1325" s="16">
        <f>'Solicitação de Pagamentos'!D1327</f>
        <v>15615.6</v>
      </c>
    </row>
    <row r="1326" spans="1:4" x14ac:dyDescent="0.25">
      <c r="A1326" s="15" t="str">
        <f>'Solicitação de Pagamentos'!F1328</f>
        <v>0303/20</v>
      </c>
      <c r="B1326" s="16" t="str">
        <f>'Solicitação de Pagamentos'!E1328</f>
        <v>FUTURA COMERCIO DE PRODUTOS MEDICOS E HOSPITALARES LTDA</v>
      </c>
      <c r="C1326" s="16">
        <f>'Solicitação de Pagamentos'!A1328</f>
        <v>67869</v>
      </c>
      <c r="D1326" s="16">
        <f>'Solicitação de Pagamentos'!D1328</f>
        <v>37850</v>
      </c>
    </row>
    <row r="1327" spans="1:4" x14ac:dyDescent="0.25">
      <c r="A1327" s="15" t="str">
        <f>'Solicitação de Pagamentos'!F1329</f>
        <v>0293/20</v>
      </c>
      <c r="B1327" s="16" t="str">
        <f>'Solicitação de Pagamentos'!E1329</f>
        <v>FESTPAN ALIMENTOS IMP. E EXPORT. LTDA</v>
      </c>
      <c r="C1327" s="16">
        <f>'Solicitação de Pagamentos'!A1329</f>
        <v>3184597</v>
      </c>
      <c r="D1327" s="16">
        <f>'Solicitação de Pagamentos'!D1329</f>
        <v>297.83999999999997</v>
      </c>
    </row>
    <row r="1328" spans="1:4" x14ac:dyDescent="0.25">
      <c r="A1328" s="15" t="str">
        <f>'Solicitação de Pagamentos'!F1330</f>
        <v>0295/20</v>
      </c>
      <c r="B1328" s="16" t="str">
        <f>'Solicitação de Pagamentos'!E1330</f>
        <v>TROPICAL DISTRIBUIDORA HORTIFRUTIGRANJEIROS LTDA</v>
      </c>
      <c r="C1328" s="16">
        <f>'Solicitação de Pagamentos'!A1330</f>
        <v>1432983</v>
      </c>
      <c r="D1328" s="16">
        <f>'Solicitação de Pagamentos'!D1330</f>
        <v>171.4</v>
      </c>
    </row>
    <row r="1329" spans="1:4" x14ac:dyDescent="0.25">
      <c r="A1329" s="15" t="str">
        <f>'Solicitação de Pagamentos'!F1331</f>
        <v>0294/20</v>
      </c>
      <c r="B1329" s="16" t="str">
        <f>'Solicitação de Pagamentos'!E1331</f>
        <v xml:space="preserve">C. F. S. SUPERMERCADO EIRELI </v>
      </c>
      <c r="C1329" s="16">
        <f>'Solicitação de Pagamentos'!A1331</f>
        <v>64479</v>
      </c>
      <c r="D1329" s="16">
        <f>'Solicitação de Pagamentos'!D1331</f>
        <v>4717.57</v>
      </c>
    </row>
    <row r="1330" spans="1:4" x14ac:dyDescent="0.25">
      <c r="A1330" s="15" t="str">
        <f>'Solicitação de Pagamentos'!F1332</f>
        <v>0281/20</v>
      </c>
      <c r="B1330" s="16" t="str">
        <f>'Solicitação de Pagamentos'!E1332</f>
        <v>FAWAY TI SOLUTIONS EIRELI EPP</v>
      </c>
      <c r="C1330" s="16">
        <f>'Solicitação de Pagamentos'!A1332</f>
        <v>21057</v>
      </c>
      <c r="D1330" s="16">
        <f>'Solicitação de Pagamentos'!D1332</f>
        <v>3606.4</v>
      </c>
    </row>
    <row r="1331" spans="1:4" x14ac:dyDescent="0.25">
      <c r="A1331" s="15" t="str">
        <f>'Solicitação de Pagamentos'!F1333</f>
        <v>0295/20</v>
      </c>
      <c r="B1331" s="16" t="str">
        <f>'Solicitação de Pagamentos'!E1333</f>
        <v>TROPICAL DISTRIBUIDORA HORTIFRUTIGRANJEIROS LTDA</v>
      </c>
      <c r="C1331" s="16">
        <f>'Solicitação de Pagamentos'!A1333</f>
        <v>1432619</v>
      </c>
      <c r="D1331" s="16">
        <f>'Solicitação de Pagamentos'!D1333</f>
        <v>221.7</v>
      </c>
    </row>
    <row r="1332" spans="1:4" x14ac:dyDescent="0.25">
      <c r="A1332" s="15" t="str">
        <f>'Solicitação de Pagamentos'!F1334</f>
        <v>0208/20</v>
      </c>
      <c r="B1332" s="16" t="str">
        <f>'Solicitação de Pagamentos'!E1334</f>
        <v>PRAIAMAR TRANSP E COM GAS LTDA</v>
      </c>
      <c r="C1332" s="16">
        <f>'Solicitação de Pagamentos'!A1334</f>
        <v>6160</v>
      </c>
      <c r="D1332" s="16">
        <f>'Solicitação de Pagamentos'!D1334</f>
        <v>422</v>
      </c>
    </row>
    <row r="1333" spans="1:4" x14ac:dyDescent="0.25">
      <c r="A1333" s="15" t="str">
        <f>'Solicitação de Pagamentos'!F1335</f>
        <v>0010/20</v>
      </c>
      <c r="B1333" s="16" t="str">
        <f>'Solicitação de Pagamentos'!E1335</f>
        <v>RADIOTRAUMA - PRESTAÇÃO DE SERVIÇOS HOSPITALARES LTDA - EPP</v>
      </c>
      <c r="C1333" s="16">
        <f>'Solicitação de Pagamentos'!A1335</f>
        <v>344</v>
      </c>
      <c r="D1333" s="16">
        <f>'Solicitação de Pagamentos'!D1335</f>
        <v>19980</v>
      </c>
    </row>
    <row r="1334" spans="1:4" x14ac:dyDescent="0.25">
      <c r="A1334" s="15" t="str">
        <f>'Solicitação de Pagamentos'!F1336</f>
        <v>0250/20</v>
      </c>
      <c r="B1334" s="16" t="str">
        <f>'Solicitação de Pagamentos'!E1336</f>
        <v xml:space="preserve">C S CRUZ RODRIGUES - ME </v>
      </c>
      <c r="C1334" s="16">
        <f>'Solicitação de Pagamentos'!A1336</f>
        <v>2</v>
      </c>
      <c r="D1334" s="16">
        <f>'Solicitação de Pagamentos'!D1336</f>
        <v>2010</v>
      </c>
    </row>
    <row r="1335" spans="1:4" x14ac:dyDescent="0.25">
      <c r="A1335" s="15" t="str">
        <f>'Solicitação de Pagamentos'!F1337</f>
        <v>0295/20</v>
      </c>
      <c r="B1335" s="16" t="str">
        <f>'Solicitação de Pagamentos'!E1337</f>
        <v>TROPICAL DISTRIBUIDORA HORTIFRUTIGRANJEIROS LTDA</v>
      </c>
      <c r="C1335" s="16">
        <f>'Solicitação de Pagamentos'!A1337</f>
        <v>1433438</v>
      </c>
      <c r="D1335" s="16">
        <f>'Solicitação de Pagamentos'!D1337</f>
        <v>181.15</v>
      </c>
    </row>
    <row r="1336" spans="1:4" x14ac:dyDescent="0.25">
      <c r="A1336" s="15" t="str">
        <f>'Solicitação de Pagamentos'!F1338</f>
        <v>0303/20</v>
      </c>
      <c r="B1336" s="16" t="str">
        <f>'Solicitação de Pagamentos'!E1338</f>
        <v xml:space="preserve">C M HOSPITALAR S A </v>
      </c>
      <c r="C1336" s="16">
        <f>'Solicitação de Pagamentos'!A1338</f>
        <v>2152816</v>
      </c>
      <c r="D1336" s="16">
        <f>'Solicitação de Pagamentos'!D1338</f>
        <v>2180</v>
      </c>
    </row>
    <row r="1337" spans="1:4" x14ac:dyDescent="0.25">
      <c r="A1337" s="15" t="str">
        <f>'Solicitação de Pagamentos'!F1339</f>
        <v>0303/20</v>
      </c>
      <c r="B1337" s="16" t="str">
        <f>'Solicitação de Pagamentos'!E1339</f>
        <v xml:space="preserve">C M HOSPITALAR S A </v>
      </c>
      <c r="C1337" s="16">
        <f>'Solicitação de Pagamentos'!A1339</f>
        <v>2152968</v>
      </c>
      <c r="D1337" s="16">
        <f>'Solicitação de Pagamentos'!D1339</f>
        <v>9120</v>
      </c>
    </row>
    <row r="1338" spans="1:4" x14ac:dyDescent="0.25">
      <c r="A1338" s="15" t="str">
        <f>'Solicitação de Pagamentos'!F1340</f>
        <v>0303/20</v>
      </c>
      <c r="B1338" s="16" t="str">
        <f>'Solicitação de Pagamentos'!E1340</f>
        <v>CRISTALIA PROD QUIMICOS FARMACEUTICOS LTDA</v>
      </c>
      <c r="C1338" s="16">
        <f>'Solicitação de Pagamentos'!A1340</f>
        <v>2787130</v>
      </c>
      <c r="D1338" s="16">
        <f>'Solicitação de Pagamentos'!D1340</f>
        <v>22500</v>
      </c>
    </row>
    <row r="1339" spans="1:4" x14ac:dyDescent="0.25">
      <c r="A1339" s="15" t="str">
        <f>'Solicitação de Pagamentos'!F1341</f>
        <v>0303/20</v>
      </c>
      <c r="B1339" s="16" t="str">
        <f>'Solicitação de Pagamentos'!E1341</f>
        <v>DUPATRI HOSPITALAR COMERCIO IMPORTACAO E EXPORTACAO LTDA</v>
      </c>
      <c r="C1339" s="16">
        <f>'Solicitação de Pagamentos'!A1341</f>
        <v>1136741</v>
      </c>
      <c r="D1339" s="16">
        <f>'Solicitação de Pagamentos'!D1341</f>
        <v>1034.4000000000001</v>
      </c>
    </row>
    <row r="1340" spans="1:4" x14ac:dyDescent="0.25">
      <c r="A1340" s="15" t="str">
        <f>'Solicitação de Pagamentos'!F1342</f>
        <v>0303/20</v>
      </c>
      <c r="B1340" s="16" t="str">
        <f>'Solicitação de Pagamentos'!E1342</f>
        <v>BIOHOSP PRODUTOS HOSPITALARES AS</v>
      </c>
      <c r="C1340" s="16">
        <f>'Solicitação de Pagamentos'!A1342</f>
        <v>303169</v>
      </c>
      <c r="D1340" s="16">
        <f>'Solicitação de Pagamentos'!D1342</f>
        <v>26200</v>
      </c>
    </row>
    <row r="1341" spans="1:4" x14ac:dyDescent="0.25">
      <c r="A1341" s="15" t="str">
        <f>'Solicitação de Pagamentos'!F1343</f>
        <v>0303/20</v>
      </c>
      <c r="B1341" s="16" t="str">
        <f>'Solicitação de Pagamentos'!E1343</f>
        <v>P.R.H PROD CIRURGICOS HOSP IMPORT E EXPORTAÇÃO EIR</v>
      </c>
      <c r="C1341" s="16">
        <f>'Solicitação de Pagamentos'!A1343</f>
        <v>1663</v>
      </c>
      <c r="D1341" s="16">
        <f>'Solicitação de Pagamentos'!D1343</f>
        <v>7807.5</v>
      </c>
    </row>
    <row r="1342" spans="1:4" x14ac:dyDescent="0.25">
      <c r="A1342" s="15" t="str">
        <f>'Solicitação de Pagamentos'!F1344</f>
        <v>0303/20</v>
      </c>
      <c r="B1342" s="16" t="str">
        <f>'Solicitação de Pagamentos'!E1344</f>
        <v>COMERCIAL CIRURGICA RIOCLARENSE LTDA</v>
      </c>
      <c r="C1342" s="16">
        <f>'Solicitação de Pagamentos'!A1344</f>
        <v>1366095</v>
      </c>
      <c r="D1342" s="16">
        <f>'Solicitação de Pagamentos'!D1344</f>
        <v>1149</v>
      </c>
    </row>
    <row r="1343" spans="1:4" x14ac:dyDescent="0.25">
      <c r="A1343" s="15" t="str">
        <f>'Solicitação de Pagamentos'!F1345</f>
        <v>0295/20</v>
      </c>
      <c r="B1343" s="16" t="str">
        <f>'Solicitação de Pagamentos'!E1345</f>
        <v>A V BARROS &amp; VILLARES LTDA</v>
      </c>
      <c r="C1343" s="16">
        <f>'Solicitação de Pagamentos'!A1345</f>
        <v>8853</v>
      </c>
      <c r="D1343" s="16">
        <f>'Solicitação de Pagamentos'!D1345</f>
        <v>210.58</v>
      </c>
    </row>
    <row r="1344" spans="1:4" x14ac:dyDescent="0.25">
      <c r="A1344" s="15" t="str">
        <f>'Solicitação de Pagamentos'!F1346</f>
        <v>0293/20</v>
      </c>
      <c r="B1344" s="16" t="str">
        <f>'Solicitação de Pagamentos'!E1346</f>
        <v>ALMEIDA COMERCIO DE ALIMENTOS EIRELI</v>
      </c>
      <c r="C1344" s="16">
        <f>'Solicitação de Pagamentos'!A1346</f>
        <v>504656</v>
      </c>
      <c r="D1344" s="16">
        <f>'Solicitação de Pagamentos'!D1346</f>
        <v>3254.56</v>
      </c>
    </row>
    <row r="1345" spans="1:4" x14ac:dyDescent="0.25">
      <c r="A1345" s="15" t="str">
        <f>'Solicitação de Pagamentos'!F1347</f>
        <v>0294/20</v>
      </c>
      <c r="B1345" s="16" t="str">
        <f>'Solicitação de Pagamentos'!E1347</f>
        <v>ALMEIDA COMERCIO DE ALIMENTOS EIRELI</v>
      </c>
      <c r="C1345" s="16">
        <f>'Solicitação de Pagamentos'!A1347</f>
        <v>504657</v>
      </c>
      <c r="D1345" s="16">
        <f>'Solicitação de Pagamentos'!D1347</f>
        <v>1314.78</v>
      </c>
    </row>
    <row r="1346" spans="1:4" x14ac:dyDescent="0.25">
      <c r="A1346" s="15" t="str">
        <f>'Solicitação de Pagamentos'!F1348</f>
        <v>0286/20</v>
      </c>
      <c r="B1346" s="16" t="str">
        <f>'Solicitação de Pagamentos'!E1348</f>
        <v>M.N.P. CUSTODIO COM. RPOD. HOSPITALARES EIRILI</v>
      </c>
      <c r="C1346" s="16">
        <f>'Solicitação de Pagamentos'!A1348</f>
        <v>25145</v>
      </c>
      <c r="D1346" s="16">
        <f>'Solicitação de Pagamentos'!D1348</f>
        <v>731.64</v>
      </c>
    </row>
    <row r="1347" spans="1:4" x14ac:dyDescent="0.25">
      <c r="A1347" s="15" t="str">
        <f>'Solicitação de Pagamentos'!F1349</f>
        <v>0009/20</v>
      </c>
      <c r="B1347" s="16" t="str">
        <f>'Solicitação de Pagamentos'!E1349</f>
        <v>ADEILTON RAMOS DA SILVA 36176104807 - ME</v>
      </c>
      <c r="C1347" s="16">
        <f>'Solicitação de Pagamentos'!A1349</f>
        <v>2641</v>
      </c>
      <c r="D1347" s="16">
        <f>'Solicitação de Pagamentos'!D1349</f>
        <v>3208</v>
      </c>
    </row>
    <row r="1348" spans="1:4" x14ac:dyDescent="0.25">
      <c r="A1348" s="15" t="str">
        <f>'Solicitação de Pagamentos'!F1350</f>
        <v>0303/20</v>
      </c>
      <c r="B1348" s="16" t="str">
        <f>'Solicitação de Pagamentos'!E1350</f>
        <v>CRISTALIA PROD QUIMICOS FARMACEUTICOS LTDA</v>
      </c>
      <c r="C1348" s="16">
        <f>'Solicitação de Pagamentos'!A1350</f>
        <v>2787586</v>
      </c>
      <c r="D1348" s="16">
        <f>'Solicitação de Pagamentos'!D1350</f>
        <v>5200</v>
      </c>
    </row>
    <row r="1349" spans="1:4" x14ac:dyDescent="0.25">
      <c r="A1349" s="15" t="str">
        <f>'Solicitação de Pagamentos'!F1351</f>
        <v>0304/20</v>
      </c>
      <c r="B1349" s="16" t="str">
        <f>'Solicitação de Pagamentos'!E1351</f>
        <v>MGMED PRODUTOS HOSPITALARES EIRELI</v>
      </c>
      <c r="C1349" s="16">
        <f>'Solicitação de Pagamentos'!A1351</f>
        <v>39169</v>
      </c>
      <c r="D1349" s="16">
        <f>'Solicitação de Pagamentos'!D1351</f>
        <v>1323</v>
      </c>
    </row>
    <row r="1350" spans="1:4" x14ac:dyDescent="0.25">
      <c r="A1350" s="15" t="str">
        <f>'Solicitação de Pagamentos'!F1352</f>
        <v>0304/20</v>
      </c>
      <c r="B1350" s="16" t="str">
        <f>'Solicitação de Pagamentos'!E1352</f>
        <v>CIRURGICA OLIMPIO EIRELI EPP</v>
      </c>
      <c r="C1350" s="16">
        <f>'Solicitação de Pagamentos'!A1352</f>
        <v>112853</v>
      </c>
      <c r="D1350" s="16">
        <f>'Solicitação de Pagamentos'!D1352</f>
        <v>389.88</v>
      </c>
    </row>
    <row r="1351" spans="1:4" x14ac:dyDescent="0.25">
      <c r="A1351" s="15" t="str">
        <f>'Solicitação de Pagamentos'!F1353</f>
        <v>0304/20</v>
      </c>
      <c r="B1351" s="16" t="str">
        <f>'Solicitação de Pagamentos'!E1353</f>
        <v>BIOHOSP PRODUTOS HOSPITALARES AS</v>
      </c>
      <c r="C1351" s="16">
        <f>'Solicitação de Pagamentos'!A1353</f>
        <v>304702</v>
      </c>
      <c r="D1351" s="16">
        <f>'Solicitação de Pagamentos'!D1353</f>
        <v>1492.73</v>
      </c>
    </row>
    <row r="1352" spans="1:4" x14ac:dyDescent="0.25">
      <c r="A1352" s="15" t="str">
        <f>'Solicitação de Pagamentos'!F1354</f>
        <v>0305/20</v>
      </c>
      <c r="B1352" s="16" t="str">
        <f>'Solicitação de Pagamentos'!E1354</f>
        <v>BT EQUIPAMENTOS INDUSTRIAIS EIRELI</v>
      </c>
      <c r="C1352" s="16">
        <f>'Solicitação de Pagamentos'!A1354</f>
        <v>309913</v>
      </c>
      <c r="D1352" s="16">
        <f>'Solicitação de Pagamentos'!D1354</f>
        <v>36873</v>
      </c>
    </row>
    <row r="1353" spans="1:4" x14ac:dyDescent="0.25">
      <c r="A1353" s="15" t="str">
        <f>'Solicitação de Pagamentos'!F1355</f>
        <v>0305/20</v>
      </c>
      <c r="B1353" s="16" t="str">
        <f>'Solicitação de Pagamentos'!E1355</f>
        <v>NACIONAL COMERCIAL HOSPITALAR S.A</v>
      </c>
      <c r="C1353" s="16">
        <f>'Solicitação de Pagamentos'!A1355</f>
        <v>754550</v>
      </c>
      <c r="D1353" s="16">
        <f>'Solicitação de Pagamentos'!D1355</f>
        <v>4224</v>
      </c>
    </row>
    <row r="1354" spans="1:4" x14ac:dyDescent="0.25">
      <c r="A1354" s="15" t="str">
        <f>'Solicitação de Pagamentos'!F1356</f>
        <v>0307/20</v>
      </c>
      <c r="B1354" s="16" t="str">
        <f>'Solicitação de Pagamentos'!E1356</f>
        <v>ISOMEDICAL COMERCIAL LTDA</v>
      </c>
      <c r="C1354" s="16">
        <f>'Solicitação de Pagamentos'!A1356</f>
        <v>154709</v>
      </c>
      <c r="D1354" s="16">
        <f>'Solicitação de Pagamentos'!D1356</f>
        <v>4400</v>
      </c>
    </row>
    <row r="1355" spans="1:4" x14ac:dyDescent="0.25">
      <c r="A1355" s="15" t="str">
        <f>'Solicitação de Pagamentos'!F1357</f>
        <v>0307/20</v>
      </c>
      <c r="B1355" s="16" t="str">
        <f>'Solicitação de Pagamentos'!E1357</f>
        <v>ISOMEDICAL COMERCIAL LTDA</v>
      </c>
      <c r="C1355" s="16">
        <f>'Solicitação de Pagamentos'!A1357</f>
        <v>154713</v>
      </c>
      <c r="D1355" s="16">
        <f>'Solicitação de Pagamentos'!D1357</f>
        <v>1200</v>
      </c>
    </row>
    <row r="1356" spans="1:4" x14ac:dyDescent="0.25">
      <c r="A1356" s="15" t="str">
        <f>'Solicitação de Pagamentos'!F1358</f>
        <v>0307/20</v>
      </c>
      <c r="B1356" s="16" t="str">
        <f>'Solicitação de Pagamentos'!E1358</f>
        <v>M.N.P. CUSTODIO COM. RPOD. HOSPITALARES EIRILI</v>
      </c>
      <c r="C1356" s="16">
        <f>'Solicitação de Pagamentos'!A1358</f>
        <v>25255</v>
      </c>
      <c r="D1356" s="16">
        <f>'Solicitação de Pagamentos'!D1358</f>
        <v>3938.4</v>
      </c>
    </row>
    <row r="1357" spans="1:4" x14ac:dyDescent="0.25">
      <c r="A1357" s="15" t="str">
        <f>'Solicitação de Pagamentos'!F1359</f>
        <v>0307/20</v>
      </c>
      <c r="B1357" s="16" t="str">
        <f>'Solicitação de Pagamentos'!E1359</f>
        <v>COMERCIAL CIRURGICA RIOCLARENSE LTDA</v>
      </c>
      <c r="C1357" s="16">
        <f>'Solicitação de Pagamentos'!A1359</f>
        <v>1367561</v>
      </c>
      <c r="D1357" s="16">
        <f>'Solicitação de Pagamentos'!D1359</f>
        <v>1791.68</v>
      </c>
    </row>
    <row r="1358" spans="1:4" x14ac:dyDescent="0.25">
      <c r="A1358" s="15" t="str">
        <f>'Solicitação de Pagamentos'!F1360</f>
        <v>0307/20</v>
      </c>
      <c r="B1358" s="16" t="str">
        <f>'Solicitação de Pagamentos'!E1360</f>
        <v>POLO CIRURGICO LTDA</v>
      </c>
      <c r="C1358" s="16">
        <f>'Solicitação de Pagamentos'!A1360</f>
        <v>6885</v>
      </c>
      <c r="D1358" s="16">
        <f>'Solicitação de Pagamentos'!D1360</f>
        <v>1769.35</v>
      </c>
    </row>
    <row r="1359" spans="1:4" x14ac:dyDescent="0.25">
      <c r="A1359" s="15" t="str">
        <f>'Solicitação de Pagamentos'!F1361</f>
        <v>0307/20</v>
      </c>
      <c r="B1359" s="16" t="str">
        <f>'Solicitação de Pagamentos'!E1361</f>
        <v>MULTIFARMA COMERCIAL LTDA</v>
      </c>
      <c r="C1359" s="16">
        <f>'Solicitação de Pagamentos'!A1361</f>
        <v>143724</v>
      </c>
      <c r="D1359" s="16">
        <f>'Solicitação de Pagamentos'!D1361</f>
        <v>3393</v>
      </c>
    </row>
    <row r="1360" spans="1:4" x14ac:dyDescent="0.25">
      <c r="A1360" s="15" t="str">
        <f>'Solicitação de Pagamentos'!F1362</f>
        <v>0307/20</v>
      </c>
      <c r="B1360" s="16" t="str">
        <f>'Solicitação de Pagamentos'!E1362</f>
        <v>NAR - SUPRIMENTOS MEDICOS LTDA</v>
      </c>
      <c r="C1360" s="16">
        <f>'Solicitação de Pagamentos'!A1362</f>
        <v>365548</v>
      </c>
      <c r="D1360" s="16">
        <f>'Solicitação de Pagamentos'!D1362</f>
        <v>340.5</v>
      </c>
    </row>
    <row r="1361" spans="1:4" x14ac:dyDescent="0.25">
      <c r="A1361" s="15" t="str">
        <f>'Solicitação de Pagamentos'!F1363</f>
        <v>0307/20</v>
      </c>
      <c r="B1361" s="16" t="str">
        <f>'Solicitação de Pagamentos'!E1363</f>
        <v>LUIMED COMDE PRODHOSP LTDA</v>
      </c>
      <c r="C1361" s="16">
        <f>'Solicitação de Pagamentos'!A1363</f>
        <v>13316</v>
      </c>
      <c r="D1361" s="16">
        <f>'Solicitação de Pagamentos'!D1363</f>
        <v>2406.7399999999998</v>
      </c>
    </row>
    <row r="1362" spans="1:4" x14ac:dyDescent="0.25">
      <c r="A1362" s="15" t="str">
        <f>'Solicitação de Pagamentos'!F1364</f>
        <v>0307/20</v>
      </c>
      <c r="B1362" s="16" t="str">
        <f>'Solicitação de Pagamentos'!E1364</f>
        <v>LABOR IMPORT COMERCIAL I MP EXP LTDA</v>
      </c>
      <c r="C1362" s="16">
        <f>'Solicitação de Pagamentos'!A1364</f>
        <v>44588</v>
      </c>
      <c r="D1362" s="16">
        <f>'Solicitação de Pagamentos'!D1364</f>
        <v>518.07000000000005</v>
      </c>
    </row>
    <row r="1363" spans="1:4" x14ac:dyDescent="0.25">
      <c r="A1363" s="15" t="str">
        <f>'Solicitação de Pagamentos'!F1365</f>
        <v>0307/20</v>
      </c>
      <c r="B1363" s="16" t="str">
        <f>'Solicitação de Pagamentos'!E1365</f>
        <v>BIOMEDICAL EQUIPAMENTOS E PRODUTOS MEDICOS CIRURGICOS LTDA</v>
      </c>
      <c r="C1363" s="16">
        <f>'Solicitação de Pagamentos'!A1365</f>
        <v>128040</v>
      </c>
      <c r="D1363" s="16">
        <f>'Solicitação de Pagamentos'!D1365</f>
        <v>4867</v>
      </c>
    </row>
    <row r="1364" spans="1:4" x14ac:dyDescent="0.25">
      <c r="A1364" s="15" t="str">
        <f>'Solicitação de Pagamentos'!F1366</f>
        <v>0307/20</v>
      </c>
      <c r="B1364" s="16" t="str">
        <f>'Solicitação de Pagamentos'!E1366</f>
        <v>NOVA HOSPITALAR COMERCIAL E IMPORTADORA</v>
      </c>
      <c r="C1364" s="16">
        <f>'Solicitação de Pagamentos'!A1366</f>
        <v>13512</v>
      </c>
      <c r="D1364" s="16">
        <f>'Solicitação de Pagamentos'!D1366</f>
        <v>2406</v>
      </c>
    </row>
    <row r="1365" spans="1:4" x14ac:dyDescent="0.25">
      <c r="A1365" s="15" t="str">
        <f>'Solicitação de Pagamentos'!F1367</f>
        <v>0307/20</v>
      </c>
      <c r="B1365" s="16" t="str">
        <f>'Solicitação de Pagamentos'!E1367</f>
        <v>BIOHOSP PRODUTOS HOSPITALARES AS</v>
      </c>
      <c r="C1365" s="16">
        <f>'Solicitação de Pagamentos'!A1367</f>
        <v>304551</v>
      </c>
      <c r="D1365" s="16">
        <f>'Solicitação de Pagamentos'!D1367</f>
        <v>2095.94</v>
      </c>
    </row>
    <row r="1366" spans="1:4" x14ac:dyDescent="0.25">
      <c r="A1366" s="15" t="str">
        <f>'Solicitação de Pagamentos'!F1368</f>
        <v>0307/20</v>
      </c>
      <c r="B1366" s="16" t="str">
        <f>'Solicitação de Pagamentos'!E1368</f>
        <v>DUPATRI HOSPITALAR COMERCIO IMPORTACAO E EXPORTACAO LTDA</v>
      </c>
      <c r="C1366" s="16">
        <f>'Solicitação de Pagamentos'!A1368</f>
        <v>1137419</v>
      </c>
      <c r="D1366" s="16">
        <f>'Solicitação de Pagamentos'!D1368</f>
        <v>1289.5999999999999</v>
      </c>
    </row>
    <row r="1367" spans="1:4" x14ac:dyDescent="0.25">
      <c r="A1367" s="15" t="str">
        <f>'Solicitação de Pagamentos'!F1369</f>
        <v>0307/20</v>
      </c>
      <c r="B1367" s="16" t="str">
        <f>'Solicitação de Pagamentos'!E1369</f>
        <v>POLITEC IMPORTACAO E COMERCIO LTDA</v>
      </c>
      <c r="C1367" s="16">
        <f>'Solicitação de Pagamentos'!A1369</f>
        <v>370448</v>
      </c>
      <c r="D1367" s="16">
        <f>'Solicitação de Pagamentos'!D1369</f>
        <v>1119.25</v>
      </c>
    </row>
    <row r="1368" spans="1:4" x14ac:dyDescent="0.25">
      <c r="A1368" s="15" t="str">
        <f>'Solicitação de Pagamentos'!F1370</f>
        <v>0307/20</v>
      </c>
      <c r="B1368" s="16" t="str">
        <f>'Solicitação de Pagamentos'!E1370</f>
        <v>COMERCIAL CIRURGICA RIOCLARENSE LTDA</v>
      </c>
      <c r="C1368" s="16">
        <f>'Solicitação de Pagamentos'!A1370</f>
        <v>1367024</v>
      </c>
      <c r="D1368" s="16">
        <f>'Solicitação de Pagamentos'!D1370</f>
        <v>604.79999999999995</v>
      </c>
    </row>
    <row r="1369" spans="1:4" x14ac:dyDescent="0.25">
      <c r="A1369" s="15" t="str">
        <f>'Solicitação de Pagamentos'!F1371</f>
        <v>0307/20</v>
      </c>
      <c r="B1369" s="16" t="str">
        <f>'Solicitação de Pagamentos'!E1371</f>
        <v>EXPRESSMEDICAL COM AT AC E VAR CORREL MEDICOS LTDA</v>
      </c>
      <c r="C1369" s="16">
        <f>'Solicitação de Pagamentos'!A1371</f>
        <v>49645</v>
      </c>
      <c r="D1369" s="16">
        <f>'Solicitação de Pagamentos'!D1371</f>
        <v>2239.5</v>
      </c>
    </row>
    <row r="1370" spans="1:4" x14ac:dyDescent="0.25">
      <c r="A1370" s="15" t="str">
        <f>'Solicitação de Pagamentos'!F1372</f>
        <v>0307/20</v>
      </c>
      <c r="B1370" s="16" t="str">
        <f>'Solicitação de Pagamentos'!E1372</f>
        <v>C.B.S MEDICO CIENTIFICA S/A</v>
      </c>
      <c r="C1370" s="16">
        <f>'Solicitação de Pagamentos'!A1372</f>
        <v>1042487</v>
      </c>
      <c r="D1370" s="16">
        <f>'Solicitação de Pagamentos'!D1372</f>
        <v>11746.18</v>
      </c>
    </row>
    <row r="1371" spans="1:4" x14ac:dyDescent="0.25">
      <c r="A1371" s="15" t="str">
        <f>'Solicitação de Pagamentos'!F1373</f>
        <v>0307/20</v>
      </c>
      <c r="B1371" s="16" t="str">
        <f>'Solicitação de Pagamentos'!E1373</f>
        <v>CIRURGICA FERNANDES C MAT CIR HOSPITALARES LTDA</v>
      </c>
      <c r="C1371" s="16">
        <f>'Solicitação de Pagamentos'!A1373</f>
        <v>1276415</v>
      </c>
      <c r="D1371" s="16">
        <f>'Solicitação de Pagamentos'!D1373</f>
        <v>10517.32</v>
      </c>
    </row>
    <row r="1372" spans="1:4" x14ac:dyDescent="0.25">
      <c r="A1372" s="15" t="str">
        <f>'Solicitação de Pagamentos'!F1374</f>
        <v>0307/20</v>
      </c>
      <c r="B1372" s="16" t="str">
        <f>'Solicitação de Pagamentos'!E1374</f>
        <v>GUINEZ INTERNATIONAL C R IMP LTDA</v>
      </c>
      <c r="C1372" s="16">
        <f>'Solicitação de Pagamentos'!A1374</f>
        <v>74686</v>
      </c>
      <c r="D1372" s="16">
        <f>'Solicitação de Pagamentos'!D1374</f>
        <v>4284</v>
      </c>
    </row>
    <row r="1373" spans="1:4" x14ac:dyDescent="0.25">
      <c r="A1373" s="15" t="str">
        <f>'Solicitação de Pagamentos'!F1375</f>
        <v>0294/20</v>
      </c>
      <c r="B1373" s="16" t="str">
        <f>'Solicitação de Pagamentos'!E1375</f>
        <v>ALMEIDA COMERCIO DE ALIMENTOS EIRELI</v>
      </c>
      <c r="C1373" s="16">
        <f>'Solicitação de Pagamentos'!A1375</f>
        <v>505136</v>
      </c>
      <c r="D1373" s="16">
        <f>'Solicitação de Pagamentos'!D1375</f>
        <v>921.01</v>
      </c>
    </row>
    <row r="1374" spans="1:4" x14ac:dyDescent="0.25">
      <c r="A1374" s="15" t="str">
        <f>'Solicitação de Pagamentos'!F1376</f>
        <v>0295/20</v>
      </c>
      <c r="B1374" s="16" t="str">
        <f>'Solicitação de Pagamentos'!E1376</f>
        <v>A V BARROS &amp; VILLARES LTDA</v>
      </c>
      <c r="C1374" s="16">
        <f>'Solicitação de Pagamentos'!A1376</f>
        <v>8861</v>
      </c>
      <c r="D1374" s="16">
        <f>'Solicitação de Pagamentos'!D1376</f>
        <v>115</v>
      </c>
    </row>
    <row r="1375" spans="1:4" x14ac:dyDescent="0.25">
      <c r="A1375" s="15" t="str">
        <f>'Solicitação de Pagamentos'!F1377</f>
        <v>0293/20</v>
      </c>
      <c r="B1375" s="16" t="str">
        <f>'Solicitação de Pagamentos'!E1377</f>
        <v>DOMICILI IND E COM DE ALIMENTOS LTDA</v>
      </c>
      <c r="C1375" s="16">
        <f>'Solicitação de Pagamentos'!A1377</f>
        <v>1798023</v>
      </c>
      <c r="D1375" s="16">
        <f>'Solicitação de Pagamentos'!D1377</f>
        <v>2506.5</v>
      </c>
    </row>
    <row r="1376" spans="1:4" x14ac:dyDescent="0.25">
      <c r="A1376" s="15" t="str">
        <f>'Solicitação de Pagamentos'!F1378</f>
        <v>0293/20</v>
      </c>
      <c r="B1376" s="16" t="str">
        <f>'Solicitação de Pagamentos'!E1378</f>
        <v>ROSEMEIRE SANTOS DA COSTA</v>
      </c>
      <c r="C1376" s="16">
        <f>'Solicitação de Pagamentos'!A1378</f>
        <v>430</v>
      </c>
      <c r="D1376" s="16">
        <f>'Solicitação de Pagamentos'!D1378</f>
        <v>2580.12</v>
      </c>
    </row>
    <row r="1377" spans="1:4" x14ac:dyDescent="0.25">
      <c r="A1377" s="15" t="str">
        <f>'Solicitação de Pagamentos'!F1379</f>
        <v>0304/20</v>
      </c>
      <c r="B1377" s="16" t="str">
        <f>'Solicitação de Pagamentos'!E1379</f>
        <v>FUTURA COMERCIO DE PRODUTOS MEDICOS E HOSPITALARES LTDA</v>
      </c>
      <c r="C1377" s="16">
        <f>'Solicitação de Pagamentos'!A1379</f>
        <v>68024</v>
      </c>
      <c r="D1377" s="16">
        <f>'Solicitação de Pagamentos'!D1379</f>
        <v>2208.65</v>
      </c>
    </row>
    <row r="1378" spans="1:4" x14ac:dyDescent="0.25">
      <c r="A1378" s="15" t="str">
        <f>'Solicitação de Pagamentos'!F1380</f>
        <v>0304/20</v>
      </c>
      <c r="B1378" s="16" t="str">
        <f>'Solicitação de Pagamentos'!E1380</f>
        <v>ONCOTECH HOSPITALAR COMERCIO DE MEDICAMENTOS LTDA</v>
      </c>
      <c r="C1378" s="16">
        <f>'Solicitação de Pagamentos'!A1380</f>
        <v>34467</v>
      </c>
      <c r="D1378" s="16">
        <f>'Solicitação de Pagamentos'!D1380</f>
        <v>1156.25</v>
      </c>
    </row>
    <row r="1379" spans="1:4" x14ac:dyDescent="0.25">
      <c r="A1379" s="15" t="str">
        <f>'Solicitação de Pagamentos'!F1381</f>
        <v>0304/20</v>
      </c>
      <c r="B1379" s="16" t="str">
        <f>'Solicitação de Pagamentos'!E1381</f>
        <v>ASTRA FARMA COMERCIO DE MAT. MED HOSP LTDA</v>
      </c>
      <c r="C1379" s="16">
        <f>'Solicitação de Pagamentos'!A1381</f>
        <v>97496</v>
      </c>
      <c r="D1379" s="16">
        <f>'Solicitação de Pagamentos'!D1381</f>
        <v>786.8</v>
      </c>
    </row>
    <row r="1380" spans="1:4" x14ac:dyDescent="0.25">
      <c r="A1380" s="15" t="str">
        <f>'Solicitação de Pagamentos'!F1382</f>
        <v>0304/20</v>
      </c>
      <c r="B1380" s="16" t="str">
        <f>'Solicitação de Pagamentos'!E1382</f>
        <v>MEDICAMENTAL HOSPITALAR LTDA</v>
      </c>
      <c r="C1380" s="16">
        <f>'Solicitação de Pagamentos'!A1382</f>
        <v>46356</v>
      </c>
      <c r="D1380" s="16">
        <f>'Solicitação de Pagamentos'!D1382</f>
        <v>445.38</v>
      </c>
    </row>
    <row r="1381" spans="1:4" x14ac:dyDescent="0.25">
      <c r="A1381" s="15" t="str">
        <f>'Solicitação de Pagamentos'!F1383</f>
        <v>0304/20</v>
      </c>
      <c r="B1381" s="16" t="str">
        <f>'Solicitação de Pagamentos'!E1383</f>
        <v>REPRESS DISTRIBUIDORA DE MEDICAMENTOS EIRELLI</v>
      </c>
      <c r="C1381" s="16">
        <f>'Solicitação de Pagamentos'!A1383</f>
        <v>187522</v>
      </c>
      <c r="D1381" s="16">
        <f>'Solicitação de Pagamentos'!D1383</f>
        <v>4744.1000000000004</v>
      </c>
    </row>
    <row r="1382" spans="1:4" x14ac:dyDescent="0.25">
      <c r="A1382" s="15" t="str">
        <f>'Solicitação de Pagamentos'!F1384</f>
        <v>0304/20</v>
      </c>
      <c r="B1382" s="16" t="str">
        <f>'Solicitação de Pagamentos'!E1384</f>
        <v>ANBIOTON IMPORTADORA LTDA</v>
      </c>
      <c r="C1382" s="16">
        <f>'Solicitação de Pagamentos'!A1384</f>
        <v>126204</v>
      </c>
      <c r="D1382" s="16">
        <f>'Solicitação de Pagamentos'!D1384</f>
        <v>3450</v>
      </c>
    </row>
    <row r="1383" spans="1:4" x14ac:dyDescent="0.25">
      <c r="A1383" s="15" t="str">
        <f>'Solicitação de Pagamentos'!F1385</f>
        <v>0304/20</v>
      </c>
      <c r="B1383" s="16" t="str">
        <f>'Solicitação de Pagamentos'!E1385</f>
        <v>COMERCIAL CIRURGICA RIOCLARENSE LTDA</v>
      </c>
      <c r="C1383" s="16">
        <f>'Solicitação de Pagamentos'!A1385</f>
        <v>1367155</v>
      </c>
      <c r="D1383" s="16">
        <f>'Solicitação de Pagamentos'!D1385</f>
        <v>47685.1</v>
      </c>
    </row>
    <row r="1384" spans="1:4" x14ac:dyDescent="0.25">
      <c r="A1384" s="15" t="str">
        <f>'Solicitação de Pagamentos'!F1386</f>
        <v>0208/20</v>
      </c>
      <c r="B1384" s="16" t="str">
        <f>'Solicitação de Pagamentos'!E1386</f>
        <v>PRAIAMAR TRANSP E COM GAS LTDA</v>
      </c>
      <c r="C1384" s="16">
        <f>'Solicitação de Pagamentos'!A1386</f>
        <v>6241</v>
      </c>
      <c r="D1384" s="16">
        <f>'Solicitação de Pagamentos'!D1386</f>
        <v>422</v>
      </c>
    </row>
    <row r="1385" spans="1:4" x14ac:dyDescent="0.25">
      <c r="A1385" s="15" t="str">
        <f>'Solicitação de Pagamentos'!F1387</f>
        <v>0014/20</v>
      </c>
      <c r="B1385" s="16" t="str">
        <f>'Solicitação de Pagamentos'!E1387</f>
        <v>AMERICA NET LTDA SP</v>
      </c>
      <c r="C1385" s="16">
        <f>'Solicitação de Pagamentos'!A1387</f>
        <v>470029</v>
      </c>
      <c r="D1385" s="16">
        <f>'Solicitação de Pagamentos'!D1387</f>
        <v>480</v>
      </c>
    </row>
    <row r="1386" spans="1:4" x14ac:dyDescent="0.25">
      <c r="A1386" s="15" t="str">
        <f>'Solicitação de Pagamentos'!F1388</f>
        <v>0014/20</v>
      </c>
      <c r="B1386" s="16" t="str">
        <f>'Solicitação de Pagamentos'!E1388</f>
        <v>AMERICA NET LTDA SP</v>
      </c>
      <c r="C1386" s="16">
        <f>'Solicitação de Pagamentos'!A1388</f>
        <v>1831133</v>
      </c>
      <c r="D1386" s="16">
        <f>'Solicitação de Pagamentos'!D1388</f>
        <v>1120</v>
      </c>
    </row>
    <row r="1387" spans="1:4" x14ac:dyDescent="0.25">
      <c r="A1387" s="15" t="str">
        <f>'Solicitação de Pagamentos'!F1389</f>
        <v>0294/20</v>
      </c>
      <c r="B1387" s="16" t="str">
        <f>'Solicitação de Pagamentos'!E1389</f>
        <v>VIEIRA &amp; COUTO COMERCIO DISTRIBUIÇÃO PRODUTOS ALIMENTICIOS LTDA</v>
      </c>
      <c r="C1387" s="16">
        <f>'Solicitação de Pagamentos'!A1389</f>
        <v>47437</v>
      </c>
      <c r="D1387" s="16">
        <f>'Solicitação de Pagamentos'!D1389</f>
        <v>863</v>
      </c>
    </row>
    <row r="1388" spans="1:4" x14ac:dyDescent="0.25">
      <c r="A1388" s="15" t="str">
        <f>'Solicitação de Pagamentos'!F1390</f>
        <v>0294/20</v>
      </c>
      <c r="B1388" s="16" t="str">
        <f>'Solicitação de Pagamentos'!E1390</f>
        <v>NOVA MEGA G ATACADISTA DE ALIMENTOS AS</v>
      </c>
      <c r="C1388" s="16">
        <f>'Solicitação de Pagamentos'!A1390</f>
        <v>1989218</v>
      </c>
      <c r="D1388" s="16">
        <f>'Solicitação de Pagamentos'!D1390</f>
        <v>1157.2</v>
      </c>
    </row>
    <row r="1389" spans="1:4" x14ac:dyDescent="0.25">
      <c r="A1389" s="15" t="str">
        <f>'Solicitação de Pagamentos'!F1391</f>
        <v>0295/20</v>
      </c>
      <c r="B1389" s="16" t="str">
        <f>'Solicitação de Pagamentos'!E1391</f>
        <v>TROPICAL DISTRIBUIDORA HORTIFRUTIGRANJEIROS LTDA</v>
      </c>
      <c r="C1389" s="16">
        <f>'Solicitação de Pagamentos'!A1391</f>
        <v>1433670</v>
      </c>
      <c r="D1389" s="16">
        <f>'Solicitação de Pagamentos'!D1391</f>
        <v>236.4</v>
      </c>
    </row>
    <row r="1390" spans="1:4" x14ac:dyDescent="0.25">
      <c r="A1390" s="15" t="str">
        <f>'Solicitação de Pagamentos'!F1392</f>
        <v>0305/20</v>
      </c>
      <c r="B1390" s="16" t="str">
        <f>'Solicitação de Pagamentos'!E1392</f>
        <v>ALIANÇA COM MAT HOSPITALAR LTDA EPP</v>
      </c>
      <c r="C1390" s="16">
        <f>'Solicitação de Pagamentos'!A1392</f>
        <v>17903</v>
      </c>
      <c r="D1390" s="16">
        <f>'Solicitação de Pagamentos'!D1392</f>
        <v>16328</v>
      </c>
    </row>
    <row r="1391" spans="1:4" x14ac:dyDescent="0.25">
      <c r="A1391" s="15" t="str">
        <f>'Solicitação de Pagamentos'!F1393</f>
        <v>0304/20</v>
      </c>
      <c r="B1391" s="16" t="str">
        <f>'Solicitação de Pagamentos'!E1393</f>
        <v>FOUR MED DISTRIBUIDORA HOSPITALAR IMPORTADORA LTDA EPP</v>
      </c>
      <c r="C1391" s="16">
        <f>'Solicitação de Pagamentos'!A1393</f>
        <v>12355</v>
      </c>
      <c r="D1391" s="16">
        <f>'Solicitação de Pagamentos'!D1393</f>
        <v>2313</v>
      </c>
    </row>
    <row r="1392" spans="1:4" x14ac:dyDescent="0.25">
      <c r="A1392" s="15" t="str">
        <f>'Solicitação de Pagamentos'!F1394</f>
        <v>0304/20</v>
      </c>
      <c r="B1392" s="16" t="str">
        <f>'Solicitação de Pagamentos'!E1394</f>
        <v>CRISTALIA PROD QUIMICOS FARMACEUTICOS LTDA</v>
      </c>
      <c r="C1392" s="16">
        <f>'Solicitação de Pagamentos'!A1394</f>
        <v>2789891</v>
      </c>
      <c r="D1392" s="16">
        <f>'Solicitação de Pagamentos'!D1394</f>
        <v>492</v>
      </c>
    </row>
    <row r="1393" spans="1:4" x14ac:dyDescent="0.25">
      <c r="A1393" s="15" t="str">
        <f>'Solicitação de Pagamentos'!F1395</f>
        <v>0304/20</v>
      </c>
      <c r="B1393" s="16" t="str">
        <f>'Solicitação de Pagamentos'!E1395</f>
        <v>ATIVA COMERCIAL HOSPITALAR LTDA</v>
      </c>
      <c r="C1393" s="16">
        <f>'Solicitação de Pagamentos'!A1395</f>
        <v>39893</v>
      </c>
      <c r="D1393" s="16">
        <f>'Solicitação de Pagamentos'!D1395</f>
        <v>776.92</v>
      </c>
    </row>
    <row r="1394" spans="1:4" x14ac:dyDescent="0.25">
      <c r="A1394" s="15" t="str">
        <f>'Solicitação de Pagamentos'!F1396</f>
        <v>0304/20</v>
      </c>
      <c r="B1394" s="16" t="str">
        <f>'Solicitação de Pagamentos'!E1396</f>
        <v>COMERCIAL CIRURGICA RIOCLARENSE LTDA</v>
      </c>
      <c r="C1394" s="16">
        <f>'Solicitação de Pagamentos'!A1396</f>
        <v>563439</v>
      </c>
      <c r="D1394" s="16">
        <f>'Solicitação de Pagamentos'!D1396</f>
        <v>9590</v>
      </c>
    </row>
    <row r="1395" spans="1:4" x14ac:dyDescent="0.25">
      <c r="A1395" s="15" t="str">
        <f>'Solicitação de Pagamentos'!F1397</f>
        <v>0304/20</v>
      </c>
      <c r="B1395" s="16" t="str">
        <f>'Solicitação de Pagamentos'!E1397</f>
        <v>JP INDUSTRIA FARMACEUTICA S/A</v>
      </c>
      <c r="C1395" s="16">
        <f>'Solicitação de Pagamentos'!A1397</f>
        <v>156855</v>
      </c>
      <c r="D1395" s="16">
        <f>'Solicitação de Pagamentos'!D1397</f>
        <v>5854.78</v>
      </c>
    </row>
    <row r="1396" spans="1:4" x14ac:dyDescent="0.25">
      <c r="A1396" s="15" t="str">
        <f>'Solicitação de Pagamentos'!F1398</f>
        <v>0305/20</v>
      </c>
      <c r="B1396" s="16" t="str">
        <f>'Solicitação de Pagamentos'!E1398</f>
        <v>COMERCIAL CIRURGICA RIOCLARENSE LTDA</v>
      </c>
      <c r="C1396" s="16">
        <f>'Solicitação de Pagamentos'!A1398</f>
        <v>563678</v>
      </c>
      <c r="D1396" s="16">
        <f>'Solicitação de Pagamentos'!D1398</f>
        <v>4488</v>
      </c>
    </row>
    <row r="1397" spans="1:4" x14ac:dyDescent="0.25">
      <c r="A1397" s="15" t="str">
        <f>'Solicitação de Pagamentos'!F1399</f>
        <v>0305/20</v>
      </c>
      <c r="B1397" s="16" t="str">
        <f>'Solicitação de Pagamentos'!E1399</f>
        <v>NOVAMED PRODUTOS HOSPITALARES LTDA</v>
      </c>
      <c r="C1397" s="16">
        <f>'Solicitação de Pagamentos'!A1399</f>
        <v>346</v>
      </c>
      <c r="D1397" s="16">
        <f>'Solicitação de Pagamentos'!D1399</f>
        <v>4802</v>
      </c>
    </row>
    <row r="1398" spans="1:4" x14ac:dyDescent="0.25">
      <c r="A1398" s="15" t="str">
        <f>'Solicitação de Pagamentos'!F1400</f>
        <v>0305/20</v>
      </c>
      <c r="B1398" s="16" t="str">
        <f>'Solicitação de Pagamentos'!E1400</f>
        <v>EXPRESSMEDICAL COM AT AC E VAR CORREL MEDICOS LTDA</v>
      </c>
      <c r="C1398" s="16">
        <f>'Solicitação de Pagamentos'!A1400</f>
        <v>49711</v>
      </c>
      <c r="D1398" s="16">
        <f>'Solicitação de Pagamentos'!D1400</f>
        <v>7280</v>
      </c>
    </row>
    <row r="1399" spans="1:4" x14ac:dyDescent="0.25">
      <c r="A1399" s="15" t="str">
        <f>'Solicitação de Pagamentos'!F1401</f>
        <v>0304/20</v>
      </c>
      <c r="B1399" s="16" t="str">
        <f>'Solicitação de Pagamentos'!E1401</f>
        <v>HEALTH TECH FARMACIA DE MANIPULAÇÃO LTDA</v>
      </c>
      <c r="C1399" s="16">
        <f>'Solicitação de Pagamentos'!A1401</f>
        <v>95580</v>
      </c>
      <c r="D1399" s="16">
        <f>'Solicitação de Pagamentos'!D1401</f>
        <v>1150</v>
      </c>
    </row>
    <row r="1400" spans="1:4" x14ac:dyDescent="0.25">
      <c r="A1400" s="15" t="str">
        <f>'Solicitação de Pagamentos'!F1402</f>
        <v>0304/20</v>
      </c>
      <c r="B1400" s="16" t="str">
        <f>'Solicitação de Pagamentos'!E1402</f>
        <v>DUPATRI HOSPITALAR COMERCIO IMPORTACAO E EXPORTACAO LTDA</v>
      </c>
      <c r="C1400" s="16">
        <f>'Solicitação de Pagamentos'!A1402</f>
        <v>117807</v>
      </c>
      <c r="D1400" s="16">
        <f>'Solicitação de Pagamentos'!D1402</f>
        <v>758.97</v>
      </c>
    </row>
    <row r="1401" spans="1:4" x14ac:dyDescent="0.25">
      <c r="A1401" s="15" t="str">
        <f>'Solicitação de Pagamentos'!F1403</f>
        <v>0304/20</v>
      </c>
      <c r="B1401" s="16" t="str">
        <f>'Solicitação de Pagamentos'!E1403</f>
        <v>DUPATRI HOSPITALAR COMERCIO IMPORTACAO E EXPORTACAO LTDA</v>
      </c>
      <c r="C1401" s="16">
        <f>'Solicitação de Pagamentos'!A1403</f>
        <v>1138914</v>
      </c>
      <c r="D1401" s="16">
        <f>'Solicitação de Pagamentos'!D1403</f>
        <v>919.98</v>
      </c>
    </row>
    <row r="1402" spans="1:4" x14ac:dyDescent="0.25">
      <c r="A1402" s="15" t="str">
        <f>'Solicitação de Pagamentos'!F1404</f>
        <v>0304/20</v>
      </c>
      <c r="B1402" s="16" t="str">
        <f>'Solicitação de Pagamentos'!E1404</f>
        <v>CIAMED DISTRIBUIDORA DE MEDICAMENTOS</v>
      </c>
      <c r="C1402" s="16">
        <f>'Solicitação de Pagamentos'!A1404</f>
        <v>2734</v>
      </c>
      <c r="D1402" s="16">
        <f>'Solicitação de Pagamentos'!D1404</f>
        <v>1051.57</v>
      </c>
    </row>
    <row r="1403" spans="1:4" x14ac:dyDescent="0.25">
      <c r="A1403" s="15" t="str">
        <f>'Solicitação de Pagamentos'!F1405</f>
        <v>0304/20</v>
      </c>
      <c r="B1403" s="16" t="str">
        <f>'Solicitação de Pagamentos'!E1405</f>
        <v>CRISTALIA PROD QUIMICOS FARMACEUTICOS LTDA</v>
      </c>
      <c r="C1403" s="16">
        <f>'Solicitação de Pagamentos'!A1405</f>
        <v>2792295</v>
      </c>
      <c r="D1403" s="16">
        <f>'Solicitação de Pagamentos'!D1405</f>
        <v>840</v>
      </c>
    </row>
    <row r="1404" spans="1:4" x14ac:dyDescent="0.25">
      <c r="A1404" s="15" t="str">
        <f>'Solicitação de Pagamentos'!F1406</f>
        <v>0304/20</v>
      </c>
      <c r="B1404" s="16" t="str">
        <f>'Solicitação de Pagamentos'!E1406</f>
        <v>SULMEDIC COMERCIO DE MEDICAMENTOS EIRELI</v>
      </c>
      <c r="C1404" s="16">
        <f>'Solicitação de Pagamentos'!A1406</f>
        <v>90332</v>
      </c>
      <c r="D1404" s="16">
        <f>'Solicitação de Pagamentos'!D1406</f>
        <v>4726.2</v>
      </c>
    </row>
    <row r="1405" spans="1:4" x14ac:dyDescent="0.25">
      <c r="A1405" s="15" t="str">
        <f>'Solicitação de Pagamentos'!F1407</f>
        <v>0304/20</v>
      </c>
      <c r="B1405" s="16" t="str">
        <f>'Solicitação de Pagamentos'!E1407</f>
        <v>CRISTALIA PROD QUIMICOS FARMACEUTICOS LTDA</v>
      </c>
      <c r="C1405" s="16">
        <f>'Solicitação de Pagamentos'!A1407</f>
        <v>2792635</v>
      </c>
      <c r="D1405" s="16">
        <f>'Solicitação de Pagamentos'!D1407</f>
        <v>50</v>
      </c>
    </row>
    <row r="1406" spans="1:4" x14ac:dyDescent="0.25">
      <c r="A1406" s="15" t="str">
        <f>'Solicitação de Pagamentos'!F1408</f>
        <v>0304/20</v>
      </c>
      <c r="B1406" s="16" t="str">
        <f>'Solicitação de Pagamentos'!E1408</f>
        <v>CAPROMED FARMACEUTICA LTDA EPP - CAPROMED FARMACEUTICA</v>
      </c>
      <c r="C1406" s="16">
        <f>'Solicitação de Pagamentos'!A1408</f>
        <v>7409</v>
      </c>
      <c r="D1406" s="16">
        <f>'Solicitação de Pagamentos'!D1408</f>
        <v>422</v>
      </c>
    </row>
    <row r="1407" spans="1:4" x14ac:dyDescent="0.25">
      <c r="A1407" s="15" t="str">
        <f>'Solicitação de Pagamentos'!F1409</f>
        <v>0304/20</v>
      </c>
      <c r="B1407" s="16" t="str">
        <f>'Solicitação de Pagamentos'!E1409</f>
        <v>DROGARIA GALILEIA LTDA - ME</v>
      </c>
      <c r="C1407" s="16">
        <f>'Solicitação de Pagamentos'!A1409</f>
        <v>945</v>
      </c>
      <c r="D1407" s="16">
        <f>'Solicitação de Pagamentos'!D1409</f>
        <v>353</v>
      </c>
    </row>
    <row r="1408" spans="1:4" x14ac:dyDescent="0.25">
      <c r="A1408" s="15" t="str">
        <f>'Solicitação de Pagamentos'!F1410</f>
        <v>0307/20</v>
      </c>
      <c r="B1408" s="16" t="str">
        <f>'Solicitação de Pagamentos'!E1410</f>
        <v>OCEAN PROD HOSP LTDA</v>
      </c>
      <c r="C1408" s="16">
        <f>'Solicitação de Pagamentos'!A1410</f>
        <v>50456</v>
      </c>
      <c r="D1408" s="16">
        <f>'Solicitação de Pagamentos'!D1410</f>
        <v>4439.1099999999997</v>
      </c>
    </row>
    <row r="1409" spans="1:4" x14ac:dyDescent="0.25">
      <c r="A1409" s="15" t="str">
        <f>'Solicitação de Pagamentos'!F1411</f>
        <v>0307/20</v>
      </c>
      <c r="B1409" s="16" t="str">
        <f>'Solicitação de Pagamentos'!E1411</f>
        <v>POLITEX INDUSTRIA E COMERCIO LTDA</v>
      </c>
      <c r="C1409" s="16">
        <f>'Solicitação de Pagamentos'!A1411</f>
        <v>1629</v>
      </c>
      <c r="D1409" s="16">
        <f>'Solicitação de Pagamentos'!D1411</f>
        <v>2548.7600000000002</v>
      </c>
    </row>
    <row r="1410" spans="1:4" x14ac:dyDescent="0.25">
      <c r="A1410" s="15" t="str">
        <f>'Solicitação de Pagamentos'!F1412</f>
        <v>0307/20</v>
      </c>
      <c r="B1410" s="16" t="str">
        <f>'Solicitação de Pagamentos'!E1412</f>
        <v>CIRURGICA STAR LTDA</v>
      </c>
      <c r="C1410" s="16">
        <f>'Solicitação de Pagamentos'!A1412</f>
        <v>14114</v>
      </c>
      <c r="D1410" s="16">
        <f>'Solicitação de Pagamentos'!D1412</f>
        <v>3517.13</v>
      </c>
    </row>
    <row r="1411" spans="1:4" x14ac:dyDescent="0.25">
      <c r="A1411" s="15" t="str">
        <f>'Solicitação de Pagamentos'!F1413</f>
        <v>0307/20</v>
      </c>
      <c r="B1411" s="16" t="str">
        <f>'Solicitação de Pagamentos'!E1413</f>
        <v>COMERCIAL CIRURGICA RIOCLARENSE LTDA</v>
      </c>
      <c r="C1411" s="16">
        <f>'Solicitação de Pagamentos'!A1413</f>
        <v>1368108</v>
      </c>
      <c r="D1411" s="16">
        <f>'Solicitação de Pagamentos'!D1413</f>
        <v>295.68</v>
      </c>
    </row>
    <row r="1412" spans="1:4" x14ac:dyDescent="0.25">
      <c r="A1412" s="15" t="str">
        <f>'Solicitação de Pagamentos'!F1414</f>
        <v>0311/20</v>
      </c>
      <c r="B1412" s="16" t="str">
        <f>'Solicitação de Pagamentos'!E1414</f>
        <v>NOVA MAXIMOS LTDA</v>
      </c>
      <c r="C1412" s="16">
        <f>'Solicitação de Pagamentos'!A1414</f>
        <v>256360</v>
      </c>
      <c r="D1412" s="16">
        <f>'Solicitação de Pagamentos'!D1414</f>
        <v>7587.11</v>
      </c>
    </row>
    <row r="1413" spans="1:4" x14ac:dyDescent="0.25">
      <c r="A1413" s="15" t="str">
        <f>'Solicitação de Pagamentos'!F1415</f>
        <v>0298/20</v>
      </c>
      <c r="B1413" s="16" t="str">
        <f>'Solicitação de Pagamentos'!E1415</f>
        <v>CASA DOS BEBEDOUROS LTDA</v>
      </c>
      <c r="C1413" s="16">
        <f>'Solicitação de Pagamentos'!A1415</f>
        <v>111125</v>
      </c>
      <c r="D1413" s="16">
        <f>'Solicitação de Pagamentos'!D1415</f>
        <v>575.28</v>
      </c>
    </row>
    <row r="1414" spans="1:4" x14ac:dyDescent="0.25">
      <c r="A1414" s="15" t="str">
        <f>'Solicitação de Pagamentos'!F1416</f>
        <v>0293/20</v>
      </c>
      <c r="B1414" s="16" t="str">
        <f>'Solicitação de Pagamentos'!E1416</f>
        <v>MERCANTIL PRIMAR LTDA</v>
      </c>
      <c r="C1414" s="16">
        <f>'Solicitação de Pagamentos'!A1416</f>
        <v>313451</v>
      </c>
      <c r="D1414" s="16">
        <f>'Solicitação de Pagamentos'!D1416</f>
        <v>221.2</v>
      </c>
    </row>
    <row r="1415" spans="1:4" x14ac:dyDescent="0.25">
      <c r="A1415" s="15" t="str">
        <f>'Solicitação de Pagamentos'!F1417</f>
        <v>0293/20</v>
      </c>
      <c r="B1415" s="16" t="str">
        <f>'Solicitação de Pagamentos'!E1417</f>
        <v>MERCANTIL PRIMAR LTDA</v>
      </c>
      <c r="C1415" s="16">
        <f>'Solicitação de Pagamentos'!A1417</f>
        <v>313724</v>
      </c>
      <c r="D1415" s="16">
        <f>'Solicitação de Pagamentos'!D1417</f>
        <v>89.7</v>
      </c>
    </row>
    <row r="1416" spans="1:4" x14ac:dyDescent="0.25">
      <c r="A1416" s="15" t="str">
        <f>'Solicitação de Pagamentos'!F1418</f>
        <v>0293/20</v>
      </c>
      <c r="B1416" s="16" t="str">
        <f>'Solicitação de Pagamentos'!E1418</f>
        <v>ALMEIDA COMERCIO DE ALIMENTOS EIRELI</v>
      </c>
      <c r="C1416" s="16">
        <f>'Solicitação de Pagamentos'!A1418</f>
        <v>505390</v>
      </c>
      <c r="D1416" s="16">
        <f>'Solicitação de Pagamentos'!D1418</f>
        <v>131.6</v>
      </c>
    </row>
    <row r="1417" spans="1:4" x14ac:dyDescent="0.25">
      <c r="A1417" s="15" t="str">
        <f>'Solicitação de Pagamentos'!F1419</f>
        <v>0295/20</v>
      </c>
      <c r="B1417" s="16" t="str">
        <f>'Solicitação de Pagamentos'!E1419</f>
        <v>A V BARROS &amp; VILLARES LTDA</v>
      </c>
      <c r="C1417" s="16">
        <f>'Solicitação de Pagamentos'!A1419</f>
        <v>8868</v>
      </c>
      <c r="D1417" s="16">
        <f>'Solicitação de Pagamentos'!D1419</f>
        <v>158.38999999999999</v>
      </c>
    </row>
    <row r="1418" spans="1:4" x14ac:dyDescent="0.25">
      <c r="A1418" s="15" t="str">
        <f>'Solicitação de Pagamentos'!F1420</f>
        <v>0295/20</v>
      </c>
      <c r="B1418" s="16" t="str">
        <f>'Solicitação de Pagamentos'!E1420</f>
        <v>TROPICAL DISTRIBUIDORA HORTIFRUTIGRANJEIROS LTDA</v>
      </c>
      <c r="C1418" s="16">
        <f>'Solicitação de Pagamentos'!A1420</f>
        <v>1433897</v>
      </c>
      <c r="D1418" s="16">
        <f>'Solicitação de Pagamentos'!D1420</f>
        <v>257.8</v>
      </c>
    </row>
    <row r="1419" spans="1:4" x14ac:dyDescent="0.25">
      <c r="A1419" s="15" t="str">
        <f>'Solicitação de Pagamentos'!F1421</f>
        <v>0311/20</v>
      </c>
      <c r="B1419" s="16" t="str">
        <f>'Solicitação de Pagamentos'!E1421</f>
        <v>RECOMMED DIST PROD DE SAUDE E HIG EIRELI</v>
      </c>
      <c r="C1419" s="16">
        <f>'Solicitação de Pagamentos'!A1421</f>
        <v>7480</v>
      </c>
      <c r="D1419" s="16">
        <f>'Solicitação de Pagamentos'!D1421</f>
        <v>3360</v>
      </c>
    </row>
    <row r="1420" spans="1:4" x14ac:dyDescent="0.25">
      <c r="A1420" s="15" t="str">
        <f>'Solicitação de Pagamentos'!F1422</f>
        <v>0295/20</v>
      </c>
      <c r="B1420" s="16" t="str">
        <f>'Solicitação de Pagamentos'!E1422</f>
        <v>TROPICAL DISTRIBUIDORA HORTIFRUTIGRANJEIROS LTDA</v>
      </c>
      <c r="C1420" s="16">
        <f>'Solicitação de Pagamentos'!A1422</f>
        <v>1434335</v>
      </c>
      <c r="D1420" s="16">
        <f>'Solicitação de Pagamentos'!D1422</f>
        <v>482.8</v>
      </c>
    </row>
    <row r="1421" spans="1:4" x14ac:dyDescent="0.25">
      <c r="A1421" s="15" t="str">
        <f>'Solicitação de Pagamentos'!F1423</f>
        <v>0294/20</v>
      </c>
      <c r="B1421" s="16" t="str">
        <f>'Solicitação de Pagamentos'!E1423</f>
        <v>ALMEIDA COMERCIO DE ALIMENTOS EIRELI</v>
      </c>
      <c r="C1421" s="16">
        <f>'Solicitação de Pagamentos'!A1423</f>
        <v>506166</v>
      </c>
      <c r="D1421" s="16">
        <f>'Solicitação de Pagamentos'!D1423</f>
        <v>449.8</v>
      </c>
    </row>
    <row r="1422" spans="1:4" x14ac:dyDescent="0.25">
      <c r="A1422" s="15" t="str">
        <f>'Solicitação de Pagamentos'!F1424</f>
        <v>0295/20</v>
      </c>
      <c r="B1422" s="16" t="str">
        <f>'Solicitação de Pagamentos'!E1424</f>
        <v>A V BARROS &amp; VILLARES LTDA</v>
      </c>
      <c r="C1422" s="16">
        <f>'Solicitação de Pagamentos'!A1424</f>
        <v>8893</v>
      </c>
      <c r="D1422" s="16">
        <f>'Solicitação de Pagamentos'!D1424</f>
        <v>207.11</v>
      </c>
    </row>
    <row r="1423" spans="1:4" x14ac:dyDescent="0.25">
      <c r="A1423" s="15" t="str">
        <f>'Solicitação de Pagamentos'!F1425</f>
        <v>0293/20</v>
      </c>
      <c r="B1423" s="16" t="str">
        <f>'Solicitação de Pagamentos'!E1425</f>
        <v>ROSEMEIRE SANTOS DA COSTA</v>
      </c>
      <c r="C1423" s="16">
        <f>'Solicitação de Pagamentos'!A1425</f>
        <v>437</v>
      </c>
      <c r="D1423" s="16">
        <f>'Solicitação de Pagamentos'!D1425</f>
        <v>1258.52</v>
      </c>
    </row>
    <row r="1424" spans="1:4" x14ac:dyDescent="0.25">
      <c r="A1424" s="15" t="str">
        <f>'Solicitação de Pagamentos'!F1426</f>
        <v>0307/20</v>
      </c>
      <c r="B1424" s="16" t="str">
        <f>'Solicitação de Pagamentos'!E1426</f>
        <v>TRIADE HEALTH COMERCIO DE PRODUTOS HOSPITALARES LTDA</v>
      </c>
      <c r="C1424" s="16">
        <f>'Solicitação de Pagamentos'!A1426</f>
        <v>2025</v>
      </c>
      <c r="D1424" s="16">
        <f>'Solicitação de Pagamentos'!D1426</f>
        <v>1398.7</v>
      </c>
    </row>
    <row r="1425" spans="1:4" x14ac:dyDescent="0.25">
      <c r="A1425" s="15" t="str">
        <f>'Solicitação de Pagamentos'!F1427</f>
        <v>0307/20</v>
      </c>
      <c r="B1425" s="16" t="str">
        <f>'Solicitação de Pagamentos'!E1427</f>
        <v>DUPATRI HOSPITALAR COMERCIO IMPORTACAO E EXPORTACAO LTDA</v>
      </c>
      <c r="C1425" s="16">
        <f>'Solicitação de Pagamentos'!A1427</f>
        <v>117730</v>
      </c>
      <c r="D1425" s="16">
        <f>'Solicitação de Pagamentos'!D1427</f>
        <v>160.85</v>
      </c>
    </row>
    <row r="1426" spans="1:4" x14ac:dyDescent="0.25">
      <c r="A1426" s="15" t="str">
        <f>'Solicitação de Pagamentos'!F1428</f>
        <v>0308/20</v>
      </c>
      <c r="B1426" s="16" t="str">
        <f>'Solicitação de Pagamentos'!E1428</f>
        <v>MANUELLA COMERCIO DE COSMETICOS LTDA ME</v>
      </c>
      <c r="C1426" s="16">
        <f>'Solicitação de Pagamentos'!A1428</f>
        <v>88</v>
      </c>
      <c r="D1426" s="16">
        <f>'Solicitação de Pagamentos'!D1428</f>
        <v>1968.54</v>
      </c>
    </row>
    <row r="1427" spans="1:4" x14ac:dyDescent="0.25">
      <c r="A1427" s="15" t="str">
        <f>'Solicitação de Pagamentos'!F1429</f>
        <v>0306/20</v>
      </c>
      <c r="B1427" s="16" t="str">
        <f>'Solicitação de Pagamentos'!E1429</f>
        <v>KOPELL DISTRIBUICAO E LOGISTICA LTDA</v>
      </c>
      <c r="C1427" s="16">
        <f>'Solicitação de Pagamentos'!A1429</f>
        <v>342129</v>
      </c>
      <c r="D1427" s="16">
        <f>'Solicitação de Pagamentos'!D1429</f>
        <v>5115</v>
      </c>
    </row>
    <row r="1428" spans="1:4" x14ac:dyDescent="0.25">
      <c r="A1428" s="15" t="str">
        <f>'Solicitação de Pagamentos'!F1430</f>
        <v>0306/20</v>
      </c>
      <c r="B1428" s="16" t="str">
        <f>'Solicitação de Pagamentos'!E1430</f>
        <v>PAPELARIA E BAZAR POLGRYMAS LTDA</v>
      </c>
      <c r="C1428" s="16">
        <f>'Solicitação de Pagamentos'!A1430</f>
        <v>38411</v>
      </c>
      <c r="D1428" s="16">
        <f>'Solicitação de Pagamentos'!D1430</f>
        <v>755.29</v>
      </c>
    </row>
    <row r="1429" spans="1:4" x14ac:dyDescent="0.25">
      <c r="A1429" s="15" t="str">
        <f>'Solicitação de Pagamentos'!F1431</f>
        <v>0307/20</v>
      </c>
      <c r="B1429" s="16" t="str">
        <f>'Solicitação de Pagamentos'!E1431</f>
        <v>CIRURGICA OLIMPIO EIRELI EPP</v>
      </c>
      <c r="C1429" s="16">
        <f>'Solicitação de Pagamentos'!A1431</f>
        <v>113161</v>
      </c>
      <c r="D1429" s="16">
        <f>'Solicitação de Pagamentos'!D1431</f>
        <v>7028.32</v>
      </c>
    </row>
    <row r="1430" spans="1:4" x14ac:dyDescent="0.25">
      <c r="A1430" s="15" t="str">
        <f>'Solicitação de Pagamentos'!F1432</f>
        <v>0311/20</v>
      </c>
      <c r="B1430" s="16" t="str">
        <f>'Solicitação de Pagamentos'!E1432</f>
        <v>PULIRE IND. E COM. DE MATERIAL DE LIMPEZA EIRELI</v>
      </c>
      <c r="C1430" s="16">
        <f>'Solicitação de Pagamentos'!A1432</f>
        <v>122098</v>
      </c>
      <c r="D1430" s="16">
        <f>'Solicitação de Pagamentos'!D1432</f>
        <v>342.9</v>
      </c>
    </row>
    <row r="1431" spans="1:4" x14ac:dyDescent="0.25">
      <c r="A1431" s="15" t="str">
        <f>'Solicitação de Pagamentos'!F1433</f>
        <v>0311/20</v>
      </c>
      <c r="B1431" s="16" t="str">
        <f>'Solicitação de Pagamentos'!E1433</f>
        <v>FBS PRODUTOS DESCARTAVEIS EIRELI</v>
      </c>
      <c r="C1431" s="16">
        <f>'Solicitação de Pagamentos'!A1433</f>
        <v>1556</v>
      </c>
      <c r="D1431" s="16">
        <f>'Solicitação de Pagamentos'!D1433</f>
        <v>4907.8999999999996</v>
      </c>
    </row>
    <row r="1432" spans="1:4" x14ac:dyDescent="0.25">
      <c r="A1432" s="15" t="str">
        <f>'Solicitação de Pagamentos'!F1434</f>
        <v>0311/20</v>
      </c>
      <c r="B1432" s="16" t="str">
        <f>'Solicitação de Pagamentos'!E1434</f>
        <v>LIMPINHO COMERCIO DE PANOS EIRELE ME</v>
      </c>
      <c r="C1432" s="16">
        <f>'Solicitação de Pagamentos'!A1434</f>
        <v>1078</v>
      </c>
      <c r="D1432" s="16">
        <f>'Solicitação de Pagamentos'!D1434</f>
        <v>680</v>
      </c>
    </row>
    <row r="1433" spans="1:4" x14ac:dyDescent="0.25">
      <c r="A1433" s="15" t="str">
        <f>'Solicitação de Pagamentos'!F1435</f>
        <v>0208/20</v>
      </c>
      <c r="B1433" s="16" t="str">
        <f>'Solicitação de Pagamentos'!E1435</f>
        <v>PRAIAMAR TRANSP E COM GAS LTDA</v>
      </c>
      <c r="C1433" s="16">
        <f>'Solicitação de Pagamentos'!A1435</f>
        <v>6344</v>
      </c>
      <c r="D1433" s="16">
        <f>'Solicitação de Pagamentos'!D1435</f>
        <v>422</v>
      </c>
    </row>
    <row r="1434" spans="1:4" x14ac:dyDescent="0.25">
      <c r="A1434" s="15" t="str">
        <f>'Solicitação de Pagamentos'!F1436</f>
        <v>0295/20</v>
      </c>
      <c r="B1434" s="16" t="str">
        <f>'Solicitação de Pagamentos'!E1436</f>
        <v>TROPICAL DISTRIBUIDORA HORTIFRUTIGRANJEIROS LTDA</v>
      </c>
      <c r="C1434" s="16">
        <f>'Solicitação de Pagamentos'!A1436</f>
        <v>1435035</v>
      </c>
      <c r="D1434" s="16">
        <f>'Solicitação de Pagamentos'!D1436</f>
        <v>349.7</v>
      </c>
    </row>
    <row r="1435" spans="1:4" x14ac:dyDescent="0.25">
      <c r="A1435" s="15" t="str">
        <f>'Solicitação de Pagamentos'!F1437</f>
        <v>0285/20</v>
      </c>
      <c r="B1435" s="16" t="str">
        <f>'Solicitação de Pagamentos'!E1437</f>
        <v>SALUTEM INDUSTRIA E COMERCIO ELETRONICO EIRELI EPP</v>
      </c>
      <c r="C1435" s="16">
        <f>'Solicitação de Pagamentos'!A1437</f>
        <v>7187</v>
      </c>
      <c r="D1435" s="16">
        <f>'Solicitação de Pagamentos'!D1437</f>
        <v>632.5</v>
      </c>
    </row>
    <row r="1436" spans="1:4" x14ac:dyDescent="0.25">
      <c r="A1436" s="15" t="str">
        <f>'Solicitação de Pagamentos'!F1438</f>
        <v>0305/20</v>
      </c>
      <c r="B1436" s="16" t="str">
        <f>'Solicitação de Pagamentos'!E1438</f>
        <v>WORK BEE ROUPAS PROFISSIONAIS EIRLI</v>
      </c>
      <c r="C1436" s="16">
        <f>'Solicitação de Pagamentos'!A1438</f>
        <v>545</v>
      </c>
      <c r="D1436" s="16">
        <f>'Solicitação de Pagamentos'!D1438</f>
        <v>37905</v>
      </c>
    </row>
    <row r="1437" spans="1:4" x14ac:dyDescent="0.25">
      <c r="A1437" s="15" t="str">
        <f>'Solicitação de Pagamentos'!F1439</f>
        <v>0285/20</v>
      </c>
      <c r="B1437" s="16" t="str">
        <f>'Solicitação de Pagamentos'!E1439</f>
        <v>SALUTEM INDUSTRIA E COMERCIO ELETRONICO EIRELI EPP</v>
      </c>
      <c r="C1437" s="16">
        <f>'Solicitação de Pagamentos'!A1439</f>
        <v>7187</v>
      </c>
      <c r="D1437" s="16">
        <f>'Solicitação de Pagamentos'!D1439</f>
        <v>632.5</v>
      </c>
    </row>
    <row r="1438" spans="1:4" x14ac:dyDescent="0.25">
      <c r="A1438" s="15" t="str">
        <f>'Solicitação de Pagamentos'!F1440</f>
        <v>0305/20</v>
      </c>
      <c r="B1438" s="16" t="str">
        <f>'Solicitação de Pagamentos'!E1440</f>
        <v>BIO BRASIL CIENCIA E TECNOLOGIA S.A</v>
      </c>
      <c r="C1438" s="16">
        <f>'Solicitação de Pagamentos'!A1440</f>
        <v>11779</v>
      </c>
      <c r="D1438" s="16">
        <f>'Solicitação de Pagamentos'!D1440</f>
        <v>1946.1</v>
      </c>
    </row>
    <row r="1439" spans="1:4" x14ac:dyDescent="0.25">
      <c r="A1439" s="15" t="str">
        <f>'Solicitação de Pagamentos'!F1441</f>
        <v>0307/20</v>
      </c>
      <c r="B1439" s="16" t="str">
        <f>'Solicitação de Pagamentos'!E1441</f>
        <v>DE PAULI COM. REPRES IMPORT EXPORT LTDA</v>
      </c>
      <c r="C1439" s="16">
        <f>'Solicitação de Pagamentos'!A1441</f>
        <v>68902</v>
      </c>
      <c r="D1439" s="16">
        <f>'Solicitação de Pagamentos'!D1441</f>
        <v>1883.42</v>
      </c>
    </row>
    <row r="1440" spans="1:4" x14ac:dyDescent="0.25">
      <c r="A1440" s="15" t="str">
        <f>'Solicitação de Pagamentos'!F1442</f>
        <v>0307/20</v>
      </c>
      <c r="B1440" s="16" t="str">
        <f>'Solicitação de Pagamentos'!E1442</f>
        <v xml:space="preserve">JM HEALTH EQUIPAMENTOS MEDICOS </v>
      </c>
      <c r="C1440" s="16">
        <f>'Solicitação de Pagamentos'!A1442</f>
        <v>2114</v>
      </c>
      <c r="D1440" s="16">
        <f>'Solicitação de Pagamentos'!D1442</f>
        <v>3522.4</v>
      </c>
    </row>
    <row r="1441" spans="1:4" x14ac:dyDescent="0.25">
      <c r="A1441" s="15" t="str">
        <f>'Solicitação de Pagamentos'!F1443</f>
        <v>0308/20</v>
      </c>
      <c r="B1441" s="16" t="str">
        <f>'Solicitação de Pagamentos'!E1443</f>
        <v>EUCLIDES JOAO DOS SANTOS COSMETICOS ME</v>
      </c>
      <c r="C1441" s="16">
        <f>'Solicitação de Pagamentos'!A1443</f>
        <v>916</v>
      </c>
      <c r="D1441" s="16">
        <f>'Solicitação de Pagamentos'!D1443</f>
        <v>752.22</v>
      </c>
    </row>
    <row r="1442" spans="1:4" x14ac:dyDescent="0.25">
      <c r="A1442" s="15" t="str">
        <f>'Solicitação de Pagamentos'!F1444</f>
        <v>0309/20</v>
      </c>
      <c r="B1442" s="16" t="str">
        <f>'Solicitação de Pagamentos'!E1444</f>
        <v>LABEL ETIQUETAS LTDA</v>
      </c>
      <c r="C1442" s="16">
        <f>'Solicitação de Pagamentos'!A1444</f>
        <v>631</v>
      </c>
      <c r="D1442" s="16">
        <f>'Solicitação de Pagamentos'!D1444</f>
        <v>1772.1</v>
      </c>
    </row>
    <row r="1443" spans="1:4" x14ac:dyDescent="0.25">
      <c r="A1443" s="15" t="str">
        <f>'Solicitação de Pagamentos'!F1445</f>
        <v>0304/20</v>
      </c>
      <c r="B1443" s="16" t="str">
        <f>'Solicitação de Pagamentos'!E1445</f>
        <v>SUPERMED COM E IMP DE PROD MED E HOSP LTDA</v>
      </c>
      <c r="C1443" s="16">
        <f>'Solicitação de Pagamentos'!A1445</f>
        <v>482965</v>
      </c>
      <c r="D1443" s="16">
        <f>'Solicitação de Pagamentos'!D1445</f>
        <v>563.33000000000004</v>
      </c>
    </row>
    <row r="1444" spans="1:4" x14ac:dyDescent="0.25">
      <c r="A1444" s="15" t="str">
        <f>'Solicitação de Pagamentos'!F1446</f>
        <v>0304/20</v>
      </c>
      <c r="B1444" s="16" t="str">
        <f>'Solicitação de Pagamentos'!E1446</f>
        <v>ANTIBIOTICOS DO BRASIL LTDA</v>
      </c>
      <c r="C1444" s="16">
        <f>'Solicitação de Pagamentos'!A1446</f>
        <v>184200</v>
      </c>
      <c r="D1444" s="16">
        <f>'Solicitação de Pagamentos'!D1446</f>
        <v>6000</v>
      </c>
    </row>
    <row r="1445" spans="1:4" x14ac:dyDescent="0.25">
      <c r="A1445" s="15" t="str">
        <f>'Solicitação de Pagamentos'!F1447</f>
        <v>0304/20</v>
      </c>
      <c r="B1445" s="16" t="str">
        <f>'Solicitação de Pagamentos'!E1447</f>
        <v>COMERCIAL CIRURGICA RIOCLARENSE LTDA</v>
      </c>
      <c r="C1445" s="16">
        <f>'Solicitação de Pagamentos'!A1447</f>
        <v>36135</v>
      </c>
      <c r="D1445" s="16">
        <f>'Solicitação de Pagamentos'!D1447</f>
        <v>17440</v>
      </c>
    </row>
    <row r="1446" spans="1:4" x14ac:dyDescent="0.25">
      <c r="A1446" s="15" t="str">
        <f>'Solicitação de Pagamentos'!F1448</f>
        <v>0304/20</v>
      </c>
      <c r="B1446" s="16" t="str">
        <f>'Solicitação de Pagamentos'!E1448</f>
        <v>SUPERMED COM E IMP DE PROD MED E HOSP LTDA</v>
      </c>
      <c r="C1446" s="16">
        <f>'Solicitação de Pagamentos'!A1448</f>
        <v>141960</v>
      </c>
      <c r="D1446" s="16">
        <f>'Solicitação de Pagamentos'!D1448</f>
        <v>323.17</v>
      </c>
    </row>
    <row r="1447" spans="1:4" x14ac:dyDescent="0.25">
      <c r="A1447" s="15" t="str">
        <f>'Solicitação de Pagamentos'!F1449</f>
        <v>0311/20</v>
      </c>
      <c r="B1447" s="16" t="str">
        <f>'Solicitação de Pagamentos'!E1449</f>
        <v>SALES EQUIPAMENTOS E PRODUTOS DE HIGIENE PROFISSIONAL LTDA</v>
      </c>
      <c r="C1447" s="16">
        <f>'Solicitação de Pagamentos'!A1449</f>
        <v>3651609</v>
      </c>
      <c r="D1447" s="16">
        <f>'Solicitação de Pagamentos'!D1449</f>
        <v>3156.21</v>
      </c>
    </row>
    <row r="1448" spans="1:4" x14ac:dyDescent="0.25">
      <c r="A1448" s="15" t="str">
        <f>'Solicitação de Pagamentos'!F1450</f>
        <v>0311/20</v>
      </c>
      <c r="B1448" s="16" t="str">
        <f>'Solicitação de Pagamentos'!E1450</f>
        <v>SIST DE SERV RB QUALITY COM DE BEM LTDA</v>
      </c>
      <c r="C1448" s="16">
        <f>'Solicitação de Pagamentos'!A1450</f>
        <v>1332209</v>
      </c>
      <c r="D1448" s="16">
        <f>'Solicitação de Pagamentos'!D1450</f>
        <v>231.5</v>
      </c>
    </row>
    <row r="1449" spans="1:4" x14ac:dyDescent="0.25">
      <c r="A1449" s="15" t="str">
        <f>'Solicitação de Pagamentos'!F1451</f>
        <v>0311/20</v>
      </c>
      <c r="B1449" s="16" t="str">
        <f>'Solicitação de Pagamentos'!E1451</f>
        <v>SIST DE SERV RB QUALITY COM DE BEM LTDA</v>
      </c>
      <c r="C1449" s="16">
        <f>'Solicitação de Pagamentos'!A1451</f>
        <v>1331443</v>
      </c>
      <c r="D1449" s="16">
        <f>'Solicitação de Pagamentos'!D1451</f>
        <v>7131.67</v>
      </c>
    </row>
    <row r="1450" spans="1:4" x14ac:dyDescent="0.25">
      <c r="A1450" s="15" t="str">
        <f>'Solicitação de Pagamentos'!F1452</f>
        <v>0311/20</v>
      </c>
      <c r="B1450" s="16" t="str">
        <f>'Solicitação de Pagamentos'!E1452</f>
        <v xml:space="preserve">ECO SOLUÇÕES PRODUTOS DE LIMPEZA LTDA ME </v>
      </c>
      <c r="C1450" s="16">
        <f>'Solicitação de Pagamentos'!A1452</f>
        <v>14584</v>
      </c>
      <c r="D1450" s="16">
        <f>'Solicitação de Pagamentos'!D1452</f>
        <v>1535.96</v>
      </c>
    </row>
    <row r="1451" spans="1:4" x14ac:dyDescent="0.25">
      <c r="A1451" s="15" t="str">
        <f>'Solicitação de Pagamentos'!F1453</f>
        <v>0295/20</v>
      </c>
      <c r="B1451" s="16" t="str">
        <f>'Solicitação de Pagamentos'!E1453</f>
        <v>A V BARROS &amp; VILLARES LTDA</v>
      </c>
      <c r="C1451" s="16">
        <f>'Solicitação de Pagamentos'!A1453</f>
        <v>8939</v>
      </c>
      <c r="D1451" s="16">
        <f>'Solicitação de Pagamentos'!D1453</f>
        <v>343.15</v>
      </c>
    </row>
    <row r="1452" spans="1:4" x14ac:dyDescent="0.25">
      <c r="A1452" s="15" t="str">
        <f>'Solicitação de Pagamentos'!F1454</f>
        <v>0295/20</v>
      </c>
      <c r="B1452" s="16" t="str">
        <f>'Solicitação de Pagamentos'!E1454</f>
        <v>TROPICAL DISTRIBUIDORA HORTIFRUTIGRANJEIROS LTDA</v>
      </c>
      <c r="C1452" s="16">
        <f>'Solicitação de Pagamentos'!A1454</f>
        <v>1435400</v>
      </c>
      <c r="D1452" s="16">
        <f>'Solicitação de Pagamentos'!D1454</f>
        <v>487.5</v>
      </c>
    </row>
    <row r="1453" spans="1:4" x14ac:dyDescent="0.25">
      <c r="A1453" s="15" t="str">
        <f>'Solicitação de Pagamentos'!F1455</f>
        <v>0320/20</v>
      </c>
      <c r="B1453" s="16" t="str">
        <f>'Solicitação de Pagamentos'!E1455</f>
        <v>CIRURGICA KD LTDA</v>
      </c>
      <c r="C1453" s="16">
        <f>'Solicitação de Pagamentos'!A1455</f>
        <v>56021</v>
      </c>
      <c r="D1453" s="16">
        <f>'Solicitação de Pagamentos'!D1455</f>
        <v>22680</v>
      </c>
    </row>
    <row r="1454" spans="1:4" x14ac:dyDescent="0.25">
      <c r="A1454" s="15" t="str">
        <f>'Solicitação de Pagamentos'!F1456</f>
        <v>0304/20</v>
      </c>
      <c r="B1454" s="16" t="str">
        <f>'Solicitação de Pagamentos'!E1456</f>
        <v>PHARMA STAR COMERCIO DE MEDICAMENTOS LTDA</v>
      </c>
      <c r="C1454" s="16">
        <f>'Solicitação de Pagamentos'!A1456</f>
        <v>5822</v>
      </c>
      <c r="D1454" s="16">
        <f>'Solicitação de Pagamentos'!D1456</f>
        <v>1008</v>
      </c>
    </row>
    <row r="1455" spans="1:4" x14ac:dyDescent="0.25">
      <c r="A1455" s="15" t="str">
        <f>'Solicitação de Pagamentos'!F1457</f>
        <v>0311/20</v>
      </c>
      <c r="B1455" s="16" t="str">
        <f>'Solicitação de Pagamentos'!E1457</f>
        <v>SIST DE SERV RB QUALITY COM DE BEM LTDA</v>
      </c>
      <c r="C1455" s="16">
        <f>'Solicitação de Pagamentos'!A1457</f>
        <v>1333762</v>
      </c>
      <c r="D1455" s="16">
        <f>'Solicitação de Pagamentos'!D1457</f>
        <v>2350</v>
      </c>
    </row>
    <row r="1456" spans="1:4" x14ac:dyDescent="0.25">
      <c r="A1456" s="15" t="str">
        <f>'Solicitação de Pagamentos'!F1458</f>
        <v>0313/20</v>
      </c>
      <c r="B1456" s="16" t="str">
        <f>'Solicitação de Pagamentos'!E1458</f>
        <v>EBR COMERCIO VAREJISTA DE ELETRODOMESTICOS LTDA</v>
      </c>
      <c r="C1456" s="16">
        <f>'Solicitação de Pagamentos'!A1458</f>
        <v>3447</v>
      </c>
      <c r="D1456" s="16">
        <f>'Solicitação de Pagamentos'!D1458</f>
        <v>1066.26</v>
      </c>
    </row>
    <row r="1457" spans="1:4" x14ac:dyDescent="0.25">
      <c r="A1457" s="15" t="str">
        <f>'Solicitação de Pagamentos'!F1459</f>
        <v>0310/20</v>
      </c>
      <c r="B1457" s="16" t="str">
        <f>'Solicitação de Pagamentos'!E1459</f>
        <v>FEMAG IND E COM DE PASTAS PARA ARQ LTDA</v>
      </c>
      <c r="C1457" s="16">
        <f>'Solicitação de Pagamentos'!A1459</f>
        <v>13209</v>
      </c>
      <c r="D1457" s="16">
        <f>'Solicitação de Pagamentos'!D1459</f>
        <v>1115</v>
      </c>
    </row>
    <row r="1458" spans="1:4" x14ac:dyDescent="0.25">
      <c r="A1458" s="15" t="str">
        <f>'Solicitação de Pagamentos'!F1460</f>
        <v>0295/20</v>
      </c>
      <c r="B1458" s="16" t="str">
        <f>'Solicitação de Pagamentos'!E1460</f>
        <v>TROPICAL DISTRIBUIDORA HORTIFRUTIGRANJEIROS LTDA</v>
      </c>
      <c r="C1458" s="16">
        <f>'Solicitação de Pagamentos'!A1460</f>
        <v>1435749</v>
      </c>
      <c r="D1458" s="16">
        <f>'Solicitação de Pagamentos'!D1460</f>
        <v>415.3</v>
      </c>
    </row>
    <row r="1459" spans="1:4" x14ac:dyDescent="0.25">
      <c r="A1459" s="15" t="str">
        <f>'Solicitação de Pagamentos'!F1461</f>
        <v>0208/20</v>
      </c>
      <c r="B1459" s="16" t="str">
        <f>'Solicitação de Pagamentos'!E1461</f>
        <v>PRAIAMAR TRANSP E COM GAS LTDA</v>
      </c>
      <c r="C1459" s="16">
        <f>'Solicitação de Pagamentos'!A1461</f>
        <v>6429</v>
      </c>
      <c r="D1459" s="16">
        <f>'Solicitação de Pagamentos'!D1461</f>
        <v>422</v>
      </c>
    </row>
    <row r="1460" spans="1:4" x14ac:dyDescent="0.25">
      <c r="A1460" s="15" t="str">
        <f>'Solicitação de Pagamentos'!F1462</f>
        <v>0013/20</v>
      </c>
      <c r="B1460" s="16" t="str">
        <f>'Solicitação de Pagamentos'!E1462</f>
        <v>MMT COMERCIO E INSTALAÇÕES ELETR EM ALT E BAIXA TENSÃO LTDA ME</v>
      </c>
      <c r="C1460" s="16">
        <f>'Solicitação de Pagamentos'!A1462</f>
        <v>693</v>
      </c>
      <c r="D1460" s="16">
        <f>'Solicitação de Pagamentos'!D1462</f>
        <v>12968.39</v>
      </c>
    </row>
    <row r="1461" spans="1:4" x14ac:dyDescent="0.25">
      <c r="A1461" s="15" t="str">
        <f>'Solicitação de Pagamentos'!F1463</f>
        <v>0295/20</v>
      </c>
      <c r="B1461" s="16" t="str">
        <f>'Solicitação de Pagamentos'!E1463</f>
        <v>TROPICAL DISTRIBUIDORA HORTIFRUTIGRANJEIROS LTDA</v>
      </c>
      <c r="C1461" s="16">
        <f>'Solicitação de Pagamentos'!A1463</f>
        <v>1436176</v>
      </c>
      <c r="D1461" s="16">
        <f>'Solicitação de Pagamentos'!D1463</f>
        <v>786.05</v>
      </c>
    </row>
    <row r="1462" spans="1:4" x14ac:dyDescent="0.25">
      <c r="A1462" s="15" t="str">
        <f>'Solicitação de Pagamentos'!F1464</f>
        <v>0301/20</v>
      </c>
      <c r="B1462" s="16" t="str">
        <f>'Solicitação de Pagamentos'!E1464</f>
        <v>TERMOINTER INTERCAMBIADORES LTDA</v>
      </c>
      <c r="C1462" s="16">
        <f>'Solicitação de Pagamentos'!A1464</f>
        <v>8748</v>
      </c>
      <c r="D1462" s="16">
        <f>'Solicitação de Pagamentos'!D1464</f>
        <v>2179.3000000000002</v>
      </c>
    </row>
    <row r="1463" spans="1:4" x14ac:dyDescent="0.25">
      <c r="A1463" s="15" t="str">
        <f>'Solicitação de Pagamentos'!F1465</f>
        <v>0054/20</v>
      </c>
      <c r="B1463" s="16" t="str">
        <f>'Solicitação de Pagamentos'!E1465</f>
        <v>INSTITUTO NACIONAL DE METROLOGIA, QUALIDADE E TECNOLOGIA - INMETRO.</v>
      </c>
      <c r="C1463" s="16">
        <f>'Solicitação de Pagamentos'!A1465</f>
        <v>11803873</v>
      </c>
      <c r="D1463" s="16">
        <f>'Solicitação de Pagamentos'!D1465</f>
        <v>1417.44</v>
      </c>
    </row>
    <row r="1464" spans="1:4" x14ac:dyDescent="0.25">
      <c r="A1464" s="15" t="str">
        <f>'Solicitação de Pagamentos'!F1466</f>
        <v>0321/20</v>
      </c>
      <c r="B1464" s="16" t="str">
        <f>'Solicitação de Pagamentos'!E1466</f>
        <v>NOVAMED PRODUTOS HOSPITALARES LTDA</v>
      </c>
      <c r="C1464" s="16">
        <f>'Solicitação de Pagamentos'!A1466</f>
        <v>389</v>
      </c>
      <c r="D1464" s="16">
        <f>'Solicitação de Pagamentos'!D1466</f>
        <v>55350</v>
      </c>
    </row>
    <row r="1465" spans="1:4" x14ac:dyDescent="0.25">
      <c r="A1465" s="15" t="str">
        <f>'Solicitação de Pagamentos'!F1467</f>
        <v>0320/20</v>
      </c>
      <c r="B1465" s="16" t="str">
        <f>'Solicitação de Pagamentos'!E1467</f>
        <v>MEDICAMENTAL HOSPITALAR LTDA</v>
      </c>
      <c r="C1465" s="16">
        <f>'Solicitação de Pagamentos'!A1467</f>
        <v>48946</v>
      </c>
      <c r="D1465" s="16">
        <f>'Solicitação de Pagamentos'!D1467</f>
        <v>442.55</v>
      </c>
    </row>
    <row r="1466" spans="1:4" x14ac:dyDescent="0.25">
      <c r="A1466" s="15" t="str">
        <f>'Solicitação de Pagamentos'!F1468</f>
        <v>0242/20</v>
      </c>
      <c r="B1466" s="16" t="str">
        <f>'Solicitação de Pagamentos'!E1468</f>
        <v>COMERCIAL CIRURGICA RIOCLARENSE LTDA</v>
      </c>
      <c r="C1466" s="16">
        <f>'Solicitação de Pagamentos'!A1468</f>
        <v>1374609</v>
      </c>
      <c r="D1466" s="16">
        <f>'Solicitação de Pagamentos'!D1468</f>
        <v>1860</v>
      </c>
    </row>
    <row r="1467" spans="1:4" x14ac:dyDescent="0.25">
      <c r="A1467" s="15" t="str">
        <f>'Solicitação de Pagamentos'!F1469</f>
        <v>0318/20</v>
      </c>
      <c r="B1467" s="16" t="str">
        <f>'Solicitação de Pagamentos'!E1469</f>
        <v>ALMEIDA COMERCIO DE ALIMENTOS EIRELI</v>
      </c>
      <c r="C1467" s="16">
        <f>'Solicitação de Pagamentos'!A1469</f>
        <v>507823</v>
      </c>
      <c r="D1467" s="16">
        <f>'Solicitação de Pagamentos'!D1469</f>
        <v>1011.8</v>
      </c>
    </row>
    <row r="1468" spans="1:4" x14ac:dyDescent="0.25">
      <c r="A1468" s="15" t="str">
        <f>'Solicitação de Pagamentos'!F1470</f>
        <v>0304/20</v>
      </c>
      <c r="B1468" s="16" t="str">
        <f>'Solicitação de Pagamentos'!E1470</f>
        <v>CRISTALIA PROD QUIMICOS FARMACEUTICOS LTDA</v>
      </c>
      <c r="C1468" s="16">
        <f>'Solicitação de Pagamentos'!A1470</f>
        <v>2805822</v>
      </c>
      <c r="D1468" s="16">
        <f>'Solicitação de Pagamentos'!D1470</f>
        <v>6500</v>
      </c>
    </row>
    <row r="1469" spans="1:4" x14ac:dyDescent="0.25">
      <c r="A1469" s="15" t="str">
        <f>'Solicitação de Pagamentos'!F1471</f>
        <v>0304/20</v>
      </c>
      <c r="B1469" s="16" t="str">
        <f>'Solicitação de Pagamentos'!E1471</f>
        <v>CRISTALIA PROD QUIMICOS FARMACEUTICOS LTDA</v>
      </c>
      <c r="C1469" s="16">
        <f>'Solicitação de Pagamentos'!A1471</f>
        <v>2806464</v>
      </c>
      <c r="D1469" s="16">
        <f>'Solicitação de Pagamentos'!D1471</f>
        <v>885</v>
      </c>
    </row>
    <row r="1470" spans="1:4" x14ac:dyDescent="0.25">
      <c r="A1470" s="15" t="str">
        <f>'Solicitação de Pagamentos'!F1472</f>
        <v>0302/20</v>
      </c>
      <c r="B1470" s="16" t="str">
        <f>'Solicitação de Pagamentos'!E1472</f>
        <v>HOSP LIGTH - MATERIAIS HOSPITALARES E ELETRICOS ESP LTDA</v>
      </c>
      <c r="C1470" s="16">
        <f>'Solicitação de Pagamentos'!A1472</f>
        <v>9129</v>
      </c>
      <c r="D1470" s="16">
        <f>'Solicitação de Pagamentos'!D1472</f>
        <v>1912.01</v>
      </c>
    </row>
    <row r="1471" spans="1:4" x14ac:dyDescent="0.25">
      <c r="A1471" s="15" t="str">
        <f>'Solicitação de Pagamentos'!F1473</f>
        <v>0297/20</v>
      </c>
      <c r="B1471" s="16" t="str">
        <f>'Solicitação de Pagamentos'!E1473</f>
        <v>DOM JOÃO PAES E DOCES LTDA</v>
      </c>
      <c r="C1471" s="16">
        <f>'Solicitação de Pagamentos'!A1473</f>
        <v>53</v>
      </c>
      <c r="D1471" s="16">
        <f>'Solicitação de Pagamentos'!D1473</f>
        <v>753.03</v>
      </c>
    </row>
    <row r="1472" spans="1:4" x14ac:dyDescent="0.25">
      <c r="A1472" s="15" t="str">
        <f>'Solicitação de Pagamentos'!F1474</f>
        <v>0297/20</v>
      </c>
      <c r="B1472" s="16" t="str">
        <f>'Solicitação de Pagamentos'!E1474</f>
        <v>DOM JOÃO PAES E DOCES LTDA</v>
      </c>
      <c r="C1472" s="16">
        <f>'Solicitação de Pagamentos'!A1474</f>
        <v>52</v>
      </c>
      <c r="D1472" s="16">
        <f>'Solicitação de Pagamentos'!D1474</f>
        <v>182</v>
      </c>
    </row>
    <row r="1473" spans="1:4" x14ac:dyDescent="0.25">
      <c r="A1473" s="15" t="str">
        <f>'Solicitação de Pagamentos'!F1475</f>
        <v>0296/20</v>
      </c>
      <c r="B1473" s="16" t="str">
        <f>'Solicitação de Pagamentos'!E1475</f>
        <v>DOM JOÃO PAES E DOCES LTDA</v>
      </c>
      <c r="C1473" s="16">
        <f>'Solicitação de Pagamentos'!A1475</f>
        <v>51</v>
      </c>
      <c r="D1473" s="16">
        <f>'Solicitação de Pagamentos'!D1475</f>
        <v>300</v>
      </c>
    </row>
    <row r="1474" spans="1:4" x14ac:dyDescent="0.25">
      <c r="A1474" s="15" t="str">
        <f>'Solicitação de Pagamentos'!F1476</f>
        <v>0234/20</v>
      </c>
      <c r="B1474" s="16" t="str">
        <f>'Solicitação de Pagamentos'!E1476</f>
        <v>VIEIRA &amp; COUTO COMERCIO DISTRIBUIÇÃO PRODUTOS ALIMENTICIOS LTDA</v>
      </c>
      <c r="C1474" s="16">
        <f>'Solicitação de Pagamentos'!A1476</f>
        <v>48022</v>
      </c>
      <c r="D1474" s="16">
        <f>'Solicitação de Pagamentos'!D1476</f>
        <v>833</v>
      </c>
    </row>
    <row r="1475" spans="1:4" x14ac:dyDescent="0.25">
      <c r="A1475" s="15" t="str">
        <f>'Solicitação de Pagamentos'!F1477</f>
        <v>0317/20</v>
      </c>
      <c r="B1475" s="16" t="str">
        <f>'Solicitação de Pagamentos'!E1477</f>
        <v>ALMEIDA COMERCIO DE ALIMENTOS EIRELI</v>
      </c>
      <c r="C1475" s="16">
        <f>'Solicitação de Pagamentos'!A1477</f>
        <v>508928</v>
      </c>
      <c r="D1475" s="16">
        <f>'Solicitação de Pagamentos'!D1477</f>
        <v>1535.16</v>
      </c>
    </row>
    <row r="1476" spans="1:4" x14ac:dyDescent="0.25">
      <c r="A1476" s="15" t="str">
        <f>'Solicitação de Pagamentos'!F1478</f>
        <v>0314/20</v>
      </c>
      <c r="B1476" s="16" t="str">
        <f>'Solicitação de Pagamentos'!E1478</f>
        <v>A V BARROS &amp; VILLARES LTDA</v>
      </c>
      <c r="C1476" s="16">
        <f>'Solicitação de Pagamentos'!A1478</f>
        <v>8996</v>
      </c>
      <c r="D1476" s="16">
        <f>'Solicitação de Pagamentos'!D1478</f>
        <v>258.45999999999998</v>
      </c>
    </row>
    <row r="1477" spans="1:4" x14ac:dyDescent="0.25">
      <c r="A1477" s="15" t="str">
        <f>'Solicitação de Pagamentos'!F1479</f>
        <v>0314/20</v>
      </c>
      <c r="B1477" s="16" t="str">
        <f>'Solicitação de Pagamentos'!E1479</f>
        <v>A V BARROS &amp; VILLARES LTDA</v>
      </c>
      <c r="C1477" s="16">
        <f>'Solicitação de Pagamentos'!A1479</f>
        <v>9007</v>
      </c>
      <c r="D1477" s="16">
        <f>'Solicitação de Pagamentos'!D1479</f>
        <v>223.63</v>
      </c>
    </row>
    <row r="1478" spans="1:4" x14ac:dyDescent="0.25">
      <c r="A1478" s="15" t="str">
        <f>'Solicitação de Pagamentos'!F1480</f>
        <v>0320/20</v>
      </c>
      <c r="B1478" s="16" t="str">
        <f>'Solicitação de Pagamentos'!E1480</f>
        <v>OCEAN PROD HOSP LTDA</v>
      </c>
      <c r="C1478" s="16">
        <f>'Solicitação de Pagamentos'!A1480</f>
        <v>50917</v>
      </c>
      <c r="D1478" s="16">
        <f>'Solicitação de Pagamentos'!D1480</f>
        <v>330</v>
      </c>
    </row>
    <row r="1479" spans="1:4" x14ac:dyDescent="0.25">
      <c r="A1479" s="15" t="str">
        <f>'Solicitação de Pagamentos'!F1481</f>
        <v>0321/20</v>
      </c>
      <c r="B1479" s="16" t="str">
        <f>'Solicitação de Pagamentos'!E1481</f>
        <v>CIRURGICA KD LTDA</v>
      </c>
      <c r="C1479" s="16">
        <f>'Solicitação de Pagamentos'!A1481</f>
        <v>56124</v>
      </c>
      <c r="D1479" s="16">
        <f>'Solicitação de Pagamentos'!D1481</f>
        <v>9280</v>
      </c>
    </row>
    <row r="1480" spans="1:4" x14ac:dyDescent="0.25">
      <c r="A1480" s="15" t="str">
        <f>'Solicitação de Pagamentos'!F1482</f>
        <v>0321/20</v>
      </c>
      <c r="B1480" s="16" t="str">
        <f>'Solicitação de Pagamentos'!E1482</f>
        <v>BT EQUIPAMENTOS INDUSTRIAIS EIRELI</v>
      </c>
      <c r="C1480" s="16">
        <f>'Solicitação de Pagamentos'!A1482</f>
        <v>312222</v>
      </c>
      <c r="D1480" s="16">
        <f>'Solicitação de Pagamentos'!D1482</f>
        <v>21450</v>
      </c>
    </row>
    <row r="1481" spans="1:4" x14ac:dyDescent="0.25">
      <c r="A1481" s="15" t="str">
        <f>'Solicitação de Pagamentos'!F1483</f>
        <v>0208/20</v>
      </c>
      <c r="B1481" s="16" t="str">
        <f>'Solicitação de Pagamentos'!E1483</f>
        <v>PRAIAMAR TRANSP E COM GAS LTDA</v>
      </c>
      <c r="C1481" s="16">
        <f>'Solicitação de Pagamentos'!A1483</f>
        <v>6534</v>
      </c>
      <c r="D1481" s="16">
        <f>'Solicitação de Pagamentos'!D1483</f>
        <v>422</v>
      </c>
    </row>
    <row r="1482" spans="1:4" x14ac:dyDescent="0.25">
      <c r="A1482" s="15" t="str">
        <f>'Solicitação de Pagamentos'!F1484</f>
        <v>0318/20</v>
      </c>
      <c r="B1482" s="16" t="str">
        <f>'Solicitação de Pagamentos'!E1484</f>
        <v>ALMEIDA COMERCIO DE ALIMENTOS EIRELI</v>
      </c>
      <c r="C1482" s="16">
        <f>'Solicitação de Pagamentos'!A1484</f>
        <v>508929</v>
      </c>
      <c r="D1482" s="16">
        <f>'Solicitação de Pagamentos'!D1484</f>
        <v>776.75</v>
      </c>
    </row>
    <row r="1483" spans="1:4" x14ac:dyDescent="0.25">
      <c r="A1483" s="15" t="str">
        <f>'Solicitação de Pagamentos'!F1485</f>
        <v>0314/20</v>
      </c>
      <c r="B1483" s="16" t="str">
        <f>'Solicitação de Pagamentos'!E1485</f>
        <v>A V BARROS &amp; VILLARES LTDA</v>
      </c>
      <c r="C1483" s="16">
        <f>'Solicitação de Pagamentos'!A1485</f>
        <v>9056</v>
      </c>
      <c r="D1483" s="16">
        <f>'Solicitação de Pagamentos'!D1485</f>
        <v>280.89999999999998</v>
      </c>
    </row>
    <row r="1484" spans="1:4" x14ac:dyDescent="0.25">
      <c r="A1484" s="15" t="str">
        <f>'Solicitação de Pagamentos'!F1486</f>
        <v>0317/20</v>
      </c>
      <c r="B1484" s="16" t="str">
        <f>'Solicitação de Pagamentos'!E1486</f>
        <v>COMERCIAL DANETOS PRODUTOS ALIMENTICIOS E LIMPEZA - COMERCIAL DANETOS LTDA</v>
      </c>
      <c r="C1484" s="16">
        <f>'Solicitação de Pagamentos'!A1486</f>
        <v>43215</v>
      </c>
      <c r="D1484" s="16">
        <f>'Solicitação de Pagamentos'!D1486</f>
        <v>2963.5</v>
      </c>
    </row>
    <row r="1485" spans="1:4" x14ac:dyDescent="0.25">
      <c r="A1485" s="15" t="str">
        <f>'Solicitação de Pagamentos'!F1487</f>
        <v>0314/20</v>
      </c>
      <c r="B1485" s="16" t="str">
        <f>'Solicitação de Pagamentos'!E1487</f>
        <v>A V BARROS &amp; VILLARES LTDA</v>
      </c>
      <c r="C1485" s="16">
        <f>'Solicitação de Pagamentos'!A1487</f>
        <v>9078</v>
      </c>
      <c r="D1485" s="16">
        <f>'Solicitação de Pagamentos'!D1487</f>
        <v>223.14</v>
      </c>
    </row>
    <row r="1486" spans="1:4" x14ac:dyDescent="0.25">
      <c r="A1486" s="15" t="str">
        <f>'Solicitação de Pagamentos'!F1488</f>
        <v>0323/20</v>
      </c>
      <c r="B1486" s="16" t="str">
        <f>'Solicitação de Pagamentos'!E1488</f>
        <v>OREGON FARMACEUTICA LTDA</v>
      </c>
      <c r="C1486" s="16">
        <f>'Solicitação de Pagamentos'!A1488</f>
        <v>30908</v>
      </c>
      <c r="D1486" s="16">
        <f>'Solicitação de Pagamentos'!D1488</f>
        <v>7600</v>
      </c>
    </row>
    <row r="1487" spans="1:4" x14ac:dyDescent="0.25">
      <c r="A1487" s="15" t="str">
        <f>'Solicitação de Pagamentos'!F1489</f>
        <v>0323/20</v>
      </c>
      <c r="B1487" s="16" t="str">
        <f>'Solicitação de Pagamentos'!E1489</f>
        <v>MULTIFARMA COMERCIAL LTDA</v>
      </c>
      <c r="C1487" s="16">
        <f>'Solicitação de Pagamentos'!A1489</f>
        <v>145854</v>
      </c>
      <c r="D1487" s="16">
        <f>'Solicitação de Pagamentos'!D1489</f>
        <v>2600</v>
      </c>
    </row>
    <row r="1488" spans="1:4" x14ac:dyDescent="0.25">
      <c r="A1488" s="15" t="str">
        <f>'Solicitação de Pagamentos'!F1490</f>
        <v>0323/20</v>
      </c>
      <c r="B1488" s="16" t="str">
        <f>'Solicitação de Pagamentos'!E1490</f>
        <v>MEDICAMENTAL HOSPITALAR LTDA</v>
      </c>
      <c r="C1488" s="16">
        <f>'Solicitação de Pagamentos'!A1490</f>
        <v>49880</v>
      </c>
      <c r="D1488" s="16">
        <f>'Solicitação de Pagamentos'!D1490</f>
        <v>519.6</v>
      </c>
    </row>
    <row r="1489" spans="1:4" x14ac:dyDescent="0.25">
      <c r="A1489" s="15" t="str">
        <f>'Solicitação de Pagamentos'!F1491</f>
        <v>0323/20</v>
      </c>
      <c r="B1489" s="16" t="str">
        <f>'Solicitação de Pagamentos'!E1491</f>
        <v>CIRURGICA OLIMPIO EIRELI EPP</v>
      </c>
      <c r="C1489" s="16">
        <f>'Solicitação de Pagamentos'!A1491</f>
        <v>114035</v>
      </c>
      <c r="D1489" s="16">
        <f>'Solicitação de Pagamentos'!D1491</f>
        <v>326.25</v>
      </c>
    </row>
    <row r="1490" spans="1:4" x14ac:dyDescent="0.25">
      <c r="A1490" s="15" t="str">
        <f>'Solicitação de Pagamentos'!F1492</f>
        <v>0323/20</v>
      </c>
      <c r="B1490" s="16" t="str">
        <f>'Solicitação de Pagamentos'!E1492</f>
        <v>REPRESS DISTRIBUIDORA DE MEDICAMENTOS EIRELLI</v>
      </c>
      <c r="C1490" s="16">
        <f>'Solicitação de Pagamentos'!A1492</f>
        <v>189192</v>
      </c>
      <c r="D1490" s="16">
        <f>'Solicitação de Pagamentos'!D1492</f>
        <v>730</v>
      </c>
    </row>
    <row r="1491" spans="1:4" x14ac:dyDescent="0.25">
      <c r="A1491" s="15" t="str">
        <f>'Solicitação de Pagamentos'!F1493</f>
        <v>0323/20</v>
      </c>
      <c r="B1491" s="16" t="str">
        <f>'Solicitação de Pagamentos'!E1493</f>
        <v>MED CENTER COMERCIAL LTDA</v>
      </c>
      <c r="C1491" s="16">
        <f>'Solicitação de Pagamentos'!A1493</f>
        <v>300214</v>
      </c>
      <c r="D1491" s="16">
        <f>'Solicitação de Pagamentos'!D1493</f>
        <v>2837.8</v>
      </c>
    </row>
    <row r="1492" spans="1:4" x14ac:dyDescent="0.25">
      <c r="A1492" s="15" t="str">
        <f>'Solicitação de Pagamentos'!F1494</f>
        <v>0323/20</v>
      </c>
      <c r="B1492" s="16" t="str">
        <f>'Solicitação de Pagamentos'!E1494</f>
        <v>COMERCIAL CIRURGICA RIOCLARENSE LTDA</v>
      </c>
      <c r="C1492" s="16">
        <f>'Solicitação de Pagamentos'!A1494</f>
        <v>1377700</v>
      </c>
      <c r="D1492" s="16">
        <f>'Solicitação de Pagamentos'!D1494</f>
        <v>3400</v>
      </c>
    </row>
    <row r="1493" spans="1:4" x14ac:dyDescent="0.25">
      <c r="A1493" s="15" t="str">
        <f>'Solicitação de Pagamentos'!F1495</f>
        <v>0323/20</v>
      </c>
      <c r="B1493" s="16" t="str">
        <f>'Solicitação de Pagamentos'!E1495</f>
        <v>ATIVA COMERCIAL HOSPITALAR LTDA</v>
      </c>
      <c r="C1493" s="16">
        <f>'Solicitação de Pagamentos'!A1495</f>
        <v>40997</v>
      </c>
      <c r="D1493" s="16">
        <f>'Solicitação de Pagamentos'!D1495</f>
        <v>14635.2</v>
      </c>
    </row>
    <row r="1494" spans="1:4" x14ac:dyDescent="0.25">
      <c r="A1494" s="15" t="str">
        <f>'Solicitação de Pagamentos'!F1496</f>
        <v>0323/20</v>
      </c>
      <c r="B1494" s="16" t="str">
        <f>'Solicitação de Pagamentos'!E1496</f>
        <v>FOUR MED DISTRIBUIDORA HOSPITALAR IMPORTADORA LTDA EPP</v>
      </c>
      <c r="C1494" s="16">
        <f>'Solicitação de Pagamentos'!A1496</f>
        <v>12764</v>
      </c>
      <c r="D1494" s="16">
        <f>'Solicitação de Pagamentos'!D1496</f>
        <v>599</v>
      </c>
    </row>
    <row r="1495" spans="1:4" x14ac:dyDescent="0.25">
      <c r="A1495" s="15" t="str">
        <f>'Solicitação de Pagamentos'!F1497</f>
        <v>0312/20</v>
      </c>
      <c r="B1495" s="16" t="str">
        <f>'Solicitação de Pagamentos'!E1497</f>
        <v>JR CLINICA DE FISIOTERAPIA LTDA</v>
      </c>
      <c r="C1495" s="16">
        <f>'Solicitação de Pagamentos'!A1497</f>
        <v>39</v>
      </c>
      <c r="D1495" s="16">
        <f>'Solicitação de Pagamentos'!D1497</f>
        <v>16000</v>
      </c>
    </row>
    <row r="1496" spans="1:4" x14ac:dyDescent="0.25">
      <c r="A1496" s="15" t="str">
        <f>'Solicitação de Pagamentos'!F1498</f>
        <v>0010/20</v>
      </c>
      <c r="B1496" s="16" t="str">
        <f>'Solicitação de Pagamentos'!E1498</f>
        <v>RADIOTRAUMA - PRESTAÇÃO DE SERVIÇOS HOSPITALARES LTDA - EPP</v>
      </c>
      <c r="C1496" s="16">
        <f>'Solicitação de Pagamentos'!A1498</f>
        <v>348</v>
      </c>
      <c r="D1496" s="16">
        <f>'Solicitação de Pagamentos'!D1498</f>
        <v>20580</v>
      </c>
    </row>
    <row r="1497" spans="1:4" x14ac:dyDescent="0.25">
      <c r="A1497" s="15" t="str">
        <f>'Solicitação de Pagamentos'!F1499</f>
        <v>0302/20</v>
      </c>
      <c r="B1497" s="16" t="str">
        <f>'Solicitação de Pagamentos'!E1499</f>
        <v xml:space="preserve">CONNECT GASES INDUSTRIA E COMERCIO DE EQUIPAMENTOS EIRELI </v>
      </c>
      <c r="C1497" s="16">
        <f>'Solicitação de Pagamentos'!A1499</f>
        <v>172</v>
      </c>
      <c r="D1497" s="16">
        <f>'Solicitação de Pagamentos'!D1499</f>
        <v>1570.6</v>
      </c>
    </row>
    <row r="1498" spans="1:4" x14ac:dyDescent="0.25">
      <c r="A1498" s="15" t="str">
        <f>'Solicitação de Pagamentos'!F1500</f>
        <v>0321/20</v>
      </c>
      <c r="B1498" s="16" t="str">
        <f>'Solicitação de Pagamentos'!E1500</f>
        <v>WORK BEE ROUPAS PROFISSIONAIS EIRLI</v>
      </c>
      <c r="C1498" s="16">
        <f>'Solicitação de Pagamentos'!A1500</f>
        <v>568</v>
      </c>
      <c r="D1498" s="16">
        <f>'Solicitação de Pagamentos'!D1500</f>
        <v>19800</v>
      </c>
    </row>
    <row r="1499" spans="1:4" x14ac:dyDescent="0.25">
      <c r="A1499" s="15" t="str">
        <f>'Solicitação de Pagamentos'!F1501</f>
        <v>0320/20</v>
      </c>
      <c r="B1499" s="16" t="str">
        <f>'Solicitação de Pagamentos'!E1501</f>
        <v>MACK MEDICAL IMPORTAÇÃO E EXPORTAÇÃO LTDA</v>
      </c>
      <c r="C1499" s="16">
        <f>'Solicitação de Pagamentos'!A1501</f>
        <v>41861</v>
      </c>
      <c r="D1499" s="16">
        <f>'Solicitação de Pagamentos'!D1501</f>
        <v>1522.43</v>
      </c>
    </row>
    <row r="1500" spans="1:4" x14ac:dyDescent="0.25">
      <c r="A1500" s="15" t="str">
        <f>'Solicitação de Pagamentos'!F1502</f>
        <v>0009/20</v>
      </c>
      <c r="B1500" s="16" t="str">
        <f>'Solicitação de Pagamentos'!E1502</f>
        <v>ADEILTON RAMOS DA SILVA 36176104807 - ME</v>
      </c>
      <c r="C1500" s="16">
        <f>'Solicitação de Pagamentos'!A1502</f>
        <v>2702</v>
      </c>
      <c r="D1500" s="16">
        <f>'Solicitação de Pagamentos'!D1502</f>
        <v>3504</v>
      </c>
    </row>
    <row r="1501" spans="1:4" x14ac:dyDescent="0.25">
      <c r="A1501" s="15" t="str">
        <f>'Solicitação de Pagamentos'!F1503</f>
        <v>0323/20</v>
      </c>
      <c r="B1501" s="16" t="str">
        <f>'Solicitação de Pagamentos'!E1503</f>
        <v>DUPATRI HOSPITALAR COMERCIO IMPORTACAO E EXPORTACAO LTDA</v>
      </c>
      <c r="C1501" s="16">
        <f>'Solicitação de Pagamentos'!A1503</f>
        <v>126128</v>
      </c>
      <c r="D1501" s="16">
        <f>'Solicitação de Pagamentos'!D1503</f>
        <v>3152.96</v>
      </c>
    </row>
    <row r="1502" spans="1:4" x14ac:dyDescent="0.25">
      <c r="A1502" s="15" t="str">
        <f>'Solicitação de Pagamentos'!F1504</f>
        <v>0323/20</v>
      </c>
      <c r="B1502" s="16" t="str">
        <f>'Solicitação de Pagamentos'!E1504</f>
        <v>CRISTALIA PROD QUIMICOS FARMACEUTICOS LTDA</v>
      </c>
      <c r="C1502" s="16">
        <f>'Solicitação de Pagamentos'!A1504</f>
        <v>2817754</v>
      </c>
      <c r="D1502" s="16">
        <f>'Solicitação de Pagamentos'!D1504</f>
        <v>12292.5</v>
      </c>
    </row>
    <row r="1503" spans="1:4" x14ac:dyDescent="0.25">
      <c r="A1503" s="15" t="str">
        <f>'Solicitação de Pagamentos'!F1505</f>
        <v>0317/20</v>
      </c>
      <c r="B1503" s="16" t="str">
        <f>'Solicitação de Pagamentos'!E1505</f>
        <v>DOMICILI IND E COM DE ALIMENTOS LTDA</v>
      </c>
      <c r="C1503" s="16">
        <f>'Solicitação de Pagamentos'!A1505</f>
        <v>1819518</v>
      </c>
      <c r="D1503" s="16">
        <f>'Solicitação de Pagamentos'!D1505</f>
        <v>1708</v>
      </c>
    </row>
    <row r="1504" spans="1:4" x14ac:dyDescent="0.25">
      <c r="A1504" s="15" t="str">
        <f>'Solicitação de Pagamentos'!F1506</f>
        <v>0318/20</v>
      </c>
      <c r="B1504" s="16" t="str">
        <f>'Solicitação de Pagamentos'!E1506</f>
        <v>ALMEIDA COMERCIO DE ALIMENTOS EIRELI</v>
      </c>
      <c r="C1504" s="16">
        <f>'Solicitação de Pagamentos'!A1506</f>
        <v>509496</v>
      </c>
      <c r="D1504" s="16">
        <f>'Solicitação de Pagamentos'!D1506</f>
        <v>2275.0700000000002</v>
      </c>
    </row>
    <row r="1505" spans="1:4" x14ac:dyDescent="0.25">
      <c r="A1505" s="15" t="str">
        <f>'Solicitação de Pagamentos'!F1507</f>
        <v>0314/20</v>
      </c>
      <c r="B1505" s="16" t="str">
        <f>'Solicitação de Pagamentos'!E1507</f>
        <v>A V BARROS &amp; VILLARES LTDA</v>
      </c>
      <c r="C1505" s="16">
        <f>'Solicitação de Pagamentos'!A1507</f>
        <v>9119</v>
      </c>
      <c r="D1505" s="16">
        <f>'Solicitação de Pagamentos'!D1507</f>
        <v>339.89</v>
      </c>
    </row>
    <row r="1506" spans="1:4" x14ac:dyDescent="0.25">
      <c r="A1506" s="15" t="str">
        <f>'Solicitação de Pagamentos'!F1508</f>
        <v>0314/20</v>
      </c>
      <c r="B1506" s="16" t="str">
        <f>'Solicitação de Pagamentos'!E1508</f>
        <v>TROPICAL DISTRIBUIDORA HORTIFRUTIGRANJEIROS LTDA</v>
      </c>
      <c r="C1506" s="16">
        <f>'Solicitação de Pagamentos'!A1508</f>
        <v>1436881</v>
      </c>
      <c r="D1506" s="16">
        <f>'Solicitação de Pagamentos'!D1508</f>
        <v>310.5</v>
      </c>
    </row>
    <row r="1507" spans="1:4" x14ac:dyDescent="0.25">
      <c r="A1507" s="15" t="str">
        <f>'Solicitação de Pagamentos'!F1509</f>
        <v>0318/20</v>
      </c>
      <c r="B1507" s="16" t="str">
        <f>'Solicitação de Pagamentos'!E1509</f>
        <v>ALMEIDA COMERCIO DE ALIMENTOS EIRELI</v>
      </c>
      <c r="C1507" s="16">
        <f>'Solicitação de Pagamentos'!A1509</f>
        <v>511339</v>
      </c>
      <c r="D1507" s="16">
        <f>'Solicitação de Pagamentos'!D1509</f>
        <v>2244.3200000000002</v>
      </c>
    </row>
    <row r="1508" spans="1:4" x14ac:dyDescent="0.25">
      <c r="A1508" s="15" t="str">
        <f>'Solicitação de Pagamentos'!F1510</f>
        <v>0317/20</v>
      </c>
      <c r="B1508" s="16" t="str">
        <f>'Solicitação de Pagamentos'!E1510</f>
        <v>MERCANTIL PRIMAR LTDA</v>
      </c>
      <c r="C1508" s="16">
        <f>'Solicitação de Pagamentos'!A1510</f>
        <v>316387</v>
      </c>
      <c r="D1508" s="16">
        <f>'Solicitação de Pagamentos'!D1510</f>
        <v>395.4</v>
      </c>
    </row>
    <row r="1509" spans="1:4" x14ac:dyDescent="0.25">
      <c r="A1509" s="15" t="str">
        <f>'Solicitação de Pagamentos'!F1511</f>
        <v>0323/20</v>
      </c>
      <c r="B1509" s="16" t="str">
        <f>'Solicitação de Pagamentos'!E1511</f>
        <v>SUPERMED COM E IMP DE PROD MED E HOSP LTDA</v>
      </c>
      <c r="C1509" s="16">
        <f>'Solicitação de Pagamentos'!A1511</f>
        <v>15082</v>
      </c>
      <c r="D1509" s="16">
        <f>'Solicitação de Pagamentos'!D1511</f>
        <v>490.52</v>
      </c>
    </row>
    <row r="1510" spans="1:4" x14ac:dyDescent="0.25">
      <c r="A1510" s="15" t="str">
        <f>'Solicitação de Pagamentos'!F1512</f>
        <v>0323/20</v>
      </c>
      <c r="B1510" s="16" t="str">
        <f>'Solicitação de Pagamentos'!E1512</f>
        <v>COMERCIAL CIRURGICA RIOCLARENSE LTDA</v>
      </c>
      <c r="C1510" s="16">
        <f>'Solicitação de Pagamentos'!A1512</f>
        <v>37765</v>
      </c>
      <c r="D1510" s="16">
        <f>'Solicitação de Pagamentos'!D1512</f>
        <v>20042.3</v>
      </c>
    </row>
    <row r="1511" spans="1:4" x14ac:dyDescent="0.25">
      <c r="A1511" s="15" t="str">
        <f>'Solicitação de Pagamentos'!F1513</f>
        <v>0323/20</v>
      </c>
      <c r="B1511" s="16" t="str">
        <f>'Solicitação de Pagamentos'!E1513</f>
        <v>UNIAO QUIMICA FARMACEUTICA NACIONAL S/A</v>
      </c>
      <c r="C1511" s="16">
        <f>'Solicitação de Pagamentos'!A1513</f>
        <v>464752</v>
      </c>
      <c r="D1511" s="16">
        <f>'Solicitação de Pagamentos'!D1513</f>
        <v>426.3</v>
      </c>
    </row>
    <row r="1512" spans="1:4" x14ac:dyDescent="0.25">
      <c r="A1512" s="15" t="str">
        <f>'Solicitação de Pagamentos'!F1514</f>
        <v>0307/20</v>
      </c>
      <c r="B1512" s="16" t="str">
        <f>'Solicitação de Pagamentos'!E1514</f>
        <v>ISOMEDICAL COMERCIAL LTDA</v>
      </c>
      <c r="C1512" s="16">
        <f>'Solicitação de Pagamentos'!A1514</f>
        <v>156492</v>
      </c>
      <c r="D1512" s="16">
        <f>'Solicitação de Pagamentos'!D1514</f>
        <v>1140</v>
      </c>
    </row>
    <row r="1513" spans="1:4" x14ac:dyDescent="0.25">
      <c r="A1513" s="15" t="str">
        <f>'Solicitação de Pagamentos'!F1515</f>
        <v>0317/20</v>
      </c>
      <c r="B1513" s="16" t="str">
        <f>'Solicitação de Pagamentos'!E1515</f>
        <v>PRO BIANN.COM DISTR PROD ALIM BEB LTDA</v>
      </c>
      <c r="C1513" s="16">
        <f>'Solicitação de Pagamentos'!A1515</f>
        <v>100093</v>
      </c>
      <c r="D1513" s="16">
        <f>'Solicitação de Pagamentos'!D1515</f>
        <v>439.46</v>
      </c>
    </row>
    <row r="1514" spans="1:4" x14ac:dyDescent="0.25">
      <c r="A1514" s="15" t="str">
        <f>'Solicitação de Pagamentos'!F1516</f>
        <v>0323/20</v>
      </c>
      <c r="B1514" s="16" t="str">
        <f>'Solicitação de Pagamentos'!E1516</f>
        <v>CIR SÃO LUIS DISTRIB DE MEDIC E PROD HOSP EIRELI</v>
      </c>
      <c r="C1514" s="16">
        <f>'Solicitação de Pagamentos'!A1516</f>
        <v>4129</v>
      </c>
      <c r="D1514" s="16">
        <f>'Solicitação de Pagamentos'!D1516</f>
        <v>1198</v>
      </c>
    </row>
    <row r="1515" spans="1:4" x14ac:dyDescent="0.25">
      <c r="A1515" s="15" t="str">
        <f>'Solicitação de Pagamentos'!F1517</f>
        <v>0323/20</v>
      </c>
      <c r="B1515" s="16" t="str">
        <f>'Solicitação de Pagamentos'!E1517</f>
        <v>DROGARIA GALILEIA LTDA - ME</v>
      </c>
      <c r="C1515" s="16">
        <f>'Solicitação de Pagamentos'!A1517</f>
        <v>983</v>
      </c>
      <c r="D1515" s="16">
        <f>'Solicitação de Pagamentos'!D1517</f>
        <v>697</v>
      </c>
    </row>
    <row r="1516" spans="1:4" x14ac:dyDescent="0.25">
      <c r="A1516" s="15" t="str">
        <f>'Solicitação de Pagamentos'!F1518</f>
        <v>0323/20</v>
      </c>
      <c r="B1516" s="16" t="str">
        <f>'Solicitação de Pagamentos'!E1518</f>
        <v>AFMED DISTRIBUIDORA DE MEDICAMENTOS E MATERIAIL HOSPITALAR</v>
      </c>
      <c r="C1516" s="16">
        <f>'Solicitação de Pagamentos'!A1518</f>
        <v>1692</v>
      </c>
      <c r="D1516" s="16">
        <f>'Solicitação de Pagamentos'!D1518</f>
        <v>5100</v>
      </c>
    </row>
    <row r="1517" spans="1:4" x14ac:dyDescent="0.25">
      <c r="A1517" s="15" t="str">
        <f>'Solicitação de Pagamentos'!F1519</f>
        <v>0208/20</v>
      </c>
      <c r="B1517" s="16" t="str">
        <f>'Solicitação de Pagamentos'!E1519</f>
        <v>PRAIAMAR TRANSP E COM GAS LTDA</v>
      </c>
      <c r="C1517" s="16">
        <f>'Solicitação de Pagamentos'!A1519</f>
        <v>6657</v>
      </c>
      <c r="D1517" s="16">
        <f>'Solicitação de Pagamentos'!D1519</f>
        <v>422</v>
      </c>
    </row>
    <row r="1518" spans="1:4" x14ac:dyDescent="0.25">
      <c r="A1518" s="15" t="str">
        <f>'Solicitação de Pagamentos'!F1520</f>
        <v>0317/20</v>
      </c>
      <c r="B1518" s="16" t="str">
        <f>'Solicitação de Pagamentos'!E1520</f>
        <v>PRO BIANN.COM DISTR PROD ALIM BEB LTDA</v>
      </c>
      <c r="C1518" s="16">
        <f>'Solicitação de Pagamentos'!A1520</f>
        <v>100344</v>
      </c>
      <c r="D1518" s="16">
        <f>'Solicitação de Pagamentos'!D1520</f>
        <v>405</v>
      </c>
    </row>
    <row r="1519" spans="1:4" x14ac:dyDescent="0.25">
      <c r="A1519" s="15" t="str">
        <f>'Solicitação de Pagamentos'!F1521</f>
        <v>0314/20</v>
      </c>
      <c r="B1519" s="16" t="str">
        <f>'Solicitação de Pagamentos'!E1521</f>
        <v>TROPICAL DISTRIBUIDORA HORTIFRUTIGRANJEIROS LTDA</v>
      </c>
      <c r="C1519" s="16">
        <f>'Solicitação de Pagamentos'!A1521</f>
        <v>1437142</v>
      </c>
      <c r="D1519" s="16">
        <f>'Solicitação de Pagamentos'!D1521</f>
        <v>295.64999999999998</v>
      </c>
    </row>
    <row r="1520" spans="1:4" x14ac:dyDescent="0.25">
      <c r="A1520" s="15" t="str">
        <f>'Solicitação de Pagamentos'!F1522</f>
        <v>0317/20</v>
      </c>
      <c r="B1520" s="16" t="str">
        <f>'Solicitação de Pagamentos'!E1522</f>
        <v>TOPSERVICE DISTRIBUIDORA CNPJ 20.023.288/0001-27</v>
      </c>
      <c r="C1520" s="16">
        <f>'Solicitação de Pagamentos'!A1522</f>
        <v>948807</v>
      </c>
      <c r="D1520" s="16">
        <f>'Solicitação de Pagamentos'!D1522</f>
        <v>1449.91</v>
      </c>
    </row>
    <row r="1521" spans="1:4" x14ac:dyDescent="0.25">
      <c r="A1521" s="15" t="str">
        <f>'Solicitação de Pagamentos'!F1523</f>
        <v>0014/20</v>
      </c>
      <c r="B1521" s="16" t="str">
        <f>'Solicitação de Pagamentos'!E1523</f>
        <v>AMERICA NET LTDA SP</v>
      </c>
      <c r="C1521" s="16">
        <f>'Solicitação de Pagamentos'!A1523</f>
        <v>1909056</v>
      </c>
      <c r="D1521" s="16">
        <f>'Solicitação de Pagamentos'!D1523</f>
        <v>1120</v>
      </c>
    </row>
    <row r="1522" spans="1:4" x14ac:dyDescent="0.25">
      <c r="A1522" s="15" t="str">
        <f>'Solicitação de Pagamentos'!F1524</f>
        <v>0014/20</v>
      </c>
      <c r="B1522" s="16" t="str">
        <f>'Solicitação de Pagamentos'!E1524</f>
        <v>AMERICA NET LTDA SP</v>
      </c>
      <c r="C1522" s="16">
        <f>'Solicitação de Pagamentos'!A1524</f>
        <v>529777</v>
      </c>
      <c r="D1522" s="16">
        <f>'Solicitação de Pagamentos'!D1524</f>
        <v>480</v>
      </c>
    </row>
    <row r="1523" spans="1:4" x14ac:dyDescent="0.25">
      <c r="A1523" s="15" t="str">
        <f>'Solicitação de Pagamentos'!F1525</f>
        <v>0311/20</v>
      </c>
      <c r="B1523" s="16" t="str">
        <f>'Solicitação de Pagamentos'!E1525</f>
        <v>LIMPINHO COMERCIO DE PANOS EIRELE ME</v>
      </c>
      <c r="C1523" s="16">
        <f>'Solicitação de Pagamentos'!A1525</f>
        <v>1115</v>
      </c>
      <c r="D1523" s="16">
        <f>'Solicitação de Pagamentos'!D1525</f>
        <v>4664</v>
      </c>
    </row>
    <row r="1524" spans="1:4" x14ac:dyDescent="0.25">
      <c r="A1524" s="15" t="str">
        <f>'Solicitação de Pagamentos'!F1526</f>
        <v>0314/20</v>
      </c>
      <c r="B1524" s="16" t="str">
        <f>'Solicitação de Pagamentos'!E1526</f>
        <v>TROPICAL DISTRIBUIDORA HORTIFRUTIGRANJEIROS LTDA</v>
      </c>
      <c r="C1524" s="16">
        <f>'Solicitação de Pagamentos'!A1526</f>
        <v>1437546</v>
      </c>
      <c r="D1524" s="16">
        <f>'Solicitação de Pagamentos'!D1526</f>
        <v>214.5</v>
      </c>
    </row>
    <row r="1525" spans="1:4" x14ac:dyDescent="0.25">
      <c r="A1525" s="15" t="str">
        <f>'Solicitação de Pagamentos'!F1527</f>
        <v>0314/20</v>
      </c>
      <c r="B1525" s="16" t="str">
        <f>'Solicitação de Pagamentos'!E1527</f>
        <v>TROPICAL DISTRIBUIDORA HORTIFRUTIGRANJEIROS LTDA</v>
      </c>
      <c r="C1525" s="16">
        <f>'Solicitação de Pagamentos'!A1527</f>
        <v>1437778</v>
      </c>
      <c r="D1525" s="16">
        <f>'Solicitação de Pagamentos'!D1527</f>
        <v>418.55</v>
      </c>
    </row>
    <row r="1526" spans="1:4" x14ac:dyDescent="0.25">
      <c r="A1526" s="15" t="str">
        <f>'Solicitação de Pagamentos'!F1528</f>
        <v>0314/20</v>
      </c>
      <c r="B1526" s="16" t="str">
        <f>'Solicitação de Pagamentos'!E1528</f>
        <v>TROPICAL DISTRIBUIDORA HORTIFRUTIGRANJEIROS LTDA</v>
      </c>
      <c r="C1526" s="16">
        <f>'Solicitação de Pagamentos'!A1528</f>
        <v>1438247</v>
      </c>
      <c r="D1526" s="16">
        <f>'Solicitação de Pagamentos'!D1528</f>
        <v>405.5</v>
      </c>
    </row>
    <row r="1527" spans="1:4" x14ac:dyDescent="0.25">
      <c r="A1527" s="15" t="str">
        <f>'Solicitação de Pagamentos'!F1529</f>
        <v>0227/20</v>
      </c>
      <c r="B1527" s="16" t="str">
        <f>'Solicitação de Pagamentos'!E1529</f>
        <v>JJS FERREIRA SERVICOS MEDICOS - EIRELI</v>
      </c>
      <c r="C1527" s="16">
        <f>'Solicitação de Pagamentos'!A1529</f>
        <v>1682</v>
      </c>
      <c r="D1527" s="16">
        <f>'Solicitação de Pagamentos'!D1529</f>
        <v>22639.59</v>
      </c>
    </row>
    <row r="1528" spans="1:4" x14ac:dyDescent="0.25">
      <c r="A1528" s="15" t="str">
        <f>'Solicitação de Pagamentos'!F1530</f>
        <v>0318/20</v>
      </c>
      <c r="B1528" s="16" t="str">
        <f>'Solicitação de Pagamentos'!E1530</f>
        <v xml:space="preserve">C. F. S. SUPERMERCADO EIRELI </v>
      </c>
      <c r="C1528" s="16">
        <f>'Solicitação de Pagamentos'!A1530</f>
        <v>65647</v>
      </c>
      <c r="D1528" s="16">
        <f>'Solicitação de Pagamentos'!D1530</f>
        <v>2773.76</v>
      </c>
    </row>
    <row r="1529" spans="1:4" x14ac:dyDescent="0.25">
      <c r="A1529" s="15" t="str">
        <f>'Solicitação de Pagamentos'!F1531</f>
        <v>0314/20</v>
      </c>
      <c r="B1529" s="16" t="str">
        <f>'Solicitação de Pagamentos'!E1531</f>
        <v>TROPICAL DISTRIBUIDORA HORTIFRUTIGRANJEIROS LTDA</v>
      </c>
      <c r="C1529" s="16">
        <f>'Solicitação de Pagamentos'!A1531</f>
        <v>1439266</v>
      </c>
      <c r="D1529" s="16">
        <f>'Solicitação de Pagamentos'!D1531</f>
        <v>345.4</v>
      </c>
    </row>
    <row r="1530" spans="1:4" x14ac:dyDescent="0.25">
      <c r="A1530" s="15" t="str">
        <f>'Solicitação de Pagamentos'!F1532</f>
        <v>0318/20</v>
      </c>
      <c r="B1530" s="16" t="str">
        <f>'Solicitação de Pagamentos'!E1532</f>
        <v xml:space="preserve">C. F. S. SUPERMERCADO EIRELI </v>
      </c>
      <c r="C1530" s="16">
        <f>'Solicitação de Pagamentos'!A1532</f>
        <v>66521</v>
      </c>
      <c r="D1530" s="16">
        <f>'Solicitação de Pagamentos'!D1532</f>
        <v>3427.77</v>
      </c>
    </row>
    <row r="1531" spans="1:4" x14ac:dyDescent="0.25">
      <c r="A1531" s="15" t="str">
        <f>'Solicitação de Pagamentos'!F1533</f>
        <v>0317/20</v>
      </c>
      <c r="B1531" s="16" t="str">
        <f>'Solicitação de Pagamentos'!E1533</f>
        <v>WASHINGTON DOS SANTOS MARTINS - ME</v>
      </c>
      <c r="C1531" s="16">
        <f>'Solicitação de Pagamentos'!A1533</f>
        <v>14</v>
      </c>
      <c r="D1531" s="16">
        <f>'Solicitação de Pagamentos'!D1533</f>
        <v>145</v>
      </c>
    </row>
    <row r="1532" spans="1:4" x14ac:dyDescent="0.25">
      <c r="A1532" s="15" t="str">
        <f>'Solicitação de Pagamentos'!F1534</f>
        <v>0318/20</v>
      </c>
      <c r="B1532" s="16" t="str">
        <f>'Solicitação de Pagamentos'!E1534</f>
        <v>VIEIRA &amp; COUTO COMERCIO DISTRIBUIÇÃO PRODUTOS ALIMENTICIOS LTDA</v>
      </c>
      <c r="C1532" s="16">
        <f>'Solicitação de Pagamentos'!A1534</f>
        <v>48530</v>
      </c>
      <c r="D1532" s="16">
        <f>'Solicitação de Pagamentos'!D1534</f>
        <v>1434</v>
      </c>
    </row>
    <row r="1533" spans="1:4" x14ac:dyDescent="0.25">
      <c r="A1533" s="15" t="str">
        <f>'Solicitação de Pagamentos'!F1535</f>
        <v>0314/20</v>
      </c>
      <c r="B1533" s="16" t="str">
        <f>'Solicitação de Pagamentos'!E1535</f>
        <v>TROPICAL DISTRIBUIDORA HORTIFRUTIGRANJEIROS LTDA</v>
      </c>
      <c r="C1533" s="16">
        <f>'Solicitação de Pagamentos'!A1535</f>
        <v>1438436</v>
      </c>
      <c r="D1533" s="16">
        <f>'Solicitação de Pagamentos'!D1535</f>
        <v>335.05</v>
      </c>
    </row>
    <row r="1534" spans="1:4" x14ac:dyDescent="0.25">
      <c r="A1534" s="15" t="str">
        <f>'Solicitação de Pagamentos'!F1536</f>
        <v>0208/20</v>
      </c>
      <c r="B1534" s="16" t="str">
        <f>'Solicitação de Pagamentos'!E1536</f>
        <v>PRAIAMAR TRANSP E COM GAS LTDA</v>
      </c>
      <c r="C1534" s="16">
        <f>'Solicitação de Pagamentos'!A1536</f>
        <v>6794</v>
      </c>
      <c r="D1534" s="16">
        <f>'Solicitação de Pagamentos'!D1536</f>
        <v>422</v>
      </c>
    </row>
    <row r="1535" spans="1:4" x14ac:dyDescent="0.25">
      <c r="A1535" s="15" t="str">
        <f>'Solicitação de Pagamentos'!F1537</f>
        <v>0323/20</v>
      </c>
      <c r="B1535" s="16" t="str">
        <f>'Solicitação de Pagamentos'!E1537</f>
        <v>UNIAO QUIMICA FARMACEUTICA NACIONAL S/A</v>
      </c>
      <c r="C1535" s="16">
        <f>'Solicitação de Pagamentos'!A1537</f>
        <v>466419</v>
      </c>
      <c r="D1535" s="16">
        <f>'Solicitação de Pagamentos'!D1537</f>
        <v>225</v>
      </c>
    </row>
    <row r="1536" spans="1:4" x14ac:dyDescent="0.25">
      <c r="A1536" s="15" t="str">
        <f>'Solicitação de Pagamentos'!F1538</f>
        <v>0330/20</v>
      </c>
      <c r="B1536" s="16" t="str">
        <f>'Solicitação de Pagamentos'!E1538</f>
        <v>ALMEIDA COMERCIO DE ALIMENTOS EIRELI</v>
      </c>
      <c r="C1536" s="16">
        <f>'Solicitação de Pagamentos'!A1538</f>
        <v>513402</v>
      </c>
      <c r="D1536" s="16">
        <f>'Solicitação de Pagamentos'!D1538</f>
        <v>630.9</v>
      </c>
    </row>
    <row r="1537" spans="1:4" x14ac:dyDescent="0.25">
      <c r="A1537" s="15" t="str">
        <f>'Solicitação de Pagamentos'!F1539</f>
        <v>0329/20</v>
      </c>
      <c r="B1537" s="16" t="str">
        <f>'Solicitação de Pagamentos'!E1539</f>
        <v>ALMEIDA COMERCIO DE ALIMENTOS EIRELI</v>
      </c>
      <c r="C1537" s="16">
        <f>'Solicitação de Pagamentos'!A1539</f>
        <v>513400</v>
      </c>
      <c r="D1537" s="16">
        <f>'Solicitação de Pagamentos'!D1539</f>
        <v>652.35</v>
      </c>
    </row>
    <row r="1538" spans="1:4" x14ac:dyDescent="0.25">
      <c r="A1538" s="15" t="str">
        <f>'Solicitação de Pagamentos'!F1540</f>
        <v>0334/20</v>
      </c>
      <c r="B1538" s="16" t="str">
        <f>'Solicitação de Pagamentos'!E1540</f>
        <v>RIOBAHIAFARMA COM E DIST DE PROD MED E COSM LTDA</v>
      </c>
      <c r="C1538" s="16">
        <f>'Solicitação de Pagamentos'!A1540</f>
        <v>16105</v>
      </c>
      <c r="D1538" s="16">
        <f>'Solicitação de Pagamentos'!D1540</f>
        <v>9800</v>
      </c>
    </row>
    <row r="1539" spans="1:4" x14ac:dyDescent="0.25">
      <c r="A1539" s="15" t="str">
        <f>'Solicitação de Pagamentos'!F1541</f>
        <v>0336/20</v>
      </c>
      <c r="B1539" s="16" t="str">
        <f>'Solicitação de Pagamentos'!E1541</f>
        <v>SUPERMED COM E IMP DE PROD MED E HOSP LTDA</v>
      </c>
      <c r="C1539" s="16">
        <f>'Solicitação de Pagamentos'!A1541</f>
        <v>159650</v>
      </c>
      <c r="D1539" s="16">
        <f>'Solicitação de Pagamentos'!D1541</f>
        <v>499.4</v>
      </c>
    </row>
    <row r="1540" spans="1:4" x14ac:dyDescent="0.25">
      <c r="A1540" s="15" t="str">
        <f>'Solicitação de Pagamentos'!F1542</f>
        <v>0330/20</v>
      </c>
      <c r="B1540" s="16" t="str">
        <f>'Solicitação de Pagamentos'!E1542</f>
        <v>ALMEIDA COMERCIO DE ALIMENTOS EIRELI</v>
      </c>
      <c r="C1540" s="16">
        <f>'Solicitação de Pagamentos'!A1542</f>
        <v>514566</v>
      </c>
      <c r="D1540" s="16">
        <f>'Solicitação de Pagamentos'!D1542</f>
        <v>1144.19</v>
      </c>
    </row>
    <row r="1541" spans="1:4" x14ac:dyDescent="0.25">
      <c r="A1541" s="15" t="str">
        <f>'Solicitação de Pagamentos'!F1543</f>
        <v>0326/20</v>
      </c>
      <c r="B1541" s="16" t="str">
        <f>'Solicitação de Pagamentos'!E1543</f>
        <v>TROPICAL DISTRIBUIDORA HORTIFRUTIGRANJEIROS LTDA</v>
      </c>
      <c r="C1541" s="16">
        <f>'Solicitação de Pagamentos'!A1543</f>
        <v>1442215</v>
      </c>
      <c r="D1541" s="16">
        <f>'Solicitação de Pagamentos'!D1543</f>
        <v>274.64999999999998</v>
      </c>
    </row>
    <row r="1542" spans="1:4" x14ac:dyDescent="0.25">
      <c r="A1542" s="15" t="str">
        <f>'Solicitação de Pagamentos'!F1544</f>
        <v>0334/20</v>
      </c>
      <c r="B1542" s="16" t="str">
        <f>'Solicitação de Pagamentos'!E1544</f>
        <v>SUPERMED COM E IMP DE PROD MED E HOSP LTDA</v>
      </c>
      <c r="C1542" s="16">
        <f>'Solicitação de Pagamentos'!A1544</f>
        <v>154367</v>
      </c>
      <c r="D1542" s="16">
        <f>'Solicitação de Pagamentos'!D1544</f>
        <v>7893.08</v>
      </c>
    </row>
    <row r="1543" spans="1:4" x14ac:dyDescent="0.25">
      <c r="A1543" s="15" t="str">
        <f>'Solicitação de Pagamentos'!F1545</f>
        <v>0334/20</v>
      </c>
      <c r="B1543" s="16" t="str">
        <f>'Solicitação de Pagamentos'!E1545</f>
        <v>COMERCIAL CIRURGICA RIOCLARENSE LTDA</v>
      </c>
      <c r="C1543" s="16">
        <f>'Solicitação de Pagamentos'!A1545</f>
        <v>1382450</v>
      </c>
      <c r="D1543" s="16">
        <f>'Solicitação de Pagamentos'!D1545</f>
        <v>43239.6</v>
      </c>
    </row>
    <row r="1544" spans="1:4" x14ac:dyDescent="0.25">
      <c r="A1544" s="15" t="str">
        <f>'Solicitação de Pagamentos'!F1546</f>
        <v>0334/20</v>
      </c>
      <c r="B1544" s="16" t="str">
        <f>'Solicitação de Pagamentos'!E1546</f>
        <v>CIRURGICA OLIMPIO EIRELI EPP</v>
      </c>
      <c r="C1544" s="16">
        <f>'Solicitação de Pagamentos'!A1546</f>
        <v>114767</v>
      </c>
      <c r="D1544" s="16">
        <f>'Solicitação de Pagamentos'!D1546</f>
        <v>515.5</v>
      </c>
    </row>
    <row r="1545" spans="1:4" x14ac:dyDescent="0.25">
      <c r="A1545" s="15" t="str">
        <f>'Solicitação de Pagamentos'!F1547</f>
        <v>0334/20</v>
      </c>
      <c r="B1545" s="16" t="str">
        <f>'Solicitação de Pagamentos'!E1547</f>
        <v>MEDICAMENTAL HOSPITALAR LTDA</v>
      </c>
      <c r="C1545" s="16">
        <f>'Solicitação de Pagamentos'!A1547</f>
        <v>52572</v>
      </c>
      <c r="D1545" s="16">
        <f>'Solicitação de Pagamentos'!D1547</f>
        <v>1708.05</v>
      </c>
    </row>
    <row r="1546" spans="1:4" x14ac:dyDescent="0.25">
      <c r="A1546" s="15" t="str">
        <f>'Solicitação de Pagamentos'!F1548</f>
        <v>0300/20</v>
      </c>
      <c r="B1546" s="16" t="str">
        <f>'Solicitação de Pagamentos'!E1548</f>
        <v>R AURICCHIO NETO INFORMATICA</v>
      </c>
      <c r="C1546" s="16">
        <f>'Solicitação de Pagamentos'!A1548</f>
        <v>21304</v>
      </c>
      <c r="D1546" s="16">
        <f>'Solicitação de Pagamentos'!D1548</f>
        <v>1957.5</v>
      </c>
    </row>
    <row r="1547" spans="1:4" x14ac:dyDescent="0.25">
      <c r="A1547" s="15" t="str">
        <f>'Solicitação de Pagamentos'!F1549</f>
        <v>0314/20</v>
      </c>
      <c r="B1547" s="16" t="str">
        <f>'Solicitação de Pagamentos'!E1549</f>
        <v>TROPICAL DISTRIBUIDORA HORTIFRUTIGRANJEIROS LTDA</v>
      </c>
      <c r="C1547" s="16">
        <f>'Solicitação de Pagamentos'!A1549</f>
        <v>1438882</v>
      </c>
      <c r="D1547" s="16">
        <f>'Solicitação de Pagamentos'!D1549</f>
        <v>341.15</v>
      </c>
    </row>
    <row r="1548" spans="1:4" x14ac:dyDescent="0.25">
      <c r="A1548" s="15" t="str">
        <f>'Solicitação de Pagamentos'!F1550</f>
        <v>0319/20</v>
      </c>
      <c r="B1548" s="16" t="str">
        <f>'Solicitação de Pagamentos'!E1550</f>
        <v>PROVEMED COMERCIAL LTDA - EPP</v>
      </c>
      <c r="C1548" s="16">
        <f>'Solicitação de Pagamentos'!A1550</f>
        <v>1538</v>
      </c>
      <c r="D1548" s="16">
        <f>'Solicitação de Pagamentos'!D1550</f>
        <v>2737.08</v>
      </c>
    </row>
    <row r="1549" spans="1:4" x14ac:dyDescent="0.25">
      <c r="A1549" s="15" t="str">
        <f>'Solicitação de Pagamentos'!F1551</f>
        <v>0334/20</v>
      </c>
      <c r="B1549" s="16" t="str">
        <f>'Solicitação de Pagamentos'!E1551</f>
        <v>FUTURA COMERCIO DE PRODUTOS MEDICOS E HOSPITALARES LTDA</v>
      </c>
      <c r="C1549" s="16">
        <f>'Solicitação de Pagamentos'!A1551</f>
        <v>70381</v>
      </c>
      <c r="D1549" s="16">
        <f>'Solicitação de Pagamentos'!D1551</f>
        <v>1513.8</v>
      </c>
    </row>
    <row r="1550" spans="1:4" x14ac:dyDescent="0.25">
      <c r="A1550" s="15" t="str">
        <f>'Solicitação de Pagamentos'!F1552</f>
        <v>0334/20</v>
      </c>
      <c r="B1550" s="16" t="str">
        <f>'Solicitação de Pagamentos'!E1552</f>
        <v>DUPATRI HOSPITALAR COMERCIO IMPORTACAO E EXPORTACAO LTDA</v>
      </c>
      <c r="C1550" s="16">
        <f>'Solicitação de Pagamentos'!A1552</f>
        <v>131056</v>
      </c>
      <c r="D1550" s="16">
        <f>'Solicitação de Pagamentos'!D1552</f>
        <v>611.1</v>
      </c>
    </row>
    <row r="1551" spans="1:4" x14ac:dyDescent="0.25">
      <c r="A1551" s="15" t="str">
        <f>'Solicitação de Pagamentos'!F1553</f>
        <v>0334/20</v>
      </c>
      <c r="B1551" s="16" t="str">
        <f>'Solicitação de Pagamentos'!E1553</f>
        <v>FOUR MED DISTRIBUIDORA HOSPITALAR IMPORTADORA LTDA EPP</v>
      </c>
      <c r="C1551" s="16">
        <f>'Solicitação de Pagamentos'!A1553</f>
        <v>13100</v>
      </c>
      <c r="D1551" s="16">
        <f>'Solicitação de Pagamentos'!D1553</f>
        <v>670</v>
      </c>
    </row>
    <row r="1552" spans="1:4" x14ac:dyDescent="0.25">
      <c r="A1552" s="15" t="str">
        <f>'Solicitação de Pagamentos'!F1554</f>
        <v>0325/20</v>
      </c>
      <c r="B1552" s="16" t="str">
        <f>'Solicitação de Pagamentos'!E1554</f>
        <v>GUINEZ INTERNATIONAL C R IMP LTDA</v>
      </c>
      <c r="C1552" s="16">
        <f>'Solicitação de Pagamentos'!A1554</f>
        <v>75083</v>
      </c>
      <c r="D1552" s="16">
        <f>'Solicitação de Pagamentos'!D1554</f>
        <v>2522</v>
      </c>
    </row>
    <row r="1553" spans="1:4" x14ac:dyDescent="0.25">
      <c r="A1553" s="15" t="str">
        <f>'Solicitação de Pagamentos'!F1555</f>
        <v>0013/20</v>
      </c>
      <c r="B1553" s="16" t="str">
        <f>'Solicitação de Pagamentos'!E1555</f>
        <v>MMT COMERCIO E INSTALAÇÕES ELETR EM ALT E BAIXA TENSÃO LTDA ME</v>
      </c>
      <c r="C1553" s="16">
        <f>'Solicitação de Pagamentos'!A1555</f>
        <v>699</v>
      </c>
      <c r="D1553" s="16">
        <f>'Solicitação de Pagamentos'!D1555</f>
        <v>12968.39</v>
      </c>
    </row>
    <row r="1554" spans="1:4" x14ac:dyDescent="0.25">
      <c r="A1554" s="15" t="str">
        <f>'Solicitação de Pagamentos'!F1556</f>
        <v>0314/20</v>
      </c>
      <c r="B1554" s="16" t="str">
        <f>'Solicitação de Pagamentos'!E1556</f>
        <v>TROPICAL DISTRIBUIDORA HORTIFRUTIGRANJEIROS LTDA</v>
      </c>
      <c r="C1554" s="16">
        <f>'Solicitação de Pagamentos'!A1556</f>
        <v>1439609</v>
      </c>
      <c r="D1554" s="16">
        <f>'Solicitação de Pagamentos'!D1556</f>
        <v>743.6</v>
      </c>
    </row>
    <row r="1555" spans="1:4" x14ac:dyDescent="0.25">
      <c r="A1555" s="15" t="str">
        <f>'Solicitação de Pagamentos'!F1557</f>
        <v>0280/20</v>
      </c>
      <c r="B1555" s="16" t="str">
        <f>'Solicitação de Pagamentos'!E1557</f>
        <v>CIA DISTRIBUIDORA DE MOTORES E COMPONENTES</v>
      </c>
      <c r="C1555" s="16">
        <f>'Solicitação de Pagamentos'!A1557</f>
        <v>31567</v>
      </c>
      <c r="D1555" s="16">
        <f>'Solicitação de Pagamentos'!D1557</f>
        <v>640.29999999999995</v>
      </c>
    </row>
    <row r="1556" spans="1:4" x14ac:dyDescent="0.25">
      <c r="A1556" s="15" t="str">
        <f>'Solicitação de Pagamentos'!F1558</f>
        <v>0334/20</v>
      </c>
      <c r="B1556" s="16" t="str">
        <f>'Solicitação de Pagamentos'!E1558</f>
        <v>CIR SÃO LUIS DISTRIB DE MEDIC E PROD HOSP EIRELI</v>
      </c>
      <c r="C1556" s="16">
        <f>'Solicitação de Pagamentos'!A1558</f>
        <v>4536</v>
      </c>
      <c r="D1556" s="16">
        <f>'Solicitação de Pagamentos'!D1558</f>
        <v>1296</v>
      </c>
    </row>
    <row r="1557" spans="1:4" x14ac:dyDescent="0.25">
      <c r="A1557" s="15" t="str">
        <f>'Solicitação de Pagamentos'!F1559</f>
        <v>0314/20</v>
      </c>
      <c r="B1557" s="16" t="str">
        <f>'Solicitação de Pagamentos'!E1559</f>
        <v>TROPICAL DISTRIBUIDORA HORTIFRUTIGRANJEIROS LTDA</v>
      </c>
      <c r="C1557" s="16">
        <f>'Solicitação de Pagamentos'!A1559</f>
        <v>1439989</v>
      </c>
      <c r="D1557" s="16">
        <f>'Solicitação de Pagamentos'!D1559</f>
        <v>269.5</v>
      </c>
    </row>
    <row r="1558" spans="1:4" x14ac:dyDescent="0.25">
      <c r="A1558" s="15" t="str">
        <f>'Solicitação de Pagamentos'!F1560</f>
        <v>0208/20</v>
      </c>
      <c r="B1558" s="16" t="str">
        <f>'Solicitação de Pagamentos'!E1560</f>
        <v>PRAIAMAR TRANSP E COM GAS LTDA</v>
      </c>
      <c r="C1558" s="16">
        <f>'Solicitação de Pagamentos'!A1560</f>
        <v>6878</v>
      </c>
      <c r="D1558" s="16">
        <f>'Solicitação de Pagamentos'!D1560</f>
        <v>422</v>
      </c>
    </row>
    <row r="1559" spans="1:4" x14ac:dyDescent="0.25">
      <c r="A1559" s="15" t="str">
        <f>'Solicitação de Pagamentos'!F1561</f>
        <v>0314/20</v>
      </c>
      <c r="B1559" s="16" t="str">
        <f>'Solicitação de Pagamentos'!E1561</f>
        <v>TROPICAL DISTRIBUIDORA HORTIFRUTIGRANJEIROS LTDA</v>
      </c>
      <c r="C1559" s="16">
        <f>'Solicitação de Pagamentos'!A1561</f>
        <v>1440457</v>
      </c>
      <c r="D1559" s="16">
        <f>'Solicitação de Pagamentos'!D1561</f>
        <v>1033.8</v>
      </c>
    </row>
    <row r="1560" spans="1:4" x14ac:dyDescent="0.25">
      <c r="A1560" s="15" t="str">
        <f>'Solicitação de Pagamentos'!F1562</f>
        <v>0333/20</v>
      </c>
      <c r="B1560" s="16" t="str">
        <f>'Solicitação de Pagamentos'!E1562</f>
        <v>EXPRESSMEDICAL COM AT AC E VAR CORREL MEDICOS LTDA</v>
      </c>
      <c r="C1560" s="16">
        <f>'Solicitação de Pagamentos'!A1562</f>
        <v>50489</v>
      </c>
      <c r="D1560" s="16">
        <f>'Solicitação de Pagamentos'!D1562</f>
        <v>1455</v>
      </c>
    </row>
    <row r="1561" spans="1:4" x14ac:dyDescent="0.25">
      <c r="A1561" s="15" t="str">
        <f>'Solicitação de Pagamentos'!F1563</f>
        <v>0333/20</v>
      </c>
      <c r="B1561" s="16" t="str">
        <f>'Solicitação de Pagamentos'!E1563</f>
        <v>BIOHOSP PRODUTOS HOSPITALARES AS</v>
      </c>
      <c r="C1561" s="16">
        <f>'Solicitação de Pagamentos'!A1563</f>
        <v>323605</v>
      </c>
      <c r="D1561" s="16">
        <f>'Solicitação de Pagamentos'!D1563</f>
        <v>1627.2</v>
      </c>
    </row>
    <row r="1562" spans="1:4" x14ac:dyDescent="0.25">
      <c r="A1562" s="15" t="str">
        <f>'Solicitação de Pagamentos'!F1564</f>
        <v>0333/20</v>
      </c>
      <c r="B1562" s="16" t="str">
        <f>'Solicitação de Pagamentos'!E1564</f>
        <v>MEDICAMENTAL HOSPITALAR LTDA</v>
      </c>
      <c r="C1562" s="16">
        <f>'Solicitação de Pagamentos'!A1564</f>
        <v>53066</v>
      </c>
      <c r="D1562" s="16">
        <f>'Solicitação de Pagamentos'!D1564</f>
        <v>1020.2</v>
      </c>
    </row>
    <row r="1563" spans="1:4" x14ac:dyDescent="0.25">
      <c r="A1563" s="15" t="str">
        <f>'Solicitação de Pagamentos'!F1565</f>
        <v>0333/20</v>
      </c>
      <c r="B1563" s="16" t="str">
        <f>'Solicitação de Pagamentos'!E1565</f>
        <v>FUTURA COMERCIO DE PRODUTOS MEDICOS E HOSPITALARES LTDA</v>
      </c>
      <c r="C1563" s="16">
        <f>'Solicitação de Pagamentos'!A1565</f>
        <v>70532</v>
      </c>
      <c r="D1563" s="16">
        <f>'Solicitação de Pagamentos'!D1565</f>
        <v>519.75</v>
      </c>
    </row>
    <row r="1564" spans="1:4" x14ac:dyDescent="0.25">
      <c r="A1564" s="15" t="str">
        <f>'Solicitação de Pagamentos'!F1566</f>
        <v>0333/20</v>
      </c>
      <c r="B1564" s="16" t="str">
        <f>'Solicitação de Pagamentos'!E1566</f>
        <v>SUPERMED COM E IMP DE PROD MED E HOSP LTDA</v>
      </c>
      <c r="C1564" s="16">
        <f>'Solicitação de Pagamentos'!A1566</f>
        <v>155491</v>
      </c>
      <c r="D1564" s="16">
        <f>'Solicitação de Pagamentos'!D1566</f>
        <v>2339.8200000000002</v>
      </c>
    </row>
    <row r="1565" spans="1:4" x14ac:dyDescent="0.25">
      <c r="A1565" s="15" t="str">
        <f>'Solicitação de Pagamentos'!F1567</f>
        <v>0333/20</v>
      </c>
      <c r="B1565" s="16" t="str">
        <f>'Solicitação de Pagamentos'!E1567</f>
        <v>DUPATRI HOSPITALAR COMERCIO IMPORTACAO E EXPORTACAO LTDA</v>
      </c>
      <c r="C1565" s="16">
        <f>'Solicitação de Pagamentos'!A1567</f>
        <v>132284</v>
      </c>
      <c r="D1565" s="16">
        <f>'Solicitação de Pagamentos'!D1567</f>
        <v>301.19</v>
      </c>
    </row>
    <row r="1566" spans="1:4" x14ac:dyDescent="0.25">
      <c r="A1566" s="15" t="str">
        <f>'Solicitação de Pagamentos'!F1568</f>
        <v>0333/20</v>
      </c>
      <c r="B1566" s="16" t="str">
        <f>'Solicitação de Pagamentos'!E1568</f>
        <v>DUPATRI HOSPITALAR COMERCIO IMPORTACAO E EXPORTACAO LTDA</v>
      </c>
      <c r="C1566" s="16">
        <f>'Solicitação de Pagamentos'!A1568</f>
        <v>1150056</v>
      </c>
      <c r="D1566" s="16">
        <f>'Solicitação de Pagamentos'!D1568</f>
        <v>225</v>
      </c>
    </row>
    <row r="1567" spans="1:4" x14ac:dyDescent="0.25">
      <c r="A1567" s="15" t="str">
        <f>'Solicitação de Pagamentos'!F1569</f>
        <v>0333/20</v>
      </c>
      <c r="B1567" s="16" t="str">
        <f>'Solicitação de Pagamentos'!E1569</f>
        <v>COMERCIAL CIRURGICA RIOCLARENSE LTDA</v>
      </c>
      <c r="C1567" s="16">
        <f>'Solicitação de Pagamentos'!A1569</f>
        <v>1383661</v>
      </c>
      <c r="D1567" s="16">
        <f>'Solicitação de Pagamentos'!D1569</f>
        <v>810</v>
      </c>
    </row>
    <row r="1568" spans="1:4" x14ac:dyDescent="0.25">
      <c r="A1568" s="15" t="str">
        <f>'Solicitação de Pagamentos'!F1570</f>
        <v>0333/20</v>
      </c>
      <c r="B1568" s="16" t="str">
        <f>'Solicitação de Pagamentos'!E1570</f>
        <v>CIRURGICA FERNANDES C MAT CIR HOSPITALARES LTDA</v>
      </c>
      <c r="C1568" s="16">
        <f>'Solicitação de Pagamentos'!A1570</f>
        <v>1293438</v>
      </c>
      <c r="D1568" s="16">
        <f>'Solicitação de Pagamentos'!D1570</f>
        <v>7640.94</v>
      </c>
    </row>
    <row r="1569" spans="1:4" x14ac:dyDescent="0.25">
      <c r="A1569" s="15" t="str">
        <f>'Solicitação de Pagamentos'!F1571</f>
        <v>0333/20</v>
      </c>
      <c r="B1569" s="16" t="str">
        <f>'Solicitação de Pagamentos'!E1571</f>
        <v>OCEAN PROD HOSP LTDA</v>
      </c>
      <c r="C1569" s="16">
        <f>'Solicitação de Pagamentos'!A1571</f>
        <v>51672</v>
      </c>
      <c r="D1569" s="16">
        <f>'Solicitação de Pagamentos'!D1571</f>
        <v>809.19</v>
      </c>
    </row>
    <row r="1570" spans="1:4" x14ac:dyDescent="0.25">
      <c r="A1570" s="15" t="str">
        <f>'Solicitação de Pagamentos'!F1572</f>
        <v>0333/20</v>
      </c>
      <c r="B1570" s="16" t="str">
        <f>'Solicitação de Pagamentos'!E1572</f>
        <v>CIRURGICA STAR LTDA</v>
      </c>
      <c r="C1570" s="16">
        <f>'Solicitação de Pagamentos'!A1572</f>
        <v>14388</v>
      </c>
      <c r="D1570" s="16">
        <f>'Solicitação de Pagamentos'!D1572</f>
        <v>1184.26</v>
      </c>
    </row>
    <row r="1571" spans="1:4" x14ac:dyDescent="0.25">
      <c r="A1571" s="15" t="str">
        <f>'Solicitação de Pagamentos'!F1573</f>
        <v>0333/20</v>
      </c>
      <c r="B1571" s="16" t="str">
        <f>'Solicitação de Pagamentos'!E1573</f>
        <v>NOVA HOSPITALAR COMERCIAL E IMPORTADORA</v>
      </c>
      <c r="C1571" s="16">
        <f>'Solicitação de Pagamentos'!A1573</f>
        <v>13841</v>
      </c>
      <c r="D1571" s="16">
        <f>'Solicitação de Pagamentos'!D1573</f>
        <v>765</v>
      </c>
    </row>
    <row r="1572" spans="1:4" x14ac:dyDescent="0.25">
      <c r="A1572" s="15" t="str">
        <f>'Solicitação de Pagamentos'!F1574</f>
        <v>0333/20</v>
      </c>
      <c r="B1572" s="16" t="str">
        <f>'Solicitação de Pagamentos'!E1574</f>
        <v xml:space="preserve">BRAZMIX COMERCIO VAREJISTA E ATACADISTA </v>
      </c>
      <c r="C1572" s="16">
        <f>'Solicitação de Pagamentos'!A1574</f>
        <v>89867</v>
      </c>
      <c r="D1572" s="16">
        <f>'Solicitação de Pagamentos'!D1574</f>
        <v>1789.8</v>
      </c>
    </row>
    <row r="1573" spans="1:4" x14ac:dyDescent="0.25">
      <c r="A1573" s="15" t="str">
        <f>'Solicitação de Pagamentos'!F1575</f>
        <v>0334/20</v>
      </c>
      <c r="B1573" s="16" t="str">
        <f>'Solicitação de Pagamentos'!E1575</f>
        <v>SODROGAS DIST. DE MED. MAT. HOSPITALARES LTDA</v>
      </c>
      <c r="C1573" s="16">
        <f>'Solicitação de Pagamentos'!A1575</f>
        <v>149281</v>
      </c>
      <c r="D1573" s="16">
        <f>'Solicitação de Pagamentos'!D1575</f>
        <v>18200</v>
      </c>
    </row>
    <row r="1574" spans="1:4" x14ac:dyDescent="0.25">
      <c r="A1574" s="15" t="str">
        <f>'Solicitação de Pagamentos'!F1576</f>
        <v>0334/20</v>
      </c>
      <c r="B1574" s="16" t="str">
        <f>'Solicitação de Pagamentos'!E1576</f>
        <v xml:space="preserve">JP INDUSTRIA FARMACEUTICA S/A </v>
      </c>
      <c r="C1574" s="16">
        <f>'Solicitação de Pagamentos'!A1576</f>
        <v>158906</v>
      </c>
      <c r="D1574" s="16">
        <f>'Solicitação de Pagamentos'!D1576</f>
        <v>1098</v>
      </c>
    </row>
    <row r="1575" spans="1:4" x14ac:dyDescent="0.25">
      <c r="A1575" s="15" t="str">
        <f>'Solicitação de Pagamentos'!F1577</f>
        <v>0330/20</v>
      </c>
      <c r="B1575" s="16" t="str">
        <f>'Solicitação de Pagamentos'!E1577</f>
        <v>VIEIRA &amp; COUTO COMERCIO DISTRIBUIÇÃO PRODUTOS ALIMENTICIOS LTDA</v>
      </c>
      <c r="C1575" s="16">
        <f>'Solicitação de Pagamentos'!A1577</f>
        <v>48799</v>
      </c>
      <c r="D1575" s="16">
        <f>'Solicitação de Pagamentos'!D1577</f>
        <v>833</v>
      </c>
    </row>
    <row r="1576" spans="1:4" x14ac:dyDescent="0.25">
      <c r="A1576" s="15" t="str">
        <f>'Solicitação de Pagamentos'!F1578</f>
        <v>0315/20</v>
      </c>
      <c r="B1576" s="16" t="str">
        <f>'Solicitação de Pagamentos'!E1578</f>
        <v>DOM JOÃO PAES E DOCES LTDA</v>
      </c>
      <c r="C1576" s="16">
        <f>'Solicitação de Pagamentos'!A1578</f>
        <v>54</v>
      </c>
      <c r="D1576" s="16">
        <f>'Solicitação de Pagamentos'!D1578</f>
        <v>221</v>
      </c>
    </row>
    <row r="1577" spans="1:4" x14ac:dyDescent="0.25">
      <c r="A1577" s="15" t="str">
        <f>'Solicitação de Pagamentos'!F1579</f>
        <v>0315/20</v>
      </c>
      <c r="B1577" s="16" t="str">
        <f>'Solicitação de Pagamentos'!E1579</f>
        <v>DOM JOÃO PAES E DOCES LTDA</v>
      </c>
      <c r="C1577" s="16">
        <f>'Solicitação de Pagamentos'!A1579</f>
        <v>56</v>
      </c>
      <c r="D1577" s="16">
        <f>'Solicitação de Pagamentos'!D1579</f>
        <v>813.6</v>
      </c>
    </row>
    <row r="1578" spans="1:4" x14ac:dyDescent="0.25">
      <c r="A1578" s="15" t="str">
        <f>'Solicitação de Pagamentos'!F1580</f>
        <v>0316/20</v>
      </c>
      <c r="B1578" s="16" t="str">
        <f>'Solicitação de Pagamentos'!E1580</f>
        <v>DOM JOÃO PAES E DOCES LTDA</v>
      </c>
      <c r="C1578" s="16">
        <f>'Solicitação de Pagamentos'!A1580</f>
        <v>55</v>
      </c>
      <c r="D1578" s="16">
        <f>'Solicitação de Pagamentos'!D1580</f>
        <v>300</v>
      </c>
    </row>
    <row r="1579" spans="1:4" x14ac:dyDescent="0.25">
      <c r="A1579" s="15" t="str">
        <f>'Solicitação de Pagamentos'!F1581</f>
        <v>0330/20</v>
      </c>
      <c r="B1579" s="16" t="str">
        <f>'Solicitação de Pagamentos'!E1581</f>
        <v>NOVA MEGA G ATACADISTA DE ALIMENTOS AS</v>
      </c>
      <c r="C1579" s="16">
        <f>'Solicitação de Pagamentos'!A1581</f>
        <v>2057131</v>
      </c>
      <c r="D1579" s="16">
        <f>'Solicitação de Pagamentos'!D1581</f>
        <v>2514.73</v>
      </c>
    </row>
    <row r="1580" spans="1:4" x14ac:dyDescent="0.25">
      <c r="A1580" s="15" t="str">
        <f>'Solicitação de Pagamentos'!F1582</f>
        <v>0326/20</v>
      </c>
      <c r="B1580" s="16" t="str">
        <f>'Solicitação de Pagamentos'!E1582</f>
        <v>TROPICAL DISTRIBUIDORA HORTIFRUTIGRANJEIROS LTDA</v>
      </c>
      <c r="C1580" s="16">
        <f>'Solicitação de Pagamentos'!A1582</f>
        <v>1441122</v>
      </c>
      <c r="D1580" s="16">
        <f>'Solicitação de Pagamentos'!D1582</f>
        <v>207.8</v>
      </c>
    </row>
    <row r="1581" spans="1:4" x14ac:dyDescent="0.25">
      <c r="A1581" s="15" t="str">
        <f>'Solicitação de Pagamentos'!F1583</f>
        <v>0312/20</v>
      </c>
      <c r="B1581" s="16" t="str">
        <f>'Solicitação de Pagamentos'!E1583</f>
        <v>JR CLINICA DE FISIOTERAPIA LTDA</v>
      </c>
      <c r="C1581" s="16">
        <f>'Solicitação de Pagamentos'!A1583</f>
        <v>40</v>
      </c>
      <c r="D1581" s="16">
        <f>'Solicitação de Pagamentos'!D1583</f>
        <v>13935.448</v>
      </c>
    </row>
    <row r="1582" spans="1:4" x14ac:dyDescent="0.25">
      <c r="A1582" s="15" t="str">
        <f>'Solicitação de Pagamentos'!F1584</f>
        <v>0330/20</v>
      </c>
      <c r="B1582" s="16" t="str">
        <f>'Solicitação de Pagamentos'!E1584</f>
        <v>NOVA MEGA G ATACADISTA DE ALIMENTOS AS</v>
      </c>
      <c r="C1582" s="16">
        <f>'Solicitação de Pagamentos'!A1584</f>
        <v>2059259</v>
      </c>
      <c r="D1582" s="16">
        <f>'Solicitação de Pagamentos'!D1584</f>
        <v>723.23</v>
      </c>
    </row>
    <row r="1583" spans="1:4" x14ac:dyDescent="0.25">
      <c r="A1583" s="15" t="str">
        <f>'Solicitação de Pagamentos'!F1585</f>
        <v>0331/20</v>
      </c>
      <c r="B1583" s="16" t="str">
        <f>'Solicitação de Pagamentos'!E1585</f>
        <v>NOVA MAXIMOS LTDA</v>
      </c>
      <c r="C1583" s="16">
        <f>'Solicitação de Pagamentos'!A1585</f>
        <v>261370</v>
      </c>
      <c r="D1583" s="16">
        <f>'Solicitação de Pagamentos'!D1585</f>
        <v>1819.3</v>
      </c>
    </row>
    <row r="1584" spans="1:4" x14ac:dyDescent="0.25">
      <c r="A1584" s="15" t="str">
        <f>'Solicitação de Pagamentos'!F1586</f>
        <v>0333/20</v>
      </c>
      <c r="B1584" s="16" t="str">
        <f>'Solicitação de Pagamentos'!E1586</f>
        <v>C.B.S MEDICO CIENTIFICA S/A</v>
      </c>
      <c r="C1584" s="16">
        <f>'Solicitação de Pagamentos'!A1586</f>
        <v>1056465</v>
      </c>
      <c r="D1584" s="16">
        <f>'Solicitação de Pagamentos'!D1586</f>
        <v>21671.77</v>
      </c>
    </row>
    <row r="1585" spans="1:4" x14ac:dyDescent="0.25">
      <c r="A1585" s="15" t="str">
        <f>'Solicitação de Pagamentos'!F1587</f>
        <v>0333/20</v>
      </c>
      <c r="B1585" s="16" t="str">
        <f>'Solicitação de Pagamentos'!E1587</f>
        <v>SUPERMED COM E IMP DE PROD MED E HOSP LTDA</v>
      </c>
      <c r="C1585" s="16">
        <f>'Solicitação de Pagamentos'!A1587</f>
        <v>156635</v>
      </c>
      <c r="D1585" s="16">
        <f>'Solicitação de Pagamentos'!D1587</f>
        <v>1564.8</v>
      </c>
    </row>
    <row r="1586" spans="1:4" x14ac:dyDescent="0.25">
      <c r="A1586" s="15" t="str">
        <f>'Solicitação de Pagamentos'!F1588</f>
        <v>0333/20</v>
      </c>
      <c r="B1586" s="16" t="str">
        <f>'Solicitação de Pagamentos'!E1588</f>
        <v>ISOMEDICAL COMERCIAL LTDA</v>
      </c>
      <c r="C1586" s="16">
        <f>'Solicitação de Pagamentos'!A1588</f>
        <v>157313</v>
      </c>
      <c r="D1586" s="16">
        <f>'Solicitação de Pagamentos'!D1588</f>
        <v>404</v>
      </c>
    </row>
    <row r="1587" spans="1:4" x14ac:dyDescent="0.25">
      <c r="A1587" s="15" t="str">
        <f>'Solicitação de Pagamentos'!F1589</f>
        <v>0333/20</v>
      </c>
      <c r="B1587" s="16" t="str">
        <f>'Solicitação de Pagamentos'!E1589</f>
        <v>POLITEX INDUSTRIA E COMERCIO LTDA</v>
      </c>
      <c r="C1587" s="16">
        <f>'Solicitação de Pagamentos'!A1589</f>
        <v>2174</v>
      </c>
      <c r="D1587" s="16">
        <f>'Solicitação de Pagamentos'!D1589</f>
        <v>10500</v>
      </c>
    </row>
    <row r="1588" spans="1:4" x14ac:dyDescent="0.25">
      <c r="A1588" s="15" t="str">
        <f>'Solicitação de Pagamentos'!F1590</f>
        <v>0333/20</v>
      </c>
      <c r="B1588" s="16" t="str">
        <f>'Solicitação de Pagamentos'!E1590</f>
        <v>C.B.S MEDICO CIENTIFICA S/A</v>
      </c>
      <c r="C1588" s="16">
        <f>'Solicitação de Pagamentos'!A1590</f>
        <v>1056908</v>
      </c>
      <c r="D1588" s="16">
        <f>'Solicitação de Pagamentos'!D1590</f>
        <v>142.41999999999999</v>
      </c>
    </row>
    <row r="1589" spans="1:4" x14ac:dyDescent="0.25">
      <c r="A1589" s="15" t="str">
        <f>'Solicitação de Pagamentos'!F1591</f>
        <v>0208/20</v>
      </c>
      <c r="B1589" s="16" t="str">
        <f>'Solicitação de Pagamentos'!E1591</f>
        <v>PRAIAMAR TRANSP E COM GAS LTDA</v>
      </c>
      <c r="C1589" s="16">
        <f>'Solicitação de Pagamentos'!A1591</f>
        <v>7011</v>
      </c>
      <c r="D1589" s="16">
        <f>'Solicitação de Pagamentos'!D1591</f>
        <v>422</v>
      </c>
    </row>
    <row r="1590" spans="1:4" x14ac:dyDescent="0.25">
      <c r="A1590" s="15" t="str">
        <f>'Solicitação de Pagamentos'!F1592</f>
        <v>0326/20</v>
      </c>
      <c r="B1590" s="16" t="str">
        <f>'Solicitação de Pagamentos'!E1592</f>
        <v>TROPICAL DISTRIBUIDORA HORTIFRUTIGRANJEIROS LTDA</v>
      </c>
      <c r="C1590" s="16">
        <f>'Solicitação de Pagamentos'!A1592</f>
        <v>1441485</v>
      </c>
      <c r="D1590" s="16">
        <f>'Solicitação de Pagamentos'!D1592</f>
        <v>193.15</v>
      </c>
    </row>
    <row r="1591" spans="1:4" x14ac:dyDescent="0.25">
      <c r="A1591" s="15" t="str">
        <f>'Solicitação de Pagamentos'!F1593</f>
        <v>0330/20</v>
      </c>
      <c r="B1591" s="16" t="str">
        <f>'Solicitação de Pagamentos'!E1593</f>
        <v xml:space="preserve">C. F. S. SUPERMERCADO EIRELI </v>
      </c>
      <c r="C1591" s="16">
        <f>'Solicitação de Pagamentos'!A1593</f>
        <v>66934</v>
      </c>
      <c r="D1591" s="16">
        <f>'Solicitação de Pagamentos'!D1593</f>
        <v>4698.2700000000004</v>
      </c>
    </row>
    <row r="1592" spans="1:4" x14ac:dyDescent="0.25">
      <c r="A1592" s="15" t="str">
        <f>'Solicitação de Pagamentos'!F1594</f>
        <v>0333/20</v>
      </c>
      <c r="B1592" s="16" t="str">
        <f>'Solicitação de Pagamentos'!E1594</f>
        <v>CIAMED DISTRIBUIDORA DE MEDICAMENTOS</v>
      </c>
      <c r="C1592" s="16">
        <f>'Solicitação de Pagamentos'!A1594</f>
        <v>3377</v>
      </c>
      <c r="D1592" s="16">
        <f>'Solicitação de Pagamentos'!D1594</f>
        <v>2504.96</v>
      </c>
    </row>
    <row r="1593" spans="1:4" x14ac:dyDescent="0.25">
      <c r="A1593" s="15" t="str">
        <f>'Solicitação de Pagamentos'!F1595</f>
        <v>0292/20</v>
      </c>
      <c r="B1593" s="16" t="str">
        <f>'Solicitação de Pagamentos'!E1595</f>
        <v>COMERCIAL CIRURGICA RIOCLARENSE LTDA</v>
      </c>
      <c r="C1593" s="16">
        <f>'Solicitação de Pagamentos'!A1595</f>
        <v>1386372</v>
      </c>
      <c r="D1593" s="16">
        <f>'Solicitação de Pagamentos'!D1595</f>
        <v>1240</v>
      </c>
    </row>
    <row r="1594" spans="1:4" x14ac:dyDescent="0.25">
      <c r="A1594" s="15" t="str">
        <f>'Solicitação de Pagamentos'!F1596</f>
        <v>0009/20</v>
      </c>
      <c r="B1594" s="16" t="str">
        <f>'Solicitação de Pagamentos'!E1596</f>
        <v>ADEILTON RAMOS DA SILVA 36176104807 - ME</v>
      </c>
      <c r="C1594" s="16">
        <f>'Solicitação de Pagamentos'!A1596</f>
        <v>2757</v>
      </c>
      <c r="D1594" s="16">
        <f>'Solicitação de Pagamentos'!D1596</f>
        <v>3180</v>
      </c>
    </row>
    <row r="1595" spans="1:4" x14ac:dyDescent="0.25">
      <c r="A1595" s="15" t="str">
        <f>'Solicitação de Pagamentos'!F1597</f>
        <v>0329/20</v>
      </c>
      <c r="B1595" s="16" t="str">
        <f>'Solicitação de Pagamentos'!E1597</f>
        <v>PRO BIANN.COM DISTR PROD ALIM BEB LTDA</v>
      </c>
      <c r="C1595" s="16">
        <f>'Solicitação de Pagamentos'!A1597</f>
        <v>100910</v>
      </c>
      <c r="D1595" s="16">
        <f>'Solicitação de Pagamentos'!D1597</f>
        <v>375.26</v>
      </c>
    </row>
    <row r="1596" spans="1:4" x14ac:dyDescent="0.25">
      <c r="A1596" s="15" t="str">
        <f>'Solicitação de Pagamentos'!F1598</f>
        <v>0326/20</v>
      </c>
      <c r="B1596" s="16" t="str">
        <f>'Solicitação de Pagamentos'!E1598</f>
        <v>TROPICAL DISTRIBUIDORA HORTIFRUTIGRANJEIROS LTDA</v>
      </c>
      <c r="C1596" s="16">
        <f>'Solicitação de Pagamentos'!A1598</f>
        <v>1441826</v>
      </c>
      <c r="D1596" s="16">
        <f>'Solicitação de Pagamentos'!D1598</f>
        <v>219.4</v>
      </c>
    </row>
    <row r="1597" spans="1:4" x14ac:dyDescent="0.25">
      <c r="A1597" s="15" t="str">
        <f>'Solicitação de Pagamentos'!F1599</f>
        <v>0326/20</v>
      </c>
      <c r="B1597" s="16" t="str">
        <f>'Solicitação de Pagamentos'!E1599</f>
        <v>OTMA SOLUCAO EM ALIMENTACAO LTDA</v>
      </c>
      <c r="C1597" s="16">
        <f>'Solicitação de Pagamentos'!A1599</f>
        <v>24848</v>
      </c>
      <c r="D1597" s="16">
        <f>'Solicitação de Pagamentos'!D1599</f>
        <v>284.39999999999998</v>
      </c>
    </row>
    <row r="1598" spans="1:4" x14ac:dyDescent="0.25">
      <c r="A1598" s="15" t="str">
        <f>'Solicitação de Pagamentos'!F1600</f>
        <v>0326/20</v>
      </c>
      <c r="B1598" s="16" t="str">
        <f>'Solicitação de Pagamentos'!E1600</f>
        <v>OTMA SOLUCAO EM ALIMENTACAO LTDA</v>
      </c>
      <c r="C1598" s="16">
        <f>'Solicitação de Pagamentos'!A1600</f>
        <v>24872</v>
      </c>
      <c r="D1598" s="16">
        <f>'Solicitação de Pagamentos'!D1600</f>
        <v>281.5</v>
      </c>
    </row>
    <row r="1599" spans="1:4" x14ac:dyDescent="0.25">
      <c r="A1599" s="15" t="str">
        <f>'Solicitação de Pagamentos'!F1601</f>
        <v>0329/20</v>
      </c>
      <c r="B1599" s="16" t="str">
        <f>'Solicitação de Pagamentos'!E1601</f>
        <v>ALMEIDA COMERCIO DE ALIMENTOS EIRELI</v>
      </c>
      <c r="C1599" s="16">
        <f>'Solicitação de Pagamentos'!A1601</f>
        <v>514567</v>
      </c>
      <c r="D1599" s="16">
        <f>'Solicitação de Pagamentos'!D1601</f>
        <v>756.44</v>
      </c>
    </row>
    <row r="1600" spans="1:4" x14ac:dyDescent="0.25">
      <c r="A1600" s="15" t="str">
        <f>'Solicitação de Pagamentos'!F1602</f>
        <v>0329/20</v>
      </c>
      <c r="B1600" s="16" t="str">
        <f>'Solicitação de Pagamentos'!E1602</f>
        <v>ROSEMEIRE SANTOS DA COSTA</v>
      </c>
      <c r="C1600" s="16">
        <f>'Solicitação de Pagamentos'!A1602</f>
        <v>500</v>
      </c>
      <c r="D1600" s="16">
        <f>'Solicitação de Pagamentos'!D1602</f>
        <v>1598.79</v>
      </c>
    </row>
    <row r="1601" spans="1:4" x14ac:dyDescent="0.25">
      <c r="A1601" s="15" t="str">
        <f>'Solicitação de Pagamentos'!F1603</f>
        <v>0329/20</v>
      </c>
      <c r="B1601" s="16" t="str">
        <f>'Solicitação de Pagamentos'!E1603</f>
        <v>TOPSERVICE DISTRIBUIDORA CNPJ 20.023.288/0001-27</v>
      </c>
      <c r="C1601" s="16">
        <f>'Solicitação de Pagamentos'!A1603</f>
        <v>970920</v>
      </c>
      <c r="D1601" s="16">
        <f>'Solicitação de Pagamentos'!D1603</f>
        <v>382.12</v>
      </c>
    </row>
    <row r="1602" spans="1:4" x14ac:dyDescent="0.25">
      <c r="A1602" s="15" t="str">
        <f>'Solicitação de Pagamentos'!F1604</f>
        <v>0329/20</v>
      </c>
      <c r="B1602" s="16" t="str">
        <f>'Solicitação de Pagamentos'!E1604</f>
        <v>FESTPAN ALIMENTOS IMP. E EXPORT. LTDA</v>
      </c>
      <c r="C1602" s="16">
        <f>'Solicitação de Pagamentos'!A1604</f>
        <v>3219128</v>
      </c>
      <c r="D1602" s="16">
        <f>'Solicitação de Pagamentos'!D1604</f>
        <v>767.78</v>
      </c>
    </row>
    <row r="1603" spans="1:4" x14ac:dyDescent="0.25">
      <c r="A1603" s="15" t="str">
        <f>'Solicitação de Pagamentos'!F1605</f>
        <v>0326/20</v>
      </c>
      <c r="B1603" s="16" t="str">
        <f>'Solicitação de Pagamentos'!E1605</f>
        <v>TROPICAL DISTRIBUIDORA HORTIFRUTIGRANJEIROS LTDA</v>
      </c>
      <c r="C1603" s="16">
        <f>'Solicitação de Pagamentos'!A1605</f>
        <v>1442867</v>
      </c>
      <c r="D1603" s="16">
        <f>'Solicitação de Pagamentos'!D1605</f>
        <v>382.4</v>
      </c>
    </row>
    <row r="1604" spans="1:4" x14ac:dyDescent="0.25">
      <c r="A1604" s="15" t="str">
        <f>'Solicitação de Pagamentos'!F1606</f>
        <v>0326/20</v>
      </c>
      <c r="B1604" s="16" t="str">
        <f>'Solicitação de Pagamentos'!E1606</f>
        <v>OTMA SOLUCAO EM ALIMENTACAO LTDA</v>
      </c>
      <c r="C1604" s="16">
        <f>'Solicitação de Pagamentos'!A1606</f>
        <v>25028</v>
      </c>
      <c r="D1604" s="16">
        <f>'Solicitação de Pagamentos'!D1606</f>
        <v>366</v>
      </c>
    </row>
    <row r="1605" spans="1:4" x14ac:dyDescent="0.25">
      <c r="A1605" s="15" t="str">
        <f>'Solicitação de Pagamentos'!F1607</f>
        <v>0326/20</v>
      </c>
      <c r="B1605" s="16" t="str">
        <f>'Solicitação de Pagamentos'!E1607</f>
        <v>TROPICAL DISTRIBUIDORA HORTIFRUTIGRANJEIROS LTDA</v>
      </c>
      <c r="C1605" s="16">
        <f>'Solicitação de Pagamentos'!A1607</f>
        <v>1442516</v>
      </c>
      <c r="D1605" s="16">
        <f>'Solicitação de Pagamentos'!D1607</f>
        <v>150.05000000000001</v>
      </c>
    </row>
    <row r="1606" spans="1:4" x14ac:dyDescent="0.25">
      <c r="A1606" s="15" t="str">
        <f>'Solicitação de Pagamentos'!F1608</f>
        <v>0329/20</v>
      </c>
      <c r="B1606" s="16" t="str">
        <f>'Solicitação de Pagamentos'!E1608</f>
        <v>PRO BIANN.COM DISTR PROD ALIM BEB LTDA</v>
      </c>
      <c r="C1606" s="16">
        <f>'Solicitação de Pagamentos'!A1608</f>
        <v>101065</v>
      </c>
      <c r="D1606" s="16">
        <f>'Solicitação de Pagamentos'!D1608</f>
        <v>540</v>
      </c>
    </row>
    <row r="1607" spans="1:4" x14ac:dyDescent="0.25">
      <c r="A1607" s="15" t="str">
        <f>'Solicitação de Pagamentos'!F1609</f>
        <v>0326/20</v>
      </c>
      <c r="B1607" s="16" t="str">
        <f>'Solicitação de Pagamentos'!E1609</f>
        <v>OTMA SOLUCAO EM ALIMENTACAO LTDA</v>
      </c>
      <c r="C1607" s="16">
        <f>'Solicitação de Pagamentos'!A1609</f>
        <v>25165</v>
      </c>
      <c r="D1607" s="16">
        <f>'Solicitação de Pagamentos'!D1609</f>
        <v>260.45999999999998</v>
      </c>
    </row>
    <row r="1608" spans="1:4" x14ac:dyDescent="0.25">
      <c r="A1608" s="15" t="str">
        <f>'Solicitação de Pagamentos'!F1610</f>
        <v>0208/20</v>
      </c>
      <c r="B1608" s="16" t="str">
        <f>'Solicitação de Pagamentos'!E1610</f>
        <v>PRAIAMAR TRANSP E COM GAS LTDA</v>
      </c>
      <c r="C1608" s="16">
        <f>'Solicitação de Pagamentos'!A1610</f>
        <v>7136</v>
      </c>
      <c r="D1608" s="16">
        <f>'Solicitação de Pagamentos'!D1610</f>
        <v>422</v>
      </c>
    </row>
    <row r="1609" spans="1:4" x14ac:dyDescent="0.25">
      <c r="A1609" s="15" t="str">
        <f>'Solicitação de Pagamentos'!F1611</f>
        <v>0300/20</v>
      </c>
      <c r="B1609" s="16" t="str">
        <f>'Solicitação de Pagamentos'!E1611</f>
        <v>R AURICCHIO NETO INFORMATICA</v>
      </c>
      <c r="C1609" s="16">
        <f>'Solicitação de Pagamentos'!A1611</f>
        <v>21344</v>
      </c>
      <c r="D1609" s="16">
        <f>'Solicitação de Pagamentos'!D1611</f>
        <v>1589.56</v>
      </c>
    </row>
    <row r="1610" spans="1:4" x14ac:dyDescent="0.25">
      <c r="A1610" s="15" t="str">
        <f>'Solicitação de Pagamentos'!F1612</f>
        <v>0324/20</v>
      </c>
      <c r="B1610" s="16" t="str">
        <f>'Solicitação de Pagamentos'!E1612</f>
        <v>MEDSYSTEM EQUIPAMENTOS MEDICOS EIRELI</v>
      </c>
      <c r="C1610" s="16">
        <f>'Solicitação de Pagamentos'!A1612</f>
        <v>11300</v>
      </c>
      <c r="D1610" s="16">
        <f>'Solicitação de Pagamentos'!D1612</f>
        <v>2098</v>
      </c>
    </row>
    <row r="1611" spans="1:4" x14ac:dyDescent="0.25">
      <c r="A1611" s="15" t="str">
        <f>'Solicitação de Pagamentos'!F1613</f>
        <v>0014/20</v>
      </c>
      <c r="B1611" s="16" t="str">
        <f>'Solicitação de Pagamentos'!E1613</f>
        <v>AMERICA NET LTDA SP</v>
      </c>
      <c r="C1611" s="16">
        <f>'Solicitação de Pagamentos'!A1613</f>
        <v>592753</v>
      </c>
      <c r="D1611" s="16">
        <f>'Solicitação de Pagamentos'!D1613</f>
        <v>480</v>
      </c>
    </row>
    <row r="1612" spans="1:4" x14ac:dyDescent="0.25">
      <c r="A1612" s="15" t="str">
        <f>'Solicitação de Pagamentos'!F1614</f>
        <v>0333/20</v>
      </c>
      <c r="B1612" s="16" t="str">
        <f>'Solicitação de Pagamentos'!E1614</f>
        <v>C.B.S MEDICO CIENTIFICA S/A</v>
      </c>
      <c r="C1612" s="16">
        <f>'Solicitação de Pagamentos'!A1614</f>
        <v>1059754</v>
      </c>
      <c r="D1612" s="16">
        <f>'Solicitação de Pagamentos'!D1614</f>
        <v>68.849999999999994</v>
      </c>
    </row>
    <row r="1613" spans="1:4" x14ac:dyDescent="0.25">
      <c r="A1613" s="15" t="str">
        <f>'Solicitação de Pagamentos'!F1615</f>
        <v>0014/20</v>
      </c>
      <c r="B1613" s="16" t="str">
        <f>'Solicitação de Pagamentos'!E1615</f>
        <v>AMERICA NET LTDA SP</v>
      </c>
      <c r="C1613" s="16">
        <f>'Solicitação de Pagamentos'!A1615</f>
        <v>1983300</v>
      </c>
      <c r="D1613" s="16">
        <f>'Solicitação de Pagamentos'!D1615</f>
        <v>1120</v>
      </c>
    </row>
    <row r="1614" spans="1:4" x14ac:dyDescent="0.25">
      <c r="A1614" s="15" t="str">
        <f>'Solicitação de Pagamentos'!F1616</f>
        <v>0010/20</v>
      </c>
      <c r="B1614" s="16" t="str">
        <f>'Solicitação de Pagamentos'!E1616</f>
        <v>RADIOTRAUMA - PRESTAÇÃO DE SERVIÇOS HOSPITALARES LTDA - EPP</v>
      </c>
      <c r="C1614" s="16">
        <f>'Solicitação de Pagamentos'!A1616</f>
        <v>352</v>
      </c>
      <c r="D1614" s="16">
        <f>'Solicitação de Pagamentos'!D1616</f>
        <v>18960</v>
      </c>
    </row>
    <row r="1615" spans="1:4" x14ac:dyDescent="0.25">
      <c r="A1615" s="15" t="str">
        <f>'Solicitação de Pagamentos'!F1617</f>
        <v>0326/20</v>
      </c>
      <c r="B1615" s="16" t="str">
        <f>'Solicitação de Pagamentos'!E1617</f>
        <v>TROPICAL DISTRIBUIDORA HORTIFRUTIGRANJEIROS LTDA</v>
      </c>
      <c r="C1615" s="16">
        <f>'Solicitação de Pagamentos'!A1617</f>
        <v>1443623</v>
      </c>
      <c r="D1615" s="16">
        <f>'Solicitação de Pagamentos'!D1617</f>
        <v>243.55</v>
      </c>
    </row>
    <row r="1616" spans="1:4" x14ac:dyDescent="0.25">
      <c r="A1616" s="15" t="str">
        <f>'Solicitação de Pagamentos'!F1618</f>
        <v>0326/20</v>
      </c>
      <c r="B1616" s="16" t="str">
        <f>'Solicitação de Pagamentos'!E1618</f>
        <v>OTMA SOLUCAO EM ALIMENTACAO LTDA</v>
      </c>
      <c r="C1616" s="16">
        <f>'Solicitação de Pagamentos'!A1618</f>
        <v>25248</v>
      </c>
      <c r="D1616" s="16">
        <f>'Solicitação de Pagamentos'!D1618</f>
        <v>236.36</v>
      </c>
    </row>
    <row r="1617" spans="1:4" x14ac:dyDescent="0.25">
      <c r="A1617" s="15" t="str">
        <f>'Solicitação de Pagamentos'!F1619</f>
        <v>0330/20</v>
      </c>
      <c r="B1617" s="16" t="str">
        <f>'Solicitação de Pagamentos'!E1619</f>
        <v>VIEIRA &amp; COUTO COMERCIO DISTRIBUIÇÃO PRODUTOS ALIMENTICIOS LTDA</v>
      </c>
      <c r="C1617" s="16">
        <f>'Solicitação de Pagamentos'!A1619</f>
        <v>49394</v>
      </c>
      <c r="D1617" s="16">
        <f>'Solicitação de Pagamentos'!D1619</f>
        <v>717</v>
      </c>
    </row>
    <row r="1618" spans="1:4" x14ac:dyDescent="0.25">
      <c r="A1618" s="15" t="str">
        <f>'Solicitação de Pagamentos'!F1620</f>
        <v>0333/20</v>
      </c>
      <c r="B1618" s="16" t="str">
        <f>'Solicitação de Pagamentos'!E1620</f>
        <v xml:space="preserve">MAGNA INDUSTRIA DE MATERIAIS EIRELI </v>
      </c>
      <c r="C1618" s="16">
        <f>'Solicitação de Pagamentos'!A1620</f>
        <v>126</v>
      </c>
      <c r="D1618" s="16">
        <f>'Solicitação de Pagamentos'!D1620</f>
        <v>523.5</v>
      </c>
    </row>
    <row r="1619" spans="1:4" x14ac:dyDescent="0.25">
      <c r="A1619" s="15" t="str">
        <f>'Solicitação de Pagamentos'!F1621</f>
        <v>0227/20</v>
      </c>
      <c r="B1619" s="16" t="str">
        <f>'Solicitação de Pagamentos'!E1621</f>
        <v>JJS FERREIRA SERVICOS MEDICOS - EIRELI</v>
      </c>
      <c r="C1619" s="16">
        <f>'Solicitação de Pagamentos'!A1621</f>
        <v>1768</v>
      </c>
      <c r="D1619" s="16">
        <f>'Solicitação de Pagamentos'!D1621</f>
        <v>8428.0300000000007</v>
      </c>
    </row>
    <row r="1620" spans="1:4" x14ac:dyDescent="0.25">
      <c r="A1620" s="15" t="str">
        <f>'Solicitação de Pagamentos'!F1622</f>
        <v>0333/20</v>
      </c>
      <c r="B1620" s="16" t="str">
        <f>'Solicitação de Pagamentos'!E1622</f>
        <v>C.B.S MEDICO CIENTIFICA S/A</v>
      </c>
      <c r="C1620" s="16">
        <f>'Solicitação de Pagamentos'!A1622</f>
        <v>1061312</v>
      </c>
      <c r="D1620" s="16">
        <f>'Solicitação de Pagamentos'!D1622</f>
        <v>220</v>
      </c>
    </row>
    <row r="1621" spans="1:4" x14ac:dyDescent="0.25">
      <c r="A1621" s="15" t="str">
        <f>'Solicitação de Pagamentos'!F1623</f>
        <v>0326/20</v>
      </c>
      <c r="B1621" s="16" t="str">
        <f>'Solicitação de Pagamentos'!E1623</f>
        <v>TROPICAL DISTRIBUIDORA HORTIFRUTIGRANJEIROS LTDA</v>
      </c>
      <c r="C1621" s="16">
        <f>'Solicitação de Pagamentos'!A1623</f>
        <v>1443881</v>
      </c>
      <c r="D1621" s="16">
        <f>'Solicitação de Pagamentos'!D1623</f>
        <v>361.5</v>
      </c>
    </row>
    <row r="1622" spans="1:4" x14ac:dyDescent="0.25">
      <c r="A1622" s="15" t="str">
        <f>'Solicitação de Pagamentos'!F1624</f>
        <v>0326/20</v>
      </c>
      <c r="B1622" s="16" t="str">
        <f>'Solicitação de Pagamentos'!E1624</f>
        <v>TROPICAL DISTRIBUIDORA HORTIFRUTIGRANJEIROS LTDA</v>
      </c>
      <c r="C1622" s="16">
        <f>'Solicitação de Pagamentos'!A1624</f>
        <v>1444356</v>
      </c>
      <c r="D1622" s="16">
        <f>'Solicitação de Pagamentos'!D1624</f>
        <v>326</v>
      </c>
    </row>
    <row r="1623" spans="1:4" x14ac:dyDescent="0.25">
      <c r="A1623" s="15" t="str">
        <f>'Solicitação de Pagamentos'!F1625</f>
        <v>0326/20</v>
      </c>
      <c r="B1623" s="16" t="str">
        <f>'Solicitação de Pagamentos'!E1625</f>
        <v>OTMA SOLUCAO EM ALIMENTACAO LTDA</v>
      </c>
      <c r="C1623" s="16">
        <f>'Solicitação de Pagamentos'!A1625</f>
        <v>25382</v>
      </c>
      <c r="D1623" s="16">
        <f>'Solicitação de Pagamentos'!D1625</f>
        <v>327.8</v>
      </c>
    </row>
    <row r="1624" spans="1:4" x14ac:dyDescent="0.25">
      <c r="A1624" s="15" t="str">
        <f>'Solicitação de Pagamentos'!F1626</f>
        <v>0329/20</v>
      </c>
      <c r="B1624" s="16" t="str">
        <f>'Solicitação de Pagamentos'!E1626</f>
        <v>ALMEIDA COMERCIO DE ALIMENTOS EIRELI</v>
      </c>
      <c r="C1624" s="16">
        <f>'Solicitação de Pagamentos'!A1626</f>
        <v>516956</v>
      </c>
      <c r="D1624" s="16">
        <f>'Solicitação de Pagamentos'!D1626</f>
        <v>34.35</v>
      </c>
    </row>
    <row r="1625" spans="1:4" x14ac:dyDescent="0.25">
      <c r="A1625" s="15" t="str">
        <f>'Solicitação de Pagamentos'!F1627</f>
        <v>0330/20</v>
      </c>
      <c r="B1625" s="16" t="str">
        <f>'Solicitação de Pagamentos'!E1627</f>
        <v>ALMEIDA COMERCIO DE ALIMENTOS EIRELI</v>
      </c>
      <c r="C1625" s="16">
        <f>'Solicitação de Pagamentos'!A1627</f>
        <v>516957</v>
      </c>
      <c r="D1625" s="16">
        <f>'Solicitação de Pagamentos'!D1627</f>
        <v>755.07</v>
      </c>
    </row>
    <row r="1626" spans="1:4" x14ac:dyDescent="0.25">
      <c r="A1626" s="15" t="str">
        <f>'Solicitação de Pagamentos'!F1628</f>
        <v>0280/20</v>
      </c>
      <c r="B1626" s="16" t="str">
        <f>'Solicitação de Pagamentos'!E1628</f>
        <v>CIA DISTRIBUIDORA DE MOTORES E COMPONENTES</v>
      </c>
      <c r="C1626" s="16">
        <f>'Solicitação de Pagamentos'!A1628</f>
        <v>31796</v>
      </c>
      <c r="D1626" s="16">
        <f>'Solicitação de Pagamentos'!D1628</f>
        <v>640.29999999999995</v>
      </c>
    </row>
    <row r="1627" spans="1:4" x14ac:dyDescent="0.25">
      <c r="A1627" s="15" t="str">
        <f>'Solicitação de Pagamentos'!F1629</f>
        <v>0241/20</v>
      </c>
      <c r="B1627" s="16" t="str">
        <f>'Solicitação de Pagamentos'!E1629</f>
        <v xml:space="preserve">LUCIENE FREIRE GOMES </v>
      </c>
      <c r="C1627" s="16">
        <f>'Solicitação de Pagamentos'!A1629</f>
        <v>12</v>
      </c>
      <c r="D1627" s="16">
        <f>'Solicitação de Pagamentos'!D1629</f>
        <v>3500</v>
      </c>
    </row>
    <row r="1628" spans="1:4" x14ac:dyDescent="0.25">
      <c r="A1628" s="15" t="str">
        <f>'Solicitação de Pagamentos'!F1630</f>
        <v>0326/20</v>
      </c>
      <c r="B1628" s="16" t="str">
        <f>'Solicitação de Pagamentos'!E1630</f>
        <v>TROPICAL DISTRIBUIDORA HORTIFRUTIGRANJEIROS LTDA</v>
      </c>
      <c r="C1628" s="16">
        <f>'Solicitação de Pagamentos'!A1630</f>
        <v>1444738</v>
      </c>
      <c r="D1628" s="16">
        <f>'Solicitação de Pagamentos'!D1630</f>
        <v>345.4</v>
      </c>
    </row>
    <row r="1629" spans="1:4" x14ac:dyDescent="0.25">
      <c r="A1629" s="15" t="str">
        <f>'Solicitação de Pagamentos'!F1631</f>
        <v>0208/20</v>
      </c>
      <c r="B1629" s="16" t="str">
        <f>'Solicitação de Pagamentos'!E1631</f>
        <v>PRAIAMAR TRANSP E COM GAS LTDA</v>
      </c>
      <c r="C1629" s="16">
        <f>'Solicitação de Pagamentos'!A1631</f>
        <v>7263</v>
      </c>
      <c r="D1629" s="16">
        <f>'Solicitação de Pagamentos'!D1631</f>
        <v>422</v>
      </c>
    </row>
    <row r="1630" spans="1:4" x14ac:dyDescent="0.25">
      <c r="A1630" s="15" t="str">
        <f>'Solicitação de Pagamentos'!F1632</f>
        <v>0333/20</v>
      </c>
      <c r="B1630" s="16" t="str">
        <f>'Solicitação de Pagamentos'!E1632</f>
        <v>EXPRESSMEDICAL COM AT AC E VAR CORREL MEDICOS LTDA</v>
      </c>
      <c r="C1630" s="16">
        <f>'Solicitação de Pagamentos'!A1632</f>
        <v>50996</v>
      </c>
      <c r="D1630" s="16">
        <f>'Solicitação de Pagamentos'!D1632</f>
        <v>948</v>
      </c>
    </row>
    <row r="1631" spans="1:4" x14ac:dyDescent="0.25">
      <c r="A1631" s="15" t="str">
        <f>'Solicitação de Pagamentos'!F1633</f>
        <v>0333/20</v>
      </c>
      <c r="B1631" s="16" t="str">
        <f>'Solicitação de Pagamentos'!E1633</f>
        <v>MOGAMI IMPORTAÇÃO E EXPORTAÇÃO LTDA</v>
      </c>
      <c r="C1631" s="16">
        <f>'Solicitação de Pagamentos'!A1633</f>
        <v>338291</v>
      </c>
      <c r="D1631" s="16">
        <f>'Solicitação de Pagamentos'!D1633</f>
        <v>743</v>
      </c>
    </row>
    <row r="1632" spans="1:4" x14ac:dyDescent="0.25">
      <c r="A1632" s="15" t="str">
        <f>'Solicitação de Pagamentos'!F1634</f>
        <v>0013/20</v>
      </c>
      <c r="B1632" s="16" t="str">
        <f>'Solicitação de Pagamentos'!E1634</f>
        <v>MMT COMERCIO E INSTALAÇÕES ELETR EM ALT E BAIXA TENSÃO LTDA ME</v>
      </c>
      <c r="C1632" s="16">
        <f>'Solicitação de Pagamentos'!A1634</f>
        <v>703</v>
      </c>
      <c r="D1632" s="16">
        <f>'Solicitação de Pagamentos'!D1634</f>
        <v>12968.39</v>
      </c>
    </row>
    <row r="1633" spans="1:4" x14ac:dyDescent="0.25">
      <c r="A1633" s="15" t="str">
        <f>'Solicitação de Pagamentos'!F1635</f>
        <v>0326/20</v>
      </c>
      <c r="B1633" s="16" t="str">
        <f>'Solicitação de Pagamentos'!E1635</f>
        <v>TROPICAL DISTRIBUIDORA HORTIFRUTIGRANJEIROS LTDA</v>
      </c>
      <c r="C1633" s="16">
        <f>'Solicitação de Pagamentos'!A1635</f>
        <v>1445183</v>
      </c>
      <c r="D1633" s="16">
        <f>'Solicitação de Pagamentos'!D1635</f>
        <v>337.3</v>
      </c>
    </row>
    <row r="1634" spans="1:4" x14ac:dyDescent="0.25">
      <c r="A1634" s="15" t="str">
        <f>'Solicitação de Pagamentos'!F1636</f>
        <v>0333/20</v>
      </c>
      <c r="B1634" s="16" t="str">
        <f>'Solicitação de Pagamentos'!E1636</f>
        <v>GUINEZ INTERNATIONAL C R IMP LTDA</v>
      </c>
      <c r="C1634" s="16">
        <f>'Solicitação de Pagamentos'!A1636</f>
        <v>75245</v>
      </c>
      <c r="D1634" s="16">
        <f>'Solicitação de Pagamentos'!D1636</f>
        <v>1680</v>
      </c>
    </row>
    <row r="1635" spans="1:4" x14ac:dyDescent="0.25">
      <c r="A1635" s="15" t="str">
        <f>'Solicitação de Pagamentos'!F1637</f>
        <v>0327/20</v>
      </c>
      <c r="B1635" s="16" t="str">
        <f>'Solicitação de Pagamentos'!E1637</f>
        <v>DOM JOÃO PAES E DOCES LTDA</v>
      </c>
      <c r="C1635" s="16">
        <f>'Solicitação de Pagamentos'!A1637</f>
        <v>61</v>
      </c>
      <c r="D1635" s="16">
        <f>'Solicitação de Pagamentos'!D1637</f>
        <v>752.44</v>
      </c>
    </row>
    <row r="1636" spans="1:4" x14ac:dyDescent="0.25">
      <c r="A1636" s="15" t="str">
        <f>'Solicitação de Pagamentos'!F1638</f>
        <v>0327/20</v>
      </c>
      <c r="B1636" s="16" t="str">
        <f>'Solicitação de Pagamentos'!E1638</f>
        <v>DOM JOÃO PAES E DOCES LTDA</v>
      </c>
      <c r="C1636" s="16">
        <f>'Solicitação de Pagamentos'!A1638</f>
        <v>59</v>
      </c>
      <c r="D1636" s="16">
        <f>'Solicitação de Pagamentos'!D1638</f>
        <v>143</v>
      </c>
    </row>
    <row r="1637" spans="1:4" x14ac:dyDescent="0.25">
      <c r="A1637" s="15" t="str">
        <f>'Solicitação de Pagamentos'!F1639</f>
        <v>0322/20</v>
      </c>
      <c r="B1637" s="16" t="str">
        <f>'Solicitação de Pagamentos'!E1639</f>
        <v>JR CLINICA DE FISIOTERAPIA LTDA</v>
      </c>
      <c r="C1637" s="16">
        <f>'Solicitação de Pagamentos'!A1639</f>
        <v>42</v>
      </c>
      <c r="D1637" s="16">
        <f>'Solicitação de Pagamentos'!D1639</f>
        <v>46000</v>
      </c>
    </row>
    <row r="1638" spans="1:4" x14ac:dyDescent="0.25">
      <c r="A1638" s="15" t="str">
        <f>'Solicitação de Pagamentos'!F1640</f>
        <v>0208/20</v>
      </c>
      <c r="B1638" s="16" t="str">
        <f>'Solicitação de Pagamentos'!E1640</f>
        <v>PRAIAMAR TRANSP E COM GAS LTDA</v>
      </c>
      <c r="C1638" s="16">
        <f>'Solicitação de Pagamentos'!A1640</f>
        <v>7349</v>
      </c>
      <c r="D1638" s="16">
        <f>'Solicitação de Pagamentos'!D1640</f>
        <v>422</v>
      </c>
    </row>
    <row r="1639" spans="1:4" x14ac:dyDescent="0.25">
      <c r="A1639" s="15" t="str">
        <f>'Solicitação de Pagamentos'!F1641</f>
        <v>0009/20</v>
      </c>
      <c r="B1639" s="16" t="str">
        <f>'Solicitação de Pagamentos'!E1641</f>
        <v>ADEILTON RAMOS DA SILVA 36176104807 - ME</v>
      </c>
      <c r="C1639" s="16">
        <f>'Solicitação de Pagamentos'!A1641</f>
        <v>2786</v>
      </c>
      <c r="D1639" s="16">
        <f>'Solicitação de Pagamentos'!D1641</f>
        <v>2152</v>
      </c>
    </row>
    <row r="1640" spans="1:4" x14ac:dyDescent="0.25">
      <c r="A1640" s="15" t="str">
        <f>'Solicitação de Pagamentos'!F1642</f>
        <v>0010/20</v>
      </c>
      <c r="B1640" s="16" t="str">
        <f>'Solicitação de Pagamentos'!E1642</f>
        <v>RADIOTRAUMA - PRESTAÇÃO DE SERVIÇOS HOSPITALARES LTDA - EPP</v>
      </c>
      <c r="C1640" s="16">
        <f>'Solicitação de Pagamentos'!A1642</f>
        <v>357</v>
      </c>
      <c r="D1640" s="16">
        <f>'Solicitação de Pagamentos'!D1642</f>
        <v>18780</v>
      </c>
    </row>
    <row r="1641" spans="1:4" x14ac:dyDescent="0.25">
      <c r="A1641" s="15" t="str">
        <f>'Solicitação de Pagamentos'!F1643</f>
        <v>0333/20</v>
      </c>
      <c r="B1641" s="16" t="str">
        <f>'Solicitação de Pagamentos'!E1643</f>
        <v>TIMPEL S.A.</v>
      </c>
      <c r="C1641" s="16">
        <f>'Solicitação de Pagamentos'!A1643</f>
        <v>1893</v>
      </c>
      <c r="D1641" s="16">
        <f>'Solicitação de Pagamentos'!D1643</f>
        <v>1886</v>
      </c>
    </row>
    <row r="1642" spans="1:4" x14ac:dyDescent="0.25">
      <c r="A1642" s="15" t="str">
        <f>'Solicitação de Pagamentos'!F1644</f>
        <v>0208/20</v>
      </c>
      <c r="B1642" s="16" t="str">
        <f>'Solicitação de Pagamentos'!E1644</f>
        <v>PRAIAMAR TRANSP E COM GAS LTDA</v>
      </c>
      <c r="C1642" s="16">
        <f>'Solicitação de Pagamentos'!A1644</f>
        <v>7437</v>
      </c>
      <c r="D1642" s="16">
        <f>'Solicitação de Pagamentos'!D1644</f>
        <v>422</v>
      </c>
    </row>
    <row r="1643" spans="1:4" x14ac:dyDescent="0.25">
      <c r="A1643" s="15" t="str">
        <f>'Solicitação de Pagamentos'!F1645</f>
        <v>0227/20</v>
      </c>
      <c r="B1643" s="16" t="str">
        <f>'Solicitação de Pagamentos'!E1645</f>
        <v>JJS FERREIRA SERVICOS MEDICOS - EIRELI</v>
      </c>
      <c r="C1643" s="16">
        <f>'Solicitação de Pagamentos'!A1645</f>
        <v>1828</v>
      </c>
      <c r="D1643" s="16">
        <f>'Solicitação de Pagamentos'!D1645</f>
        <v>11432.9</v>
      </c>
    </row>
    <row r="1644" spans="1:4" x14ac:dyDescent="0.25">
      <c r="A1644" s="15">
        <f>'Solicitação de Pagamentos'!F1646</f>
        <v>0</v>
      </c>
      <c r="B1644" s="16">
        <f>'Solicitação de Pagamentos'!E1646</f>
        <v>0</v>
      </c>
      <c r="C1644" s="16">
        <f>'Solicitação de Pagamentos'!A1646</f>
        <v>0</v>
      </c>
      <c r="D1644" s="16">
        <f>'Solicitação de Pagamentos'!D1646</f>
        <v>0</v>
      </c>
    </row>
    <row r="1645" spans="1:4" x14ac:dyDescent="0.25">
      <c r="A1645" s="15">
        <f>'Solicitação de Pagamentos'!F1647</f>
        <v>0</v>
      </c>
      <c r="B1645" s="16">
        <f>'Solicitação de Pagamentos'!E1647</f>
        <v>0</v>
      </c>
      <c r="C1645" s="16">
        <f>'Solicitação de Pagamentos'!A1647</f>
        <v>0</v>
      </c>
      <c r="D1645" s="16">
        <f>'Solicitação de Pagamentos'!D1647</f>
        <v>0</v>
      </c>
    </row>
    <row r="1646" spans="1:4" x14ac:dyDescent="0.25">
      <c r="A1646" s="15">
        <f>'Solicitação de Pagamentos'!F1648</f>
        <v>0</v>
      </c>
      <c r="B1646" s="16">
        <f>'Solicitação de Pagamentos'!E1648</f>
        <v>0</v>
      </c>
      <c r="C1646" s="16">
        <f>'Solicitação de Pagamentos'!A1648</f>
        <v>0</v>
      </c>
      <c r="D1646" s="16">
        <f>'Solicitação de Pagamentos'!D1648</f>
        <v>0</v>
      </c>
    </row>
    <row r="1647" spans="1:4" x14ac:dyDescent="0.25">
      <c r="A1647" s="15">
        <f>'Solicitação de Pagamentos'!F1649</f>
        <v>0</v>
      </c>
      <c r="B1647" s="16">
        <f>'Solicitação de Pagamentos'!E1649</f>
        <v>0</v>
      </c>
      <c r="C1647" s="16">
        <f>'Solicitação de Pagamentos'!A1649</f>
        <v>0</v>
      </c>
      <c r="D1647" s="16">
        <f>'Solicitação de Pagamentos'!D1649</f>
        <v>0</v>
      </c>
    </row>
    <row r="1648" spans="1:4" x14ac:dyDescent="0.25">
      <c r="A1648" s="15">
        <f>'Solicitação de Pagamentos'!F1650</f>
        <v>0</v>
      </c>
      <c r="B1648" s="16">
        <f>'Solicitação de Pagamentos'!E1650</f>
        <v>0</v>
      </c>
      <c r="C1648" s="16">
        <f>'Solicitação de Pagamentos'!A1650</f>
        <v>0</v>
      </c>
      <c r="D1648" s="16">
        <f>'Solicitação de Pagamentos'!D1650</f>
        <v>0</v>
      </c>
    </row>
    <row r="1649" spans="1:4" x14ac:dyDescent="0.25">
      <c r="A1649" s="15">
        <f>'Solicitação de Pagamentos'!F1651</f>
        <v>0</v>
      </c>
      <c r="B1649" s="16">
        <f>'Solicitação de Pagamentos'!E1651</f>
        <v>0</v>
      </c>
      <c r="C1649" s="16">
        <f>'Solicitação de Pagamentos'!A1651</f>
        <v>0</v>
      </c>
      <c r="D1649" s="16">
        <f>'Solicitação de Pagamentos'!D1651</f>
        <v>0</v>
      </c>
    </row>
    <row r="1650" spans="1:4" x14ac:dyDescent="0.25">
      <c r="A1650" s="15">
        <f>'Solicitação de Pagamentos'!F1652</f>
        <v>0</v>
      </c>
      <c r="B1650" s="16">
        <f>'Solicitação de Pagamentos'!E1652</f>
        <v>0</v>
      </c>
      <c r="C1650" s="16">
        <f>'Solicitação de Pagamentos'!A1652</f>
        <v>0</v>
      </c>
      <c r="D1650" s="16">
        <f>'Solicitação de Pagamentos'!D1652</f>
        <v>0</v>
      </c>
    </row>
    <row r="1651" spans="1:4" x14ac:dyDescent="0.25">
      <c r="A1651" s="15">
        <f>'Solicitação de Pagamentos'!F1653</f>
        <v>0</v>
      </c>
      <c r="B1651" s="16">
        <f>'Solicitação de Pagamentos'!E1653</f>
        <v>0</v>
      </c>
      <c r="C1651" s="16">
        <f>'Solicitação de Pagamentos'!A1653</f>
        <v>0</v>
      </c>
      <c r="D1651" s="16">
        <f>'Solicitação de Pagamentos'!D1653</f>
        <v>0</v>
      </c>
    </row>
    <row r="1652" spans="1:4" x14ac:dyDescent="0.25">
      <c r="A1652" s="15">
        <f>'Solicitação de Pagamentos'!F1654</f>
        <v>0</v>
      </c>
      <c r="B1652" s="16">
        <f>'Solicitação de Pagamentos'!E1654</f>
        <v>0</v>
      </c>
      <c r="C1652" s="16">
        <f>'Solicitação de Pagamentos'!A1654</f>
        <v>0</v>
      </c>
      <c r="D1652" s="16">
        <f>'Solicitação de Pagamentos'!D1654</f>
        <v>0</v>
      </c>
    </row>
    <row r="1653" spans="1:4" x14ac:dyDescent="0.25">
      <c r="A1653" s="15">
        <f>'Solicitação de Pagamentos'!F1655</f>
        <v>0</v>
      </c>
      <c r="B1653" s="16">
        <f>'Solicitação de Pagamentos'!E1655</f>
        <v>0</v>
      </c>
      <c r="C1653" s="16">
        <f>'Solicitação de Pagamentos'!A1655</f>
        <v>0</v>
      </c>
      <c r="D1653" s="16">
        <f>'Solicitação de Pagamentos'!D1655</f>
        <v>0</v>
      </c>
    </row>
    <row r="1654" spans="1:4" x14ac:dyDescent="0.25">
      <c r="A1654" s="15">
        <f>'Solicitação de Pagamentos'!F1656</f>
        <v>0</v>
      </c>
      <c r="B1654" s="16">
        <f>'Solicitação de Pagamentos'!E1656</f>
        <v>0</v>
      </c>
      <c r="C1654" s="16">
        <f>'Solicitação de Pagamentos'!A1656</f>
        <v>0</v>
      </c>
      <c r="D1654" s="16">
        <f>'Solicitação de Pagamentos'!D1656</f>
        <v>0</v>
      </c>
    </row>
    <row r="1655" spans="1:4" x14ac:dyDescent="0.25">
      <c r="A1655" s="15">
        <f>'Solicitação de Pagamentos'!F1657</f>
        <v>0</v>
      </c>
      <c r="B1655" s="16">
        <f>'Solicitação de Pagamentos'!E1657</f>
        <v>0</v>
      </c>
      <c r="C1655" s="16">
        <f>'Solicitação de Pagamentos'!A1657</f>
        <v>0</v>
      </c>
      <c r="D1655" s="16">
        <f>'Solicitação de Pagamentos'!D1657</f>
        <v>0</v>
      </c>
    </row>
    <row r="1656" spans="1:4" x14ac:dyDescent="0.25">
      <c r="A1656" s="15">
        <f>'Solicitação de Pagamentos'!F1658</f>
        <v>0</v>
      </c>
      <c r="B1656" s="16">
        <f>'Solicitação de Pagamentos'!E1658</f>
        <v>0</v>
      </c>
      <c r="C1656" s="16">
        <f>'Solicitação de Pagamentos'!A1658</f>
        <v>0</v>
      </c>
      <c r="D1656" s="16">
        <f>'Solicitação de Pagamentos'!D1658</f>
        <v>0</v>
      </c>
    </row>
    <row r="1657" spans="1:4" x14ac:dyDescent="0.25">
      <c r="A1657" s="15">
        <f>'Solicitação de Pagamentos'!F1659</f>
        <v>0</v>
      </c>
      <c r="B1657" s="16">
        <f>'Solicitação de Pagamentos'!E1659</f>
        <v>0</v>
      </c>
      <c r="C1657" s="16">
        <f>'Solicitação de Pagamentos'!A1659</f>
        <v>0</v>
      </c>
      <c r="D1657" s="16">
        <f>'Solicitação de Pagamentos'!D1659</f>
        <v>0</v>
      </c>
    </row>
    <row r="1658" spans="1:4" x14ac:dyDescent="0.25">
      <c r="A1658" s="15">
        <f>'Solicitação de Pagamentos'!F1660</f>
        <v>0</v>
      </c>
      <c r="B1658" s="16">
        <f>'Solicitação de Pagamentos'!E1660</f>
        <v>0</v>
      </c>
      <c r="C1658" s="16">
        <f>'Solicitação de Pagamentos'!A1660</f>
        <v>0</v>
      </c>
      <c r="D1658" s="16">
        <f>'Solicitação de Pagamentos'!D1660</f>
        <v>0</v>
      </c>
    </row>
    <row r="1659" spans="1:4" x14ac:dyDescent="0.25">
      <c r="A1659" s="15">
        <f>'Solicitação de Pagamentos'!F1661</f>
        <v>0</v>
      </c>
      <c r="B1659" s="16">
        <f>'Solicitação de Pagamentos'!E1661</f>
        <v>0</v>
      </c>
      <c r="C1659" s="16">
        <f>'Solicitação de Pagamentos'!A1661</f>
        <v>0</v>
      </c>
      <c r="D1659" s="16">
        <f>'Solicitação de Pagamentos'!D1661</f>
        <v>0</v>
      </c>
    </row>
    <row r="1660" spans="1:4" x14ac:dyDescent="0.25">
      <c r="A1660" s="15">
        <f>'Solicitação de Pagamentos'!F1662</f>
        <v>0</v>
      </c>
      <c r="B1660" s="16">
        <f>'Solicitação de Pagamentos'!E1662</f>
        <v>0</v>
      </c>
      <c r="C1660" s="16">
        <f>'Solicitação de Pagamentos'!A1662</f>
        <v>0</v>
      </c>
      <c r="D1660" s="16">
        <f>'Solicitação de Pagamentos'!D1662</f>
        <v>0</v>
      </c>
    </row>
    <row r="1661" spans="1:4" x14ac:dyDescent="0.25">
      <c r="A1661" s="15">
        <f>'Solicitação de Pagamentos'!F1663</f>
        <v>0</v>
      </c>
      <c r="B1661" s="16">
        <f>'Solicitação de Pagamentos'!E1663</f>
        <v>0</v>
      </c>
      <c r="C1661" s="16">
        <f>'Solicitação de Pagamentos'!A1663</f>
        <v>0</v>
      </c>
      <c r="D1661" s="16">
        <f>'Solicitação de Pagamentos'!D1663</f>
        <v>0</v>
      </c>
    </row>
    <row r="1662" spans="1:4" x14ac:dyDescent="0.25">
      <c r="A1662" s="15">
        <f>'Solicitação de Pagamentos'!F1664</f>
        <v>0</v>
      </c>
      <c r="B1662" s="16">
        <f>'Solicitação de Pagamentos'!E1664</f>
        <v>0</v>
      </c>
      <c r="C1662" s="16">
        <f>'Solicitação de Pagamentos'!A1664</f>
        <v>0</v>
      </c>
      <c r="D1662" s="16">
        <f>'Solicitação de Pagamentos'!D1664</f>
        <v>0</v>
      </c>
    </row>
    <row r="1663" spans="1:4" x14ac:dyDescent="0.25">
      <c r="A1663" s="15">
        <f>'Solicitação de Pagamentos'!F1665</f>
        <v>0</v>
      </c>
      <c r="B1663" s="16">
        <f>'Solicitação de Pagamentos'!E1665</f>
        <v>0</v>
      </c>
      <c r="C1663" s="16">
        <f>'Solicitação de Pagamentos'!A1665</f>
        <v>0</v>
      </c>
      <c r="D1663" s="16">
        <f>'Solicitação de Pagamentos'!D1665</f>
        <v>0</v>
      </c>
    </row>
    <row r="1664" spans="1:4" x14ac:dyDescent="0.25">
      <c r="A1664" s="15">
        <f>'Solicitação de Pagamentos'!F1666</f>
        <v>0</v>
      </c>
      <c r="B1664" s="16">
        <f>'Solicitação de Pagamentos'!E1666</f>
        <v>0</v>
      </c>
      <c r="C1664" s="16">
        <f>'Solicitação de Pagamentos'!A1666</f>
        <v>0</v>
      </c>
      <c r="D1664" s="16">
        <f>'Solicitação de Pagamentos'!D1666</f>
        <v>0</v>
      </c>
    </row>
    <row r="1665" spans="1:4" x14ac:dyDescent="0.25">
      <c r="A1665" s="15">
        <f>'Solicitação de Pagamentos'!F1667</f>
        <v>0</v>
      </c>
      <c r="B1665" s="16">
        <f>'Solicitação de Pagamentos'!E1667</f>
        <v>0</v>
      </c>
      <c r="C1665" s="16">
        <f>'Solicitação de Pagamentos'!A1667</f>
        <v>0</v>
      </c>
      <c r="D1665" s="16">
        <f>'Solicitação de Pagamentos'!D1667</f>
        <v>0</v>
      </c>
    </row>
    <row r="1666" spans="1:4" x14ac:dyDescent="0.25">
      <c r="A1666" s="15">
        <f>'Solicitação de Pagamentos'!F1668</f>
        <v>0</v>
      </c>
      <c r="B1666" s="16">
        <f>'Solicitação de Pagamentos'!E1668</f>
        <v>0</v>
      </c>
      <c r="C1666" s="16">
        <f>'Solicitação de Pagamentos'!A1668</f>
        <v>0</v>
      </c>
      <c r="D1666" s="16">
        <f>'Solicitação de Pagamentos'!D1668</f>
        <v>0</v>
      </c>
    </row>
    <row r="1667" spans="1:4" x14ac:dyDescent="0.25">
      <c r="A1667" s="15">
        <f>'Solicitação de Pagamentos'!F1669</f>
        <v>0</v>
      </c>
      <c r="B1667" s="16">
        <f>'Solicitação de Pagamentos'!E1669</f>
        <v>0</v>
      </c>
      <c r="C1667" s="16">
        <f>'Solicitação de Pagamentos'!A1669</f>
        <v>0</v>
      </c>
      <c r="D1667" s="16">
        <f>'Solicitação de Pagamentos'!D1669</f>
        <v>0</v>
      </c>
    </row>
    <row r="1668" spans="1:4" x14ac:dyDescent="0.25">
      <c r="A1668" s="15">
        <f>'Solicitação de Pagamentos'!F1670</f>
        <v>0</v>
      </c>
      <c r="B1668" s="16">
        <f>'Solicitação de Pagamentos'!E1670</f>
        <v>0</v>
      </c>
      <c r="C1668" s="16">
        <f>'Solicitação de Pagamentos'!A1670</f>
        <v>0</v>
      </c>
      <c r="D1668" s="16">
        <f>'Solicitação de Pagamentos'!D1670</f>
        <v>0</v>
      </c>
    </row>
    <row r="1669" spans="1:4" x14ac:dyDescent="0.25">
      <c r="A1669" s="15">
        <f>'Solicitação de Pagamentos'!F1671</f>
        <v>0</v>
      </c>
      <c r="B1669" s="16">
        <f>'Solicitação de Pagamentos'!E1671</f>
        <v>0</v>
      </c>
      <c r="C1669" s="16">
        <f>'Solicitação de Pagamentos'!A1671</f>
        <v>0</v>
      </c>
      <c r="D1669" s="16">
        <f>'Solicitação de Pagamentos'!D1671</f>
        <v>0</v>
      </c>
    </row>
    <row r="1670" spans="1:4" x14ac:dyDescent="0.25">
      <c r="A1670" s="15">
        <f>'Solicitação de Pagamentos'!F1672</f>
        <v>0</v>
      </c>
      <c r="B1670" s="16">
        <f>'Solicitação de Pagamentos'!E1672</f>
        <v>0</v>
      </c>
      <c r="C1670" s="16">
        <f>'Solicitação de Pagamentos'!A1672</f>
        <v>0</v>
      </c>
      <c r="D1670" s="16">
        <f>'Solicitação de Pagamentos'!D1672</f>
        <v>0</v>
      </c>
    </row>
    <row r="1671" spans="1:4" x14ac:dyDescent="0.25">
      <c r="A1671" s="15">
        <f>'Solicitação de Pagamentos'!F1673</f>
        <v>0</v>
      </c>
      <c r="B1671" s="16">
        <f>'Solicitação de Pagamentos'!E1673</f>
        <v>0</v>
      </c>
      <c r="C1671" s="16">
        <f>'Solicitação de Pagamentos'!A1673</f>
        <v>0</v>
      </c>
      <c r="D1671" s="16">
        <f>'Solicitação de Pagamentos'!D1673</f>
        <v>0</v>
      </c>
    </row>
    <row r="1672" spans="1:4" x14ac:dyDescent="0.25">
      <c r="A1672" s="15">
        <f>'Solicitação de Pagamentos'!F1674</f>
        <v>0</v>
      </c>
      <c r="B1672" s="16">
        <f>'Solicitação de Pagamentos'!E1674</f>
        <v>0</v>
      </c>
      <c r="C1672" s="16">
        <f>'Solicitação de Pagamentos'!A1674</f>
        <v>0</v>
      </c>
      <c r="D1672" s="16">
        <f>'Solicitação de Pagamentos'!D1674</f>
        <v>0</v>
      </c>
    </row>
    <row r="1673" spans="1:4" x14ac:dyDescent="0.25">
      <c r="A1673" s="15">
        <f>'Solicitação de Pagamentos'!F1675</f>
        <v>0</v>
      </c>
      <c r="B1673" s="16">
        <f>'Solicitação de Pagamentos'!E1675</f>
        <v>0</v>
      </c>
      <c r="C1673" s="16">
        <f>'Solicitação de Pagamentos'!A1675</f>
        <v>0</v>
      </c>
      <c r="D1673" s="16">
        <f>'Solicitação de Pagamentos'!D1675</f>
        <v>0</v>
      </c>
    </row>
    <row r="1674" spans="1:4" x14ac:dyDescent="0.25">
      <c r="A1674" s="15">
        <f>'Solicitação de Pagamentos'!F1676</f>
        <v>0</v>
      </c>
      <c r="B1674" s="16">
        <f>'Solicitação de Pagamentos'!E1676</f>
        <v>0</v>
      </c>
      <c r="C1674" s="16">
        <f>'Solicitação de Pagamentos'!A1676</f>
        <v>0</v>
      </c>
      <c r="D1674" s="16">
        <f>'Solicitação de Pagamentos'!D1676</f>
        <v>0</v>
      </c>
    </row>
    <row r="1675" spans="1:4" x14ac:dyDescent="0.25">
      <c r="A1675" s="15">
        <f>'Solicitação de Pagamentos'!F1677</f>
        <v>0</v>
      </c>
      <c r="B1675" s="16">
        <f>'Solicitação de Pagamentos'!E1677</f>
        <v>0</v>
      </c>
      <c r="C1675" s="16">
        <f>'Solicitação de Pagamentos'!A1677</f>
        <v>0</v>
      </c>
      <c r="D1675" s="16">
        <f>'Solicitação de Pagamentos'!D1677</f>
        <v>0</v>
      </c>
    </row>
    <row r="1676" spans="1:4" x14ac:dyDescent="0.25">
      <c r="A1676" s="15">
        <f>'Solicitação de Pagamentos'!F1678</f>
        <v>0</v>
      </c>
      <c r="B1676" s="16">
        <f>'Solicitação de Pagamentos'!E1678</f>
        <v>0</v>
      </c>
      <c r="C1676" s="16">
        <f>'Solicitação de Pagamentos'!A1678</f>
        <v>0</v>
      </c>
      <c r="D1676" s="16">
        <f>'Solicitação de Pagamentos'!D1678</f>
        <v>0</v>
      </c>
    </row>
    <row r="1677" spans="1:4" x14ac:dyDescent="0.25">
      <c r="A1677" s="15">
        <f>'Solicitação de Pagamentos'!F1679</f>
        <v>0</v>
      </c>
      <c r="B1677" s="16">
        <f>'Solicitação de Pagamentos'!E1679</f>
        <v>0</v>
      </c>
      <c r="C1677" s="16">
        <f>'Solicitação de Pagamentos'!A1679</f>
        <v>0</v>
      </c>
      <c r="D1677" s="16">
        <f>'Solicitação de Pagamentos'!D1679</f>
        <v>0</v>
      </c>
    </row>
    <row r="1678" spans="1:4" x14ac:dyDescent="0.25">
      <c r="A1678" s="15">
        <f>'Solicitação de Pagamentos'!F1680</f>
        <v>0</v>
      </c>
      <c r="B1678" s="16">
        <f>'Solicitação de Pagamentos'!E1680</f>
        <v>0</v>
      </c>
      <c r="C1678" s="16">
        <f>'Solicitação de Pagamentos'!A1680</f>
        <v>0</v>
      </c>
      <c r="D1678" s="16">
        <f>'Solicitação de Pagamentos'!D1680</f>
        <v>0</v>
      </c>
    </row>
    <row r="1679" spans="1:4" x14ac:dyDescent="0.25">
      <c r="A1679" s="15">
        <f>'Solicitação de Pagamentos'!F1681</f>
        <v>0</v>
      </c>
      <c r="B1679" s="16">
        <f>'Solicitação de Pagamentos'!E1681</f>
        <v>0</v>
      </c>
      <c r="C1679" s="16">
        <f>'Solicitação de Pagamentos'!A1681</f>
        <v>0</v>
      </c>
      <c r="D1679" s="16">
        <f>'Solicitação de Pagamentos'!D1681</f>
        <v>0</v>
      </c>
    </row>
    <row r="1680" spans="1:4" x14ac:dyDescent="0.25">
      <c r="A1680" s="15">
        <f>'Solicitação de Pagamentos'!F1682</f>
        <v>0</v>
      </c>
      <c r="B1680" s="16">
        <f>'Solicitação de Pagamentos'!E1682</f>
        <v>0</v>
      </c>
      <c r="C1680" s="16">
        <f>'Solicitação de Pagamentos'!A1682</f>
        <v>0</v>
      </c>
      <c r="D1680" s="16">
        <f>'Solicitação de Pagamentos'!D1682</f>
        <v>0</v>
      </c>
    </row>
    <row r="1681" spans="1:4" x14ac:dyDescent="0.25">
      <c r="A1681" s="15">
        <f>'Solicitação de Pagamentos'!F1683</f>
        <v>0</v>
      </c>
      <c r="B1681" s="16">
        <f>'Solicitação de Pagamentos'!E1683</f>
        <v>0</v>
      </c>
      <c r="C1681" s="16">
        <f>'Solicitação de Pagamentos'!A1683</f>
        <v>0</v>
      </c>
      <c r="D1681" s="16">
        <f>'Solicitação de Pagamentos'!D1683</f>
        <v>0</v>
      </c>
    </row>
    <row r="1682" spans="1:4" x14ac:dyDescent="0.25">
      <c r="A1682" s="15">
        <f>'Solicitação de Pagamentos'!F1684</f>
        <v>0</v>
      </c>
      <c r="B1682" s="16">
        <f>'Solicitação de Pagamentos'!E1684</f>
        <v>0</v>
      </c>
      <c r="C1682" s="16">
        <f>'Solicitação de Pagamentos'!A1684</f>
        <v>0</v>
      </c>
      <c r="D1682" s="16">
        <f>'Solicitação de Pagamentos'!D1684</f>
        <v>0</v>
      </c>
    </row>
    <row r="1683" spans="1:4" x14ac:dyDescent="0.25">
      <c r="A1683" s="15">
        <f>'Solicitação de Pagamentos'!F1685</f>
        <v>0</v>
      </c>
      <c r="B1683" s="16">
        <f>'Solicitação de Pagamentos'!E1685</f>
        <v>0</v>
      </c>
      <c r="C1683" s="16">
        <f>'Solicitação de Pagamentos'!A1685</f>
        <v>0</v>
      </c>
      <c r="D1683" s="16">
        <f>'Solicitação de Pagamentos'!D1685</f>
        <v>0</v>
      </c>
    </row>
    <row r="1684" spans="1:4" x14ac:dyDescent="0.25">
      <c r="A1684" s="15">
        <f>'Solicitação de Pagamentos'!F1686</f>
        <v>0</v>
      </c>
      <c r="B1684" s="16">
        <f>'Solicitação de Pagamentos'!E1686</f>
        <v>0</v>
      </c>
      <c r="C1684" s="16">
        <f>'Solicitação de Pagamentos'!A1686</f>
        <v>0</v>
      </c>
      <c r="D1684" s="16">
        <f>'Solicitação de Pagamentos'!D1686</f>
        <v>0</v>
      </c>
    </row>
    <row r="1685" spans="1:4" x14ac:dyDescent="0.25">
      <c r="A1685" s="15">
        <f>'Solicitação de Pagamentos'!F1687</f>
        <v>0</v>
      </c>
      <c r="B1685" s="16">
        <f>'Solicitação de Pagamentos'!E1687</f>
        <v>0</v>
      </c>
      <c r="C1685" s="16">
        <f>'Solicitação de Pagamentos'!A1687</f>
        <v>0</v>
      </c>
      <c r="D1685" s="16">
        <f>'Solicitação de Pagamentos'!D1687</f>
        <v>0</v>
      </c>
    </row>
    <row r="1686" spans="1:4" x14ac:dyDescent="0.25">
      <c r="A1686" s="15">
        <f>'Solicitação de Pagamentos'!F1688</f>
        <v>0</v>
      </c>
      <c r="B1686" s="16">
        <f>'Solicitação de Pagamentos'!E1688</f>
        <v>0</v>
      </c>
      <c r="C1686" s="16">
        <f>'Solicitação de Pagamentos'!A1688</f>
        <v>0</v>
      </c>
      <c r="D1686" s="16">
        <f>'Solicitação de Pagamentos'!D1688</f>
        <v>0</v>
      </c>
    </row>
    <row r="1687" spans="1:4" x14ac:dyDescent="0.25">
      <c r="A1687" s="15">
        <f>'Solicitação de Pagamentos'!F1689</f>
        <v>0</v>
      </c>
      <c r="B1687" s="16">
        <f>'Solicitação de Pagamentos'!E1689</f>
        <v>0</v>
      </c>
      <c r="C1687" s="16">
        <f>'Solicitação de Pagamentos'!A1689</f>
        <v>0</v>
      </c>
      <c r="D1687" s="16">
        <f>'Solicitação de Pagamentos'!D1689</f>
        <v>0</v>
      </c>
    </row>
    <row r="1688" spans="1:4" x14ac:dyDescent="0.25">
      <c r="A1688" s="15">
        <f>'Solicitação de Pagamentos'!F1690</f>
        <v>0</v>
      </c>
      <c r="B1688" s="16">
        <f>'Solicitação de Pagamentos'!E1690</f>
        <v>0</v>
      </c>
      <c r="C1688" s="16">
        <f>'Solicitação de Pagamentos'!A1690</f>
        <v>0</v>
      </c>
      <c r="D1688" s="16">
        <f>'Solicitação de Pagamentos'!D1690</f>
        <v>0</v>
      </c>
    </row>
    <row r="1689" spans="1:4" x14ac:dyDescent="0.25">
      <c r="A1689" s="15">
        <f>'Solicitação de Pagamentos'!F1691</f>
        <v>0</v>
      </c>
      <c r="B1689" s="16">
        <f>'Solicitação de Pagamentos'!E1691</f>
        <v>0</v>
      </c>
      <c r="C1689" s="16">
        <f>'Solicitação de Pagamentos'!A1691</f>
        <v>0</v>
      </c>
      <c r="D1689" s="16">
        <f>'Solicitação de Pagamentos'!D1691</f>
        <v>0</v>
      </c>
    </row>
    <row r="1690" spans="1:4" x14ac:dyDescent="0.25">
      <c r="A1690" s="15">
        <f>'Solicitação de Pagamentos'!F1692</f>
        <v>0</v>
      </c>
      <c r="B1690" s="16">
        <f>'Solicitação de Pagamentos'!E1692</f>
        <v>0</v>
      </c>
      <c r="C1690" s="16">
        <f>'Solicitação de Pagamentos'!A1692</f>
        <v>0</v>
      </c>
      <c r="D1690" s="16">
        <f>'Solicitação de Pagamentos'!D1692</f>
        <v>0</v>
      </c>
    </row>
    <row r="1691" spans="1:4" x14ac:dyDescent="0.25">
      <c r="A1691" s="15">
        <f>'Solicitação de Pagamentos'!F1693</f>
        <v>0</v>
      </c>
      <c r="B1691" s="16">
        <f>'Solicitação de Pagamentos'!E1693</f>
        <v>0</v>
      </c>
      <c r="C1691" s="16">
        <f>'Solicitação de Pagamentos'!A1693</f>
        <v>0</v>
      </c>
      <c r="D1691" s="16">
        <f>'Solicitação de Pagamentos'!D1693</f>
        <v>0</v>
      </c>
    </row>
    <row r="1692" spans="1:4" x14ac:dyDescent="0.25">
      <c r="A1692" s="15">
        <f>'Solicitação de Pagamentos'!F1694</f>
        <v>0</v>
      </c>
      <c r="B1692" s="16">
        <f>'Solicitação de Pagamentos'!E1694</f>
        <v>0</v>
      </c>
      <c r="C1692" s="16">
        <f>'Solicitação de Pagamentos'!A1694</f>
        <v>0</v>
      </c>
      <c r="D1692" s="16">
        <f>'Solicitação de Pagamentos'!D1694</f>
        <v>0</v>
      </c>
    </row>
    <row r="1693" spans="1:4" x14ac:dyDescent="0.25">
      <c r="A1693" s="15">
        <f>'Solicitação de Pagamentos'!F1695</f>
        <v>0</v>
      </c>
      <c r="B1693" s="16">
        <f>'Solicitação de Pagamentos'!E1695</f>
        <v>0</v>
      </c>
      <c r="C1693" s="16">
        <f>'Solicitação de Pagamentos'!A1695</f>
        <v>0</v>
      </c>
      <c r="D1693" s="16">
        <f>'Solicitação de Pagamentos'!D1695</f>
        <v>0</v>
      </c>
    </row>
    <row r="1694" spans="1:4" x14ac:dyDescent="0.25">
      <c r="A1694" s="15">
        <f>'Solicitação de Pagamentos'!F1696</f>
        <v>0</v>
      </c>
      <c r="B1694" s="16">
        <f>'Solicitação de Pagamentos'!E1696</f>
        <v>0</v>
      </c>
      <c r="C1694" s="16">
        <f>'Solicitação de Pagamentos'!A1696</f>
        <v>0</v>
      </c>
      <c r="D1694" s="16">
        <f>'Solicitação de Pagamentos'!D1696</f>
        <v>0</v>
      </c>
    </row>
    <row r="1695" spans="1:4" x14ac:dyDescent="0.25">
      <c r="A1695" s="15">
        <f>'Solicitação de Pagamentos'!F1697</f>
        <v>0</v>
      </c>
      <c r="B1695" s="16">
        <f>'Solicitação de Pagamentos'!E1697</f>
        <v>0</v>
      </c>
      <c r="C1695" s="16">
        <f>'Solicitação de Pagamentos'!A1697</f>
        <v>0</v>
      </c>
      <c r="D1695" s="16">
        <f>'Solicitação de Pagamentos'!D1697</f>
        <v>0</v>
      </c>
    </row>
    <row r="1696" spans="1:4" x14ac:dyDescent="0.25">
      <c r="A1696" s="15">
        <f>'Solicitação de Pagamentos'!F1698</f>
        <v>0</v>
      </c>
      <c r="B1696" s="16">
        <f>'Solicitação de Pagamentos'!E1698</f>
        <v>0</v>
      </c>
      <c r="C1696" s="16">
        <f>'Solicitação de Pagamentos'!A1698</f>
        <v>0</v>
      </c>
      <c r="D1696" s="16">
        <f>'Solicitação de Pagamentos'!D1698</f>
        <v>0</v>
      </c>
    </row>
    <row r="1697" spans="1:4" x14ac:dyDescent="0.25">
      <c r="A1697" s="15">
        <f>'Solicitação de Pagamentos'!F1699</f>
        <v>0</v>
      </c>
      <c r="B1697" s="16">
        <f>'Solicitação de Pagamentos'!E1699</f>
        <v>0</v>
      </c>
      <c r="C1697" s="16">
        <f>'Solicitação de Pagamentos'!A1699</f>
        <v>0</v>
      </c>
      <c r="D1697" s="16">
        <f>'Solicitação de Pagamentos'!D1699</f>
        <v>0</v>
      </c>
    </row>
    <row r="1698" spans="1:4" x14ac:dyDescent="0.25">
      <c r="A1698" s="15">
        <f>'Solicitação de Pagamentos'!F1700</f>
        <v>0</v>
      </c>
      <c r="B1698" s="16">
        <f>'Solicitação de Pagamentos'!E1700</f>
        <v>0</v>
      </c>
      <c r="C1698" s="16">
        <f>'Solicitação de Pagamentos'!A1700</f>
        <v>0</v>
      </c>
      <c r="D1698" s="16">
        <f>'Solicitação de Pagamentos'!D1700</f>
        <v>0</v>
      </c>
    </row>
    <row r="1699" spans="1:4" x14ac:dyDescent="0.25">
      <c r="A1699" s="15">
        <f>'Solicitação de Pagamentos'!F1701</f>
        <v>0</v>
      </c>
      <c r="B1699" s="16">
        <f>'Solicitação de Pagamentos'!E1701</f>
        <v>0</v>
      </c>
      <c r="C1699" s="16">
        <f>'Solicitação de Pagamentos'!A1701</f>
        <v>0</v>
      </c>
      <c r="D1699" s="16">
        <f>'Solicitação de Pagamentos'!D1701</f>
        <v>0</v>
      </c>
    </row>
    <row r="1700" spans="1:4" x14ac:dyDescent="0.25">
      <c r="A1700" s="15">
        <f>'Solicitação de Pagamentos'!F1702</f>
        <v>0</v>
      </c>
      <c r="B1700" s="16">
        <f>'Solicitação de Pagamentos'!E1702</f>
        <v>0</v>
      </c>
      <c r="C1700" s="16">
        <f>'Solicitação de Pagamentos'!A1702</f>
        <v>0</v>
      </c>
      <c r="D1700" s="16">
        <f>'Solicitação de Pagamentos'!D1702</f>
        <v>0</v>
      </c>
    </row>
    <row r="1701" spans="1:4" x14ac:dyDescent="0.25">
      <c r="A1701" s="15">
        <f>'Solicitação de Pagamentos'!F1703</f>
        <v>0</v>
      </c>
      <c r="B1701" s="16">
        <f>'Solicitação de Pagamentos'!E1703</f>
        <v>0</v>
      </c>
      <c r="C1701" s="16">
        <f>'Solicitação de Pagamentos'!A1703</f>
        <v>0</v>
      </c>
      <c r="D1701" s="16">
        <f>'Solicitação de Pagamentos'!D1703</f>
        <v>0</v>
      </c>
    </row>
    <row r="1702" spans="1:4" x14ac:dyDescent="0.25">
      <c r="A1702" s="15">
        <f>'Solicitação de Pagamentos'!F1704</f>
        <v>0</v>
      </c>
      <c r="B1702" s="16">
        <f>'Solicitação de Pagamentos'!E1704</f>
        <v>0</v>
      </c>
      <c r="C1702" s="16">
        <f>'Solicitação de Pagamentos'!A1704</f>
        <v>0</v>
      </c>
      <c r="D1702" s="16">
        <f>'Solicitação de Pagamentos'!D1704</f>
        <v>0</v>
      </c>
    </row>
    <row r="1703" spans="1:4" x14ac:dyDescent="0.25">
      <c r="A1703" s="15">
        <f>'Solicitação de Pagamentos'!F1705</f>
        <v>0</v>
      </c>
      <c r="B1703" s="16">
        <f>'Solicitação de Pagamentos'!E1705</f>
        <v>0</v>
      </c>
      <c r="C1703" s="16">
        <f>'Solicitação de Pagamentos'!A1705</f>
        <v>0</v>
      </c>
      <c r="D1703" s="16">
        <f>'Solicitação de Pagamentos'!D1705</f>
        <v>0</v>
      </c>
    </row>
    <row r="1704" spans="1:4" x14ac:dyDescent="0.25">
      <c r="A1704" s="15">
        <f>'Solicitação de Pagamentos'!F1706</f>
        <v>0</v>
      </c>
      <c r="B1704" s="16">
        <f>'Solicitação de Pagamentos'!E1706</f>
        <v>0</v>
      </c>
      <c r="C1704" s="16">
        <f>'Solicitação de Pagamentos'!A1706</f>
        <v>0</v>
      </c>
      <c r="D1704" s="16">
        <f>'Solicitação de Pagamentos'!D1706</f>
        <v>0</v>
      </c>
    </row>
    <row r="1705" spans="1:4" x14ac:dyDescent="0.25">
      <c r="A1705" s="15">
        <f>'Solicitação de Pagamentos'!F1707</f>
        <v>0</v>
      </c>
      <c r="B1705" s="16">
        <f>'Solicitação de Pagamentos'!E1707</f>
        <v>0</v>
      </c>
      <c r="C1705" s="16">
        <f>'Solicitação de Pagamentos'!A1707</f>
        <v>0</v>
      </c>
      <c r="D1705" s="16">
        <f>'Solicitação de Pagamentos'!D1707</f>
        <v>0</v>
      </c>
    </row>
    <row r="1706" spans="1:4" x14ac:dyDescent="0.25">
      <c r="A1706" s="15">
        <f>'Solicitação de Pagamentos'!F1708</f>
        <v>0</v>
      </c>
      <c r="B1706" s="16">
        <f>'Solicitação de Pagamentos'!E1708</f>
        <v>0</v>
      </c>
      <c r="C1706" s="16">
        <f>'Solicitação de Pagamentos'!A1708</f>
        <v>0</v>
      </c>
      <c r="D1706" s="16">
        <f>'Solicitação de Pagamentos'!D1708</f>
        <v>0</v>
      </c>
    </row>
    <row r="1707" spans="1:4" x14ac:dyDescent="0.25">
      <c r="A1707" s="15">
        <f>'Solicitação de Pagamentos'!F1709</f>
        <v>0</v>
      </c>
      <c r="B1707" s="16">
        <f>'Solicitação de Pagamentos'!E1709</f>
        <v>0</v>
      </c>
      <c r="C1707" s="16">
        <f>'Solicitação de Pagamentos'!A1709</f>
        <v>0</v>
      </c>
      <c r="D1707" s="16">
        <f>'Solicitação de Pagamentos'!D1709</f>
        <v>0</v>
      </c>
    </row>
    <row r="1708" spans="1:4" x14ac:dyDescent="0.25">
      <c r="A1708" s="15">
        <f>'Solicitação de Pagamentos'!F1710</f>
        <v>0</v>
      </c>
      <c r="B1708" s="16">
        <f>'Solicitação de Pagamentos'!E1710</f>
        <v>0</v>
      </c>
      <c r="C1708" s="16">
        <f>'Solicitação de Pagamentos'!A1710</f>
        <v>0</v>
      </c>
      <c r="D1708" s="16">
        <f>'Solicitação de Pagamentos'!D1710</f>
        <v>0</v>
      </c>
    </row>
    <row r="1709" spans="1:4" x14ac:dyDescent="0.25">
      <c r="A1709" s="15">
        <f>'Solicitação de Pagamentos'!F1711</f>
        <v>0</v>
      </c>
      <c r="B1709" s="16">
        <f>'Solicitação de Pagamentos'!E1711</f>
        <v>0</v>
      </c>
      <c r="C1709" s="16">
        <f>'Solicitação de Pagamentos'!A1711</f>
        <v>0</v>
      </c>
      <c r="D1709" s="16">
        <f>'Solicitação de Pagamentos'!D1711</f>
        <v>0</v>
      </c>
    </row>
    <row r="1710" spans="1:4" x14ac:dyDescent="0.25">
      <c r="A1710" s="15">
        <f>'Solicitação de Pagamentos'!F1712</f>
        <v>0</v>
      </c>
      <c r="B1710" s="16">
        <f>'Solicitação de Pagamentos'!E1712</f>
        <v>0</v>
      </c>
      <c r="C1710" s="16">
        <f>'Solicitação de Pagamentos'!A1712</f>
        <v>0</v>
      </c>
      <c r="D1710" s="16">
        <f>'Solicitação de Pagamentos'!D1712</f>
        <v>0</v>
      </c>
    </row>
    <row r="1711" spans="1:4" x14ac:dyDescent="0.25">
      <c r="A1711" s="15">
        <f>'Solicitação de Pagamentos'!F1713</f>
        <v>0</v>
      </c>
      <c r="B1711" s="16">
        <f>'Solicitação de Pagamentos'!E1713</f>
        <v>0</v>
      </c>
      <c r="C1711" s="16">
        <f>'Solicitação de Pagamentos'!A1713</f>
        <v>0</v>
      </c>
      <c r="D1711" s="16">
        <f>'Solicitação de Pagamentos'!D1713</f>
        <v>0</v>
      </c>
    </row>
    <row r="1712" spans="1:4" x14ac:dyDescent="0.25">
      <c r="A1712" s="15">
        <f>'Solicitação de Pagamentos'!F1714</f>
        <v>0</v>
      </c>
      <c r="B1712" s="16">
        <f>'Solicitação de Pagamentos'!E1714</f>
        <v>0</v>
      </c>
      <c r="C1712" s="16">
        <f>'Solicitação de Pagamentos'!A1714</f>
        <v>0</v>
      </c>
      <c r="D1712" s="16">
        <f>'Solicitação de Pagamentos'!D1714</f>
        <v>0</v>
      </c>
    </row>
    <row r="1713" spans="1:4" x14ac:dyDescent="0.25">
      <c r="A1713" s="15">
        <f>'Solicitação de Pagamentos'!F1715</f>
        <v>0</v>
      </c>
      <c r="B1713" s="16">
        <f>'Solicitação de Pagamentos'!E1715</f>
        <v>0</v>
      </c>
      <c r="C1713" s="16">
        <f>'Solicitação de Pagamentos'!A1715</f>
        <v>0</v>
      </c>
      <c r="D1713" s="16">
        <f>'Solicitação de Pagamentos'!D1715</f>
        <v>0</v>
      </c>
    </row>
    <row r="1714" spans="1:4" x14ac:dyDescent="0.25">
      <c r="A1714" s="15">
        <f>'Solicitação de Pagamentos'!F1716</f>
        <v>0</v>
      </c>
      <c r="B1714" s="16">
        <f>'Solicitação de Pagamentos'!E1716</f>
        <v>0</v>
      </c>
      <c r="C1714" s="16">
        <f>'Solicitação de Pagamentos'!A1716</f>
        <v>0</v>
      </c>
      <c r="D1714" s="16">
        <f>'Solicitação de Pagamentos'!D1716</f>
        <v>0</v>
      </c>
    </row>
    <row r="1715" spans="1:4" x14ac:dyDescent="0.25">
      <c r="A1715" s="15">
        <f>'Solicitação de Pagamentos'!F1717</f>
        <v>0</v>
      </c>
      <c r="B1715" s="16">
        <f>'Solicitação de Pagamentos'!E1717</f>
        <v>0</v>
      </c>
      <c r="C1715" s="16">
        <f>'Solicitação de Pagamentos'!A1717</f>
        <v>0</v>
      </c>
      <c r="D1715" s="16">
        <f>'Solicitação de Pagamentos'!D1717</f>
        <v>0</v>
      </c>
    </row>
    <row r="1716" spans="1:4" x14ac:dyDescent="0.25">
      <c r="A1716" s="15">
        <f>'Solicitação de Pagamentos'!F1718</f>
        <v>0</v>
      </c>
      <c r="B1716" s="16">
        <f>'Solicitação de Pagamentos'!E1718</f>
        <v>0</v>
      </c>
      <c r="C1716" s="16">
        <f>'Solicitação de Pagamentos'!A1718</f>
        <v>0</v>
      </c>
      <c r="D1716" s="16">
        <f>'Solicitação de Pagamentos'!D1718</f>
        <v>0</v>
      </c>
    </row>
    <row r="1717" spans="1:4" x14ac:dyDescent="0.25">
      <c r="A1717" s="15">
        <f>'Solicitação de Pagamentos'!F1719</f>
        <v>0</v>
      </c>
      <c r="B1717" s="16">
        <f>'Solicitação de Pagamentos'!E1719</f>
        <v>0</v>
      </c>
      <c r="C1717" s="16">
        <f>'Solicitação de Pagamentos'!A1719</f>
        <v>0</v>
      </c>
      <c r="D1717" s="16">
        <f>'Solicitação de Pagamentos'!D1719</f>
        <v>0</v>
      </c>
    </row>
    <row r="1718" spans="1:4" x14ac:dyDescent="0.25">
      <c r="A1718" s="15">
        <f>'Solicitação de Pagamentos'!F1720</f>
        <v>0</v>
      </c>
      <c r="B1718" s="16">
        <f>'Solicitação de Pagamentos'!E1720</f>
        <v>0</v>
      </c>
      <c r="C1718" s="16">
        <f>'Solicitação de Pagamentos'!A1720</f>
        <v>0</v>
      </c>
      <c r="D1718" s="16">
        <f>'Solicitação de Pagamentos'!D1720</f>
        <v>0</v>
      </c>
    </row>
    <row r="1719" spans="1:4" x14ac:dyDescent="0.25">
      <c r="A1719" s="15">
        <f>'Solicitação de Pagamentos'!F1721</f>
        <v>0</v>
      </c>
      <c r="B1719" s="16">
        <f>'Solicitação de Pagamentos'!E1721</f>
        <v>0</v>
      </c>
      <c r="C1719" s="16">
        <f>'Solicitação de Pagamentos'!A1721</f>
        <v>0</v>
      </c>
      <c r="D1719" s="16">
        <f>'Solicitação de Pagamentos'!D1721</f>
        <v>0</v>
      </c>
    </row>
    <row r="1720" spans="1:4" x14ac:dyDescent="0.25">
      <c r="A1720" s="15">
        <f>'Solicitação de Pagamentos'!F1722</f>
        <v>0</v>
      </c>
      <c r="B1720" s="16">
        <f>'Solicitação de Pagamentos'!E1722</f>
        <v>0</v>
      </c>
      <c r="C1720" s="16">
        <f>'Solicitação de Pagamentos'!A1722</f>
        <v>0</v>
      </c>
      <c r="D1720" s="16">
        <f>'Solicitação de Pagamentos'!D1722</f>
        <v>0</v>
      </c>
    </row>
    <row r="1721" spans="1:4" x14ac:dyDescent="0.25">
      <c r="A1721" s="15">
        <f>'Solicitação de Pagamentos'!F1723</f>
        <v>0</v>
      </c>
      <c r="B1721" s="16">
        <f>'Solicitação de Pagamentos'!E1723</f>
        <v>0</v>
      </c>
      <c r="C1721" s="16">
        <f>'Solicitação de Pagamentos'!A1723</f>
        <v>0</v>
      </c>
      <c r="D1721" s="16">
        <f>'Solicitação de Pagamentos'!D1723</f>
        <v>0</v>
      </c>
    </row>
    <row r="1722" spans="1:4" x14ac:dyDescent="0.25">
      <c r="A1722" s="15">
        <f>'Solicitação de Pagamentos'!F1724</f>
        <v>0</v>
      </c>
      <c r="B1722" s="16">
        <f>'Solicitação de Pagamentos'!E1724</f>
        <v>0</v>
      </c>
      <c r="C1722" s="16">
        <f>'Solicitação de Pagamentos'!A1724</f>
        <v>0</v>
      </c>
      <c r="D1722" s="16">
        <f>'Solicitação de Pagamentos'!D1724</f>
        <v>0</v>
      </c>
    </row>
    <row r="1723" spans="1:4" x14ac:dyDescent="0.25">
      <c r="A1723" s="15">
        <f>'Solicitação de Pagamentos'!F1725</f>
        <v>0</v>
      </c>
      <c r="B1723" s="16">
        <f>'Solicitação de Pagamentos'!E1725</f>
        <v>0</v>
      </c>
      <c r="C1723" s="16">
        <f>'Solicitação de Pagamentos'!A1725</f>
        <v>0</v>
      </c>
      <c r="D1723" s="16">
        <f>'Solicitação de Pagamentos'!D1725</f>
        <v>0</v>
      </c>
    </row>
    <row r="1724" spans="1:4" x14ac:dyDescent="0.25">
      <c r="A1724" s="15">
        <f>'Solicitação de Pagamentos'!F1726</f>
        <v>0</v>
      </c>
      <c r="B1724" s="16">
        <f>'Solicitação de Pagamentos'!E1726</f>
        <v>0</v>
      </c>
      <c r="C1724" s="16">
        <f>'Solicitação de Pagamentos'!A1726</f>
        <v>0</v>
      </c>
      <c r="D1724" s="16">
        <f>'Solicitação de Pagamentos'!D1726</f>
        <v>0</v>
      </c>
    </row>
    <row r="1725" spans="1:4" x14ac:dyDescent="0.25">
      <c r="A1725" s="15">
        <f>'Solicitação de Pagamentos'!F1727</f>
        <v>0</v>
      </c>
      <c r="B1725" s="16">
        <f>'Solicitação de Pagamentos'!E1727</f>
        <v>0</v>
      </c>
      <c r="C1725" s="16">
        <f>'Solicitação de Pagamentos'!A1727</f>
        <v>0</v>
      </c>
      <c r="D1725" s="16">
        <f>'Solicitação de Pagamentos'!D1727</f>
        <v>0</v>
      </c>
    </row>
    <row r="1726" spans="1:4" x14ac:dyDescent="0.25">
      <c r="A1726" s="15">
        <f>'Solicitação de Pagamentos'!F1728</f>
        <v>0</v>
      </c>
      <c r="B1726" s="16">
        <f>'Solicitação de Pagamentos'!E1728</f>
        <v>0</v>
      </c>
      <c r="C1726" s="16">
        <f>'Solicitação de Pagamentos'!A1728</f>
        <v>0</v>
      </c>
      <c r="D1726" s="16">
        <f>'Solicitação de Pagamentos'!D1728</f>
        <v>0</v>
      </c>
    </row>
    <row r="1727" spans="1:4" x14ac:dyDescent="0.25">
      <c r="A1727" s="15">
        <f>'Solicitação de Pagamentos'!F1729</f>
        <v>0</v>
      </c>
      <c r="B1727" s="16">
        <f>'Solicitação de Pagamentos'!E1729</f>
        <v>0</v>
      </c>
      <c r="C1727" s="16">
        <f>'Solicitação de Pagamentos'!A1729</f>
        <v>0</v>
      </c>
      <c r="D1727" s="16">
        <f>'Solicitação de Pagamentos'!D1729</f>
        <v>0</v>
      </c>
    </row>
    <row r="1728" spans="1:4" x14ac:dyDescent="0.25">
      <c r="A1728" s="15">
        <f>'Solicitação de Pagamentos'!F1730</f>
        <v>0</v>
      </c>
      <c r="B1728" s="16">
        <f>'Solicitação de Pagamentos'!E1730</f>
        <v>0</v>
      </c>
      <c r="C1728" s="16">
        <f>'Solicitação de Pagamentos'!A1730</f>
        <v>0</v>
      </c>
      <c r="D1728" s="16">
        <f>'Solicitação de Pagamentos'!D1730</f>
        <v>0</v>
      </c>
    </row>
    <row r="1729" spans="1:4" x14ac:dyDescent="0.25">
      <c r="A1729" s="15">
        <f>'Solicitação de Pagamentos'!F1731</f>
        <v>0</v>
      </c>
      <c r="B1729" s="16">
        <f>'Solicitação de Pagamentos'!E1731</f>
        <v>0</v>
      </c>
      <c r="C1729" s="16">
        <f>'Solicitação de Pagamentos'!A1731</f>
        <v>0</v>
      </c>
      <c r="D1729" s="16">
        <f>'Solicitação de Pagamentos'!D1731</f>
        <v>0</v>
      </c>
    </row>
    <row r="1730" spans="1:4" x14ac:dyDescent="0.25">
      <c r="A1730" s="15">
        <f>'Solicitação de Pagamentos'!F1732</f>
        <v>0</v>
      </c>
      <c r="B1730" s="16">
        <f>'Solicitação de Pagamentos'!E1732</f>
        <v>0</v>
      </c>
      <c r="C1730" s="16">
        <f>'Solicitação de Pagamentos'!A1732</f>
        <v>0</v>
      </c>
      <c r="D1730" s="16">
        <f>'Solicitação de Pagamentos'!D1732</f>
        <v>0</v>
      </c>
    </row>
    <row r="1731" spans="1:4" x14ac:dyDescent="0.25">
      <c r="A1731" s="15">
        <f>'Solicitação de Pagamentos'!F1733</f>
        <v>0</v>
      </c>
      <c r="B1731" s="16">
        <f>'Solicitação de Pagamentos'!E1733</f>
        <v>0</v>
      </c>
      <c r="C1731" s="16">
        <f>'Solicitação de Pagamentos'!A1733</f>
        <v>0</v>
      </c>
      <c r="D1731" s="16">
        <f>'Solicitação de Pagamentos'!D1733</f>
        <v>0</v>
      </c>
    </row>
    <row r="1732" spans="1:4" x14ac:dyDescent="0.25">
      <c r="A1732" s="15">
        <f>'Solicitação de Pagamentos'!F1734</f>
        <v>0</v>
      </c>
      <c r="B1732" s="16">
        <f>'Solicitação de Pagamentos'!E1734</f>
        <v>0</v>
      </c>
      <c r="C1732" s="16">
        <f>'Solicitação de Pagamentos'!A1734</f>
        <v>0</v>
      </c>
      <c r="D1732" s="16">
        <f>'Solicitação de Pagamentos'!D1734</f>
        <v>0</v>
      </c>
    </row>
    <row r="1733" spans="1:4" x14ac:dyDescent="0.25">
      <c r="A1733" s="15">
        <f>'Solicitação de Pagamentos'!F1735</f>
        <v>0</v>
      </c>
      <c r="B1733" s="16">
        <f>'Solicitação de Pagamentos'!E1735</f>
        <v>0</v>
      </c>
      <c r="C1733" s="16">
        <f>'Solicitação de Pagamentos'!A1735</f>
        <v>0</v>
      </c>
      <c r="D1733" s="16">
        <f>'Solicitação de Pagamentos'!D1735</f>
        <v>0</v>
      </c>
    </row>
    <row r="1734" spans="1:4" x14ac:dyDescent="0.25">
      <c r="A1734" s="15">
        <f>'Solicitação de Pagamentos'!F1736</f>
        <v>0</v>
      </c>
      <c r="B1734" s="16">
        <f>'Solicitação de Pagamentos'!E1736</f>
        <v>0</v>
      </c>
      <c r="C1734" s="16">
        <f>'Solicitação de Pagamentos'!A1736</f>
        <v>0</v>
      </c>
      <c r="D1734" s="16">
        <f>'Solicitação de Pagamentos'!D1736</f>
        <v>0</v>
      </c>
    </row>
    <row r="1735" spans="1:4" x14ac:dyDescent="0.25">
      <c r="A1735" s="15">
        <f>'Solicitação de Pagamentos'!F1737</f>
        <v>0</v>
      </c>
      <c r="B1735" s="16">
        <f>'Solicitação de Pagamentos'!E1737</f>
        <v>0</v>
      </c>
      <c r="C1735" s="16">
        <f>'Solicitação de Pagamentos'!A1737</f>
        <v>0</v>
      </c>
      <c r="D1735" s="16">
        <f>'Solicitação de Pagamentos'!D1737</f>
        <v>0</v>
      </c>
    </row>
    <row r="1736" spans="1:4" x14ac:dyDescent="0.25">
      <c r="A1736" s="15">
        <f>'Solicitação de Pagamentos'!F1738</f>
        <v>0</v>
      </c>
      <c r="B1736" s="16">
        <f>'Solicitação de Pagamentos'!E1738</f>
        <v>0</v>
      </c>
      <c r="C1736" s="16">
        <f>'Solicitação de Pagamentos'!A1738</f>
        <v>0</v>
      </c>
      <c r="D1736" s="16">
        <f>'Solicitação de Pagamentos'!D1738</f>
        <v>0</v>
      </c>
    </row>
    <row r="1737" spans="1:4" x14ac:dyDescent="0.25">
      <c r="A1737" s="15">
        <f>'Solicitação de Pagamentos'!F1739</f>
        <v>0</v>
      </c>
      <c r="B1737" s="16">
        <f>'Solicitação de Pagamentos'!E1739</f>
        <v>0</v>
      </c>
      <c r="C1737" s="16">
        <f>'Solicitação de Pagamentos'!A1739</f>
        <v>0</v>
      </c>
      <c r="D1737" s="16">
        <f>'Solicitação de Pagamentos'!D1739</f>
        <v>0</v>
      </c>
    </row>
    <row r="1738" spans="1:4" x14ac:dyDescent="0.25">
      <c r="A1738" s="15">
        <f>'Solicitação de Pagamentos'!F1740</f>
        <v>0</v>
      </c>
      <c r="B1738" s="16">
        <f>'Solicitação de Pagamentos'!E1740</f>
        <v>0</v>
      </c>
      <c r="C1738" s="16">
        <f>'Solicitação de Pagamentos'!A1740</f>
        <v>0</v>
      </c>
      <c r="D1738" s="16">
        <f>'Solicitação de Pagamentos'!D1740</f>
        <v>0</v>
      </c>
    </row>
    <row r="1739" spans="1:4" x14ac:dyDescent="0.25">
      <c r="A1739" s="15">
        <f>'Solicitação de Pagamentos'!F1741</f>
        <v>0</v>
      </c>
      <c r="B1739" s="16">
        <f>'Solicitação de Pagamentos'!E1741</f>
        <v>0</v>
      </c>
      <c r="C1739" s="16">
        <f>'Solicitação de Pagamentos'!A1741</f>
        <v>0</v>
      </c>
      <c r="D1739" s="16">
        <f>'Solicitação de Pagamentos'!D1741</f>
        <v>0</v>
      </c>
    </row>
    <row r="1740" spans="1:4" x14ac:dyDescent="0.25">
      <c r="A1740" s="15">
        <f>'Solicitação de Pagamentos'!F1742</f>
        <v>0</v>
      </c>
      <c r="B1740" s="16">
        <f>'Solicitação de Pagamentos'!E1742</f>
        <v>0</v>
      </c>
      <c r="C1740" s="16">
        <f>'Solicitação de Pagamentos'!A1742</f>
        <v>0</v>
      </c>
      <c r="D1740" s="16">
        <f>'Solicitação de Pagamentos'!D1742</f>
        <v>0</v>
      </c>
    </row>
    <row r="1741" spans="1:4" x14ac:dyDescent="0.25">
      <c r="A1741" s="15">
        <f>'Solicitação de Pagamentos'!F1743</f>
        <v>0</v>
      </c>
      <c r="B1741" s="16">
        <f>'Solicitação de Pagamentos'!E1743</f>
        <v>0</v>
      </c>
      <c r="C1741" s="16">
        <f>'Solicitação de Pagamentos'!A1743</f>
        <v>0</v>
      </c>
      <c r="D1741" s="16">
        <f>'Solicitação de Pagamentos'!D1743</f>
        <v>0</v>
      </c>
    </row>
    <row r="1742" spans="1:4" x14ac:dyDescent="0.25">
      <c r="A1742" s="15">
        <f>'Solicitação de Pagamentos'!F1744</f>
        <v>0</v>
      </c>
      <c r="B1742" s="16">
        <f>'Solicitação de Pagamentos'!E1744</f>
        <v>0</v>
      </c>
      <c r="C1742" s="16">
        <f>'Solicitação de Pagamentos'!A1744</f>
        <v>0</v>
      </c>
      <c r="D1742" s="16">
        <f>'Solicitação de Pagamentos'!D1744</f>
        <v>0</v>
      </c>
    </row>
    <row r="1743" spans="1:4" x14ac:dyDescent="0.25">
      <c r="A1743" s="15">
        <f>'Solicitação de Pagamentos'!F1745</f>
        <v>0</v>
      </c>
      <c r="B1743" s="16">
        <f>'Solicitação de Pagamentos'!E1745</f>
        <v>0</v>
      </c>
      <c r="C1743" s="16">
        <f>'Solicitação de Pagamentos'!A1745</f>
        <v>0</v>
      </c>
      <c r="D1743" s="16">
        <f>'Solicitação de Pagamentos'!D1745</f>
        <v>0</v>
      </c>
    </row>
    <row r="1744" spans="1:4" x14ac:dyDescent="0.25">
      <c r="A1744" s="15">
        <f>'Solicitação de Pagamentos'!F1746</f>
        <v>0</v>
      </c>
      <c r="B1744" s="16">
        <f>'Solicitação de Pagamentos'!E1746</f>
        <v>0</v>
      </c>
      <c r="C1744" s="16">
        <f>'Solicitação de Pagamentos'!A1746</f>
        <v>0</v>
      </c>
      <c r="D1744" s="16">
        <f>'Solicitação de Pagamentos'!D1746</f>
        <v>0</v>
      </c>
    </row>
    <row r="1745" spans="1:4" x14ac:dyDescent="0.25">
      <c r="A1745" s="15">
        <f>'Solicitação de Pagamentos'!F1747</f>
        <v>0</v>
      </c>
      <c r="B1745" s="16">
        <f>'Solicitação de Pagamentos'!E1747</f>
        <v>0</v>
      </c>
      <c r="C1745" s="16">
        <f>'Solicitação de Pagamentos'!A1747</f>
        <v>0</v>
      </c>
      <c r="D1745" s="16">
        <f>'Solicitação de Pagamentos'!D1747</f>
        <v>0</v>
      </c>
    </row>
    <row r="1746" spans="1:4" x14ac:dyDescent="0.25">
      <c r="A1746" s="15">
        <f>'Solicitação de Pagamentos'!F1748</f>
        <v>0</v>
      </c>
      <c r="B1746" s="16">
        <f>'Solicitação de Pagamentos'!E1748</f>
        <v>0</v>
      </c>
      <c r="C1746" s="16">
        <f>'Solicitação de Pagamentos'!A1748</f>
        <v>0</v>
      </c>
      <c r="D1746" s="16">
        <f>'Solicitação de Pagamentos'!D1748</f>
        <v>0</v>
      </c>
    </row>
    <row r="1747" spans="1:4" x14ac:dyDescent="0.25">
      <c r="A1747" s="15">
        <f>'Solicitação de Pagamentos'!F1749</f>
        <v>0</v>
      </c>
      <c r="B1747" s="16">
        <f>'Solicitação de Pagamentos'!E1749</f>
        <v>0</v>
      </c>
      <c r="C1747" s="16">
        <f>'Solicitação de Pagamentos'!A1749</f>
        <v>0</v>
      </c>
      <c r="D1747" s="16">
        <f>'Solicitação de Pagamentos'!D1749</f>
        <v>0</v>
      </c>
    </row>
    <row r="1748" spans="1:4" x14ac:dyDescent="0.25">
      <c r="A1748" s="15">
        <f>'Solicitação de Pagamentos'!F1750</f>
        <v>0</v>
      </c>
      <c r="B1748" s="16">
        <f>'Solicitação de Pagamentos'!E1750</f>
        <v>0</v>
      </c>
      <c r="C1748" s="16">
        <f>'Solicitação de Pagamentos'!A1750</f>
        <v>0</v>
      </c>
      <c r="D1748" s="16">
        <f>'Solicitação de Pagamentos'!D1750</f>
        <v>0</v>
      </c>
    </row>
    <row r="1749" spans="1:4" x14ac:dyDescent="0.25">
      <c r="A1749" s="15">
        <f>'Solicitação de Pagamentos'!F1751</f>
        <v>0</v>
      </c>
      <c r="B1749" s="16">
        <f>'Solicitação de Pagamentos'!E1751</f>
        <v>0</v>
      </c>
      <c r="C1749" s="16">
        <f>'Solicitação de Pagamentos'!A1751</f>
        <v>0</v>
      </c>
      <c r="D1749" s="16">
        <f>'Solicitação de Pagamentos'!D1751</f>
        <v>0</v>
      </c>
    </row>
    <row r="1750" spans="1:4" x14ac:dyDescent="0.25">
      <c r="A1750" s="15">
        <f>'Solicitação de Pagamentos'!F1752</f>
        <v>0</v>
      </c>
      <c r="B1750" s="16">
        <f>'Solicitação de Pagamentos'!E1752</f>
        <v>0</v>
      </c>
      <c r="C1750" s="16">
        <f>'Solicitação de Pagamentos'!A1752</f>
        <v>0</v>
      </c>
      <c r="D1750" s="16">
        <f>'Solicitação de Pagamentos'!D1752</f>
        <v>0</v>
      </c>
    </row>
    <row r="1751" spans="1:4" x14ac:dyDescent="0.25">
      <c r="A1751" s="15">
        <f>'Solicitação de Pagamentos'!F1753</f>
        <v>0</v>
      </c>
      <c r="B1751" s="16">
        <f>'Solicitação de Pagamentos'!E1753</f>
        <v>0</v>
      </c>
      <c r="C1751" s="16">
        <f>'Solicitação de Pagamentos'!A1753</f>
        <v>0</v>
      </c>
      <c r="D1751" s="16">
        <f>'Solicitação de Pagamentos'!D1753</f>
        <v>0</v>
      </c>
    </row>
    <row r="1752" spans="1:4" x14ac:dyDescent="0.25">
      <c r="A1752" s="15">
        <f>'Solicitação de Pagamentos'!F1754</f>
        <v>0</v>
      </c>
      <c r="B1752" s="16">
        <f>'Solicitação de Pagamentos'!E1754</f>
        <v>0</v>
      </c>
      <c r="C1752" s="16">
        <f>'Solicitação de Pagamentos'!A1754</f>
        <v>0</v>
      </c>
      <c r="D1752" s="16">
        <f>'Solicitação de Pagamentos'!D1754</f>
        <v>0</v>
      </c>
    </row>
    <row r="1753" spans="1:4" x14ac:dyDescent="0.25">
      <c r="A1753" s="15">
        <f>'Solicitação de Pagamentos'!F1755</f>
        <v>0</v>
      </c>
      <c r="B1753" s="16">
        <f>'Solicitação de Pagamentos'!E1755</f>
        <v>0</v>
      </c>
      <c r="C1753" s="16">
        <f>'Solicitação de Pagamentos'!A1755</f>
        <v>0</v>
      </c>
      <c r="D1753" s="16">
        <f>'Solicitação de Pagamentos'!D1755</f>
        <v>0</v>
      </c>
    </row>
    <row r="1754" spans="1:4" x14ac:dyDescent="0.25">
      <c r="A1754" s="15">
        <f>'Solicitação de Pagamentos'!F1756</f>
        <v>0</v>
      </c>
      <c r="B1754" s="16">
        <f>'Solicitação de Pagamentos'!E1756</f>
        <v>0</v>
      </c>
      <c r="C1754" s="16">
        <f>'Solicitação de Pagamentos'!A1756</f>
        <v>0</v>
      </c>
      <c r="D1754" s="16">
        <f>'Solicitação de Pagamentos'!D1756</f>
        <v>0</v>
      </c>
    </row>
    <row r="1755" spans="1:4" x14ac:dyDescent="0.25">
      <c r="A1755" s="15">
        <f>'Solicitação de Pagamentos'!F1757</f>
        <v>0</v>
      </c>
      <c r="B1755" s="16">
        <f>'Solicitação de Pagamentos'!E1757</f>
        <v>0</v>
      </c>
      <c r="C1755" s="16">
        <f>'Solicitação de Pagamentos'!A1757</f>
        <v>0</v>
      </c>
      <c r="D1755" s="16">
        <f>'Solicitação de Pagamentos'!D1757</f>
        <v>0</v>
      </c>
    </row>
    <row r="1756" spans="1:4" x14ac:dyDescent="0.25">
      <c r="A1756" s="15">
        <f>'Solicitação de Pagamentos'!F1758</f>
        <v>0</v>
      </c>
      <c r="B1756" s="16">
        <f>'Solicitação de Pagamentos'!E1758</f>
        <v>0</v>
      </c>
      <c r="C1756" s="16">
        <f>'Solicitação de Pagamentos'!A1758</f>
        <v>0</v>
      </c>
      <c r="D1756" s="16">
        <f>'Solicitação de Pagamentos'!D1758</f>
        <v>0</v>
      </c>
    </row>
    <row r="1757" spans="1:4" x14ac:dyDescent="0.25">
      <c r="A1757" s="15">
        <f>'Solicitação de Pagamentos'!F1759</f>
        <v>0</v>
      </c>
      <c r="B1757" s="16">
        <f>'Solicitação de Pagamentos'!E1759</f>
        <v>0</v>
      </c>
      <c r="C1757" s="16">
        <f>'Solicitação de Pagamentos'!A1759</f>
        <v>0</v>
      </c>
      <c r="D1757" s="16">
        <f>'Solicitação de Pagamentos'!D1759</f>
        <v>0</v>
      </c>
    </row>
    <row r="1758" spans="1:4" x14ac:dyDescent="0.25">
      <c r="A1758" s="15">
        <f>'Solicitação de Pagamentos'!F1760</f>
        <v>0</v>
      </c>
      <c r="B1758" s="16">
        <f>'Solicitação de Pagamentos'!E1760</f>
        <v>0</v>
      </c>
      <c r="C1758" s="16">
        <f>'Solicitação de Pagamentos'!A1760</f>
        <v>0</v>
      </c>
      <c r="D1758" s="16">
        <f>'Solicitação de Pagamentos'!D1760</f>
        <v>0</v>
      </c>
    </row>
    <row r="1759" spans="1:4" x14ac:dyDescent="0.25">
      <c r="A1759" s="15">
        <f>'Solicitação de Pagamentos'!F1761</f>
        <v>0</v>
      </c>
      <c r="B1759" s="16">
        <f>'Solicitação de Pagamentos'!E1761</f>
        <v>0</v>
      </c>
      <c r="C1759" s="16">
        <f>'Solicitação de Pagamentos'!A1761</f>
        <v>0</v>
      </c>
      <c r="D1759" s="16">
        <f>'Solicitação de Pagamentos'!D1761</f>
        <v>0</v>
      </c>
    </row>
    <row r="1760" spans="1:4" x14ac:dyDescent="0.25">
      <c r="A1760" s="15">
        <f>'Solicitação de Pagamentos'!F1762</f>
        <v>0</v>
      </c>
      <c r="B1760" s="16">
        <f>'Solicitação de Pagamentos'!E1762</f>
        <v>0</v>
      </c>
      <c r="C1760" s="16">
        <f>'Solicitação de Pagamentos'!A1762</f>
        <v>0</v>
      </c>
      <c r="D1760" s="16">
        <f>'Solicitação de Pagamentos'!D1762</f>
        <v>0</v>
      </c>
    </row>
    <row r="1761" spans="1:4" x14ac:dyDescent="0.25">
      <c r="A1761" s="15">
        <f>'Solicitação de Pagamentos'!F1763</f>
        <v>0</v>
      </c>
      <c r="B1761" s="16">
        <f>'Solicitação de Pagamentos'!E1763</f>
        <v>0</v>
      </c>
      <c r="C1761" s="16">
        <f>'Solicitação de Pagamentos'!A1763</f>
        <v>0</v>
      </c>
      <c r="D1761" s="16">
        <f>'Solicitação de Pagamentos'!D1763</f>
        <v>0</v>
      </c>
    </row>
    <row r="1762" spans="1:4" x14ac:dyDescent="0.25">
      <c r="A1762" s="15">
        <f>'Solicitação de Pagamentos'!F1764</f>
        <v>0</v>
      </c>
      <c r="B1762" s="16">
        <f>'Solicitação de Pagamentos'!E1764</f>
        <v>0</v>
      </c>
      <c r="C1762" s="16">
        <f>'Solicitação de Pagamentos'!A1764</f>
        <v>0</v>
      </c>
      <c r="D1762" s="16">
        <f>'Solicitação de Pagamentos'!D1764</f>
        <v>0</v>
      </c>
    </row>
    <row r="1763" spans="1:4" x14ac:dyDescent="0.25">
      <c r="A1763" s="15">
        <f>'Solicitação de Pagamentos'!F1765</f>
        <v>0</v>
      </c>
      <c r="B1763" s="16">
        <f>'Solicitação de Pagamentos'!E1765</f>
        <v>0</v>
      </c>
      <c r="C1763" s="16">
        <f>'Solicitação de Pagamentos'!A1765</f>
        <v>0</v>
      </c>
      <c r="D1763" s="16">
        <f>'Solicitação de Pagamentos'!D1765</f>
        <v>0</v>
      </c>
    </row>
    <row r="1764" spans="1:4" x14ac:dyDescent="0.25">
      <c r="A1764" s="15">
        <f>'Solicitação de Pagamentos'!F1766</f>
        <v>0</v>
      </c>
      <c r="B1764" s="16">
        <f>'Solicitação de Pagamentos'!E1766</f>
        <v>0</v>
      </c>
      <c r="C1764" s="16">
        <f>'Solicitação de Pagamentos'!A1766</f>
        <v>0</v>
      </c>
      <c r="D1764" s="16">
        <f>'Solicitação de Pagamentos'!D1766</f>
        <v>0</v>
      </c>
    </row>
    <row r="1765" spans="1:4" x14ac:dyDescent="0.25">
      <c r="A1765" s="15">
        <f>'Solicitação de Pagamentos'!F1767</f>
        <v>0</v>
      </c>
      <c r="B1765" s="16">
        <f>'Solicitação de Pagamentos'!E1767</f>
        <v>0</v>
      </c>
      <c r="C1765" s="16">
        <f>'Solicitação de Pagamentos'!A1767</f>
        <v>0</v>
      </c>
      <c r="D1765" s="16">
        <f>'Solicitação de Pagamentos'!D1767</f>
        <v>0</v>
      </c>
    </row>
    <row r="1766" spans="1:4" x14ac:dyDescent="0.25">
      <c r="A1766" s="15">
        <f>'Solicitação de Pagamentos'!F1768</f>
        <v>0</v>
      </c>
      <c r="B1766" s="16">
        <f>'Solicitação de Pagamentos'!E1768</f>
        <v>0</v>
      </c>
      <c r="C1766" s="16">
        <f>'Solicitação de Pagamentos'!A1768</f>
        <v>0</v>
      </c>
      <c r="D1766" s="16">
        <f>'Solicitação de Pagamentos'!D1768</f>
        <v>0</v>
      </c>
    </row>
    <row r="1767" spans="1:4" x14ac:dyDescent="0.25">
      <c r="A1767" s="15">
        <f>'Solicitação de Pagamentos'!F1769</f>
        <v>0</v>
      </c>
      <c r="B1767" s="16">
        <f>'Solicitação de Pagamentos'!E1769</f>
        <v>0</v>
      </c>
      <c r="C1767" s="16">
        <f>'Solicitação de Pagamentos'!A1769</f>
        <v>0</v>
      </c>
      <c r="D1767" s="16">
        <f>'Solicitação de Pagamentos'!D1769</f>
        <v>0</v>
      </c>
    </row>
    <row r="1768" spans="1:4" x14ac:dyDescent="0.25">
      <c r="A1768" s="15">
        <f>'Solicitação de Pagamentos'!F1770</f>
        <v>0</v>
      </c>
      <c r="B1768" s="16">
        <f>'Solicitação de Pagamentos'!E1770</f>
        <v>0</v>
      </c>
      <c r="C1768" s="16">
        <f>'Solicitação de Pagamentos'!A1770</f>
        <v>0</v>
      </c>
      <c r="D1768" s="16">
        <f>'Solicitação de Pagamentos'!D1770</f>
        <v>0</v>
      </c>
    </row>
    <row r="1769" spans="1:4" x14ac:dyDescent="0.25">
      <c r="A1769" s="15">
        <f>'Solicitação de Pagamentos'!F1771</f>
        <v>0</v>
      </c>
      <c r="B1769" s="16">
        <f>'Solicitação de Pagamentos'!E1771</f>
        <v>0</v>
      </c>
      <c r="C1769" s="16">
        <f>'Solicitação de Pagamentos'!A1771</f>
        <v>0</v>
      </c>
      <c r="D1769" s="16">
        <f>'Solicitação de Pagamentos'!D1771</f>
        <v>0</v>
      </c>
    </row>
    <row r="1770" spans="1:4" x14ac:dyDescent="0.25">
      <c r="A1770" s="15">
        <f>'Solicitação de Pagamentos'!F1772</f>
        <v>0</v>
      </c>
      <c r="B1770" s="16">
        <f>'Solicitação de Pagamentos'!E1772</f>
        <v>0</v>
      </c>
      <c r="C1770" s="16">
        <f>'Solicitação de Pagamentos'!A1772</f>
        <v>0</v>
      </c>
      <c r="D1770" s="16">
        <f>'Solicitação de Pagamentos'!D1772</f>
        <v>0</v>
      </c>
    </row>
    <row r="1771" spans="1:4" x14ac:dyDescent="0.25">
      <c r="A1771" s="15">
        <f>'Solicitação de Pagamentos'!F1773</f>
        <v>0</v>
      </c>
      <c r="B1771" s="16">
        <f>'Solicitação de Pagamentos'!E1773</f>
        <v>0</v>
      </c>
      <c r="C1771" s="16">
        <f>'Solicitação de Pagamentos'!A1773</f>
        <v>0</v>
      </c>
      <c r="D1771" s="16">
        <f>'Solicitação de Pagamentos'!D1773</f>
        <v>0</v>
      </c>
    </row>
    <row r="1772" spans="1:4" x14ac:dyDescent="0.25">
      <c r="A1772" s="15">
        <f>'Solicitação de Pagamentos'!F1774</f>
        <v>0</v>
      </c>
      <c r="B1772" s="16">
        <f>'Solicitação de Pagamentos'!E1774</f>
        <v>0</v>
      </c>
      <c r="C1772" s="16">
        <f>'Solicitação de Pagamentos'!A1774</f>
        <v>0</v>
      </c>
      <c r="D1772" s="16">
        <f>'Solicitação de Pagamentos'!D1774</f>
        <v>0</v>
      </c>
    </row>
    <row r="1773" spans="1:4" x14ac:dyDescent="0.25">
      <c r="A1773" s="15">
        <f>'Solicitação de Pagamentos'!F1775</f>
        <v>0</v>
      </c>
      <c r="B1773" s="16">
        <f>'Solicitação de Pagamentos'!E1775</f>
        <v>0</v>
      </c>
      <c r="C1773" s="16">
        <f>'Solicitação de Pagamentos'!A1775</f>
        <v>0</v>
      </c>
      <c r="D1773" s="16">
        <f>'Solicitação de Pagamentos'!D1775</f>
        <v>0</v>
      </c>
    </row>
    <row r="1774" spans="1:4" x14ac:dyDescent="0.25">
      <c r="A1774" s="15">
        <f>'Solicitação de Pagamentos'!F1776</f>
        <v>0</v>
      </c>
      <c r="B1774" s="16">
        <f>'Solicitação de Pagamentos'!E1776</f>
        <v>0</v>
      </c>
      <c r="C1774" s="16">
        <f>'Solicitação de Pagamentos'!A1776</f>
        <v>0</v>
      </c>
      <c r="D1774" s="16">
        <f>'Solicitação de Pagamentos'!D1776</f>
        <v>0</v>
      </c>
    </row>
    <row r="1775" spans="1:4" x14ac:dyDescent="0.25">
      <c r="A1775" s="15">
        <f>'Solicitação de Pagamentos'!F1777</f>
        <v>0</v>
      </c>
      <c r="B1775" s="16">
        <f>'Solicitação de Pagamentos'!E1777</f>
        <v>0</v>
      </c>
      <c r="C1775" s="16">
        <f>'Solicitação de Pagamentos'!A1777</f>
        <v>0</v>
      </c>
      <c r="D1775" s="16">
        <f>'Solicitação de Pagamentos'!D1777</f>
        <v>0</v>
      </c>
    </row>
    <row r="1776" spans="1:4" x14ac:dyDescent="0.25">
      <c r="A1776" s="15">
        <f>'Solicitação de Pagamentos'!F1778</f>
        <v>0</v>
      </c>
      <c r="B1776" s="16">
        <f>'Solicitação de Pagamentos'!E1778</f>
        <v>0</v>
      </c>
      <c r="C1776" s="16">
        <f>'Solicitação de Pagamentos'!A1778</f>
        <v>0</v>
      </c>
      <c r="D1776" s="16">
        <f>'Solicitação de Pagamentos'!D1778</f>
        <v>0</v>
      </c>
    </row>
    <row r="1777" spans="1:4" x14ac:dyDescent="0.25">
      <c r="A1777" s="15">
        <f>'Solicitação de Pagamentos'!F1779</f>
        <v>0</v>
      </c>
      <c r="B1777" s="16">
        <f>'Solicitação de Pagamentos'!E1779</f>
        <v>0</v>
      </c>
      <c r="C1777" s="16">
        <f>'Solicitação de Pagamentos'!A1779</f>
        <v>0</v>
      </c>
      <c r="D1777" s="16">
        <f>'Solicitação de Pagamentos'!D1779</f>
        <v>0</v>
      </c>
    </row>
    <row r="1778" spans="1:4" x14ac:dyDescent="0.25">
      <c r="A1778" s="15">
        <f>'Solicitação de Pagamentos'!F1780</f>
        <v>0</v>
      </c>
      <c r="B1778" s="16">
        <f>'Solicitação de Pagamentos'!E1780</f>
        <v>0</v>
      </c>
      <c r="C1778" s="16">
        <f>'Solicitação de Pagamentos'!A1780</f>
        <v>0</v>
      </c>
      <c r="D1778" s="16">
        <f>'Solicitação de Pagamentos'!D1780</f>
        <v>0</v>
      </c>
    </row>
    <row r="1779" spans="1:4" x14ac:dyDescent="0.25">
      <c r="A1779" s="15">
        <f>'Solicitação de Pagamentos'!F1781</f>
        <v>0</v>
      </c>
      <c r="B1779" s="16">
        <f>'Solicitação de Pagamentos'!E1781</f>
        <v>0</v>
      </c>
      <c r="C1779" s="16">
        <f>'Solicitação de Pagamentos'!A1781</f>
        <v>0</v>
      </c>
      <c r="D1779" s="16">
        <f>'Solicitação de Pagamentos'!D1781</f>
        <v>0</v>
      </c>
    </row>
    <row r="1780" spans="1:4" x14ac:dyDescent="0.25">
      <c r="A1780" s="15">
        <f>'Solicitação de Pagamentos'!F1782</f>
        <v>0</v>
      </c>
      <c r="B1780" s="16">
        <f>'Solicitação de Pagamentos'!E1782</f>
        <v>0</v>
      </c>
      <c r="C1780" s="16">
        <f>'Solicitação de Pagamentos'!A1782</f>
        <v>0</v>
      </c>
      <c r="D1780" s="16">
        <f>'Solicitação de Pagamentos'!D1782</f>
        <v>0</v>
      </c>
    </row>
    <row r="1781" spans="1:4" x14ac:dyDescent="0.25">
      <c r="A1781" s="15">
        <f>'Solicitação de Pagamentos'!F1783</f>
        <v>0</v>
      </c>
      <c r="B1781" s="16">
        <f>'Solicitação de Pagamentos'!E1783</f>
        <v>0</v>
      </c>
      <c r="C1781" s="16">
        <f>'Solicitação de Pagamentos'!A1783</f>
        <v>0</v>
      </c>
      <c r="D1781" s="16">
        <f>'Solicitação de Pagamentos'!D1783</f>
        <v>0</v>
      </c>
    </row>
    <row r="1782" spans="1:4" x14ac:dyDescent="0.25">
      <c r="A1782" s="15">
        <f>'Solicitação de Pagamentos'!F1784</f>
        <v>0</v>
      </c>
      <c r="B1782" s="16">
        <f>'Solicitação de Pagamentos'!E1784</f>
        <v>0</v>
      </c>
      <c r="C1782" s="16">
        <f>'Solicitação de Pagamentos'!A1784</f>
        <v>0</v>
      </c>
      <c r="D1782" s="16">
        <f>'Solicitação de Pagamentos'!D1784</f>
        <v>0</v>
      </c>
    </row>
    <row r="1783" spans="1:4" x14ac:dyDescent="0.25">
      <c r="A1783" s="15">
        <f>'Solicitação de Pagamentos'!F1785</f>
        <v>0</v>
      </c>
      <c r="B1783" s="16">
        <f>'Solicitação de Pagamentos'!E1785</f>
        <v>0</v>
      </c>
      <c r="C1783" s="16">
        <f>'Solicitação de Pagamentos'!A1785</f>
        <v>0</v>
      </c>
      <c r="D1783" s="16">
        <f>'Solicitação de Pagamentos'!D1785</f>
        <v>0</v>
      </c>
    </row>
    <row r="1784" spans="1:4" x14ac:dyDescent="0.25">
      <c r="A1784" s="15">
        <f>'Solicitação de Pagamentos'!F1786</f>
        <v>0</v>
      </c>
      <c r="B1784" s="16">
        <f>'Solicitação de Pagamentos'!E1786</f>
        <v>0</v>
      </c>
      <c r="C1784" s="16">
        <f>'Solicitação de Pagamentos'!A1786</f>
        <v>0</v>
      </c>
      <c r="D1784" s="16">
        <f>'Solicitação de Pagamentos'!D1786</f>
        <v>0</v>
      </c>
    </row>
    <row r="1785" spans="1:4" x14ac:dyDescent="0.25">
      <c r="A1785" s="15">
        <f>'Solicitação de Pagamentos'!F1787</f>
        <v>0</v>
      </c>
      <c r="B1785" s="16">
        <f>'Solicitação de Pagamentos'!E1787</f>
        <v>0</v>
      </c>
      <c r="C1785" s="16">
        <f>'Solicitação de Pagamentos'!A1787</f>
        <v>0</v>
      </c>
      <c r="D1785" s="16">
        <f>'Solicitação de Pagamentos'!D1787</f>
        <v>0</v>
      </c>
    </row>
    <row r="1786" spans="1:4" x14ac:dyDescent="0.25">
      <c r="A1786" s="15">
        <f>'Solicitação de Pagamentos'!F1788</f>
        <v>0</v>
      </c>
      <c r="B1786" s="16">
        <f>'Solicitação de Pagamentos'!E1788</f>
        <v>0</v>
      </c>
      <c r="C1786" s="16">
        <f>'Solicitação de Pagamentos'!A1788</f>
        <v>0</v>
      </c>
      <c r="D1786" s="16">
        <f>'Solicitação de Pagamentos'!D1788</f>
        <v>0</v>
      </c>
    </row>
    <row r="1787" spans="1:4" x14ac:dyDescent="0.25">
      <c r="A1787" s="15">
        <f>'Solicitação de Pagamentos'!F1789</f>
        <v>0</v>
      </c>
      <c r="B1787" s="16">
        <f>'Solicitação de Pagamentos'!E1789</f>
        <v>0</v>
      </c>
      <c r="C1787" s="16">
        <f>'Solicitação de Pagamentos'!A1789</f>
        <v>0</v>
      </c>
      <c r="D1787" s="16">
        <f>'Solicitação de Pagamentos'!D1789</f>
        <v>0</v>
      </c>
    </row>
    <row r="1788" spans="1:4" x14ac:dyDescent="0.25">
      <c r="A1788" s="15">
        <f>'Solicitação de Pagamentos'!F1790</f>
        <v>0</v>
      </c>
      <c r="B1788" s="16">
        <f>'Solicitação de Pagamentos'!E1790</f>
        <v>0</v>
      </c>
      <c r="C1788" s="16">
        <f>'Solicitação de Pagamentos'!A1790</f>
        <v>0</v>
      </c>
      <c r="D1788" s="16">
        <f>'Solicitação de Pagamentos'!D1790</f>
        <v>0</v>
      </c>
    </row>
    <row r="1789" spans="1:4" x14ac:dyDescent="0.25">
      <c r="A1789" s="15">
        <f>'Solicitação de Pagamentos'!F1791</f>
        <v>0</v>
      </c>
      <c r="B1789" s="16">
        <f>'Solicitação de Pagamentos'!E1791</f>
        <v>0</v>
      </c>
      <c r="C1789" s="16">
        <f>'Solicitação de Pagamentos'!A1791</f>
        <v>0</v>
      </c>
      <c r="D1789" s="16">
        <f>'Solicitação de Pagamentos'!D1791</f>
        <v>0</v>
      </c>
    </row>
    <row r="1790" spans="1:4" x14ac:dyDescent="0.25">
      <c r="A1790" s="15">
        <f>'Solicitação de Pagamentos'!F1792</f>
        <v>0</v>
      </c>
      <c r="B1790" s="16">
        <f>'Solicitação de Pagamentos'!E1792</f>
        <v>0</v>
      </c>
      <c r="C1790" s="16">
        <f>'Solicitação de Pagamentos'!A1792</f>
        <v>0</v>
      </c>
      <c r="D1790" s="16">
        <f>'Solicitação de Pagamentos'!D1792</f>
        <v>0</v>
      </c>
    </row>
    <row r="1791" spans="1:4" x14ac:dyDescent="0.25">
      <c r="A1791" s="15">
        <f>'Solicitação de Pagamentos'!F1793</f>
        <v>0</v>
      </c>
      <c r="B1791" s="16">
        <f>'Solicitação de Pagamentos'!E1793</f>
        <v>0</v>
      </c>
      <c r="C1791" s="16">
        <f>'Solicitação de Pagamentos'!A1793</f>
        <v>0</v>
      </c>
      <c r="D1791" s="16">
        <f>'Solicitação de Pagamentos'!D1793</f>
        <v>0</v>
      </c>
    </row>
    <row r="1792" spans="1:4" x14ac:dyDescent="0.25">
      <c r="A1792" s="15">
        <f>'Solicitação de Pagamentos'!F1794</f>
        <v>0</v>
      </c>
      <c r="B1792" s="16">
        <f>'Solicitação de Pagamentos'!E1794</f>
        <v>0</v>
      </c>
      <c r="C1792" s="16">
        <f>'Solicitação de Pagamentos'!A1794</f>
        <v>0</v>
      </c>
      <c r="D1792" s="16">
        <f>'Solicitação de Pagamentos'!D1794</f>
        <v>0</v>
      </c>
    </row>
    <row r="1793" spans="1:4" x14ac:dyDescent="0.25">
      <c r="A1793" s="15">
        <f>'Solicitação de Pagamentos'!F1795</f>
        <v>0</v>
      </c>
      <c r="B1793" s="16">
        <f>'Solicitação de Pagamentos'!E1795</f>
        <v>0</v>
      </c>
      <c r="C1793" s="16">
        <f>'Solicitação de Pagamentos'!A1795</f>
        <v>0</v>
      </c>
      <c r="D1793" s="16">
        <f>'Solicitação de Pagamentos'!D1795</f>
        <v>0</v>
      </c>
    </row>
    <row r="1794" spans="1:4" x14ac:dyDescent="0.25">
      <c r="A1794" s="15">
        <f>'Solicitação de Pagamentos'!F1796</f>
        <v>0</v>
      </c>
      <c r="B1794" s="16">
        <f>'Solicitação de Pagamentos'!E1796</f>
        <v>0</v>
      </c>
      <c r="C1794" s="16">
        <f>'Solicitação de Pagamentos'!A1796</f>
        <v>0</v>
      </c>
      <c r="D1794" s="16">
        <f>'Solicitação de Pagamentos'!D1796</f>
        <v>0</v>
      </c>
    </row>
    <row r="1795" spans="1:4" x14ac:dyDescent="0.25">
      <c r="A1795" s="15">
        <f>'Solicitação de Pagamentos'!F1797</f>
        <v>0</v>
      </c>
      <c r="B1795" s="16">
        <f>'Solicitação de Pagamentos'!E1797</f>
        <v>0</v>
      </c>
      <c r="C1795" s="16">
        <f>'Solicitação de Pagamentos'!A1797</f>
        <v>0</v>
      </c>
      <c r="D1795" s="16">
        <f>'Solicitação de Pagamentos'!D1797</f>
        <v>0</v>
      </c>
    </row>
    <row r="1796" spans="1:4" x14ac:dyDescent="0.25">
      <c r="A1796" s="15">
        <f>'Solicitação de Pagamentos'!F1798</f>
        <v>0</v>
      </c>
      <c r="B1796" s="16">
        <f>'Solicitação de Pagamentos'!E1798</f>
        <v>0</v>
      </c>
      <c r="C1796" s="16">
        <f>'Solicitação de Pagamentos'!A1798</f>
        <v>0</v>
      </c>
      <c r="D1796" s="16">
        <f>'Solicitação de Pagamentos'!D1798</f>
        <v>0</v>
      </c>
    </row>
    <row r="1797" spans="1:4" x14ac:dyDescent="0.25">
      <c r="A1797" s="15">
        <f>'Solicitação de Pagamentos'!F1799</f>
        <v>0</v>
      </c>
      <c r="B1797" s="16">
        <f>'Solicitação de Pagamentos'!E1799</f>
        <v>0</v>
      </c>
      <c r="C1797" s="16">
        <f>'Solicitação de Pagamentos'!A1799</f>
        <v>0</v>
      </c>
      <c r="D1797" s="16">
        <f>'Solicitação de Pagamentos'!D1799</f>
        <v>0</v>
      </c>
    </row>
    <row r="1798" spans="1:4" x14ac:dyDescent="0.25">
      <c r="A1798" s="15">
        <f>'Solicitação de Pagamentos'!F1800</f>
        <v>0</v>
      </c>
      <c r="B1798" s="16">
        <f>'Solicitação de Pagamentos'!E1800</f>
        <v>0</v>
      </c>
      <c r="C1798" s="16">
        <f>'Solicitação de Pagamentos'!A1800</f>
        <v>0</v>
      </c>
      <c r="D1798" s="16">
        <f>'Solicitação de Pagamentos'!D1800</f>
        <v>0</v>
      </c>
    </row>
    <row r="1799" spans="1:4" x14ac:dyDescent="0.25">
      <c r="A1799" s="15">
        <f>'Solicitação de Pagamentos'!F1801</f>
        <v>0</v>
      </c>
      <c r="B1799" s="16">
        <f>'Solicitação de Pagamentos'!E1801</f>
        <v>0</v>
      </c>
      <c r="C1799" s="16">
        <f>'Solicitação de Pagamentos'!A1801</f>
        <v>0</v>
      </c>
      <c r="D1799" s="16">
        <f>'Solicitação de Pagamentos'!D1801</f>
        <v>0</v>
      </c>
    </row>
    <row r="1800" spans="1:4" x14ac:dyDescent="0.25">
      <c r="A1800" s="15">
        <f>'Solicitação de Pagamentos'!F1802</f>
        <v>0</v>
      </c>
      <c r="B1800" s="16">
        <f>'Solicitação de Pagamentos'!E1802</f>
        <v>0</v>
      </c>
      <c r="C1800" s="16">
        <f>'Solicitação de Pagamentos'!A1802</f>
        <v>0</v>
      </c>
      <c r="D1800" s="16">
        <f>'Solicitação de Pagamentos'!D1802</f>
        <v>0</v>
      </c>
    </row>
    <row r="1801" spans="1:4" x14ac:dyDescent="0.25">
      <c r="A1801" s="15">
        <f>'Solicitação de Pagamentos'!F1803</f>
        <v>0</v>
      </c>
      <c r="B1801" s="16">
        <f>'Solicitação de Pagamentos'!E1803</f>
        <v>0</v>
      </c>
      <c r="C1801" s="16">
        <f>'Solicitação de Pagamentos'!A1803</f>
        <v>0</v>
      </c>
      <c r="D1801" s="16">
        <f>'Solicitação de Pagamentos'!D1803</f>
        <v>0</v>
      </c>
    </row>
    <row r="1802" spans="1:4" x14ac:dyDescent="0.25">
      <c r="A1802" s="15">
        <f>'Solicitação de Pagamentos'!F1804</f>
        <v>0</v>
      </c>
      <c r="B1802" s="16">
        <f>'Solicitação de Pagamentos'!E1804</f>
        <v>0</v>
      </c>
      <c r="C1802" s="16">
        <f>'Solicitação de Pagamentos'!A1804</f>
        <v>0</v>
      </c>
      <c r="D1802" s="16">
        <f>'Solicitação de Pagamentos'!D1804</f>
        <v>0</v>
      </c>
    </row>
    <row r="1803" spans="1:4" x14ac:dyDescent="0.25">
      <c r="A1803" s="15">
        <f>'Solicitação de Pagamentos'!F1805</f>
        <v>0</v>
      </c>
      <c r="B1803" s="16">
        <f>'Solicitação de Pagamentos'!E1805</f>
        <v>0</v>
      </c>
      <c r="C1803" s="16">
        <f>'Solicitação de Pagamentos'!A1805</f>
        <v>0</v>
      </c>
      <c r="D1803" s="16">
        <f>'Solicitação de Pagamentos'!D1805</f>
        <v>0</v>
      </c>
    </row>
    <row r="1804" spans="1:4" x14ac:dyDescent="0.25">
      <c r="A1804" s="15">
        <f>'Solicitação de Pagamentos'!F1806</f>
        <v>0</v>
      </c>
      <c r="B1804" s="16">
        <f>'Solicitação de Pagamentos'!E1806</f>
        <v>0</v>
      </c>
      <c r="C1804" s="16">
        <f>'Solicitação de Pagamentos'!A1806</f>
        <v>0</v>
      </c>
      <c r="D1804" s="16">
        <f>'Solicitação de Pagamentos'!D1806</f>
        <v>0</v>
      </c>
    </row>
    <row r="1805" spans="1:4" x14ac:dyDescent="0.25">
      <c r="A1805" s="15">
        <f>'Solicitação de Pagamentos'!F1807</f>
        <v>0</v>
      </c>
      <c r="B1805" s="16">
        <f>'Solicitação de Pagamentos'!E1807</f>
        <v>0</v>
      </c>
      <c r="C1805" s="16">
        <f>'Solicitação de Pagamentos'!A1807</f>
        <v>0</v>
      </c>
      <c r="D1805" s="16">
        <f>'Solicitação de Pagamentos'!D1807</f>
        <v>0</v>
      </c>
    </row>
    <row r="1806" spans="1:4" x14ac:dyDescent="0.25">
      <c r="A1806" s="15">
        <f>'Solicitação de Pagamentos'!F1808</f>
        <v>0</v>
      </c>
      <c r="B1806" s="16">
        <f>'Solicitação de Pagamentos'!E1808</f>
        <v>0</v>
      </c>
      <c r="C1806" s="16">
        <f>'Solicitação de Pagamentos'!A1808</f>
        <v>0</v>
      </c>
      <c r="D1806" s="16">
        <f>'Solicitação de Pagamentos'!D1808</f>
        <v>0</v>
      </c>
    </row>
    <row r="1807" spans="1:4" x14ac:dyDescent="0.25">
      <c r="A1807" s="15">
        <f>'Solicitação de Pagamentos'!F1809</f>
        <v>0</v>
      </c>
      <c r="B1807" s="16">
        <f>'Solicitação de Pagamentos'!E1809</f>
        <v>0</v>
      </c>
      <c r="C1807" s="16">
        <f>'Solicitação de Pagamentos'!A1809</f>
        <v>0</v>
      </c>
      <c r="D1807" s="16">
        <f>'Solicitação de Pagamentos'!D1809</f>
        <v>0</v>
      </c>
    </row>
    <row r="1808" spans="1:4" x14ac:dyDescent="0.25">
      <c r="A1808" s="15">
        <f>'Solicitação de Pagamentos'!F1810</f>
        <v>0</v>
      </c>
      <c r="B1808" s="16">
        <f>'Solicitação de Pagamentos'!E1810</f>
        <v>0</v>
      </c>
      <c r="C1808" s="16">
        <f>'Solicitação de Pagamentos'!A1810</f>
        <v>0</v>
      </c>
      <c r="D1808" s="16">
        <f>'Solicitação de Pagamentos'!D1810</f>
        <v>0</v>
      </c>
    </row>
    <row r="1809" spans="1:4" x14ac:dyDescent="0.25">
      <c r="A1809" s="15">
        <f>'Solicitação de Pagamentos'!F1811</f>
        <v>0</v>
      </c>
      <c r="B1809" s="16">
        <f>'Solicitação de Pagamentos'!E1811</f>
        <v>0</v>
      </c>
      <c r="C1809" s="16">
        <f>'Solicitação de Pagamentos'!A1811</f>
        <v>0</v>
      </c>
      <c r="D1809" s="16">
        <f>'Solicitação de Pagamentos'!D1811</f>
        <v>0</v>
      </c>
    </row>
    <row r="1810" spans="1:4" x14ac:dyDescent="0.25">
      <c r="A1810" s="15">
        <f>'Solicitação de Pagamentos'!F1812</f>
        <v>0</v>
      </c>
      <c r="B1810" s="16">
        <f>'Solicitação de Pagamentos'!E1812</f>
        <v>0</v>
      </c>
      <c r="C1810" s="16">
        <f>'Solicitação de Pagamentos'!A1812</f>
        <v>0</v>
      </c>
      <c r="D1810" s="16">
        <f>'Solicitação de Pagamentos'!D1812</f>
        <v>0</v>
      </c>
    </row>
    <row r="1811" spans="1:4" x14ac:dyDescent="0.25">
      <c r="A1811" s="15">
        <f>'Solicitação de Pagamentos'!F1813</f>
        <v>0</v>
      </c>
      <c r="B1811" s="16">
        <f>'Solicitação de Pagamentos'!E1813</f>
        <v>0</v>
      </c>
      <c r="C1811" s="16">
        <f>'Solicitação de Pagamentos'!A1813</f>
        <v>0</v>
      </c>
      <c r="D1811" s="16">
        <f>'Solicitação de Pagamentos'!D1813</f>
        <v>0</v>
      </c>
    </row>
    <row r="1812" spans="1:4" x14ac:dyDescent="0.25">
      <c r="A1812" s="15">
        <f>'Solicitação de Pagamentos'!F1814</f>
        <v>0</v>
      </c>
      <c r="B1812" s="16">
        <f>'Solicitação de Pagamentos'!E1814</f>
        <v>0</v>
      </c>
      <c r="C1812" s="16">
        <f>'Solicitação de Pagamentos'!A1814</f>
        <v>0</v>
      </c>
      <c r="D1812" s="16">
        <f>'Solicitação de Pagamentos'!D1814</f>
        <v>0</v>
      </c>
    </row>
    <row r="1813" spans="1:4" x14ac:dyDescent="0.25">
      <c r="A1813" s="15">
        <f>'Solicitação de Pagamentos'!F1815</f>
        <v>0</v>
      </c>
      <c r="B1813" s="16">
        <f>'Solicitação de Pagamentos'!E1815</f>
        <v>0</v>
      </c>
      <c r="C1813" s="16">
        <f>'Solicitação de Pagamentos'!A1815</f>
        <v>0</v>
      </c>
      <c r="D1813" s="16">
        <f>'Solicitação de Pagamentos'!D1815</f>
        <v>0</v>
      </c>
    </row>
    <row r="1814" spans="1:4" x14ac:dyDescent="0.25">
      <c r="A1814" s="15">
        <f>'Solicitação de Pagamentos'!F1816</f>
        <v>0</v>
      </c>
      <c r="B1814" s="16">
        <f>'Solicitação de Pagamentos'!E1816</f>
        <v>0</v>
      </c>
      <c r="C1814" s="16">
        <f>'Solicitação de Pagamentos'!A1816</f>
        <v>0</v>
      </c>
      <c r="D1814" s="16">
        <f>'Solicitação de Pagamentos'!D1816</f>
        <v>0</v>
      </c>
    </row>
    <row r="1815" spans="1:4" x14ac:dyDescent="0.25">
      <c r="A1815" s="15">
        <f>'Solicitação de Pagamentos'!F1817</f>
        <v>0</v>
      </c>
      <c r="B1815" s="16">
        <f>'Solicitação de Pagamentos'!E1817</f>
        <v>0</v>
      </c>
      <c r="C1815" s="16">
        <f>'Solicitação de Pagamentos'!A1817</f>
        <v>0</v>
      </c>
      <c r="D1815" s="16">
        <f>'Solicitação de Pagamentos'!D1817</f>
        <v>0</v>
      </c>
    </row>
    <row r="1816" spans="1:4" x14ac:dyDescent="0.25">
      <c r="A1816" s="15">
        <f>'Solicitação de Pagamentos'!F1818</f>
        <v>0</v>
      </c>
      <c r="B1816" s="16">
        <f>'Solicitação de Pagamentos'!E1818</f>
        <v>0</v>
      </c>
      <c r="C1816" s="16">
        <f>'Solicitação de Pagamentos'!A1818</f>
        <v>0</v>
      </c>
      <c r="D1816" s="16">
        <f>'Solicitação de Pagamentos'!D1818</f>
        <v>0</v>
      </c>
    </row>
    <row r="1817" spans="1:4" x14ac:dyDescent="0.25">
      <c r="A1817" s="15">
        <f>'Solicitação de Pagamentos'!F1819</f>
        <v>0</v>
      </c>
      <c r="B1817" s="16">
        <f>'Solicitação de Pagamentos'!E1819</f>
        <v>0</v>
      </c>
      <c r="C1817" s="16">
        <f>'Solicitação de Pagamentos'!A1819</f>
        <v>0</v>
      </c>
      <c r="D1817" s="16">
        <f>'Solicitação de Pagamentos'!D1819</f>
        <v>0</v>
      </c>
    </row>
    <row r="1818" spans="1:4" x14ac:dyDescent="0.25">
      <c r="A1818" s="15">
        <f>'Solicitação de Pagamentos'!F1820</f>
        <v>0</v>
      </c>
      <c r="B1818" s="16">
        <f>'Solicitação de Pagamentos'!E1820</f>
        <v>0</v>
      </c>
      <c r="C1818" s="16">
        <f>'Solicitação de Pagamentos'!A1820</f>
        <v>0</v>
      </c>
      <c r="D1818" s="16">
        <f>'Solicitação de Pagamentos'!D1820</f>
        <v>0</v>
      </c>
    </row>
    <row r="1819" spans="1:4" x14ac:dyDescent="0.25">
      <c r="A1819" s="15">
        <f>'Solicitação de Pagamentos'!F1821</f>
        <v>0</v>
      </c>
      <c r="B1819" s="16">
        <f>'Solicitação de Pagamentos'!E1821</f>
        <v>0</v>
      </c>
      <c r="C1819" s="16">
        <f>'Solicitação de Pagamentos'!A1821</f>
        <v>0</v>
      </c>
      <c r="D1819" s="16">
        <f>'Solicitação de Pagamentos'!D1821</f>
        <v>0</v>
      </c>
    </row>
    <row r="1820" spans="1:4" x14ac:dyDescent="0.25">
      <c r="A1820" s="15">
        <f>'Solicitação de Pagamentos'!F1822</f>
        <v>0</v>
      </c>
      <c r="B1820" s="16">
        <f>'Solicitação de Pagamentos'!E1822</f>
        <v>0</v>
      </c>
      <c r="C1820" s="16">
        <f>'Solicitação de Pagamentos'!A1822</f>
        <v>0</v>
      </c>
      <c r="D1820" s="16">
        <f>'Solicitação de Pagamentos'!D1822</f>
        <v>0</v>
      </c>
    </row>
    <row r="1821" spans="1:4" x14ac:dyDescent="0.25">
      <c r="A1821" s="15">
        <f>'Solicitação de Pagamentos'!F1823</f>
        <v>0</v>
      </c>
      <c r="B1821" s="16">
        <f>'Solicitação de Pagamentos'!E1823</f>
        <v>0</v>
      </c>
      <c r="C1821" s="16">
        <f>'Solicitação de Pagamentos'!A1823</f>
        <v>0</v>
      </c>
      <c r="D1821" s="16">
        <f>'Solicitação de Pagamentos'!D1823</f>
        <v>0</v>
      </c>
    </row>
    <row r="1822" spans="1:4" x14ac:dyDescent="0.25">
      <c r="A1822" s="15">
        <f>'Solicitação de Pagamentos'!F1824</f>
        <v>0</v>
      </c>
      <c r="B1822" s="16">
        <f>'Solicitação de Pagamentos'!E1824</f>
        <v>0</v>
      </c>
      <c r="C1822" s="16">
        <f>'Solicitação de Pagamentos'!A1824</f>
        <v>0</v>
      </c>
      <c r="D1822" s="16">
        <f>'Solicitação de Pagamentos'!D1824</f>
        <v>0</v>
      </c>
    </row>
    <row r="1823" spans="1:4" x14ac:dyDescent="0.25">
      <c r="A1823" s="15">
        <f>'Solicitação de Pagamentos'!F1825</f>
        <v>0</v>
      </c>
      <c r="B1823" s="16">
        <f>'Solicitação de Pagamentos'!E1825</f>
        <v>0</v>
      </c>
      <c r="C1823" s="16">
        <f>'Solicitação de Pagamentos'!A1825</f>
        <v>0</v>
      </c>
      <c r="D1823" s="16">
        <f>'Solicitação de Pagamentos'!D1825</f>
        <v>0</v>
      </c>
    </row>
    <row r="1824" spans="1:4" x14ac:dyDescent="0.25">
      <c r="A1824" s="15">
        <f>'Solicitação de Pagamentos'!F1826</f>
        <v>0</v>
      </c>
      <c r="B1824" s="16">
        <f>'Solicitação de Pagamentos'!E1826</f>
        <v>0</v>
      </c>
      <c r="C1824" s="16">
        <f>'Solicitação de Pagamentos'!A1826</f>
        <v>0</v>
      </c>
      <c r="D1824" s="16">
        <f>'Solicitação de Pagamentos'!D1826</f>
        <v>0</v>
      </c>
    </row>
    <row r="1825" spans="1:4" x14ac:dyDescent="0.25">
      <c r="A1825" s="15">
        <f>'Solicitação de Pagamentos'!F1827</f>
        <v>0</v>
      </c>
      <c r="B1825" s="16">
        <f>'Solicitação de Pagamentos'!E1827</f>
        <v>0</v>
      </c>
      <c r="C1825" s="16">
        <f>'Solicitação de Pagamentos'!A1827</f>
        <v>0</v>
      </c>
      <c r="D1825" s="16">
        <f>'Solicitação de Pagamentos'!D1827</f>
        <v>0</v>
      </c>
    </row>
    <row r="1826" spans="1:4" x14ac:dyDescent="0.25">
      <c r="A1826" s="15">
        <f>'Solicitação de Pagamentos'!F1828</f>
        <v>0</v>
      </c>
      <c r="B1826" s="16">
        <f>'Solicitação de Pagamentos'!E1828</f>
        <v>0</v>
      </c>
      <c r="C1826" s="16">
        <f>'Solicitação de Pagamentos'!A1828</f>
        <v>0</v>
      </c>
      <c r="D1826" s="16">
        <f>'Solicitação de Pagamentos'!D1828</f>
        <v>0</v>
      </c>
    </row>
    <row r="1827" spans="1:4" x14ac:dyDescent="0.25">
      <c r="A1827" s="15">
        <f>'Solicitação de Pagamentos'!F1829</f>
        <v>0</v>
      </c>
      <c r="B1827" s="16">
        <f>'Solicitação de Pagamentos'!E1829</f>
        <v>0</v>
      </c>
      <c r="C1827" s="16">
        <f>'Solicitação de Pagamentos'!A1829</f>
        <v>0</v>
      </c>
      <c r="D1827" s="16">
        <f>'Solicitação de Pagamentos'!D1829</f>
        <v>0</v>
      </c>
    </row>
    <row r="1828" spans="1:4" x14ac:dyDescent="0.25">
      <c r="A1828" s="15">
        <f>'Solicitação de Pagamentos'!F1830</f>
        <v>0</v>
      </c>
      <c r="B1828" s="16">
        <f>'Solicitação de Pagamentos'!E1830</f>
        <v>0</v>
      </c>
      <c r="C1828" s="16">
        <f>'Solicitação de Pagamentos'!A1830</f>
        <v>0</v>
      </c>
      <c r="D1828" s="16">
        <f>'Solicitação de Pagamentos'!D1830</f>
        <v>0</v>
      </c>
    </row>
    <row r="1829" spans="1:4" x14ac:dyDescent="0.25">
      <c r="A1829" s="15">
        <f>'Solicitação de Pagamentos'!F1831</f>
        <v>0</v>
      </c>
      <c r="B1829" s="16">
        <f>'Solicitação de Pagamentos'!E1831</f>
        <v>0</v>
      </c>
      <c r="C1829" s="16">
        <f>'Solicitação de Pagamentos'!A1831</f>
        <v>0</v>
      </c>
      <c r="D1829" s="16">
        <f>'Solicitação de Pagamentos'!D1831</f>
        <v>0</v>
      </c>
    </row>
    <row r="1830" spans="1:4" x14ac:dyDescent="0.25">
      <c r="A1830" s="15">
        <f>'Solicitação de Pagamentos'!F1832</f>
        <v>0</v>
      </c>
      <c r="B1830" s="16">
        <f>'Solicitação de Pagamentos'!E1832</f>
        <v>0</v>
      </c>
      <c r="C1830" s="16">
        <f>'Solicitação de Pagamentos'!A1832</f>
        <v>0</v>
      </c>
      <c r="D1830" s="16">
        <f>'Solicitação de Pagamentos'!D1832</f>
        <v>0</v>
      </c>
    </row>
    <row r="1831" spans="1:4" x14ac:dyDescent="0.25">
      <c r="A1831" s="15">
        <f>'Solicitação de Pagamentos'!F1833</f>
        <v>0</v>
      </c>
      <c r="B1831" s="16">
        <f>'Solicitação de Pagamentos'!E1833</f>
        <v>0</v>
      </c>
      <c r="C1831" s="16">
        <f>'Solicitação de Pagamentos'!A1833</f>
        <v>0</v>
      </c>
      <c r="D1831" s="16">
        <f>'Solicitação de Pagamentos'!D1833</f>
        <v>0</v>
      </c>
    </row>
    <row r="1832" spans="1:4" x14ac:dyDescent="0.25">
      <c r="A1832" s="15">
        <f>'Solicitação de Pagamentos'!F1834</f>
        <v>0</v>
      </c>
      <c r="B1832" s="16">
        <f>'Solicitação de Pagamentos'!E1834</f>
        <v>0</v>
      </c>
      <c r="C1832" s="16">
        <f>'Solicitação de Pagamentos'!A1834</f>
        <v>0</v>
      </c>
      <c r="D1832" s="16">
        <f>'Solicitação de Pagamentos'!D1834</f>
        <v>0</v>
      </c>
    </row>
    <row r="1833" spans="1:4" x14ac:dyDescent="0.25">
      <c r="A1833" s="15">
        <f>'Solicitação de Pagamentos'!F1835</f>
        <v>0</v>
      </c>
      <c r="B1833" s="16">
        <f>'Solicitação de Pagamentos'!E1835</f>
        <v>0</v>
      </c>
      <c r="C1833" s="16">
        <f>'Solicitação de Pagamentos'!A1835</f>
        <v>0</v>
      </c>
      <c r="D1833" s="16">
        <f>'Solicitação de Pagamentos'!D1835</f>
        <v>0</v>
      </c>
    </row>
    <row r="1834" spans="1:4" x14ac:dyDescent="0.25">
      <c r="A1834" s="15">
        <f>'Solicitação de Pagamentos'!F1836</f>
        <v>0</v>
      </c>
      <c r="B1834" s="16">
        <f>'Solicitação de Pagamentos'!E1836</f>
        <v>0</v>
      </c>
      <c r="C1834" s="16">
        <f>'Solicitação de Pagamentos'!A1836</f>
        <v>0</v>
      </c>
      <c r="D1834" s="16">
        <f>'Solicitação de Pagamentos'!D1836</f>
        <v>0</v>
      </c>
    </row>
    <row r="1835" spans="1:4" x14ac:dyDescent="0.25">
      <c r="A1835" s="15">
        <f>'Solicitação de Pagamentos'!F1837</f>
        <v>0</v>
      </c>
      <c r="B1835" s="16">
        <f>'Solicitação de Pagamentos'!E1837</f>
        <v>0</v>
      </c>
      <c r="C1835" s="16">
        <f>'Solicitação de Pagamentos'!A1837</f>
        <v>0</v>
      </c>
      <c r="D1835" s="16">
        <f>'Solicitação de Pagamentos'!D1837</f>
        <v>0</v>
      </c>
    </row>
    <row r="1836" spans="1:4" x14ac:dyDescent="0.25">
      <c r="A1836" s="15">
        <f>'Solicitação de Pagamentos'!F1838</f>
        <v>0</v>
      </c>
      <c r="B1836" s="16">
        <f>'Solicitação de Pagamentos'!E1838</f>
        <v>0</v>
      </c>
      <c r="C1836" s="16">
        <f>'Solicitação de Pagamentos'!A1838</f>
        <v>0</v>
      </c>
      <c r="D1836" s="16">
        <f>'Solicitação de Pagamentos'!D1838</f>
        <v>0</v>
      </c>
    </row>
    <row r="1837" spans="1:4" x14ac:dyDescent="0.25">
      <c r="A1837" s="15">
        <f>'Solicitação de Pagamentos'!F1839</f>
        <v>0</v>
      </c>
      <c r="B1837" s="16">
        <f>'Solicitação de Pagamentos'!E1839</f>
        <v>0</v>
      </c>
      <c r="C1837" s="16">
        <f>'Solicitação de Pagamentos'!A1839</f>
        <v>0</v>
      </c>
      <c r="D1837" s="16">
        <f>'Solicitação de Pagamentos'!D1839</f>
        <v>0</v>
      </c>
    </row>
    <row r="1838" spans="1:4" x14ac:dyDescent="0.25">
      <c r="A1838" s="15">
        <f>'Solicitação de Pagamentos'!F1840</f>
        <v>0</v>
      </c>
      <c r="B1838" s="16">
        <f>'Solicitação de Pagamentos'!E1840</f>
        <v>0</v>
      </c>
      <c r="C1838" s="16">
        <f>'Solicitação de Pagamentos'!A1840</f>
        <v>0</v>
      </c>
      <c r="D1838" s="16">
        <f>'Solicitação de Pagamentos'!D1840</f>
        <v>0</v>
      </c>
    </row>
    <row r="1839" spans="1:4" x14ac:dyDescent="0.25">
      <c r="A1839" s="15">
        <f>'Solicitação de Pagamentos'!F1841</f>
        <v>0</v>
      </c>
      <c r="B1839" s="16">
        <f>'Solicitação de Pagamentos'!E1841</f>
        <v>0</v>
      </c>
      <c r="C1839" s="16">
        <f>'Solicitação de Pagamentos'!A1841</f>
        <v>0</v>
      </c>
      <c r="D1839" s="16">
        <f>'Solicitação de Pagamentos'!D1841</f>
        <v>0</v>
      </c>
    </row>
    <row r="1840" spans="1:4" x14ac:dyDescent="0.25">
      <c r="A1840" s="15">
        <f>'Solicitação de Pagamentos'!F1842</f>
        <v>0</v>
      </c>
      <c r="B1840" s="16">
        <f>'Solicitação de Pagamentos'!E1842</f>
        <v>0</v>
      </c>
      <c r="C1840" s="16">
        <f>'Solicitação de Pagamentos'!A1842</f>
        <v>0</v>
      </c>
      <c r="D1840" s="16">
        <f>'Solicitação de Pagamentos'!D1842</f>
        <v>0</v>
      </c>
    </row>
    <row r="1841" spans="1:4" x14ac:dyDescent="0.25">
      <c r="A1841" s="15">
        <f>'Solicitação de Pagamentos'!F1843</f>
        <v>0</v>
      </c>
      <c r="B1841" s="16">
        <f>'Solicitação de Pagamentos'!E1843</f>
        <v>0</v>
      </c>
      <c r="C1841" s="16">
        <f>'Solicitação de Pagamentos'!A1843</f>
        <v>0</v>
      </c>
      <c r="D1841" s="16">
        <f>'Solicitação de Pagamentos'!D1843</f>
        <v>0</v>
      </c>
    </row>
    <row r="1842" spans="1:4" x14ac:dyDescent="0.25">
      <c r="A1842" s="15">
        <f>'Solicitação de Pagamentos'!F1844</f>
        <v>0</v>
      </c>
      <c r="B1842" s="16">
        <f>'Solicitação de Pagamentos'!E1844</f>
        <v>0</v>
      </c>
      <c r="C1842" s="16">
        <f>'Solicitação de Pagamentos'!A1844</f>
        <v>0</v>
      </c>
      <c r="D1842" s="16">
        <f>'Solicitação de Pagamentos'!D1844</f>
        <v>0</v>
      </c>
    </row>
    <row r="1843" spans="1:4" x14ac:dyDescent="0.25">
      <c r="A1843" s="15">
        <f>'Solicitação de Pagamentos'!F1845</f>
        <v>0</v>
      </c>
      <c r="B1843" s="16">
        <f>'Solicitação de Pagamentos'!E1845</f>
        <v>0</v>
      </c>
      <c r="C1843" s="16">
        <f>'Solicitação de Pagamentos'!A1845</f>
        <v>0</v>
      </c>
      <c r="D1843" s="16">
        <f>'Solicitação de Pagamentos'!D1845</f>
        <v>0</v>
      </c>
    </row>
    <row r="1844" spans="1:4" x14ac:dyDescent="0.25">
      <c r="A1844" s="15">
        <f>'Solicitação de Pagamentos'!F1846</f>
        <v>0</v>
      </c>
      <c r="B1844" s="16">
        <f>'Solicitação de Pagamentos'!E1846</f>
        <v>0</v>
      </c>
      <c r="C1844" s="16">
        <f>'Solicitação de Pagamentos'!A1846</f>
        <v>0</v>
      </c>
      <c r="D1844" s="16">
        <f>'Solicitação de Pagamentos'!D1846</f>
        <v>0</v>
      </c>
    </row>
    <row r="1845" spans="1:4" x14ac:dyDescent="0.25">
      <c r="A1845" s="15">
        <f>'Solicitação de Pagamentos'!F1847</f>
        <v>0</v>
      </c>
      <c r="B1845" s="16">
        <f>'Solicitação de Pagamentos'!E1847</f>
        <v>0</v>
      </c>
      <c r="C1845" s="16">
        <f>'Solicitação de Pagamentos'!A1847</f>
        <v>0</v>
      </c>
      <c r="D1845" s="16">
        <f>'Solicitação de Pagamentos'!D1847</f>
        <v>0</v>
      </c>
    </row>
    <row r="1846" spans="1:4" x14ac:dyDescent="0.25">
      <c r="A1846" s="15">
        <f>'Solicitação de Pagamentos'!F1848</f>
        <v>0</v>
      </c>
      <c r="B1846" s="16">
        <f>'Solicitação de Pagamentos'!E1848</f>
        <v>0</v>
      </c>
      <c r="C1846" s="16">
        <f>'Solicitação de Pagamentos'!A1848</f>
        <v>0</v>
      </c>
      <c r="D1846" s="16">
        <f>'Solicitação de Pagamentos'!D1848</f>
        <v>0</v>
      </c>
    </row>
    <row r="1847" spans="1:4" x14ac:dyDescent="0.25">
      <c r="A1847" s="15">
        <f>'Solicitação de Pagamentos'!F1849</f>
        <v>0</v>
      </c>
      <c r="B1847" s="16">
        <f>'Solicitação de Pagamentos'!E1849</f>
        <v>0</v>
      </c>
      <c r="C1847" s="16">
        <f>'Solicitação de Pagamentos'!A1849</f>
        <v>0</v>
      </c>
      <c r="D1847" s="16">
        <f>'Solicitação de Pagamentos'!D1849</f>
        <v>0</v>
      </c>
    </row>
    <row r="1848" spans="1:4" x14ac:dyDescent="0.25">
      <c r="A1848" s="15">
        <f>'Solicitação de Pagamentos'!F1850</f>
        <v>0</v>
      </c>
      <c r="B1848" s="16">
        <f>'Solicitação de Pagamentos'!E1850</f>
        <v>0</v>
      </c>
      <c r="C1848" s="16">
        <f>'Solicitação de Pagamentos'!A1850</f>
        <v>0</v>
      </c>
      <c r="D1848" s="16">
        <f>'Solicitação de Pagamentos'!D1850</f>
        <v>0</v>
      </c>
    </row>
    <row r="1849" spans="1:4" x14ac:dyDescent="0.25">
      <c r="A1849" s="15">
        <f>'Solicitação de Pagamentos'!F1851</f>
        <v>0</v>
      </c>
      <c r="B1849" s="16">
        <f>'Solicitação de Pagamentos'!E1851</f>
        <v>0</v>
      </c>
      <c r="C1849" s="16">
        <f>'Solicitação de Pagamentos'!A1851</f>
        <v>0</v>
      </c>
      <c r="D1849" s="16">
        <f>'Solicitação de Pagamentos'!D1851</f>
        <v>0</v>
      </c>
    </row>
    <row r="1850" spans="1:4" x14ac:dyDescent="0.25">
      <c r="A1850" s="15">
        <f>'Solicitação de Pagamentos'!F1852</f>
        <v>0</v>
      </c>
      <c r="B1850" s="16">
        <f>'Solicitação de Pagamentos'!E1852</f>
        <v>0</v>
      </c>
      <c r="C1850" s="16">
        <f>'Solicitação de Pagamentos'!A1852</f>
        <v>0</v>
      </c>
      <c r="D1850" s="16">
        <f>'Solicitação de Pagamentos'!D1852</f>
        <v>0</v>
      </c>
    </row>
    <row r="1851" spans="1:4" x14ac:dyDescent="0.25">
      <c r="A1851" s="15">
        <f>'Solicitação de Pagamentos'!F1853</f>
        <v>0</v>
      </c>
      <c r="B1851" s="16">
        <f>'Solicitação de Pagamentos'!E1853</f>
        <v>0</v>
      </c>
      <c r="C1851" s="16">
        <f>'Solicitação de Pagamentos'!A1853</f>
        <v>0</v>
      </c>
      <c r="D1851" s="16">
        <f>'Solicitação de Pagamentos'!D1853</f>
        <v>0</v>
      </c>
    </row>
    <row r="1852" spans="1:4" x14ac:dyDescent="0.25">
      <c r="A1852" s="15">
        <f>'Solicitação de Pagamentos'!F1854</f>
        <v>0</v>
      </c>
      <c r="B1852" s="16">
        <f>'Solicitação de Pagamentos'!E1854</f>
        <v>0</v>
      </c>
      <c r="C1852" s="16">
        <f>'Solicitação de Pagamentos'!A1854</f>
        <v>0</v>
      </c>
      <c r="D1852" s="16">
        <f>'Solicitação de Pagamentos'!D1854</f>
        <v>0</v>
      </c>
    </row>
    <row r="1853" spans="1:4" x14ac:dyDescent="0.25">
      <c r="A1853" s="15">
        <f>'Solicitação de Pagamentos'!F1855</f>
        <v>0</v>
      </c>
      <c r="B1853" s="16">
        <f>'Solicitação de Pagamentos'!E1855</f>
        <v>0</v>
      </c>
      <c r="C1853" s="16">
        <f>'Solicitação de Pagamentos'!A1855</f>
        <v>0</v>
      </c>
      <c r="D1853" s="16">
        <f>'Solicitação de Pagamentos'!D1855</f>
        <v>0</v>
      </c>
    </row>
    <row r="1854" spans="1:4" x14ac:dyDescent="0.25">
      <c r="A1854" s="15">
        <f>'Solicitação de Pagamentos'!F1856</f>
        <v>0</v>
      </c>
      <c r="B1854" s="16">
        <f>'Solicitação de Pagamentos'!E1856</f>
        <v>0</v>
      </c>
      <c r="C1854" s="16">
        <f>'Solicitação de Pagamentos'!A1856</f>
        <v>0</v>
      </c>
      <c r="D1854" s="16">
        <f>'Solicitação de Pagamentos'!D1856</f>
        <v>0</v>
      </c>
    </row>
    <row r="1855" spans="1:4" x14ac:dyDescent="0.25">
      <c r="A1855" s="15">
        <f>'Solicitação de Pagamentos'!F1857</f>
        <v>0</v>
      </c>
      <c r="B1855" s="16">
        <f>'Solicitação de Pagamentos'!E1857</f>
        <v>0</v>
      </c>
      <c r="C1855" s="16">
        <f>'Solicitação de Pagamentos'!A1857</f>
        <v>0</v>
      </c>
      <c r="D1855" s="16">
        <f>'Solicitação de Pagamentos'!D1857</f>
        <v>0</v>
      </c>
    </row>
    <row r="1856" spans="1:4" x14ac:dyDescent="0.25">
      <c r="A1856" s="15">
        <f>'Solicitação de Pagamentos'!F1858</f>
        <v>0</v>
      </c>
      <c r="B1856" s="16">
        <f>'Solicitação de Pagamentos'!E1858</f>
        <v>0</v>
      </c>
      <c r="C1856" s="16">
        <f>'Solicitação de Pagamentos'!A1858</f>
        <v>0</v>
      </c>
      <c r="D1856" s="16">
        <f>'Solicitação de Pagamentos'!D1858</f>
        <v>0</v>
      </c>
    </row>
    <row r="1857" spans="1:4" x14ac:dyDescent="0.25">
      <c r="A1857" s="15">
        <f>'Solicitação de Pagamentos'!F1859</f>
        <v>0</v>
      </c>
      <c r="B1857" s="16">
        <f>'Solicitação de Pagamentos'!E1859</f>
        <v>0</v>
      </c>
      <c r="C1857" s="16">
        <f>'Solicitação de Pagamentos'!A1859</f>
        <v>0</v>
      </c>
      <c r="D1857" s="16">
        <f>'Solicitação de Pagamentos'!D1859</f>
        <v>0</v>
      </c>
    </row>
    <row r="1858" spans="1:4" x14ac:dyDescent="0.25">
      <c r="A1858" s="15">
        <f>'Solicitação de Pagamentos'!F1860</f>
        <v>0</v>
      </c>
      <c r="B1858" s="16">
        <f>'Solicitação de Pagamentos'!E1860</f>
        <v>0</v>
      </c>
      <c r="C1858" s="16">
        <f>'Solicitação de Pagamentos'!A1860</f>
        <v>0</v>
      </c>
      <c r="D1858" s="16">
        <f>'Solicitação de Pagamentos'!D1860</f>
        <v>0</v>
      </c>
    </row>
    <row r="1859" spans="1:4" x14ac:dyDescent="0.25">
      <c r="A1859" s="15">
        <f>'Solicitação de Pagamentos'!F1861</f>
        <v>0</v>
      </c>
      <c r="B1859" s="16">
        <f>'Solicitação de Pagamentos'!E1861</f>
        <v>0</v>
      </c>
      <c r="C1859" s="16">
        <f>'Solicitação de Pagamentos'!A1861</f>
        <v>0</v>
      </c>
      <c r="D1859" s="16">
        <f>'Solicitação de Pagamentos'!D1861</f>
        <v>0</v>
      </c>
    </row>
    <row r="1860" spans="1:4" x14ac:dyDescent="0.25">
      <c r="A1860" s="15">
        <f>'Solicitação de Pagamentos'!F1862</f>
        <v>0</v>
      </c>
      <c r="B1860" s="16">
        <f>'Solicitação de Pagamentos'!E1862</f>
        <v>0</v>
      </c>
      <c r="C1860" s="16">
        <f>'Solicitação de Pagamentos'!A1862</f>
        <v>0</v>
      </c>
      <c r="D1860" s="16">
        <f>'Solicitação de Pagamentos'!D1862</f>
        <v>0</v>
      </c>
    </row>
    <row r="1861" spans="1:4" x14ac:dyDescent="0.25">
      <c r="A1861" s="15">
        <f>'Solicitação de Pagamentos'!F1863</f>
        <v>0</v>
      </c>
      <c r="B1861" s="16">
        <f>'Solicitação de Pagamentos'!E1863</f>
        <v>0</v>
      </c>
      <c r="C1861" s="16">
        <f>'Solicitação de Pagamentos'!A1863</f>
        <v>0</v>
      </c>
      <c r="D1861" s="16">
        <f>'Solicitação de Pagamentos'!D1863</f>
        <v>0</v>
      </c>
    </row>
    <row r="1862" spans="1:4" x14ac:dyDescent="0.25">
      <c r="A1862" s="15">
        <f>'Solicitação de Pagamentos'!F1864</f>
        <v>0</v>
      </c>
      <c r="B1862" s="16">
        <f>'Solicitação de Pagamentos'!E1864</f>
        <v>0</v>
      </c>
      <c r="C1862" s="16">
        <f>'Solicitação de Pagamentos'!A1864</f>
        <v>0</v>
      </c>
      <c r="D1862" s="16">
        <f>'Solicitação de Pagamentos'!D1864</f>
        <v>0</v>
      </c>
    </row>
    <row r="1863" spans="1:4" x14ac:dyDescent="0.25">
      <c r="A1863" s="15">
        <f>'Solicitação de Pagamentos'!F1865</f>
        <v>0</v>
      </c>
      <c r="B1863" s="16">
        <f>'Solicitação de Pagamentos'!E1865</f>
        <v>0</v>
      </c>
      <c r="C1863" s="16">
        <f>'Solicitação de Pagamentos'!A1865</f>
        <v>0</v>
      </c>
      <c r="D1863" s="16">
        <f>'Solicitação de Pagamentos'!D1865</f>
        <v>0</v>
      </c>
    </row>
    <row r="1864" spans="1:4" x14ac:dyDescent="0.25">
      <c r="A1864" s="15">
        <f>'Solicitação de Pagamentos'!F1866</f>
        <v>0</v>
      </c>
      <c r="B1864" s="16">
        <f>'Solicitação de Pagamentos'!E1866</f>
        <v>0</v>
      </c>
      <c r="C1864" s="16">
        <f>'Solicitação de Pagamentos'!A1866</f>
        <v>0</v>
      </c>
      <c r="D1864" s="16">
        <f>'Solicitação de Pagamentos'!D1866</f>
        <v>0</v>
      </c>
    </row>
    <row r="1865" spans="1:4" x14ac:dyDescent="0.25">
      <c r="A1865" s="15">
        <f>'Solicitação de Pagamentos'!F1867</f>
        <v>0</v>
      </c>
      <c r="B1865" s="16">
        <f>'Solicitação de Pagamentos'!E1867</f>
        <v>0</v>
      </c>
      <c r="C1865" s="16">
        <f>'Solicitação de Pagamentos'!A1867</f>
        <v>0</v>
      </c>
      <c r="D1865" s="16">
        <f>'Solicitação de Pagamentos'!D1867</f>
        <v>0</v>
      </c>
    </row>
    <row r="1866" spans="1:4" x14ac:dyDescent="0.25">
      <c r="A1866" s="15">
        <f>'Solicitação de Pagamentos'!F1868</f>
        <v>0</v>
      </c>
      <c r="B1866" s="16">
        <f>'Solicitação de Pagamentos'!E1868</f>
        <v>0</v>
      </c>
      <c r="C1866" s="16">
        <f>'Solicitação de Pagamentos'!A1868</f>
        <v>0</v>
      </c>
      <c r="D1866" s="16">
        <f>'Solicitação de Pagamentos'!D1868</f>
        <v>0</v>
      </c>
    </row>
    <row r="1867" spans="1:4" x14ac:dyDescent="0.25">
      <c r="A1867" s="15">
        <f>'Solicitação de Pagamentos'!F1869</f>
        <v>0</v>
      </c>
      <c r="B1867" s="16">
        <f>'Solicitação de Pagamentos'!E1869</f>
        <v>0</v>
      </c>
      <c r="C1867" s="16">
        <f>'Solicitação de Pagamentos'!A1869</f>
        <v>0</v>
      </c>
      <c r="D1867" s="16">
        <f>'Solicitação de Pagamentos'!D1869</f>
        <v>0</v>
      </c>
    </row>
    <row r="1868" spans="1:4" x14ac:dyDescent="0.25">
      <c r="A1868" s="15">
        <f>'Solicitação de Pagamentos'!F1870</f>
        <v>0</v>
      </c>
      <c r="B1868" s="16">
        <f>'Solicitação de Pagamentos'!E1870</f>
        <v>0</v>
      </c>
      <c r="C1868" s="16">
        <f>'Solicitação de Pagamentos'!A1870</f>
        <v>0</v>
      </c>
      <c r="D1868" s="16">
        <f>'Solicitação de Pagamentos'!D1870</f>
        <v>0</v>
      </c>
    </row>
    <row r="1869" spans="1:4" x14ac:dyDescent="0.25">
      <c r="A1869" s="15">
        <f>'Solicitação de Pagamentos'!F1871</f>
        <v>0</v>
      </c>
      <c r="B1869" s="16">
        <f>'Solicitação de Pagamentos'!E1871</f>
        <v>0</v>
      </c>
      <c r="C1869" s="16">
        <f>'Solicitação de Pagamentos'!A1871</f>
        <v>0</v>
      </c>
      <c r="D1869" s="16">
        <f>'Solicitação de Pagamentos'!D1871</f>
        <v>0</v>
      </c>
    </row>
    <row r="1870" spans="1:4" x14ac:dyDescent="0.25">
      <c r="A1870" s="15">
        <f>'Solicitação de Pagamentos'!F1872</f>
        <v>0</v>
      </c>
      <c r="B1870" s="16">
        <f>'Solicitação de Pagamentos'!E1872</f>
        <v>0</v>
      </c>
      <c r="C1870" s="16">
        <f>'Solicitação de Pagamentos'!A1872</f>
        <v>0</v>
      </c>
      <c r="D1870" s="16">
        <f>'Solicitação de Pagamentos'!D1872</f>
        <v>0</v>
      </c>
    </row>
    <row r="1871" spans="1:4" x14ac:dyDescent="0.25">
      <c r="A1871" s="15">
        <f>'Solicitação de Pagamentos'!F1873</f>
        <v>0</v>
      </c>
      <c r="B1871" s="16">
        <f>'Solicitação de Pagamentos'!E1873</f>
        <v>0</v>
      </c>
      <c r="C1871" s="16">
        <f>'Solicitação de Pagamentos'!A1873</f>
        <v>0</v>
      </c>
      <c r="D1871" s="16">
        <f>'Solicitação de Pagamentos'!D1873</f>
        <v>0</v>
      </c>
    </row>
    <row r="1872" spans="1:4" x14ac:dyDescent="0.25">
      <c r="A1872" s="15">
        <f>'Solicitação de Pagamentos'!F1874</f>
        <v>0</v>
      </c>
      <c r="B1872" s="16">
        <f>'Solicitação de Pagamentos'!E1874</f>
        <v>0</v>
      </c>
      <c r="C1872" s="16">
        <f>'Solicitação de Pagamentos'!A1874</f>
        <v>0</v>
      </c>
      <c r="D1872" s="16">
        <f>'Solicitação de Pagamentos'!D1874</f>
        <v>0</v>
      </c>
    </row>
    <row r="1873" spans="1:4" x14ac:dyDescent="0.25">
      <c r="A1873" s="15">
        <f>'Solicitação de Pagamentos'!F1875</f>
        <v>0</v>
      </c>
      <c r="B1873" s="16">
        <f>'Solicitação de Pagamentos'!E1875</f>
        <v>0</v>
      </c>
      <c r="C1873" s="16">
        <f>'Solicitação de Pagamentos'!A1875</f>
        <v>0</v>
      </c>
      <c r="D1873" s="16">
        <f>'Solicitação de Pagamentos'!D1875</f>
        <v>0</v>
      </c>
    </row>
    <row r="1874" spans="1:4" x14ac:dyDescent="0.25">
      <c r="A1874" s="15">
        <f>'Solicitação de Pagamentos'!F1876</f>
        <v>0</v>
      </c>
      <c r="B1874" s="16">
        <f>'Solicitação de Pagamentos'!E1876</f>
        <v>0</v>
      </c>
      <c r="C1874" s="16">
        <f>'Solicitação de Pagamentos'!A1876</f>
        <v>0</v>
      </c>
      <c r="D1874" s="16">
        <f>'Solicitação de Pagamentos'!D1876</f>
        <v>0</v>
      </c>
    </row>
    <row r="1875" spans="1:4" x14ac:dyDescent="0.25">
      <c r="A1875" s="15">
        <f>'Solicitação de Pagamentos'!F1877</f>
        <v>0</v>
      </c>
      <c r="B1875" s="16">
        <f>'Solicitação de Pagamentos'!E1877</f>
        <v>0</v>
      </c>
      <c r="C1875" s="16">
        <f>'Solicitação de Pagamentos'!A1877</f>
        <v>0</v>
      </c>
      <c r="D1875" s="16">
        <f>'Solicitação de Pagamentos'!D1877</f>
        <v>0</v>
      </c>
    </row>
    <row r="1876" spans="1:4" x14ac:dyDescent="0.25">
      <c r="A1876" s="15">
        <f>'Solicitação de Pagamentos'!F1878</f>
        <v>0</v>
      </c>
      <c r="B1876" s="16">
        <f>'Solicitação de Pagamentos'!E1878</f>
        <v>0</v>
      </c>
      <c r="C1876" s="16">
        <f>'Solicitação de Pagamentos'!A1878</f>
        <v>0</v>
      </c>
      <c r="D1876" s="16">
        <f>'Solicitação de Pagamentos'!D1878</f>
        <v>0</v>
      </c>
    </row>
    <row r="1877" spans="1:4" x14ac:dyDescent="0.25">
      <c r="A1877" s="15">
        <f>'Solicitação de Pagamentos'!F1879</f>
        <v>0</v>
      </c>
      <c r="B1877" s="16">
        <f>'Solicitação de Pagamentos'!E1879</f>
        <v>0</v>
      </c>
      <c r="C1877" s="16">
        <f>'Solicitação de Pagamentos'!A1879</f>
        <v>0</v>
      </c>
      <c r="D1877" s="16">
        <f>'Solicitação de Pagamentos'!D1879</f>
        <v>0</v>
      </c>
    </row>
    <row r="1878" spans="1:4" x14ac:dyDescent="0.25">
      <c r="A1878" s="15">
        <f>'Solicitação de Pagamentos'!F1880</f>
        <v>0</v>
      </c>
      <c r="B1878" s="16">
        <f>'Solicitação de Pagamentos'!E1880</f>
        <v>0</v>
      </c>
      <c r="C1878" s="16">
        <f>'Solicitação de Pagamentos'!A1880</f>
        <v>0</v>
      </c>
      <c r="D1878" s="16">
        <f>'Solicitação de Pagamentos'!D1880</f>
        <v>0</v>
      </c>
    </row>
    <row r="1879" spans="1:4" x14ac:dyDescent="0.25">
      <c r="A1879" s="15">
        <f>'Solicitação de Pagamentos'!F1881</f>
        <v>0</v>
      </c>
      <c r="B1879" s="16">
        <f>'Solicitação de Pagamentos'!E1881</f>
        <v>0</v>
      </c>
      <c r="C1879" s="16">
        <f>'Solicitação de Pagamentos'!A1881</f>
        <v>0</v>
      </c>
      <c r="D1879" s="16">
        <f>'Solicitação de Pagamentos'!D1881</f>
        <v>0</v>
      </c>
    </row>
    <row r="1880" spans="1:4" x14ac:dyDescent="0.25">
      <c r="A1880" s="15">
        <f>'Solicitação de Pagamentos'!F1882</f>
        <v>0</v>
      </c>
      <c r="B1880" s="16">
        <f>'Solicitação de Pagamentos'!E1882</f>
        <v>0</v>
      </c>
      <c r="C1880" s="16">
        <f>'Solicitação de Pagamentos'!A1882</f>
        <v>0</v>
      </c>
      <c r="D1880" s="16">
        <f>'Solicitação de Pagamentos'!D1882</f>
        <v>0</v>
      </c>
    </row>
    <row r="1881" spans="1:4" x14ac:dyDescent="0.25">
      <c r="A1881" s="15">
        <f>'Solicitação de Pagamentos'!F1883</f>
        <v>0</v>
      </c>
      <c r="B1881" s="16">
        <f>'Solicitação de Pagamentos'!E1883</f>
        <v>0</v>
      </c>
      <c r="C1881" s="16">
        <f>'Solicitação de Pagamentos'!A1883</f>
        <v>0</v>
      </c>
      <c r="D1881" s="16">
        <f>'Solicitação de Pagamentos'!D1883</f>
        <v>0</v>
      </c>
    </row>
    <row r="1882" spans="1:4" x14ac:dyDescent="0.25">
      <c r="A1882" s="15">
        <f>'Solicitação de Pagamentos'!F1884</f>
        <v>0</v>
      </c>
      <c r="B1882" s="16">
        <f>'Solicitação de Pagamentos'!E1884</f>
        <v>0</v>
      </c>
      <c r="C1882" s="16">
        <f>'Solicitação de Pagamentos'!A1884</f>
        <v>0</v>
      </c>
      <c r="D1882" s="16">
        <f>'Solicitação de Pagamentos'!D1884</f>
        <v>0</v>
      </c>
    </row>
    <row r="1883" spans="1:4" x14ac:dyDescent="0.25">
      <c r="A1883" s="15">
        <f>'Solicitação de Pagamentos'!F1885</f>
        <v>0</v>
      </c>
      <c r="B1883" s="16">
        <f>'Solicitação de Pagamentos'!E1885</f>
        <v>0</v>
      </c>
      <c r="C1883" s="16">
        <f>'Solicitação de Pagamentos'!A1885</f>
        <v>0</v>
      </c>
      <c r="D1883" s="16">
        <f>'Solicitação de Pagamentos'!D1885</f>
        <v>0</v>
      </c>
    </row>
    <row r="1884" spans="1:4" x14ac:dyDescent="0.25">
      <c r="A1884" s="15">
        <f>'Solicitação de Pagamentos'!F1886</f>
        <v>0</v>
      </c>
      <c r="B1884" s="16">
        <f>'Solicitação de Pagamentos'!E1886</f>
        <v>0</v>
      </c>
      <c r="C1884" s="16">
        <f>'Solicitação de Pagamentos'!A1886</f>
        <v>0</v>
      </c>
      <c r="D1884" s="16">
        <f>'Solicitação de Pagamentos'!D1886</f>
        <v>0</v>
      </c>
    </row>
    <row r="1885" spans="1:4" x14ac:dyDescent="0.25">
      <c r="A1885" s="15">
        <f>'Solicitação de Pagamentos'!F1887</f>
        <v>0</v>
      </c>
      <c r="B1885" s="16">
        <f>'Solicitação de Pagamentos'!E1887</f>
        <v>0</v>
      </c>
      <c r="C1885" s="16">
        <f>'Solicitação de Pagamentos'!A1887</f>
        <v>0</v>
      </c>
      <c r="D1885" s="16">
        <f>'Solicitação de Pagamentos'!D1887</f>
        <v>0</v>
      </c>
    </row>
    <row r="1886" spans="1:4" x14ac:dyDescent="0.25">
      <c r="A1886" s="15">
        <f>'Solicitação de Pagamentos'!F1888</f>
        <v>0</v>
      </c>
      <c r="B1886" s="16">
        <f>'Solicitação de Pagamentos'!E1888</f>
        <v>0</v>
      </c>
      <c r="C1886" s="16">
        <f>'Solicitação de Pagamentos'!A1888</f>
        <v>0</v>
      </c>
      <c r="D1886" s="16">
        <f>'Solicitação de Pagamentos'!D1888</f>
        <v>0</v>
      </c>
    </row>
    <row r="1887" spans="1:4" x14ac:dyDescent="0.25">
      <c r="A1887" s="15">
        <f>'Solicitação de Pagamentos'!F1889</f>
        <v>0</v>
      </c>
      <c r="B1887" s="16">
        <f>'Solicitação de Pagamentos'!E1889</f>
        <v>0</v>
      </c>
      <c r="C1887" s="16">
        <f>'Solicitação de Pagamentos'!A1889</f>
        <v>0</v>
      </c>
      <c r="D1887" s="16">
        <f>'Solicitação de Pagamentos'!D1889</f>
        <v>0</v>
      </c>
    </row>
    <row r="1888" spans="1:4" x14ac:dyDescent="0.25">
      <c r="A1888" s="15">
        <f>'Solicitação de Pagamentos'!F1890</f>
        <v>0</v>
      </c>
      <c r="B1888" s="16">
        <f>'Solicitação de Pagamentos'!E1890</f>
        <v>0</v>
      </c>
      <c r="C1888" s="16">
        <f>'Solicitação de Pagamentos'!A1890</f>
        <v>0</v>
      </c>
      <c r="D1888" s="16">
        <f>'Solicitação de Pagamentos'!D1890</f>
        <v>0</v>
      </c>
    </row>
    <row r="1889" spans="1:4" x14ac:dyDescent="0.25">
      <c r="A1889" s="15">
        <f>'Solicitação de Pagamentos'!F1891</f>
        <v>0</v>
      </c>
      <c r="B1889" s="16">
        <f>'Solicitação de Pagamentos'!E1891</f>
        <v>0</v>
      </c>
      <c r="C1889" s="16">
        <f>'Solicitação de Pagamentos'!A1891</f>
        <v>0</v>
      </c>
      <c r="D1889" s="16">
        <f>'Solicitação de Pagamentos'!D1891</f>
        <v>0</v>
      </c>
    </row>
    <row r="1890" spans="1:4" x14ac:dyDescent="0.25">
      <c r="A1890" s="15">
        <f>'Solicitação de Pagamentos'!F1892</f>
        <v>0</v>
      </c>
      <c r="B1890" s="16">
        <f>'Solicitação de Pagamentos'!E1892</f>
        <v>0</v>
      </c>
      <c r="C1890" s="16">
        <f>'Solicitação de Pagamentos'!A1892</f>
        <v>0</v>
      </c>
      <c r="D1890" s="16">
        <f>'Solicitação de Pagamentos'!D1892</f>
        <v>0</v>
      </c>
    </row>
    <row r="1891" spans="1:4" x14ac:dyDescent="0.25">
      <c r="A1891" s="15">
        <f>'Solicitação de Pagamentos'!F1893</f>
        <v>0</v>
      </c>
      <c r="B1891" s="16" t="str">
        <f>'Solicitação de Pagamentos'!E1893</f>
        <v xml:space="preserve"> </v>
      </c>
      <c r="C1891" s="16">
        <f>'Solicitação de Pagamentos'!A1893</f>
        <v>0</v>
      </c>
      <c r="D1891" s="16">
        <f>'Solicitação de Pagamentos'!D1893</f>
        <v>0</v>
      </c>
    </row>
    <row r="1892" spans="1:4" x14ac:dyDescent="0.25">
      <c r="A1892" s="15" t="str">
        <f>'Solicitação de Pagamentos'!F1894</f>
        <v xml:space="preserve"> </v>
      </c>
      <c r="B1892" s="16" t="str">
        <f>'Solicitação de Pagamentos'!E1894</f>
        <v xml:space="preserve">          </v>
      </c>
      <c r="C1892" s="16">
        <f>'Solicitação de Pagamentos'!A1894</f>
        <v>0</v>
      </c>
      <c r="D1892" s="16">
        <f>'Solicitação de Pagamentos'!D1894</f>
        <v>0</v>
      </c>
    </row>
    <row r="1893" spans="1:4" x14ac:dyDescent="0.25">
      <c r="A1893" s="15">
        <f>'Solicitação de Pagamentos'!F1895</f>
        <v>0</v>
      </c>
      <c r="B1893" s="16">
        <f>'Solicitação de Pagamentos'!E1895</f>
        <v>0</v>
      </c>
      <c r="C1893" s="16">
        <f>'Solicitação de Pagamentos'!A1895</f>
        <v>0</v>
      </c>
      <c r="D1893" s="16">
        <f>'Solicitação de Pagamentos'!D1895</f>
        <v>0</v>
      </c>
    </row>
    <row r="1894" spans="1:4" x14ac:dyDescent="0.25">
      <c r="A1894" s="15">
        <f>'Solicitação de Pagamentos'!F1896</f>
        <v>0</v>
      </c>
      <c r="B1894" s="16">
        <f>'Solicitação de Pagamentos'!E1896</f>
        <v>0</v>
      </c>
      <c r="C1894" s="16">
        <f>'Solicitação de Pagamentos'!A1896</f>
        <v>0</v>
      </c>
      <c r="D1894" s="16">
        <f>'Solicitação de Pagamentos'!D1896</f>
        <v>0</v>
      </c>
    </row>
    <row r="1895" spans="1:4" x14ac:dyDescent="0.25">
      <c r="A1895" s="15">
        <f>'Solicitação de Pagamentos'!F1897</f>
        <v>0</v>
      </c>
      <c r="B1895" s="16" t="str">
        <f>'Solicitação de Pagamentos'!E1897</f>
        <v xml:space="preserve">  </v>
      </c>
      <c r="C1895" s="16">
        <f>'Solicitação de Pagamentos'!A1897</f>
        <v>0</v>
      </c>
      <c r="D1895" s="16">
        <f>'Solicitação de Pagamentos'!D1897</f>
        <v>0</v>
      </c>
    </row>
    <row r="1896" spans="1:4" x14ac:dyDescent="0.25">
      <c r="A1896" s="15">
        <f>'Solicitação de Pagamentos'!F1898</f>
        <v>0</v>
      </c>
      <c r="B1896" s="16">
        <f>'Solicitação de Pagamentos'!E1898</f>
        <v>0</v>
      </c>
      <c r="C1896" s="16">
        <f>'Solicitação de Pagamentos'!A1898</f>
        <v>0</v>
      </c>
      <c r="D1896" s="16">
        <f>'Solicitação de Pagamentos'!D1898</f>
        <v>0</v>
      </c>
    </row>
    <row r="1897" spans="1:4" x14ac:dyDescent="0.25">
      <c r="A1897" s="15">
        <f>'Solicitação de Pagamentos'!F1899</f>
        <v>0</v>
      </c>
      <c r="B1897" s="16">
        <f>'Solicitação de Pagamentos'!E1899</f>
        <v>0</v>
      </c>
      <c r="C1897" s="16">
        <f>'Solicitação de Pagamentos'!A1899</f>
        <v>0</v>
      </c>
      <c r="D1897" s="16">
        <f>'Solicitação de Pagamentos'!D1899</f>
        <v>0</v>
      </c>
    </row>
    <row r="1898" spans="1:4" x14ac:dyDescent="0.25">
      <c r="A1898" s="15">
        <f>'Solicitação de Pagamentos'!F1900</f>
        <v>0</v>
      </c>
      <c r="B1898" s="16">
        <f>'Solicitação de Pagamentos'!E1900</f>
        <v>0</v>
      </c>
      <c r="C1898" s="16">
        <f>'Solicitação de Pagamentos'!A1900</f>
        <v>0</v>
      </c>
      <c r="D1898" s="16">
        <f>'Solicitação de Pagamentos'!D1900</f>
        <v>0</v>
      </c>
    </row>
    <row r="1899" spans="1:4" x14ac:dyDescent="0.25">
      <c r="A1899" s="15">
        <f>'Solicitação de Pagamentos'!F1901</f>
        <v>0</v>
      </c>
      <c r="B1899" s="16">
        <f>'Solicitação de Pagamentos'!E1901</f>
        <v>0</v>
      </c>
      <c r="C1899" s="16">
        <f>'Solicitação de Pagamentos'!A1901</f>
        <v>0</v>
      </c>
      <c r="D1899" s="16">
        <f>'Solicitação de Pagamentos'!D1901</f>
        <v>0</v>
      </c>
    </row>
    <row r="1900" spans="1:4" x14ac:dyDescent="0.25">
      <c r="A1900" s="15">
        <f>'Solicitação de Pagamentos'!F1902</f>
        <v>0</v>
      </c>
      <c r="B1900" s="16">
        <f>'Solicitação de Pagamentos'!E1902</f>
        <v>0</v>
      </c>
      <c r="C1900" s="16">
        <f>'Solicitação de Pagamentos'!A1902</f>
        <v>0</v>
      </c>
      <c r="D1900" s="16">
        <f>'Solicitação de Pagamentos'!D1902</f>
        <v>0</v>
      </c>
    </row>
    <row r="1901" spans="1:4" x14ac:dyDescent="0.25">
      <c r="A1901" s="15">
        <f>'Solicitação de Pagamentos'!F1903</f>
        <v>0</v>
      </c>
      <c r="B1901" s="16">
        <f>'Solicitação de Pagamentos'!E1903</f>
        <v>0</v>
      </c>
      <c r="C1901" s="16">
        <f>'Solicitação de Pagamentos'!A1903</f>
        <v>0</v>
      </c>
      <c r="D1901" s="16">
        <f>'Solicitação de Pagamentos'!D1903</f>
        <v>0</v>
      </c>
    </row>
    <row r="1902" spans="1:4" x14ac:dyDescent="0.25">
      <c r="A1902" s="15">
        <f>'Solicitação de Pagamentos'!F1904</f>
        <v>0</v>
      </c>
      <c r="B1902" s="16">
        <f>'Solicitação de Pagamentos'!E1904</f>
        <v>0</v>
      </c>
      <c r="C1902" s="16">
        <f>'Solicitação de Pagamentos'!A1904</f>
        <v>0</v>
      </c>
      <c r="D1902" s="16">
        <f>'Solicitação de Pagamentos'!D1904</f>
        <v>0</v>
      </c>
    </row>
    <row r="1903" spans="1:4" x14ac:dyDescent="0.25">
      <c r="A1903" s="15">
        <f>'Solicitação de Pagamentos'!F1905</f>
        <v>0</v>
      </c>
      <c r="B1903" s="16">
        <f>'Solicitação de Pagamentos'!E1905</f>
        <v>0</v>
      </c>
      <c r="C1903" s="16">
        <f>'Solicitação de Pagamentos'!A1905</f>
        <v>0</v>
      </c>
      <c r="D1903" s="16">
        <f>'Solicitação de Pagamentos'!D1905</f>
        <v>0</v>
      </c>
    </row>
    <row r="1904" spans="1:4" x14ac:dyDescent="0.25">
      <c r="A1904" s="15">
        <f>'Solicitação de Pagamentos'!F1906</f>
        <v>0</v>
      </c>
      <c r="B1904" s="16">
        <f>'Solicitação de Pagamentos'!E1906</f>
        <v>0</v>
      </c>
      <c r="C1904" s="16">
        <f>'Solicitação de Pagamentos'!A1906</f>
        <v>0</v>
      </c>
      <c r="D1904" s="16">
        <f>'Solicitação de Pagamentos'!D1906</f>
        <v>0</v>
      </c>
    </row>
    <row r="1905" spans="1:4" x14ac:dyDescent="0.25">
      <c r="A1905" s="15">
        <f>'Solicitação de Pagamentos'!F1907</f>
        <v>0</v>
      </c>
      <c r="B1905" s="16">
        <f>'Solicitação de Pagamentos'!E1907</f>
        <v>0</v>
      </c>
      <c r="C1905" s="16">
        <f>'Solicitação de Pagamentos'!A1907</f>
        <v>0</v>
      </c>
      <c r="D1905" s="16" t="str">
        <f>'Solicitação de Pagamentos'!D1907</f>
        <v xml:space="preserve"> </v>
      </c>
    </row>
    <row r="1906" spans="1:4" x14ac:dyDescent="0.25">
      <c r="A1906" s="15">
        <f>'Solicitação de Pagamentos'!F1908</f>
        <v>0</v>
      </c>
      <c r="B1906" s="16">
        <f>'Solicitação de Pagamentos'!E1908</f>
        <v>0</v>
      </c>
      <c r="C1906" s="16">
        <f>'Solicitação de Pagamentos'!A1908</f>
        <v>0</v>
      </c>
      <c r="D1906" s="16">
        <f>'Solicitação de Pagamentos'!D1908</f>
        <v>0</v>
      </c>
    </row>
    <row r="1907" spans="1:4" x14ac:dyDescent="0.25">
      <c r="A1907" s="15">
        <f>'Solicitação de Pagamentos'!F1909</f>
        <v>0</v>
      </c>
      <c r="B1907" s="16">
        <f>'Solicitação de Pagamentos'!E1909</f>
        <v>0</v>
      </c>
      <c r="C1907" s="16">
        <f>'Solicitação de Pagamentos'!A1909</f>
        <v>0</v>
      </c>
      <c r="D1907" s="16">
        <f>'Solicitação de Pagamentos'!D1909</f>
        <v>0</v>
      </c>
    </row>
    <row r="1908" spans="1:4" x14ac:dyDescent="0.25">
      <c r="A1908" s="15">
        <f>'Solicitação de Pagamentos'!F1910</f>
        <v>0</v>
      </c>
      <c r="B1908" s="16">
        <f>'Solicitação de Pagamentos'!E1910</f>
        <v>0</v>
      </c>
      <c r="C1908" s="16">
        <f>'Solicitação de Pagamentos'!A1910</f>
        <v>0</v>
      </c>
      <c r="D1908" s="16">
        <f>'Solicitação de Pagamentos'!D1910</f>
        <v>0</v>
      </c>
    </row>
    <row r="1909" spans="1:4" x14ac:dyDescent="0.25">
      <c r="A1909" s="15">
        <f>'Solicitação de Pagamentos'!F1911</f>
        <v>0</v>
      </c>
      <c r="B1909" s="16">
        <f>'Solicitação de Pagamentos'!E1911</f>
        <v>0</v>
      </c>
      <c r="C1909" s="16">
        <f>'Solicitação de Pagamentos'!A1911</f>
        <v>0</v>
      </c>
      <c r="D1909" s="16">
        <f>'Solicitação de Pagamentos'!D1911</f>
        <v>0</v>
      </c>
    </row>
    <row r="1910" spans="1:4" x14ac:dyDescent="0.25">
      <c r="A1910" s="15">
        <f>'Solicitação de Pagamentos'!F1912</f>
        <v>0</v>
      </c>
      <c r="B1910" s="16">
        <f>'Solicitação de Pagamentos'!E1912</f>
        <v>0</v>
      </c>
      <c r="C1910" s="16">
        <f>'Solicitação de Pagamentos'!A1912</f>
        <v>0</v>
      </c>
      <c r="D1910" s="16">
        <f>'Solicitação de Pagamentos'!D1912</f>
        <v>0</v>
      </c>
    </row>
    <row r="1911" spans="1:4" x14ac:dyDescent="0.25">
      <c r="A1911" s="15">
        <f>'Solicitação de Pagamentos'!F1913</f>
        <v>0</v>
      </c>
      <c r="B1911" s="16">
        <f>'Solicitação de Pagamentos'!E1913</f>
        <v>0</v>
      </c>
      <c r="C1911" s="16">
        <f>'Solicitação de Pagamentos'!A1913</f>
        <v>0</v>
      </c>
      <c r="D1911" s="16">
        <f>'Solicitação de Pagamentos'!D1913</f>
        <v>0</v>
      </c>
    </row>
    <row r="1912" spans="1:4" x14ac:dyDescent="0.25">
      <c r="A1912" s="15">
        <f>'Solicitação de Pagamentos'!F1914</f>
        <v>0</v>
      </c>
      <c r="B1912" s="16">
        <f>'Solicitação de Pagamentos'!E1914</f>
        <v>0</v>
      </c>
      <c r="C1912" s="16">
        <f>'Solicitação de Pagamentos'!A1914</f>
        <v>0</v>
      </c>
      <c r="D1912" s="16">
        <f>'Solicitação de Pagamentos'!D1914</f>
        <v>0</v>
      </c>
    </row>
    <row r="1913" spans="1:4" x14ac:dyDescent="0.25">
      <c r="A1913" s="15">
        <f>'Solicitação de Pagamentos'!F1915</f>
        <v>0</v>
      </c>
      <c r="B1913" s="16">
        <f>'Solicitação de Pagamentos'!E1915</f>
        <v>0</v>
      </c>
      <c r="C1913" s="16">
        <f>'Solicitação de Pagamentos'!A1915</f>
        <v>0</v>
      </c>
      <c r="D1913" s="16">
        <f>'Solicitação de Pagamentos'!D1915</f>
        <v>0</v>
      </c>
    </row>
    <row r="1914" spans="1:4" x14ac:dyDescent="0.25">
      <c r="A1914" s="15">
        <f>'Solicitação de Pagamentos'!F1916</f>
        <v>0</v>
      </c>
      <c r="B1914" s="16">
        <f>'Solicitação de Pagamentos'!E1916</f>
        <v>0</v>
      </c>
      <c r="C1914" s="16">
        <f>'Solicitação de Pagamentos'!A1916</f>
        <v>0</v>
      </c>
      <c r="D1914" s="16">
        <f>'Solicitação de Pagamentos'!D1916</f>
        <v>0</v>
      </c>
    </row>
    <row r="1915" spans="1:4" x14ac:dyDescent="0.25">
      <c r="A1915" s="15">
        <f>'Solicitação de Pagamentos'!F1917</f>
        <v>0</v>
      </c>
      <c r="B1915" s="16">
        <f>'Solicitação de Pagamentos'!E1917</f>
        <v>0</v>
      </c>
      <c r="C1915" s="16">
        <f>'Solicitação de Pagamentos'!A1917</f>
        <v>0</v>
      </c>
      <c r="D1915" s="16">
        <f>'Solicitação de Pagamentos'!D1917</f>
        <v>0</v>
      </c>
    </row>
    <row r="1916" spans="1:4" x14ac:dyDescent="0.25">
      <c r="A1916" s="15">
        <f>'Solicitação de Pagamentos'!F1918</f>
        <v>0</v>
      </c>
      <c r="B1916" s="16">
        <f>'Solicitação de Pagamentos'!E1918</f>
        <v>0</v>
      </c>
      <c r="C1916" s="16">
        <f>'Solicitação de Pagamentos'!A1918</f>
        <v>0</v>
      </c>
      <c r="D1916" s="16">
        <f>'Solicitação de Pagamentos'!D1918</f>
        <v>0</v>
      </c>
    </row>
    <row r="1917" spans="1:4" x14ac:dyDescent="0.25">
      <c r="A1917" s="15">
        <f>'Solicitação de Pagamentos'!F1919</f>
        <v>0</v>
      </c>
      <c r="B1917" s="16">
        <f>'Solicitação de Pagamentos'!E1919</f>
        <v>0</v>
      </c>
      <c r="C1917" s="16">
        <f>'Solicitação de Pagamentos'!A1919</f>
        <v>0</v>
      </c>
      <c r="D1917" s="16">
        <f>'Solicitação de Pagamentos'!D1919</f>
        <v>0</v>
      </c>
    </row>
    <row r="1918" spans="1:4" x14ac:dyDescent="0.25">
      <c r="A1918" s="15">
        <f>'Solicitação de Pagamentos'!F1920</f>
        <v>0</v>
      </c>
      <c r="B1918" s="16">
        <f>'Solicitação de Pagamentos'!E1920</f>
        <v>0</v>
      </c>
      <c r="C1918" s="16">
        <f>'Solicitação de Pagamentos'!A1920</f>
        <v>0</v>
      </c>
      <c r="D1918" s="16">
        <f>'Solicitação de Pagamentos'!D1920</f>
        <v>0</v>
      </c>
    </row>
    <row r="1919" spans="1:4" x14ac:dyDescent="0.25">
      <c r="A1919" s="15">
        <f>'Solicitação de Pagamentos'!F1921</f>
        <v>0</v>
      </c>
      <c r="B1919" s="16">
        <f>'Solicitação de Pagamentos'!E1921</f>
        <v>0</v>
      </c>
      <c r="C1919" s="16">
        <f>'Solicitação de Pagamentos'!A1921</f>
        <v>0</v>
      </c>
      <c r="D1919" s="16">
        <f>'Solicitação de Pagamentos'!D1921</f>
        <v>0</v>
      </c>
    </row>
    <row r="1920" spans="1:4" x14ac:dyDescent="0.25">
      <c r="A1920" s="15">
        <f>'Solicitação de Pagamentos'!F1922</f>
        <v>0</v>
      </c>
      <c r="B1920" s="16">
        <f>'Solicitação de Pagamentos'!E1922</f>
        <v>0</v>
      </c>
      <c r="C1920" s="16">
        <f>'Solicitação de Pagamentos'!A1922</f>
        <v>0</v>
      </c>
      <c r="D1920" s="16">
        <f>'Solicitação de Pagamentos'!D1922</f>
        <v>0</v>
      </c>
    </row>
    <row r="1921" spans="1:4" x14ac:dyDescent="0.25">
      <c r="A1921" s="15">
        <f>'Solicitação de Pagamentos'!F1923</f>
        <v>0</v>
      </c>
      <c r="B1921" s="16">
        <f>'Solicitação de Pagamentos'!E1923</f>
        <v>0</v>
      </c>
      <c r="C1921" s="16">
        <f>'Solicitação de Pagamentos'!A1923</f>
        <v>0</v>
      </c>
      <c r="D1921" s="16">
        <f>'Solicitação de Pagamentos'!D1923</f>
        <v>0</v>
      </c>
    </row>
    <row r="1922" spans="1:4" x14ac:dyDescent="0.25">
      <c r="A1922" s="15">
        <f>'Solicitação de Pagamentos'!F1924</f>
        <v>0</v>
      </c>
      <c r="B1922" s="16">
        <f>'Solicitação de Pagamentos'!E1924</f>
        <v>0</v>
      </c>
      <c r="C1922" s="16">
        <f>'Solicitação de Pagamentos'!A1924</f>
        <v>0</v>
      </c>
      <c r="D1922" s="16">
        <f>'Solicitação de Pagamentos'!D1924</f>
        <v>0</v>
      </c>
    </row>
    <row r="1923" spans="1:4" x14ac:dyDescent="0.25">
      <c r="A1923" s="15">
        <f>'Solicitação de Pagamentos'!F1925</f>
        <v>0</v>
      </c>
      <c r="B1923" s="16">
        <f>'Solicitação de Pagamentos'!E1925</f>
        <v>0</v>
      </c>
      <c r="C1923" s="16">
        <f>'Solicitação de Pagamentos'!A1925</f>
        <v>0</v>
      </c>
      <c r="D1923" s="16">
        <f>'Solicitação de Pagamentos'!D1925</f>
        <v>0</v>
      </c>
    </row>
    <row r="1924" spans="1:4" x14ac:dyDescent="0.25">
      <c r="A1924" s="15">
        <f>'Solicitação de Pagamentos'!F1926</f>
        <v>0</v>
      </c>
      <c r="B1924" s="16">
        <f>'Solicitação de Pagamentos'!E1926</f>
        <v>0</v>
      </c>
      <c r="C1924" s="16">
        <f>'Solicitação de Pagamentos'!A1926</f>
        <v>0</v>
      </c>
      <c r="D1924" s="16">
        <f>'Solicitação de Pagamentos'!D1926</f>
        <v>0</v>
      </c>
    </row>
    <row r="1925" spans="1:4" x14ac:dyDescent="0.25">
      <c r="A1925" s="15">
        <f>'Solicitação de Pagamentos'!F1927</f>
        <v>0</v>
      </c>
      <c r="B1925" s="16">
        <f>'Solicitação de Pagamentos'!E1927</f>
        <v>0</v>
      </c>
      <c r="C1925" s="16">
        <f>'Solicitação de Pagamentos'!A1927</f>
        <v>0</v>
      </c>
      <c r="D1925" s="16">
        <f>'Solicitação de Pagamentos'!D1927</f>
        <v>0</v>
      </c>
    </row>
    <row r="1926" spans="1:4" x14ac:dyDescent="0.25">
      <c r="A1926" s="15">
        <f>'Solicitação de Pagamentos'!F1928</f>
        <v>0</v>
      </c>
      <c r="B1926" s="16">
        <f>'Solicitação de Pagamentos'!E1928</f>
        <v>0</v>
      </c>
      <c r="C1926" s="16">
        <f>'Solicitação de Pagamentos'!A1928</f>
        <v>0</v>
      </c>
      <c r="D1926" s="16">
        <f>'Solicitação de Pagamentos'!D1928</f>
        <v>0</v>
      </c>
    </row>
    <row r="1927" spans="1:4" x14ac:dyDescent="0.25">
      <c r="A1927" s="15">
        <f>'Solicitação de Pagamentos'!F1929</f>
        <v>0</v>
      </c>
      <c r="B1927" s="16">
        <f>'Solicitação de Pagamentos'!E1929</f>
        <v>0</v>
      </c>
      <c r="C1927" s="16">
        <f>'Solicitação de Pagamentos'!A1929</f>
        <v>0</v>
      </c>
      <c r="D1927" s="16">
        <f>'Solicitação de Pagamentos'!D1929</f>
        <v>0</v>
      </c>
    </row>
    <row r="1928" spans="1:4" x14ac:dyDescent="0.25">
      <c r="A1928" s="15">
        <f>'Solicitação de Pagamentos'!F1930</f>
        <v>0</v>
      </c>
      <c r="B1928" s="16">
        <f>'Solicitação de Pagamentos'!E1930</f>
        <v>0</v>
      </c>
      <c r="C1928" s="16">
        <f>'Solicitação de Pagamentos'!A1930</f>
        <v>0</v>
      </c>
      <c r="D1928" s="16">
        <f>'Solicitação de Pagamentos'!D1930</f>
        <v>0</v>
      </c>
    </row>
    <row r="1929" spans="1:4" x14ac:dyDescent="0.25">
      <c r="A1929" s="15">
        <f>'Solicitação de Pagamentos'!F1931</f>
        <v>0</v>
      </c>
      <c r="B1929" s="16">
        <f>'Solicitação de Pagamentos'!E1931</f>
        <v>0</v>
      </c>
      <c r="C1929" s="16">
        <f>'Solicitação de Pagamentos'!A1931</f>
        <v>0</v>
      </c>
      <c r="D1929" s="16">
        <f>'Solicitação de Pagamentos'!D1931</f>
        <v>0</v>
      </c>
    </row>
    <row r="1930" spans="1:4" x14ac:dyDescent="0.25">
      <c r="A1930" s="15">
        <f>'Solicitação de Pagamentos'!F1932</f>
        <v>0</v>
      </c>
      <c r="B1930" s="16">
        <f>'Solicitação de Pagamentos'!E1932</f>
        <v>0</v>
      </c>
      <c r="C1930" s="16">
        <f>'Solicitação de Pagamentos'!A1932</f>
        <v>0</v>
      </c>
      <c r="D1930" s="16">
        <f>'Solicitação de Pagamentos'!D1932</f>
        <v>0</v>
      </c>
    </row>
    <row r="1931" spans="1:4" x14ac:dyDescent="0.25">
      <c r="A1931" s="15">
        <f>'Solicitação de Pagamentos'!F1933</f>
        <v>0</v>
      </c>
      <c r="B1931" s="16">
        <f>'Solicitação de Pagamentos'!E1933</f>
        <v>0</v>
      </c>
      <c r="C1931" s="16">
        <f>'Solicitação de Pagamentos'!A1933</f>
        <v>0</v>
      </c>
      <c r="D1931" s="16">
        <f>'Solicitação de Pagamentos'!D1933</f>
        <v>0</v>
      </c>
    </row>
    <row r="1932" spans="1:4" x14ac:dyDescent="0.25">
      <c r="A1932" s="15">
        <f>'Solicitação de Pagamentos'!F1934</f>
        <v>0</v>
      </c>
      <c r="B1932" s="16">
        <f>'Solicitação de Pagamentos'!E1934</f>
        <v>0</v>
      </c>
      <c r="C1932" s="16">
        <f>'Solicitação de Pagamentos'!A1934</f>
        <v>0</v>
      </c>
      <c r="D1932" s="16">
        <f>'Solicitação de Pagamentos'!D1934</f>
        <v>0</v>
      </c>
    </row>
    <row r="1933" spans="1:4" x14ac:dyDescent="0.25">
      <c r="A1933" s="15">
        <f>'Solicitação de Pagamentos'!F1935</f>
        <v>0</v>
      </c>
      <c r="B1933" s="16">
        <f>'Solicitação de Pagamentos'!E1935</f>
        <v>0</v>
      </c>
      <c r="C1933" s="16">
        <f>'Solicitação de Pagamentos'!A1935</f>
        <v>0</v>
      </c>
      <c r="D1933" s="16">
        <f>'Solicitação de Pagamentos'!D1935</f>
        <v>0</v>
      </c>
    </row>
    <row r="1934" spans="1:4" x14ac:dyDescent="0.25">
      <c r="A1934" s="15">
        <f>'Solicitação de Pagamentos'!F1936</f>
        <v>0</v>
      </c>
      <c r="B1934" s="16">
        <f>'Solicitação de Pagamentos'!E1936</f>
        <v>0</v>
      </c>
      <c r="C1934" s="16">
        <f>'Solicitação de Pagamentos'!A1936</f>
        <v>0</v>
      </c>
      <c r="D1934" s="16">
        <f>'Solicitação de Pagamentos'!D1936</f>
        <v>0</v>
      </c>
    </row>
    <row r="1935" spans="1:4" x14ac:dyDescent="0.25">
      <c r="A1935" s="15">
        <f>'Solicitação de Pagamentos'!F1937</f>
        <v>0</v>
      </c>
      <c r="B1935" s="16">
        <f>'Solicitação de Pagamentos'!E1937</f>
        <v>0</v>
      </c>
      <c r="C1935" s="16">
        <f>'Solicitação de Pagamentos'!A1937</f>
        <v>0</v>
      </c>
      <c r="D1935" s="16">
        <f>'Solicitação de Pagamentos'!D1937</f>
        <v>0</v>
      </c>
    </row>
    <row r="1936" spans="1:4" x14ac:dyDescent="0.25">
      <c r="A1936" s="15">
        <f>'Solicitação de Pagamentos'!F1938</f>
        <v>0</v>
      </c>
      <c r="B1936" s="16">
        <f>'Solicitação de Pagamentos'!E1938</f>
        <v>0</v>
      </c>
      <c r="C1936" s="16">
        <f>'Solicitação de Pagamentos'!A1938</f>
        <v>0</v>
      </c>
      <c r="D1936" s="16">
        <f>'Solicitação de Pagamentos'!D1938</f>
        <v>0</v>
      </c>
    </row>
    <row r="1937" spans="1:4" x14ac:dyDescent="0.25">
      <c r="A1937" s="15">
        <f>'Solicitação de Pagamentos'!F1939</f>
        <v>0</v>
      </c>
      <c r="B1937" s="16">
        <f>'Solicitação de Pagamentos'!E1939</f>
        <v>0</v>
      </c>
      <c r="C1937" s="16">
        <f>'Solicitação de Pagamentos'!A1939</f>
        <v>0</v>
      </c>
      <c r="D1937" s="16">
        <f>'Solicitação de Pagamentos'!D1939</f>
        <v>0</v>
      </c>
    </row>
    <row r="1938" spans="1:4" x14ac:dyDescent="0.25">
      <c r="A1938" s="15">
        <f>'Solicitação de Pagamentos'!F1940</f>
        <v>0</v>
      </c>
      <c r="B1938" s="16">
        <f>'Solicitação de Pagamentos'!E1940</f>
        <v>0</v>
      </c>
      <c r="C1938" s="16">
        <f>'Solicitação de Pagamentos'!A1940</f>
        <v>0</v>
      </c>
      <c r="D1938" s="16">
        <f>'Solicitação de Pagamentos'!D1940</f>
        <v>0</v>
      </c>
    </row>
    <row r="1939" spans="1:4" x14ac:dyDescent="0.25">
      <c r="A1939" s="15">
        <f>'Solicitação de Pagamentos'!F1941</f>
        <v>0</v>
      </c>
      <c r="B1939" s="16">
        <f>'Solicitação de Pagamentos'!E1941</f>
        <v>0</v>
      </c>
      <c r="C1939" s="16">
        <f>'Solicitação de Pagamentos'!A1941</f>
        <v>0</v>
      </c>
      <c r="D1939" s="16">
        <f>'Solicitação de Pagamentos'!D1941</f>
        <v>0</v>
      </c>
    </row>
    <row r="1940" spans="1:4" x14ac:dyDescent="0.25">
      <c r="A1940" s="15">
        <f>'Solicitação de Pagamentos'!F1942</f>
        <v>0</v>
      </c>
      <c r="B1940" s="16">
        <f>'Solicitação de Pagamentos'!E1942</f>
        <v>0</v>
      </c>
      <c r="C1940" s="16">
        <f>'Solicitação de Pagamentos'!A1942</f>
        <v>0</v>
      </c>
      <c r="D1940" s="16">
        <f>'Solicitação de Pagamentos'!D1942</f>
        <v>0</v>
      </c>
    </row>
    <row r="1941" spans="1:4" x14ac:dyDescent="0.25">
      <c r="A1941" s="15">
        <f>'Solicitação de Pagamentos'!F1943</f>
        <v>0</v>
      </c>
      <c r="B1941" s="16">
        <f>'Solicitação de Pagamentos'!E1943</f>
        <v>0</v>
      </c>
      <c r="C1941" s="16">
        <f>'Solicitação de Pagamentos'!A1943</f>
        <v>0</v>
      </c>
      <c r="D1941" s="16">
        <f>'Solicitação de Pagamentos'!D1943</f>
        <v>0</v>
      </c>
    </row>
    <row r="1942" spans="1:4" x14ac:dyDescent="0.25">
      <c r="A1942" s="15">
        <f>'Solicitação de Pagamentos'!F1944</f>
        <v>0</v>
      </c>
      <c r="B1942" s="16">
        <f>'Solicitação de Pagamentos'!E1944</f>
        <v>0</v>
      </c>
      <c r="C1942" s="16">
        <f>'Solicitação de Pagamentos'!A1944</f>
        <v>0</v>
      </c>
      <c r="D1942" s="16">
        <f>'Solicitação de Pagamentos'!D1944</f>
        <v>0</v>
      </c>
    </row>
    <row r="1943" spans="1:4" x14ac:dyDescent="0.25">
      <c r="A1943" s="15">
        <f>'Solicitação de Pagamentos'!F1945</f>
        <v>0</v>
      </c>
      <c r="B1943" s="16">
        <f>'Solicitação de Pagamentos'!E1945</f>
        <v>0</v>
      </c>
      <c r="C1943" s="16">
        <f>'Solicitação de Pagamentos'!A1945</f>
        <v>0</v>
      </c>
      <c r="D1943" s="16">
        <f>'Solicitação de Pagamentos'!D1945</f>
        <v>0</v>
      </c>
    </row>
    <row r="1944" spans="1:4" x14ac:dyDescent="0.25">
      <c r="A1944" s="15">
        <f>'Solicitação de Pagamentos'!F1946</f>
        <v>0</v>
      </c>
      <c r="B1944" s="16">
        <f>'Solicitação de Pagamentos'!E1946</f>
        <v>0</v>
      </c>
      <c r="C1944" s="16">
        <f>'Solicitação de Pagamentos'!A1946</f>
        <v>0</v>
      </c>
      <c r="D1944" s="16">
        <f>'Solicitação de Pagamentos'!D1946</f>
        <v>0</v>
      </c>
    </row>
    <row r="1945" spans="1:4" x14ac:dyDescent="0.25">
      <c r="A1945" s="15">
        <f>'Solicitação de Pagamentos'!F1947</f>
        <v>0</v>
      </c>
      <c r="B1945" s="16">
        <f>'Solicitação de Pagamentos'!E1947</f>
        <v>0</v>
      </c>
      <c r="C1945" s="16">
        <f>'Solicitação de Pagamentos'!A1947</f>
        <v>0</v>
      </c>
      <c r="D1945" s="16">
        <f>'Solicitação de Pagamentos'!D1947</f>
        <v>0</v>
      </c>
    </row>
    <row r="1946" spans="1:4" x14ac:dyDescent="0.25">
      <c r="A1946" s="15">
        <f>'Solicitação de Pagamentos'!F1948</f>
        <v>0</v>
      </c>
      <c r="B1946" s="16">
        <f>'Solicitação de Pagamentos'!E1948</f>
        <v>0</v>
      </c>
      <c r="C1946" s="16">
        <f>'Solicitação de Pagamentos'!A1948</f>
        <v>0</v>
      </c>
      <c r="D1946" s="16">
        <f>'Solicitação de Pagamentos'!D1948</f>
        <v>0</v>
      </c>
    </row>
    <row r="1947" spans="1:4" x14ac:dyDescent="0.25">
      <c r="A1947" s="15">
        <f>'Solicitação de Pagamentos'!F1949</f>
        <v>0</v>
      </c>
      <c r="B1947" s="16">
        <f>'Solicitação de Pagamentos'!E1949</f>
        <v>0</v>
      </c>
      <c r="C1947" s="16">
        <f>'Solicitação de Pagamentos'!A1949</f>
        <v>0</v>
      </c>
      <c r="D1947" s="16">
        <f>'Solicitação de Pagamentos'!D1949</f>
        <v>0</v>
      </c>
    </row>
    <row r="1948" spans="1:4" x14ac:dyDescent="0.25">
      <c r="A1948" s="15">
        <f>'Solicitação de Pagamentos'!F1950</f>
        <v>0</v>
      </c>
      <c r="B1948" s="16">
        <f>'Solicitação de Pagamentos'!E1950</f>
        <v>0</v>
      </c>
      <c r="C1948" s="16">
        <f>'Solicitação de Pagamentos'!A1950</f>
        <v>0</v>
      </c>
      <c r="D1948" s="16">
        <f>'Solicitação de Pagamentos'!D1950</f>
        <v>0</v>
      </c>
    </row>
    <row r="1949" spans="1:4" x14ac:dyDescent="0.25">
      <c r="A1949" s="15">
        <f>'Solicitação de Pagamentos'!F1951</f>
        <v>0</v>
      </c>
      <c r="B1949" s="16">
        <f>'Solicitação de Pagamentos'!E1951</f>
        <v>0</v>
      </c>
      <c r="C1949" s="16">
        <f>'Solicitação de Pagamentos'!A1951</f>
        <v>0</v>
      </c>
      <c r="D1949" s="16">
        <f>'Solicitação de Pagamentos'!D1951</f>
        <v>0</v>
      </c>
    </row>
    <row r="1950" spans="1:4" x14ac:dyDescent="0.25">
      <c r="A1950" s="15">
        <f>'Solicitação de Pagamentos'!F1952</f>
        <v>0</v>
      </c>
      <c r="B1950" s="16">
        <f>'Solicitação de Pagamentos'!E1952</f>
        <v>0</v>
      </c>
      <c r="C1950" s="16">
        <f>'Solicitação de Pagamentos'!A1952</f>
        <v>0</v>
      </c>
      <c r="D1950" s="16">
        <f>'Solicitação de Pagamentos'!D1952</f>
        <v>0</v>
      </c>
    </row>
    <row r="1951" spans="1:4" x14ac:dyDescent="0.25">
      <c r="A1951" s="15">
        <f>'Solicitação de Pagamentos'!F1953</f>
        <v>0</v>
      </c>
      <c r="B1951" s="16">
        <f>'Solicitação de Pagamentos'!E1953</f>
        <v>0</v>
      </c>
      <c r="C1951" s="16">
        <f>'Solicitação de Pagamentos'!A1953</f>
        <v>0</v>
      </c>
      <c r="D1951" s="16">
        <f>'Solicitação de Pagamentos'!D1953</f>
        <v>0</v>
      </c>
    </row>
    <row r="1952" spans="1:4" x14ac:dyDescent="0.25">
      <c r="A1952" s="15">
        <f>'Solicitação de Pagamentos'!F1954</f>
        <v>0</v>
      </c>
      <c r="B1952" s="16">
        <f>'Solicitação de Pagamentos'!E1954</f>
        <v>0</v>
      </c>
      <c r="C1952" s="16">
        <f>'Solicitação de Pagamentos'!A1954</f>
        <v>0</v>
      </c>
      <c r="D1952" s="16">
        <f>'Solicitação de Pagamentos'!D1954</f>
        <v>0</v>
      </c>
    </row>
    <row r="1953" spans="1:4" x14ac:dyDescent="0.25">
      <c r="A1953" s="15">
        <f>'Solicitação de Pagamentos'!F1955</f>
        <v>0</v>
      </c>
      <c r="B1953" s="16">
        <f>'Solicitação de Pagamentos'!E1955</f>
        <v>0</v>
      </c>
      <c r="C1953" s="16">
        <f>'Solicitação de Pagamentos'!A1955</f>
        <v>0</v>
      </c>
      <c r="D1953" s="16">
        <f>'Solicitação de Pagamentos'!D1955</f>
        <v>0</v>
      </c>
    </row>
    <row r="1954" spans="1:4" x14ac:dyDescent="0.25">
      <c r="A1954" s="15">
        <f>'Solicitação de Pagamentos'!F1956</f>
        <v>0</v>
      </c>
      <c r="B1954" s="16">
        <f>'Solicitação de Pagamentos'!E1956</f>
        <v>0</v>
      </c>
      <c r="C1954" s="16">
        <f>'Solicitação de Pagamentos'!A1956</f>
        <v>0</v>
      </c>
      <c r="D1954" s="16">
        <f>'Solicitação de Pagamentos'!D1956</f>
        <v>0</v>
      </c>
    </row>
    <row r="1955" spans="1:4" x14ac:dyDescent="0.25">
      <c r="A1955" s="15">
        <f>'Solicitação de Pagamentos'!F1957</f>
        <v>0</v>
      </c>
      <c r="B1955" s="16">
        <f>'Solicitação de Pagamentos'!E1957</f>
        <v>0</v>
      </c>
      <c r="C1955" s="16">
        <f>'Solicitação de Pagamentos'!A1957</f>
        <v>0</v>
      </c>
      <c r="D1955" s="16">
        <f>'Solicitação de Pagamentos'!D1957</f>
        <v>0</v>
      </c>
    </row>
    <row r="1956" spans="1:4" x14ac:dyDescent="0.25">
      <c r="A1956" s="15">
        <f>'Solicitação de Pagamentos'!F1958</f>
        <v>0</v>
      </c>
      <c r="B1956" s="16">
        <f>'Solicitação de Pagamentos'!E1958</f>
        <v>0</v>
      </c>
      <c r="C1956" s="16">
        <f>'Solicitação de Pagamentos'!A1958</f>
        <v>0</v>
      </c>
      <c r="D1956" s="16">
        <f>'Solicitação de Pagamentos'!D1958</f>
        <v>0</v>
      </c>
    </row>
    <row r="1957" spans="1:4" x14ac:dyDescent="0.25">
      <c r="A1957" s="15">
        <f>'Solicitação de Pagamentos'!F1959</f>
        <v>0</v>
      </c>
      <c r="B1957" s="16">
        <f>'Solicitação de Pagamentos'!E1959</f>
        <v>0</v>
      </c>
      <c r="C1957" s="16">
        <f>'Solicitação de Pagamentos'!A1959</f>
        <v>0</v>
      </c>
      <c r="D1957" s="16">
        <f>'Solicitação de Pagamentos'!D1959</f>
        <v>0</v>
      </c>
    </row>
    <row r="1958" spans="1:4" x14ac:dyDescent="0.25">
      <c r="A1958" s="15">
        <f>'Solicitação de Pagamentos'!F1960</f>
        <v>0</v>
      </c>
      <c r="B1958" s="16">
        <f>'Solicitação de Pagamentos'!E1960</f>
        <v>0</v>
      </c>
      <c r="C1958" s="16">
        <f>'Solicitação de Pagamentos'!A1960</f>
        <v>0</v>
      </c>
      <c r="D1958" s="16">
        <f>'Solicitação de Pagamentos'!D1960</f>
        <v>0</v>
      </c>
    </row>
    <row r="1959" spans="1:4" x14ac:dyDescent="0.25">
      <c r="A1959" s="15">
        <f>'Solicitação de Pagamentos'!F1961</f>
        <v>0</v>
      </c>
      <c r="B1959" s="16">
        <f>'Solicitação de Pagamentos'!E1961</f>
        <v>0</v>
      </c>
      <c r="C1959" s="16">
        <f>'Solicitação de Pagamentos'!A1961</f>
        <v>0</v>
      </c>
      <c r="D1959" s="16">
        <f>'Solicitação de Pagamentos'!D1961</f>
        <v>0</v>
      </c>
    </row>
    <row r="1960" spans="1:4" x14ac:dyDescent="0.25">
      <c r="A1960" s="15">
        <f>'Solicitação de Pagamentos'!F1962</f>
        <v>0</v>
      </c>
      <c r="B1960" s="16">
        <f>'Solicitação de Pagamentos'!E1962</f>
        <v>0</v>
      </c>
      <c r="C1960" s="16">
        <f>'Solicitação de Pagamentos'!A1962</f>
        <v>0</v>
      </c>
      <c r="D1960" s="16">
        <f>'Solicitação de Pagamentos'!D1962</f>
        <v>0</v>
      </c>
    </row>
    <row r="1961" spans="1:4" x14ac:dyDescent="0.25">
      <c r="A1961" s="15">
        <f>'Solicitação de Pagamentos'!F1963</f>
        <v>0</v>
      </c>
      <c r="B1961" s="16">
        <f>'Solicitação de Pagamentos'!E1963</f>
        <v>0</v>
      </c>
      <c r="C1961" s="16">
        <f>'Solicitação de Pagamentos'!A1963</f>
        <v>0</v>
      </c>
      <c r="D1961" s="16">
        <f>'Solicitação de Pagamentos'!D1963</f>
        <v>0</v>
      </c>
    </row>
    <row r="1962" spans="1:4" x14ac:dyDescent="0.25">
      <c r="A1962" s="15">
        <f>'Solicitação de Pagamentos'!F1964</f>
        <v>0</v>
      </c>
      <c r="B1962" s="16">
        <f>'Solicitação de Pagamentos'!E1964</f>
        <v>0</v>
      </c>
      <c r="C1962" s="16">
        <f>'Solicitação de Pagamentos'!A1964</f>
        <v>0</v>
      </c>
      <c r="D1962" s="16">
        <f>'Solicitação de Pagamentos'!D1964</f>
        <v>0</v>
      </c>
    </row>
    <row r="1963" spans="1:4" x14ac:dyDescent="0.25">
      <c r="A1963" s="15">
        <f>'Solicitação de Pagamentos'!F1965</f>
        <v>0</v>
      </c>
      <c r="B1963" s="16">
        <f>'Solicitação de Pagamentos'!E1965</f>
        <v>0</v>
      </c>
      <c r="C1963" s="16">
        <f>'Solicitação de Pagamentos'!A1965</f>
        <v>0</v>
      </c>
      <c r="D1963" s="16">
        <f>'Solicitação de Pagamentos'!D1965</f>
        <v>0</v>
      </c>
    </row>
    <row r="1964" spans="1:4" x14ac:dyDescent="0.25">
      <c r="A1964" s="15">
        <f>'Solicitação de Pagamentos'!F1966</f>
        <v>0</v>
      </c>
      <c r="B1964" s="16">
        <f>'Solicitação de Pagamentos'!E1966</f>
        <v>0</v>
      </c>
      <c r="C1964" s="16">
        <f>'Solicitação de Pagamentos'!A1966</f>
        <v>0</v>
      </c>
      <c r="D1964" s="16">
        <f>'Solicitação de Pagamentos'!D1966</f>
        <v>0</v>
      </c>
    </row>
    <row r="1965" spans="1:4" x14ac:dyDescent="0.25">
      <c r="A1965" s="15">
        <f>'Solicitação de Pagamentos'!F1967</f>
        <v>0</v>
      </c>
      <c r="B1965" s="16">
        <f>'Solicitação de Pagamentos'!E1967</f>
        <v>0</v>
      </c>
      <c r="C1965" s="16">
        <f>'Solicitação de Pagamentos'!A1967</f>
        <v>0</v>
      </c>
      <c r="D1965" s="16">
        <f>'Solicitação de Pagamentos'!D1967</f>
        <v>0</v>
      </c>
    </row>
    <row r="1966" spans="1:4" x14ac:dyDescent="0.25">
      <c r="A1966" s="15">
        <f>'Solicitação de Pagamentos'!F1968</f>
        <v>0</v>
      </c>
      <c r="B1966" s="16">
        <f>'Solicitação de Pagamentos'!E1968</f>
        <v>0</v>
      </c>
      <c r="C1966" s="16">
        <f>'Solicitação de Pagamentos'!A1968</f>
        <v>0</v>
      </c>
      <c r="D1966" s="16">
        <f>'Solicitação de Pagamentos'!D1968</f>
        <v>0</v>
      </c>
    </row>
    <row r="1967" spans="1:4" x14ac:dyDescent="0.25">
      <c r="A1967" s="15">
        <f>'Solicitação de Pagamentos'!F1969</f>
        <v>0</v>
      </c>
      <c r="B1967" s="16">
        <f>'Solicitação de Pagamentos'!E1969</f>
        <v>0</v>
      </c>
      <c r="C1967" s="16">
        <f>'Solicitação de Pagamentos'!A1969</f>
        <v>0</v>
      </c>
      <c r="D1967" s="16">
        <f>'Solicitação de Pagamentos'!D1969</f>
        <v>0</v>
      </c>
    </row>
    <row r="1968" spans="1:4" x14ac:dyDescent="0.25">
      <c r="A1968" s="15">
        <f>'Solicitação de Pagamentos'!F1970</f>
        <v>0</v>
      </c>
      <c r="B1968" s="16">
        <f>'Solicitação de Pagamentos'!E1970</f>
        <v>0</v>
      </c>
      <c r="C1968" s="16">
        <f>'Solicitação de Pagamentos'!A1970</f>
        <v>0</v>
      </c>
      <c r="D1968" s="16">
        <f>'Solicitação de Pagamentos'!D1970</f>
        <v>0</v>
      </c>
    </row>
    <row r="1969" spans="1:4" x14ac:dyDescent="0.25">
      <c r="A1969" s="15">
        <f>'Solicitação de Pagamentos'!F1971</f>
        <v>0</v>
      </c>
      <c r="B1969" s="16">
        <f>'Solicitação de Pagamentos'!E1971</f>
        <v>0</v>
      </c>
      <c r="C1969" s="16">
        <f>'Solicitação de Pagamentos'!A1971</f>
        <v>0</v>
      </c>
      <c r="D1969" s="16">
        <f>'Solicitação de Pagamentos'!D1971</f>
        <v>0</v>
      </c>
    </row>
    <row r="1970" spans="1:4" x14ac:dyDescent="0.25">
      <c r="A1970" s="15">
        <f>'Solicitação de Pagamentos'!F1972</f>
        <v>0</v>
      </c>
      <c r="B1970" s="16">
        <f>'Solicitação de Pagamentos'!E1972</f>
        <v>0</v>
      </c>
      <c r="C1970" s="16">
        <f>'Solicitação de Pagamentos'!A1972</f>
        <v>0</v>
      </c>
      <c r="D1970" s="16">
        <f>'Solicitação de Pagamentos'!D1972</f>
        <v>0</v>
      </c>
    </row>
    <row r="1971" spans="1:4" x14ac:dyDescent="0.25">
      <c r="A1971" s="15">
        <f>'Solicitação de Pagamentos'!F1973</f>
        <v>0</v>
      </c>
      <c r="B1971" s="16">
        <f>'Solicitação de Pagamentos'!E1973</f>
        <v>0</v>
      </c>
      <c r="C1971" s="16">
        <f>'Solicitação de Pagamentos'!A1973</f>
        <v>0</v>
      </c>
      <c r="D1971" s="16">
        <f>'Solicitação de Pagamentos'!D1973</f>
        <v>0</v>
      </c>
    </row>
    <row r="1972" spans="1:4" x14ac:dyDescent="0.25">
      <c r="A1972" s="15">
        <f>'Solicitação de Pagamentos'!F1974</f>
        <v>0</v>
      </c>
      <c r="B1972" s="16">
        <f>'Solicitação de Pagamentos'!E1974</f>
        <v>0</v>
      </c>
      <c r="C1972" s="16">
        <f>'Solicitação de Pagamentos'!A1974</f>
        <v>0</v>
      </c>
      <c r="D1972" s="16">
        <f>'Solicitação de Pagamentos'!D1974</f>
        <v>0</v>
      </c>
    </row>
    <row r="1973" spans="1:4" x14ac:dyDescent="0.25">
      <c r="A1973" s="15">
        <f>'Solicitação de Pagamentos'!F1975</f>
        <v>0</v>
      </c>
      <c r="B1973" s="16">
        <f>'Solicitação de Pagamentos'!E1975</f>
        <v>0</v>
      </c>
      <c r="C1973" s="16">
        <f>'Solicitação de Pagamentos'!A1975</f>
        <v>0</v>
      </c>
      <c r="D1973" s="16">
        <f>'Solicitação de Pagamentos'!D1975</f>
        <v>0</v>
      </c>
    </row>
    <row r="1974" spans="1:4" x14ac:dyDescent="0.25">
      <c r="A1974" s="15">
        <f>'Solicitação de Pagamentos'!F1976</f>
        <v>0</v>
      </c>
      <c r="B1974" s="16">
        <f>'Solicitação de Pagamentos'!E1976</f>
        <v>0</v>
      </c>
      <c r="C1974" s="16">
        <f>'Solicitação de Pagamentos'!A1976</f>
        <v>0</v>
      </c>
      <c r="D1974" s="16">
        <f>'Solicitação de Pagamentos'!D1976</f>
        <v>0</v>
      </c>
    </row>
    <row r="1975" spans="1:4" x14ac:dyDescent="0.25">
      <c r="A1975" s="15">
        <f>'Solicitação de Pagamentos'!F1977</f>
        <v>0</v>
      </c>
      <c r="B1975" s="16">
        <f>'Solicitação de Pagamentos'!E1977</f>
        <v>0</v>
      </c>
      <c r="C1975" s="16">
        <f>'Solicitação de Pagamentos'!A1977</f>
        <v>0</v>
      </c>
      <c r="D1975" s="16">
        <f>'Solicitação de Pagamentos'!D1977</f>
        <v>0</v>
      </c>
    </row>
    <row r="1976" spans="1:4" x14ac:dyDescent="0.25">
      <c r="A1976" s="15">
        <f>'Solicitação de Pagamentos'!F1978</f>
        <v>0</v>
      </c>
      <c r="B1976" s="16">
        <f>'Solicitação de Pagamentos'!E1978</f>
        <v>0</v>
      </c>
      <c r="C1976" s="16">
        <f>'Solicitação de Pagamentos'!A1978</f>
        <v>0</v>
      </c>
      <c r="D1976" s="16">
        <f>'Solicitação de Pagamentos'!D1978</f>
        <v>0</v>
      </c>
    </row>
    <row r="1977" spans="1:4" x14ac:dyDescent="0.25">
      <c r="A1977" s="15">
        <f>'Solicitação de Pagamentos'!F1979</f>
        <v>0</v>
      </c>
      <c r="B1977" s="16">
        <f>'Solicitação de Pagamentos'!E1979</f>
        <v>0</v>
      </c>
      <c r="C1977" s="16">
        <f>'Solicitação de Pagamentos'!A1979</f>
        <v>0</v>
      </c>
      <c r="D1977" s="16">
        <f>'Solicitação de Pagamentos'!D1979</f>
        <v>0</v>
      </c>
    </row>
    <row r="1978" spans="1:4" x14ac:dyDescent="0.25">
      <c r="A1978" s="15">
        <f>'Solicitação de Pagamentos'!F1980</f>
        <v>0</v>
      </c>
      <c r="B1978" s="16">
        <f>'Solicitação de Pagamentos'!E1980</f>
        <v>0</v>
      </c>
      <c r="C1978" s="16">
        <f>'Solicitação de Pagamentos'!A1980</f>
        <v>0</v>
      </c>
      <c r="D1978" s="16">
        <f>'Solicitação de Pagamentos'!D1980</f>
        <v>0</v>
      </c>
    </row>
    <row r="1979" spans="1:4" x14ac:dyDescent="0.25">
      <c r="A1979" s="15">
        <f>'Solicitação de Pagamentos'!F1981</f>
        <v>0</v>
      </c>
      <c r="B1979" s="16">
        <f>'Solicitação de Pagamentos'!E1981</f>
        <v>0</v>
      </c>
      <c r="C1979" s="16">
        <f>'Solicitação de Pagamentos'!A1981</f>
        <v>0</v>
      </c>
      <c r="D1979" s="16">
        <f>'Solicitação de Pagamentos'!D1981</f>
        <v>0</v>
      </c>
    </row>
    <row r="1980" spans="1:4" x14ac:dyDescent="0.25">
      <c r="A1980" s="15">
        <f>'Solicitação de Pagamentos'!F1982</f>
        <v>0</v>
      </c>
      <c r="B1980" s="16">
        <f>'Solicitação de Pagamentos'!E1982</f>
        <v>0</v>
      </c>
      <c r="C1980" s="16">
        <f>'Solicitação de Pagamentos'!A1982</f>
        <v>0</v>
      </c>
      <c r="D1980" s="16">
        <f>'Solicitação de Pagamentos'!D1982</f>
        <v>0</v>
      </c>
    </row>
    <row r="1981" spans="1:4" x14ac:dyDescent="0.25">
      <c r="A1981" s="15">
        <f>'Solicitação de Pagamentos'!F1983</f>
        <v>0</v>
      </c>
      <c r="B1981" s="16">
        <f>'Solicitação de Pagamentos'!E1983</f>
        <v>0</v>
      </c>
      <c r="C1981" s="16">
        <f>'Solicitação de Pagamentos'!A1983</f>
        <v>0</v>
      </c>
      <c r="D1981" s="16">
        <f>'Solicitação de Pagamentos'!D1983</f>
        <v>0</v>
      </c>
    </row>
    <row r="1982" spans="1:4" x14ac:dyDescent="0.25">
      <c r="A1982" s="15">
        <f>'Solicitação de Pagamentos'!F1984</f>
        <v>0</v>
      </c>
      <c r="B1982" s="16">
        <f>'Solicitação de Pagamentos'!E1984</f>
        <v>0</v>
      </c>
      <c r="C1982" s="16">
        <f>'Solicitação de Pagamentos'!A1984</f>
        <v>0</v>
      </c>
      <c r="D1982" s="16">
        <f>'Solicitação de Pagamentos'!D1984</f>
        <v>0</v>
      </c>
    </row>
    <row r="1983" spans="1:4" x14ac:dyDescent="0.25">
      <c r="A1983" s="15">
        <f>'Solicitação de Pagamentos'!F1985</f>
        <v>0</v>
      </c>
      <c r="B1983" s="16">
        <f>'Solicitação de Pagamentos'!E1985</f>
        <v>0</v>
      </c>
      <c r="C1983" s="16">
        <f>'Solicitação de Pagamentos'!A1985</f>
        <v>0</v>
      </c>
      <c r="D1983" s="16">
        <f>'Solicitação de Pagamentos'!D1985</f>
        <v>0</v>
      </c>
    </row>
    <row r="1984" spans="1:4" x14ac:dyDescent="0.25">
      <c r="A1984" s="15">
        <f>'Solicitação de Pagamentos'!F1986</f>
        <v>0</v>
      </c>
      <c r="B1984" s="16">
        <f>'Solicitação de Pagamentos'!E1986</f>
        <v>0</v>
      </c>
      <c r="C1984" s="16">
        <f>'Solicitação de Pagamentos'!A1986</f>
        <v>0</v>
      </c>
      <c r="D1984" s="16">
        <f>'Solicitação de Pagamentos'!D1986</f>
        <v>0</v>
      </c>
    </row>
    <row r="1985" spans="1:4" x14ac:dyDescent="0.25">
      <c r="A1985" s="15">
        <f>'Solicitação de Pagamentos'!F1987</f>
        <v>0</v>
      </c>
      <c r="B1985" s="16">
        <f>'Solicitação de Pagamentos'!E1987</f>
        <v>0</v>
      </c>
      <c r="C1985" s="16">
        <f>'Solicitação de Pagamentos'!A1987</f>
        <v>0</v>
      </c>
      <c r="D1985" s="16">
        <f>'Solicitação de Pagamentos'!D1987</f>
        <v>0</v>
      </c>
    </row>
    <row r="1986" spans="1:4" x14ac:dyDescent="0.25">
      <c r="A1986" s="15">
        <f>'Solicitação de Pagamentos'!F1988</f>
        <v>0</v>
      </c>
      <c r="B1986" s="16">
        <f>'Solicitação de Pagamentos'!E1988</f>
        <v>0</v>
      </c>
      <c r="C1986" s="16">
        <f>'Solicitação de Pagamentos'!A1988</f>
        <v>0</v>
      </c>
      <c r="D1986" s="16">
        <f>'Solicitação de Pagamentos'!D1988</f>
        <v>0</v>
      </c>
    </row>
    <row r="1987" spans="1:4" x14ac:dyDescent="0.25">
      <c r="A1987" s="15">
        <f>'Solicitação de Pagamentos'!F1989</f>
        <v>0</v>
      </c>
      <c r="B1987" s="16">
        <f>'Solicitação de Pagamentos'!E1989</f>
        <v>0</v>
      </c>
      <c r="C1987" s="16">
        <f>'Solicitação de Pagamentos'!A1989</f>
        <v>0</v>
      </c>
      <c r="D1987" s="16">
        <f>'Solicitação de Pagamentos'!D1989</f>
        <v>0</v>
      </c>
    </row>
    <row r="1988" spans="1:4" x14ac:dyDescent="0.25">
      <c r="A1988" s="15">
        <f>'Solicitação de Pagamentos'!F1990</f>
        <v>0</v>
      </c>
      <c r="B1988" s="16">
        <f>'Solicitação de Pagamentos'!E1990</f>
        <v>0</v>
      </c>
      <c r="C1988" s="16">
        <f>'Solicitação de Pagamentos'!A1990</f>
        <v>0</v>
      </c>
      <c r="D1988" s="16">
        <f>'Solicitação de Pagamentos'!D1990</f>
        <v>0</v>
      </c>
    </row>
    <row r="1989" spans="1:4" x14ac:dyDescent="0.25">
      <c r="A1989" s="15">
        <f>'Solicitação de Pagamentos'!F1991</f>
        <v>0</v>
      </c>
      <c r="B1989" s="16">
        <f>'Solicitação de Pagamentos'!E1991</f>
        <v>0</v>
      </c>
      <c r="C1989" s="16">
        <f>'Solicitação de Pagamentos'!A1991</f>
        <v>0</v>
      </c>
      <c r="D1989" s="16">
        <f>'Solicitação de Pagamentos'!D1991</f>
        <v>0</v>
      </c>
    </row>
    <row r="1990" spans="1:4" x14ac:dyDescent="0.25">
      <c r="A1990" s="15">
        <f>'Solicitação de Pagamentos'!F1992</f>
        <v>0</v>
      </c>
      <c r="B1990" s="16">
        <f>'Solicitação de Pagamentos'!E1992</f>
        <v>0</v>
      </c>
      <c r="C1990" s="16">
        <f>'Solicitação de Pagamentos'!A1992</f>
        <v>0</v>
      </c>
      <c r="D1990" s="16">
        <f>'Solicitação de Pagamentos'!D1992</f>
        <v>0</v>
      </c>
    </row>
    <row r="1991" spans="1:4" x14ac:dyDescent="0.25">
      <c r="A1991" s="15">
        <f>'Solicitação de Pagamentos'!F1993</f>
        <v>0</v>
      </c>
      <c r="B1991" s="16">
        <f>'Solicitação de Pagamentos'!E1993</f>
        <v>0</v>
      </c>
      <c r="C1991" s="16">
        <f>'Solicitação de Pagamentos'!A1993</f>
        <v>0</v>
      </c>
      <c r="D1991" s="16">
        <f>'Solicitação de Pagamentos'!D1993</f>
        <v>0</v>
      </c>
    </row>
    <row r="1992" spans="1:4" x14ac:dyDescent="0.25">
      <c r="A1992" s="15">
        <f>'Solicitação de Pagamentos'!F1994</f>
        <v>0</v>
      </c>
      <c r="B1992" s="16">
        <f>'Solicitação de Pagamentos'!E1994</f>
        <v>0</v>
      </c>
      <c r="C1992" s="16">
        <f>'Solicitação de Pagamentos'!A1994</f>
        <v>0</v>
      </c>
      <c r="D1992" s="16">
        <f>'Solicitação de Pagamentos'!D1994</f>
        <v>0</v>
      </c>
    </row>
    <row r="1993" spans="1:4" x14ac:dyDescent="0.25">
      <c r="A1993" s="15">
        <f>'Solicitação de Pagamentos'!F1995</f>
        <v>0</v>
      </c>
      <c r="B1993" s="16">
        <f>'Solicitação de Pagamentos'!E1995</f>
        <v>0</v>
      </c>
      <c r="C1993" s="16">
        <f>'Solicitação de Pagamentos'!A1995</f>
        <v>0</v>
      </c>
      <c r="D1993" s="16">
        <f>'Solicitação de Pagamentos'!D1995</f>
        <v>0</v>
      </c>
    </row>
    <row r="1994" spans="1:4" x14ac:dyDescent="0.25">
      <c r="A1994" s="15">
        <f>'Solicitação de Pagamentos'!F1996</f>
        <v>0</v>
      </c>
      <c r="B1994" s="16">
        <f>'Solicitação de Pagamentos'!E1996</f>
        <v>0</v>
      </c>
      <c r="C1994" s="16">
        <f>'Solicitação de Pagamentos'!A1996</f>
        <v>0</v>
      </c>
      <c r="D1994" s="16">
        <f>'Solicitação de Pagamentos'!D1996</f>
        <v>0</v>
      </c>
    </row>
    <row r="1995" spans="1:4" x14ac:dyDescent="0.25">
      <c r="A1995" s="15">
        <f>'Solicitação de Pagamentos'!F1997</f>
        <v>0</v>
      </c>
      <c r="B1995" s="16">
        <f>'Solicitação de Pagamentos'!E1997</f>
        <v>0</v>
      </c>
      <c r="C1995" s="16">
        <f>'Solicitação de Pagamentos'!A1997</f>
        <v>0</v>
      </c>
      <c r="D1995" s="16">
        <f>'Solicitação de Pagamentos'!D1997</f>
        <v>0</v>
      </c>
    </row>
    <row r="1996" spans="1:4" x14ac:dyDescent="0.25">
      <c r="A1996" s="15">
        <f>'Solicitação de Pagamentos'!F1998</f>
        <v>0</v>
      </c>
      <c r="B1996" s="16">
        <f>'Solicitação de Pagamentos'!E1998</f>
        <v>0</v>
      </c>
      <c r="C1996" s="16">
        <f>'Solicitação de Pagamentos'!A1998</f>
        <v>0</v>
      </c>
      <c r="D1996" s="16">
        <f>'Solicitação de Pagamentos'!D1998</f>
        <v>0</v>
      </c>
    </row>
    <row r="1997" spans="1:4" x14ac:dyDescent="0.25">
      <c r="A1997" s="15">
        <f>'Solicitação de Pagamentos'!F1999</f>
        <v>0</v>
      </c>
      <c r="B1997" s="16">
        <f>'Solicitação de Pagamentos'!E1999</f>
        <v>0</v>
      </c>
      <c r="C1997" s="16">
        <f>'Solicitação de Pagamentos'!A1999</f>
        <v>0</v>
      </c>
      <c r="D1997" s="16">
        <f>'Solicitação de Pagamentos'!D1999</f>
        <v>0</v>
      </c>
    </row>
    <row r="1998" spans="1:4" x14ac:dyDescent="0.25">
      <c r="A1998" s="15">
        <f>'Solicitação de Pagamentos'!F2000</f>
        <v>0</v>
      </c>
      <c r="B1998" s="16">
        <f>'Solicitação de Pagamentos'!E2000</f>
        <v>0</v>
      </c>
      <c r="C1998" s="16">
        <f>'Solicitação de Pagamentos'!A2000</f>
        <v>0</v>
      </c>
      <c r="D1998" s="16">
        <f>'Solicitação de Pagamentos'!D2000</f>
        <v>0</v>
      </c>
    </row>
    <row r="1999" spans="1:4" x14ac:dyDescent="0.25">
      <c r="A1999" s="15">
        <f>'Solicitação de Pagamentos'!F2001</f>
        <v>0</v>
      </c>
      <c r="B1999" s="16">
        <f>'Solicitação de Pagamentos'!E2001</f>
        <v>0</v>
      </c>
      <c r="C1999" s="16">
        <f>'Solicitação de Pagamentos'!A2001</f>
        <v>0</v>
      </c>
      <c r="D1999" s="16">
        <f>'Solicitação de Pagamentos'!D2001</f>
        <v>0</v>
      </c>
    </row>
    <row r="2000" spans="1:4" x14ac:dyDescent="0.25">
      <c r="A2000" s="15">
        <f>'Solicitação de Pagamentos'!F2002</f>
        <v>0</v>
      </c>
      <c r="B2000" s="16">
        <f>'Solicitação de Pagamentos'!E2002</f>
        <v>0</v>
      </c>
      <c r="C2000" s="16">
        <f>'Solicitação de Pagamentos'!A2002</f>
        <v>0</v>
      </c>
      <c r="D2000" s="16">
        <f>'Solicitação de Pagamentos'!D2002</f>
        <v>0</v>
      </c>
    </row>
    <row r="2001" spans="1:27" x14ac:dyDescent="0.25">
      <c r="A2001" s="15">
        <f>'Solicitação de Pagamentos'!F2003</f>
        <v>0</v>
      </c>
      <c r="B2001" s="16">
        <f>'Solicitação de Pagamentos'!E2003</f>
        <v>0</v>
      </c>
      <c r="C2001" s="16">
        <f>'Solicitação de Pagamentos'!A2003</f>
        <v>0</v>
      </c>
      <c r="D2001" s="16">
        <f>'Solicitação de Pagamentos'!D2003</f>
        <v>0</v>
      </c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x14ac:dyDescent="0.25">
      <c r="A2002" s="24"/>
      <c r="B2002" s="24"/>
      <c r="C2002" s="24"/>
      <c r="D2002" s="24"/>
      <c r="E2002" s="23"/>
      <c r="F2002" s="23"/>
      <c r="G2002" s="23"/>
      <c r="H2002" s="23"/>
      <c r="I2002" s="23"/>
      <c r="J2002" s="23"/>
    </row>
  </sheetData>
  <sheetProtection algorithmName="SHA-512" hashValue="w4dXRvOXNiLFn94CcRDbPUinUGkZ2x4FBlgTL1lLg+6nNqmdD+lGh1GBLRePWwTb1PvSGoC2sI8aQDsWLJdPXQ==" saltValue="zciu7zw7v5hqRZwPOcPiDw==" spinCount="100000" sheet="1" objects="1" scenarios="1" autoFilter="0"/>
  <autoFilter ref="G6:I2001"/>
  <mergeCells count="5">
    <mergeCell ref="A5:B5"/>
    <mergeCell ref="E5:I5"/>
    <mergeCell ref="A1:I2"/>
    <mergeCell ref="E4:I4"/>
    <mergeCell ref="E21:E22"/>
  </mergeCells>
  <conditionalFormatting sqref="E15">
    <cfRule type="cellIs" dxfId="2" priority="1" operator="lessThan">
      <formula>0</formula>
    </cfRule>
    <cfRule type="cellIs" dxfId="1" priority="2" operator="greaterThanOrEqual">
      <formula>0</formula>
    </cfRule>
  </conditionalFormatting>
  <conditionalFormatting sqref="A7:D2001">
    <cfRule type="expression" dxfId="0" priority="6" stopIfTrue="1">
      <formula>$A7=$E$6</formula>
    </cfRule>
  </conditionalFormatting>
  <pageMargins left="0.511811024" right="0.511811024" top="0.78740157499999996" bottom="0.78740157499999996" header="0.31496062000000002" footer="0.31496062000000002"/>
  <pageSetup paperSize="9" orientation="landscape" horizontalDpi="4294967295" verticalDpi="4294967295" r:id="rId1"/>
  <rowBreaks count="2" manualBreakCount="2">
    <brk id="24" max="8" man="1"/>
    <brk id="879" max="8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 filterMode="1"/>
  <dimension ref="A1:O4990"/>
  <sheetViews>
    <sheetView showGridLines="0" zoomScaleNormal="100" workbookViewId="0">
      <pane ySplit="1" topLeftCell="A616" activePane="bottomLeft" state="frozen"/>
      <selection pane="bottomLeft" activeCell="A631" sqref="A631"/>
    </sheetView>
  </sheetViews>
  <sheetFormatPr defaultRowHeight="12.75" x14ac:dyDescent="0.2"/>
  <cols>
    <col min="1" max="1" width="13" style="126" customWidth="1"/>
    <col min="2" max="2" width="8.85546875" style="130" bestFit="1" customWidth="1"/>
    <col min="3" max="3" width="41.7109375" style="44" customWidth="1"/>
    <col min="4" max="4" width="39.28515625" style="130" customWidth="1"/>
    <col min="5" max="5" width="22.85546875" style="44" bestFit="1" customWidth="1"/>
    <col min="6" max="6" width="20.140625" style="132" customWidth="1"/>
    <col min="7" max="7" width="13.5703125" style="44" customWidth="1"/>
    <col min="8" max="8" width="36.28515625" style="127" customWidth="1"/>
    <col min="9" max="14" width="9.140625" style="122"/>
    <col min="15" max="15" width="36.28515625" style="122" bestFit="1" customWidth="1"/>
    <col min="16" max="16384" width="9.140625" style="122"/>
  </cols>
  <sheetData>
    <row r="1" spans="1:15" x14ac:dyDescent="0.2">
      <c r="A1" s="128" t="s">
        <v>14</v>
      </c>
      <c r="B1" s="196" t="s">
        <v>31</v>
      </c>
      <c r="C1" s="129" t="s">
        <v>32</v>
      </c>
      <c r="D1" s="129" t="s">
        <v>30</v>
      </c>
      <c r="E1" s="129" t="s">
        <v>34</v>
      </c>
      <c r="F1" s="133" t="s">
        <v>0</v>
      </c>
      <c r="G1" s="129" t="s">
        <v>2</v>
      </c>
      <c r="H1" s="129" t="s">
        <v>33</v>
      </c>
      <c r="O1" s="122" t="s">
        <v>38</v>
      </c>
    </row>
    <row r="2" spans="1:15" hidden="1" x14ac:dyDescent="0.2">
      <c r="A2" s="126">
        <v>43836</v>
      </c>
      <c r="B2" s="130" t="s">
        <v>197</v>
      </c>
      <c r="C2" s="130" t="s">
        <v>35</v>
      </c>
      <c r="D2" s="130" t="s">
        <v>216</v>
      </c>
      <c r="E2" s="44" t="s">
        <v>1173</v>
      </c>
      <c r="F2" s="131">
        <v>0.04</v>
      </c>
      <c r="G2" s="44" t="s">
        <v>1513</v>
      </c>
      <c r="H2" s="127" t="s">
        <v>1713</v>
      </c>
      <c r="O2" s="122" t="s">
        <v>37</v>
      </c>
    </row>
    <row r="3" spans="1:15" hidden="1" x14ac:dyDescent="0.2">
      <c r="A3" s="126">
        <v>43847</v>
      </c>
      <c r="B3" s="130" t="s">
        <v>197</v>
      </c>
      <c r="C3" s="130" t="s">
        <v>36</v>
      </c>
      <c r="D3" s="130" t="s">
        <v>993</v>
      </c>
      <c r="E3" s="44">
        <v>0</v>
      </c>
      <c r="F3" s="131">
        <v>833.54</v>
      </c>
      <c r="G3" s="44" t="s">
        <v>47</v>
      </c>
      <c r="H3" s="127" t="s">
        <v>994</v>
      </c>
      <c r="O3" s="122" t="s">
        <v>36</v>
      </c>
    </row>
    <row r="4" spans="1:15" hidden="1" x14ac:dyDescent="0.2">
      <c r="A4" s="126">
        <v>43862</v>
      </c>
      <c r="B4" s="130" t="s">
        <v>197</v>
      </c>
      <c r="C4" s="130" t="s">
        <v>37</v>
      </c>
      <c r="D4" s="130" t="s">
        <v>414</v>
      </c>
      <c r="E4" s="44">
        <v>0</v>
      </c>
      <c r="F4" s="131">
        <v>279.85000000000002</v>
      </c>
      <c r="G4" s="44" t="s">
        <v>84</v>
      </c>
      <c r="H4" s="127" t="s">
        <v>872</v>
      </c>
      <c r="O4" s="122" t="s">
        <v>39</v>
      </c>
    </row>
    <row r="5" spans="1:15" hidden="1" x14ac:dyDescent="0.2">
      <c r="A5" s="126">
        <v>43862</v>
      </c>
      <c r="B5" s="130" t="s">
        <v>197</v>
      </c>
      <c r="C5" s="130" t="s">
        <v>37</v>
      </c>
      <c r="D5" s="130" t="s">
        <v>1084</v>
      </c>
      <c r="E5" s="44">
        <v>0</v>
      </c>
      <c r="F5" s="131">
        <v>1694.4</v>
      </c>
      <c r="G5" s="44" t="s">
        <v>84</v>
      </c>
      <c r="H5" s="127" t="s">
        <v>872</v>
      </c>
      <c r="O5" s="122" t="s">
        <v>40</v>
      </c>
    </row>
    <row r="6" spans="1:15" hidden="1" x14ac:dyDescent="0.2">
      <c r="A6" s="126">
        <v>43862</v>
      </c>
      <c r="B6" s="130" t="s">
        <v>197</v>
      </c>
      <c r="C6" s="130" t="s">
        <v>37</v>
      </c>
      <c r="D6" s="130" t="s">
        <v>871</v>
      </c>
      <c r="E6" s="44">
        <v>0</v>
      </c>
      <c r="F6" s="131">
        <v>60</v>
      </c>
      <c r="G6" s="44" t="s">
        <v>92</v>
      </c>
      <c r="H6" s="127" t="s">
        <v>872</v>
      </c>
      <c r="O6" s="122" t="s">
        <v>35</v>
      </c>
    </row>
    <row r="7" spans="1:15" hidden="1" x14ac:dyDescent="0.2">
      <c r="A7" s="126">
        <v>43866</v>
      </c>
      <c r="B7" s="130" t="s">
        <v>197</v>
      </c>
      <c r="C7" s="130" t="s">
        <v>36</v>
      </c>
      <c r="D7" s="130" t="s">
        <v>997</v>
      </c>
      <c r="E7" s="44">
        <v>9</v>
      </c>
      <c r="F7" s="131">
        <v>416.7</v>
      </c>
      <c r="G7" s="44" t="s">
        <v>90</v>
      </c>
      <c r="H7" s="127" t="s">
        <v>998</v>
      </c>
    </row>
    <row r="8" spans="1:15" hidden="1" x14ac:dyDescent="0.2">
      <c r="A8" s="126">
        <v>43871</v>
      </c>
      <c r="B8" s="130" t="s">
        <v>197</v>
      </c>
      <c r="C8" s="130" t="s">
        <v>36</v>
      </c>
      <c r="D8" s="130" t="s">
        <v>1078</v>
      </c>
      <c r="E8" s="44">
        <v>56</v>
      </c>
      <c r="F8" s="131">
        <v>203.7</v>
      </c>
      <c r="G8" s="194" t="s">
        <v>100</v>
      </c>
      <c r="H8" s="127" t="s">
        <v>1063</v>
      </c>
    </row>
    <row r="9" spans="1:15" hidden="1" x14ac:dyDescent="0.2">
      <c r="A9" s="126">
        <v>43871</v>
      </c>
      <c r="B9" s="130" t="s">
        <v>197</v>
      </c>
      <c r="C9" s="130" t="s">
        <v>36</v>
      </c>
      <c r="D9" s="130" t="s">
        <v>993</v>
      </c>
      <c r="E9" s="44" t="s">
        <v>1081</v>
      </c>
      <c r="F9" s="131">
        <v>1328.98</v>
      </c>
      <c r="G9" s="44" t="s">
        <v>100</v>
      </c>
      <c r="H9" s="127" t="s">
        <v>1063</v>
      </c>
    </row>
    <row r="10" spans="1:15" hidden="1" x14ac:dyDescent="0.2">
      <c r="A10" s="126">
        <v>43872</v>
      </c>
      <c r="B10" s="130" t="s">
        <v>197</v>
      </c>
      <c r="C10" s="130" t="s">
        <v>36</v>
      </c>
      <c r="D10" s="130" t="s">
        <v>1057</v>
      </c>
      <c r="E10" s="44">
        <v>44</v>
      </c>
      <c r="F10" s="131">
        <v>250</v>
      </c>
      <c r="G10" s="44" t="s">
        <v>99</v>
      </c>
      <c r="H10" s="127" t="s">
        <v>1058</v>
      </c>
    </row>
    <row r="11" spans="1:15" hidden="1" x14ac:dyDescent="0.2">
      <c r="A11" s="126">
        <v>43872</v>
      </c>
      <c r="B11" s="130" t="s">
        <v>197</v>
      </c>
      <c r="C11" s="130" t="s">
        <v>36</v>
      </c>
      <c r="D11" s="130" t="s">
        <v>404</v>
      </c>
      <c r="E11" s="44">
        <v>68</v>
      </c>
      <c r="F11" s="131">
        <v>390</v>
      </c>
      <c r="G11" s="44" t="s">
        <v>100</v>
      </c>
      <c r="H11" s="127" t="s">
        <v>1063</v>
      </c>
    </row>
    <row r="12" spans="1:15" hidden="1" x14ac:dyDescent="0.2">
      <c r="A12" s="126">
        <v>43873</v>
      </c>
      <c r="B12" s="130" t="s">
        <v>198</v>
      </c>
      <c r="C12" s="130" t="s">
        <v>38</v>
      </c>
      <c r="D12" s="130" t="s">
        <v>57</v>
      </c>
      <c r="E12" s="44">
        <v>6</v>
      </c>
      <c r="F12" s="131">
        <v>544.5</v>
      </c>
      <c r="G12" s="44" t="s">
        <v>99</v>
      </c>
      <c r="H12" s="127" t="s">
        <v>941</v>
      </c>
    </row>
    <row r="13" spans="1:15" hidden="1" x14ac:dyDescent="0.2">
      <c r="A13" s="126">
        <v>43873</v>
      </c>
      <c r="B13" s="130" t="s">
        <v>198</v>
      </c>
      <c r="C13" s="130" t="s">
        <v>38</v>
      </c>
      <c r="D13" s="130" t="s">
        <v>57</v>
      </c>
      <c r="E13" s="44">
        <v>52</v>
      </c>
      <c r="F13" s="131">
        <v>3.66</v>
      </c>
      <c r="G13" s="44" t="s">
        <v>99</v>
      </c>
      <c r="H13" s="127" t="s">
        <v>941</v>
      </c>
    </row>
    <row r="14" spans="1:15" hidden="1" x14ac:dyDescent="0.2">
      <c r="A14" s="126">
        <v>43873</v>
      </c>
      <c r="B14" s="130" t="s">
        <v>198</v>
      </c>
      <c r="C14" s="130" t="s">
        <v>40</v>
      </c>
      <c r="D14" s="130" t="s">
        <v>57</v>
      </c>
      <c r="E14" s="44">
        <v>29</v>
      </c>
      <c r="F14" s="131">
        <v>2015</v>
      </c>
      <c r="G14" s="44" t="s">
        <v>99</v>
      </c>
      <c r="H14" s="127" t="s">
        <v>1060</v>
      </c>
    </row>
    <row r="15" spans="1:15" hidden="1" x14ac:dyDescent="0.2">
      <c r="A15" s="126">
        <v>43874</v>
      </c>
      <c r="B15" s="130" t="s">
        <v>197</v>
      </c>
      <c r="C15" s="130" t="s">
        <v>36</v>
      </c>
      <c r="D15" s="130" t="s">
        <v>799</v>
      </c>
      <c r="E15" s="44">
        <v>0</v>
      </c>
      <c r="F15" s="131">
        <v>3130.39</v>
      </c>
      <c r="G15" s="44" t="s">
        <v>99</v>
      </c>
      <c r="H15" s="127" t="s">
        <v>1056</v>
      </c>
    </row>
    <row r="16" spans="1:15" hidden="1" x14ac:dyDescent="0.2">
      <c r="A16" s="126">
        <v>43874</v>
      </c>
      <c r="B16" s="130" t="s">
        <v>198</v>
      </c>
      <c r="C16" s="130" t="s">
        <v>38</v>
      </c>
      <c r="D16" s="130" t="s">
        <v>81</v>
      </c>
      <c r="E16" s="44">
        <v>3</v>
      </c>
      <c r="F16" s="131">
        <v>16</v>
      </c>
      <c r="G16" s="44" t="s">
        <v>99</v>
      </c>
      <c r="H16" s="127" t="s">
        <v>941</v>
      </c>
    </row>
    <row r="17" spans="1:8" hidden="1" x14ac:dyDescent="0.2">
      <c r="A17" s="126">
        <v>43874</v>
      </c>
      <c r="B17" s="130" t="s">
        <v>198</v>
      </c>
      <c r="C17" s="130" t="s">
        <v>38</v>
      </c>
      <c r="D17" s="130" t="s">
        <v>81</v>
      </c>
      <c r="E17" s="44">
        <v>55</v>
      </c>
      <c r="F17" s="131">
        <v>41.67</v>
      </c>
      <c r="G17" s="44" t="s">
        <v>99</v>
      </c>
      <c r="H17" s="127" t="s">
        <v>941</v>
      </c>
    </row>
    <row r="18" spans="1:8" hidden="1" x14ac:dyDescent="0.2">
      <c r="A18" s="126">
        <v>43874</v>
      </c>
      <c r="B18" s="130" t="s">
        <v>198</v>
      </c>
      <c r="C18" s="130" t="s">
        <v>40</v>
      </c>
      <c r="D18" s="130" t="s">
        <v>956</v>
      </c>
      <c r="E18" s="44">
        <v>43</v>
      </c>
      <c r="F18" s="131">
        <v>3270</v>
      </c>
      <c r="G18" s="44" t="s">
        <v>99</v>
      </c>
      <c r="H18" s="127" t="s">
        <v>1060</v>
      </c>
    </row>
    <row r="19" spans="1:8" hidden="1" x14ac:dyDescent="0.2">
      <c r="A19" s="126">
        <v>43874</v>
      </c>
      <c r="B19" s="130" t="s">
        <v>198</v>
      </c>
      <c r="C19" s="130" t="s">
        <v>40</v>
      </c>
      <c r="D19" s="130" t="s">
        <v>218</v>
      </c>
      <c r="E19" s="44">
        <v>56</v>
      </c>
      <c r="F19" s="131">
        <v>200</v>
      </c>
      <c r="G19" s="44" t="s">
        <v>100</v>
      </c>
      <c r="H19" s="127" t="s">
        <v>1060</v>
      </c>
    </row>
    <row r="20" spans="1:8" hidden="1" x14ac:dyDescent="0.2">
      <c r="A20" s="126">
        <v>43875</v>
      </c>
      <c r="B20" s="130" t="s">
        <v>197</v>
      </c>
      <c r="C20" s="130" t="s">
        <v>36</v>
      </c>
      <c r="D20" s="130" t="s">
        <v>74</v>
      </c>
      <c r="E20" s="44">
        <v>10</v>
      </c>
      <c r="F20" s="131">
        <v>420</v>
      </c>
      <c r="G20" s="195" t="s">
        <v>100</v>
      </c>
      <c r="H20" s="127" t="s">
        <v>1063</v>
      </c>
    </row>
    <row r="21" spans="1:8" hidden="1" x14ac:dyDescent="0.2">
      <c r="A21" s="126">
        <v>43875</v>
      </c>
      <c r="B21" s="130" t="s">
        <v>198</v>
      </c>
      <c r="C21" s="130" t="s">
        <v>35</v>
      </c>
      <c r="D21" s="130" t="s">
        <v>74</v>
      </c>
      <c r="E21" s="44">
        <v>11</v>
      </c>
      <c r="F21" s="131">
        <v>50</v>
      </c>
      <c r="G21" s="44" t="s">
        <v>100</v>
      </c>
      <c r="H21" s="127" t="s">
        <v>1077</v>
      </c>
    </row>
    <row r="22" spans="1:8" hidden="1" x14ac:dyDescent="0.2">
      <c r="A22" s="126">
        <v>43875</v>
      </c>
      <c r="B22" s="130" t="s">
        <v>198</v>
      </c>
      <c r="C22" s="130" t="s">
        <v>40</v>
      </c>
      <c r="D22" s="130" t="s">
        <v>1079</v>
      </c>
      <c r="E22" s="44">
        <v>68</v>
      </c>
      <c r="F22" s="131">
        <v>504</v>
      </c>
      <c r="G22" s="44" t="s">
        <v>100</v>
      </c>
      <c r="H22" s="127" t="s">
        <v>1080</v>
      </c>
    </row>
    <row r="23" spans="1:8" hidden="1" x14ac:dyDescent="0.2">
      <c r="A23" s="126">
        <v>43878</v>
      </c>
      <c r="B23" s="130" t="s">
        <v>198</v>
      </c>
      <c r="C23" s="130" t="s">
        <v>35</v>
      </c>
      <c r="D23" s="130" t="s">
        <v>925</v>
      </c>
      <c r="E23" s="44">
        <v>7</v>
      </c>
      <c r="F23" s="131">
        <v>31.64</v>
      </c>
      <c r="G23" s="195" t="s">
        <v>102</v>
      </c>
      <c r="H23" s="127" t="s">
        <v>1320</v>
      </c>
    </row>
    <row r="24" spans="1:8" hidden="1" x14ac:dyDescent="0.2">
      <c r="A24" s="126">
        <v>43878</v>
      </c>
      <c r="B24" s="130" t="s">
        <v>197</v>
      </c>
      <c r="C24" s="130" t="s">
        <v>36</v>
      </c>
      <c r="D24" s="130" t="s">
        <v>925</v>
      </c>
      <c r="E24" s="44">
        <v>46</v>
      </c>
      <c r="F24" s="131">
        <v>32.25</v>
      </c>
      <c r="G24" s="44" t="s">
        <v>102</v>
      </c>
      <c r="H24" s="127" t="s">
        <v>783</v>
      </c>
    </row>
    <row r="25" spans="1:8" hidden="1" x14ac:dyDescent="0.2">
      <c r="A25" s="126">
        <v>43878</v>
      </c>
      <c r="B25" s="130" t="s">
        <v>198</v>
      </c>
      <c r="C25" s="130" t="s">
        <v>35</v>
      </c>
      <c r="D25" s="130" t="s">
        <v>73</v>
      </c>
      <c r="E25" s="44">
        <v>34</v>
      </c>
      <c r="F25" s="131">
        <v>205.2</v>
      </c>
      <c r="G25" s="44" t="s">
        <v>102</v>
      </c>
      <c r="H25" s="127" t="s">
        <v>1168</v>
      </c>
    </row>
    <row r="26" spans="1:8" hidden="1" x14ac:dyDescent="0.2">
      <c r="A26" s="126">
        <v>43878</v>
      </c>
      <c r="B26" s="130" t="s">
        <v>198</v>
      </c>
      <c r="C26" s="130" t="s">
        <v>40</v>
      </c>
      <c r="D26" s="130" t="s">
        <v>925</v>
      </c>
      <c r="E26" s="44">
        <v>33</v>
      </c>
      <c r="F26" s="131">
        <v>1508.7</v>
      </c>
      <c r="G26" s="44" t="s">
        <v>102</v>
      </c>
      <c r="H26" s="127" t="s">
        <v>1060</v>
      </c>
    </row>
    <row r="27" spans="1:8" hidden="1" x14ac:dyDescent="0.2">
      <c r="A27" s="126">
        <v>43878</v>
      </c>
      <c r="B27" s="130" t="s">
        <v>197</v>
      </c>
      <c r="C27" s="130" t="s">
        <v>35</v>
      </c>
      <c r="D27" s="130" t="s">
        <v>925</v>
      </c>
      <c r="E27" s="44">
        <v>45</v>
      </c>
      <c r="F27" s="131">
        <v>3.67</v>
      </c>
      <c r="G27" s="195" t="s">
        <v>102</v>
      </c>
      <c r="H27" s="127" t="s">
        <v>1321</v>
      </c>
    </row>
    <row r="28" spans="1:8" hidden="1" x14ac:dyDescent="0.2">
      <c r="A28" s="126">
        <v>43882</v>
      </c>
      <c r="B28" s="130" t="s">
        <v>198</v>
      </c>
      <c r="C28" s="130" t="s">
        <v>40</v>
      </c>
      <c r="D28" s="130" t="s">
        <v>199</v>
      </c>
      <c r="E28" s="244">
        <v>11</v>
      </c>
      <c r="F28" s="131">
        <v>459.06</v>
      </c>
      <c r="G28" s="195" t="s">
        <v>102</v>
      </c>
      <c r="H28" s="127" t="s">
        <v>200</v>
      </c>
    </row>
    <row r="29" spans="1:8" hidden="1" x14ac:dyDescent="0.2">
      <c r="A29" s="126">
        <v>43891</v>
      </c>
      <c r="B29" s="130" t="s">
        <v>197</v>
      </c>
      <c r="C29" s="130" t="s">
        <v>37</v>
      </c>
      <c r="D29" s="130" t="s">
        <v>144</v>
      </c>
      <c r="E29" s="316">
        <v>0</v>
      </c>
      <c r="F29" s="131">
        <v>1436.82</v>
      </c>
      <c r="G29" s="195" t="s">
        <v>107</v>
      </c>
      <c r="H29" s="127" t="s">
        <v>872</v>
      </c>
    </row>
    <row r="30" spans="1:8" hidden="1" x14ac:dyDescent="0.2">
      <c r="A30" s="126">
        <v>43891</v>
      </c>
      <c r="B30" s="130" t="s">
        <v>197</v>
      </c>
      <c r="C30" s="130" t="s">
        <v>37</v>
      </c>
      <c r="D30" s="130" t="s">
        <v>1004</v>
      </c>
      <c r="E30" s="316">
        <v>0</v>
      </c>
      <c r="F30" s="131">
        <v>109.03</v>
      </c>
      <c r="G30" s="195" t="s">
        <v>107</v>
      </c>
      <c r="H30" s="127" t="s">
        <v>872</v>
      </c>
    </row>
    <row r="31" spans="1:8" hidden="1" x14ac:dyDescent="0.2">
      <c r="A31" s="126">
        <v>43891</v>
      </c>
      <c r="B31" s="130" t="s">
        <v>197</v>
      </c>
      <c r="C31" s="130" t="s">
        <v>37</v>
      </c>
      <c r="D31" s="130" t="s">
        <v>146</v>
      </c>
      <c r="E31" s="44">
        <v>0</v>
      </c>
      <c r="F31" s="131">
        <v>193.22</v>
      </c>
      <c r="G31" s="195" t="s">
        <v>107</v>
      </c>
      <c r="H31" s="127" t="s">
        <v>872</v>
      </c>
    </row>
    <row r="32" spans="1:8" hidden="1" x14ac:dyDescent="0.2">
      <c r="A32" s="126">
        <v>43891</v>
      </c>
      <c r="B32" s="130" t="s">
        <v>197</v>
      </c>
      <c r="C32" s="130" t="s">
        <v>37</v>
      </c>
      <c r="D32" s="130" t="s">
        <v>845</v>
      </c>
      <c r="E32" s="208">
        <v>0</v>
      </c>
      <c r="F32" s="131">
        <v>89.12</v>
      </c>
      <c r="G32" s="208" t="s">
        <v>107</v>
      </c>
      <c r="H32" s="127" t="s">
        <v>872</v>
      </c>
    </row>
    <row r="33" spans="1:9" hidden="1" x14ac:dyDescent="0.2">
      <c r="A33" s="126">
        <v>43891</v>
      </c>
      <c r="B33" s="130" t="s">
        <v>197</v>
      </c>
      <c r="C33" s="130" t="s">
        <v>37</v>
      </c>
      <c r="D33" s="130" t="s">
        <v>1005</v>
      </c>
      <c r="E33" s="208">
        <v>0</v>
      </c>
      <c r="F33" s="131">
        <v>717.23</v>
      </c>
      <c r="G33" s="208" t="s">
        <v>107</v>
      </c>
      <c r="H33" s="127" t="s">
        <v>872</v>
      </c>
    </row>
    <row r="34" spans="1:9" hidden="1" x14ac:dyDescent="0.2">
      <c r="A34" s="126">
        <v>43891</v>
      </c>
      <c r="B34" s="130" t="s">
        <v>197</v>
      </c>
      <c r="C34" s="130" t="s">
        <v>36</v>
      </c>
      <c r="D34" s="130" t="s">
        <v>1002</v>
      </c>
      <c r="E34" s="208">
        <v>0</v>
      </c>
      <c r="F34" s="131">
        <v>856.53</v>
      </c>
      <c r="G34" s="208" t="s">
        <v>107</v>
      </c>
      <c r="H34" s="127" t="s">
        <v>872</v>
      </c>
    </row>
    <row r="35" spans="1:9" hidden="1" x14ac:dyDescent="0.2">
      <c r="A35" s="126">
        <v>43893</v>
      </c>
      <c r="B35" s="130" t="s">
        <v>197</v>
      </c>
      <c r="C35" s="130" t="s">
        <v>36</v>
      </c>
      <c r="D35" s="130" t="s">
        <v>782</v>
      </c>
      <c r="E35" s="244">
        <v>4</v>
      </c>
      <c r="F35" s="131">
        <v>854</v>
      </c>
      <c r="G35" s="208" t="s">
        <v>172</v>
      </c>
      <c r="H35" s="127" t="s">
        <v>783</v>
      </c>
    </row>
    <row r="36" spans="1:9" hidden="1" x14ac:dyDescent="0.2">
      <c r="A36" s="126">
        <v>43895</v>
      </c>
      <c r="B36" s="130" t="s">
        <v>197</v>
      </c>
      <c r="C36" s="130" t="s">
        <v>36</v>
      </c>
      <c r="D36" s="130" t="s">
        <v>199</v>
      </c>
      <c r="E36" s="244">
        <v>5</v>
      </c>
      <c r="F36" s="131">
        <v>14</v>
      </c>
      <c r="G36" s="208" t="s">
        <v>102</v>
      </c>
      <c r="H36" s="127" t="s">
        <v>783</v>
      </c>
    </row>
    <row r="37" spans="1:9" hidden="1" x14ac:dyDescent="0.2">
      <c r="A37" s="126">
        <v>43901</v>
      </c>
      <c r="B37" s="130" t="s">
        <v>197</v>
      </c>
      <c r="C37" s="130" t="s">
        <v>36</v>
      </c>
      <c r="D37" s="130" t="s">
        <v>884</v>
      </c>
      <c r="E37" s="244">
        <v>66</v>
      </c>
      <c r="F37" s="131">
        <v>35</v>
      </c>
      <c r="G37" s="208" t="s">
        <v>298</v>
      </c>
      <c r="H37" s="127" t="s">
        <v>940</v>
      </c>
    </row>
    <row r="38" spans="1:9" hidden="1" x14ac:dyDescent="0.2">
      <c r="A38" s="126">
        <v>43901</v>
      </c>
      <c r="B38" s="130" t="s">
        <v>197</v>
      </c>
      <c r="C38" s="130" t="s">
        <v>36</v>
      </c>
      <c r="D38" s="130" t="s">
        <v>884</v>
      </c>
      <c r="E38" s="244">
        <v>27</v>
      </c>
      <c r="F38" s="131">
        <v>250</v>
      </c>
      <c r="G38" s="208" t="s">
        <v>298</v>
      </c>
      <c r="H38" s="127" t="s">
        <v>940</v>
      </c>
    </row>
    <row r="39" spans="1:9" hidden="1" x14ac:dyDescent="0.2">
      <c r="A39" s="126">
        <v>43901</v>
      </c>
      <c r="B39" s="130" t="s">
        <v>198</v>
      </c>
      <c r="C39" s="130" t="s">
        <v>35</v>
      </c>
      <c r="D39" s="130" t="s">
        <v>926</v>
      </c>
      <c r="E39" s="244">
        <v>72</v>
      </c>
      <c r="F39" s="131">
        <v>56</v>
      </c>
      <c r="G39" s="208" t="s">
        <v>298</v>
      </c>
      <c r="I39" s="201"/>
    </row>
    <row r="40" spans="1:9" hidden="1" x14ac:dyDescent="0.2">
      <c r="A40" s="126">
        <v>43901</v>
      </c>
      <c r="B40" s="130" t="s">
        <v>197</v>
      </c>
      <c r="C40" s="130" t="s">
        <v>36</v>
      </c>
      <c r="D40" s="130" t="s">
        <v>953</v>
      </c>
      <c r="E40" s="208">
        <v>10</v>
      </c>
      <c r="F40" s="131">
        <v>1474</v>
      </c>
      <c r="G40" s="208" t="s">
        <v>298</v>
      </c>
      <c r="H40" s="127" t="s">
        <v>940</v>
      </c>
    </row>
    <row r="41" spans="1:9" hidden="1" x14ac:dyDescent="0.2">
      <c r="A41" s="126">
        <v>43902</v>
      </c>
      <c r="B41" s="130" t="s">
        <v>197</v>
      </c>
      <c r="C41" s="130" t="s">
        <v>36</v>
      </c>
      <c r="D41" s="130" t="s">
        <v>928</v>
      </c>
      <c r="E41" s="208">
        <v>28</v>
      </c>
      <c r="F41" s="131">
        <v>3102</v>
      </c>
      <c r="G41" s="208" t="s">
        <v>298</v>
      </c>
      <c r="H41" s="127" t="s">
        <v>940</v>
      </c>
    </row>
    <row r="42" spans="1:9" hidden="1" x14ac:dyDescent="0.2">
      <c r="A42" s="126">
        <v>43902</v>
      </c>
      <c r="B42" s="130" t="s">
        <v>198</v>
      </c>
      <c r="C42" s="130" t="s">
        <v>40</v>
      </c>
      <c r="D42" s="130" t="s">
        <v>928</v>
      </c>
      <c r="E42" s="208">
        <v>0</v>
      </c>
      <c r="F42" s="131">
        <v>6371.37</v>
      </c>
      <c r="G42" s="208" t="s">
        <v>298</v>
      </c>
    </row>
    <row r="43" spans="1:9" hidden="1" x14ac:dyDescent="0.2">
      <c r="A43" s="126">
        <v>43902</v>
      </c>
      <c r="B43" s="130" t="s">
        <v>198</v>
      </c>
      <c r="C43" s="130" t="s">
        <v>38</v>
      </c>
      <c r="D43" s="130" t="s">
        <v>56</v>
      </c>
      <c r="E43" s="208">
        <v>14</v>
      </c>
      <c r="F43" s="131">
        <v>2.4</v>
      </c>
      <c r="G43" s="208" t="s">
        <v>298</v>
      </c>
    </row>
    <row r="44" spans="1:9" hidden="1" x14ac:dyDescent="0.2">
      <c r="A44" s="126">
        <v>43902</v>
      </c>
      <c r="B44" s="130" t="s">
        <v>198</v>
      </c>
      <c r="C44" s="130" t="s">
        <v>40</v>
      </c>
      <c r="D44" s="130" t="s">
        <v>339</v>
      </c>
      <c r="E44" s="208">
        <v>65</v>
      </c>
      <c r="F44" s="131">
        <v>182</v>
      </c>
      <c r="G44" s="208" t="s">
        <v>298</v>
      </c>
    </row>
    <row r="45" spans="1:9" hidden="1" x14ac:dyDescent="0.2">
      <c r="A45" s="126">
        <v>43902</v>
      </c>
      <c r="B45" s="130" t="s">
        <v>197</v>
      </c>
      <c r="C45" s="130" t="s">
        <v>36</v>
      </c>
      <c r="D45" s="130" t="s">
        <v>203</v>
      </c>
      <c r="E45" s="208">
        <v>36</v>
      </c>
      <c r="F45" s="131">
        <v>512.5</v>
      </c>
      <c r="G45" s="208" t="s">
        <v>298</v>
      </c>
      <c r="H45" s="127" t="s">
        <v>940</v>
      </c>
    </row>
    <row r="46" spans="1:9" hidden="1" x14ac:dyDescent="0.2">
      <c r="A46" s="126">
        <v>43902</v>
      </c>
      <c r="B46" s="130" t="s">
        <v>198</v>
      </c>
      <c r="C46" s="210" t="s">
        <v>40</v>
      </c>
      <c r="D46" s="130" t="s">
        <v>203</v>
      </c>
      <c r="E46" s="208">
        <v>0</v>
      </c>
      <c r="F46" s="211">
        <v>930</v>
      </c>
      <c r="G46" s="208" t="s">
        <v>298</v>
      </c>
    </row>
    <row r="47" spans="1:9" hidden="1" x14ac:dyDescent="0.2">
      <c r="A47" s="126">
        <v>43902</v>
      </c>
      <c r="B47" s="130" t="s">
        <v>197</v>
      </c>
      <c r="C47" s="130" t="s">
        <v>36</v>
      </c>
      <c r="D47" s="130" t="s">
        <v>57</v>
      </c>
      <c r="E47" s="208">
        <v>0</v>
      </c>
      <c r="F47" s="131">
        <v>6049.93</v>
      </c>
      <c r="G47" s="208" t="s">
        <v>298</v>
      </c>
      <c r="H47" s="127" t="s">
        <v>954</v>
      </c>
    </row>
    <row r="48" spans="1:9" hidden="1" x14ac:dyDescent="0.2">
      <c r="A48" s="126">
        <v>43902</v>
      </c>
      <c r="B48" s="130" t="s">
        <v>197</v>
      </c>
      <c r="C48" s="130" t="s">
        <v>36</v>
      </c>
      <c r="D48" s="130" t="s">
        <v>345</v>
      </c>
      <c r="E48" s="208">
        <v>1</v>
      </c>
      <c r="F48" s="131">
        <v>7834.4</v>
      </c>
      <c r="G48" s="208" t="s">
        <v>290</v>
      </c>
      <c r="H48" s="127" t="s">
        <v>346</v>
      </c>
    </row>
    <row r="49" spans="1:8" hidden="1" x14ac:dyDescent="0.2">
      <c r="A49" s="126">
        <v>43902</v>
      </c>
      <c r="B49" s="130" t="s">
        <v>198</v>
      </c>
      <c r="C49" s="130" t="s">
        <v>40</v>
      </c>
      <c r="D49" s="130" t="s">
        <v>347</v>
      </c>
      <c r="E49" s="208">
        <v>1</v>
      </c>
      <c r="F49" s="131">
        <v>14560</v>
      </c>
      <c r="G49" s="208" t="s">
        <v>290</v>
      </c>
      <c r="H49" s="127" t="s">
        <v>348</v>
      </c>
    </row>
    <row r="50" spans="1:8" hidden="1" x14ac:dyDescent="0.2">
      <c r="A50" s="126">
        <v>43903</v>
      </c>
      <c r="B50" s="130" t="s">
        <v>198</v>
      </c>
      <c r="C50" s="130" t="s">
        <v>40</v>
      </c>
      <c r="D50" s="130" t="s">
        <v>320</v>
      </c>
      <c r="E50" s="208">
        <v>0</v>
      </c>
      <c r="F50" s="131">
        <v>760</v>
      </c>
      <c r="G50" s="208" t="s">
        <v>298</v>
      </c>
    </row>
    <row r="51" spans="1:8" hidden="1" x14ac:dyDescent="0.2">
      <c r="A51" s="126">
        <v>43903</v>
      </c>
      <c r="B51" s="130" t="s">
        <v>198</v>
      </c>
      <c r="C51" s="130" t="s">
        <v>40</v>
      </c>
      <c r="D51" s="130" t="s">
        <v>955</v>
      </c>
      <c r="E51" s="208">
        <v>28</v>
      </c>
      <c r="F51" s="131">
        <v>4532</v>
      </c>
      <c r="G51" s="208" t="s">
        <v>298</v>
      </c>
    </row>
    <row r="52" spans="1:8" hidden="1" x14ac:dyDescent="0.2">
      <c r="A52" s="126">
        <v>43903</v>
      </c>
      <c r="B52" s="130" t="s">
        <v>198</v>
      </c>
      <c r="C52" s="130" t="s">
        <v>40</v>
      </c>
      <c r="D52" s="130" t="s">
        <v>956</v>
      </c>
      <c r="E52" s="208">
        <v>10</v>
      </c>
      <c r="F52" s="131">
        <v>1480</v>
      </c>
      <c r="G52" s="208" t="s">
        <v>298</v>
      </c>
    </row>
    <row r="53" spans="1:8" hidden="1" x14ac:dyDescent="0.2">
      <c r="A53" s="126">
        <v>43903</v>
      </c>
      <c r="B53" s="130" t="s">
        <v>197</v>
      </c>
      <c r="C53" s="130" t="s">
        <v>36</v>
      </c>
      <c r="D53" s="130" t="s">
        <v>890</v>
      </c>
      <c r="E53" s="208">
        <v>4</v>
      </c>
      <c r="F53" s="131">
        <v>780</v>
      </c>
      <c r="G53" s="208" t="s">
        <v>307</v>
      </c>
      <c r="H53" s="127" t="s">
        <v>346</v>
      </c>
    </row>
    <row r="54" spans="1:8" hidden="1" x14ac:dyDescent="0.2">
      <c r="A54" s="126">
        <v>43906</v>
      </c>
      <c r="B54" s="130" t="s">
        <v>197</v>
      </c>
      <c r="C54" s="130" t="s">
        <v>36</v>
      </c>
      <c r="D54" s="130" t="s">
        <v>81</v>
      </c>
      <c r="E54" s="208">
        <v>87</v>
      </c>
      <c r="F54" s="131">
        <v>31.9</v>
      </c>
      <c r="G54" s="208" t="s">
        <v>304</v>
      </c>
      <c r="H54" s="127" t="s">
        <v>1334</v>
      </c>
    </row>
    <row r="55" spans="1:8" hidden="1" x14ac:dyDescent="0.2">
      <c r="A55" s="126">
        <v>43906</v>
      </c>
      <c r="B55" s="130" t="s">
        <v>197</v>
      </c>
      <c r="C55" s="130" t="s">
        <v>37</v>
      </c>
      <c r="D55" s="130" t="s">
        <v>926</v>
      </c>
      <c r="E55" s="208">
        <v>61</v>
      </c>
      <c r="F55" s="131">
        <v>570</v>
      </c>
      <c r="G55" s="208" t="s">
        <v>304</v>
      </c>
      <c r="H55" s="127" t="s">
        <v>893</v>
      </c>
    </row>
    <row r="56" spans="1:8" hidden="1" x14ac:dyDescent="0.2">
      <c r="A56" s="126">
        <v>43907</v>
      </c>
      <c r="B56" s="130" t="s">
        <v>197</v>
      </c>
      <c r="C56" s="130" t="s">
        <v>36</v>
      </c>
      <c r="D56" s="130" t="s">
        <v>939</v>
      </c>
      <c r="E56" s="208">
        <v>43</v>
      </c>
      <c r="F56" s="131">
        <v>1087.5</v>
      </c>
      <c r="G56" s="208" t="s">
        <v>304</v>
      </c>
      <c r="H56" s="127" t="s">
        <v>1198</v>
      </c>
    </row>
    <row r="57" spans="1:8" hidden="1" x14ac:dyDescent="0.2">
      <c r="A57" s="126">
        <v>43907</v>
      </c>
      <c r="B57" s="130" t="s">
        <v>198</v>
      </c>
      <c r="C57" s="130" t="s">
        <v>40</v>
      </c>
      <c r="D57" s="130" t="s">
        <v>1323</v>
      </c>
      <c r="E57" s="208">
        <v>43</v>
      </c>
      <c r="F57" s="131">
        <v>1360</v>
      </c>
      <c r="G57" s="208" t="s">
        <v>304</v>
      </c>
      <c r="H57" s="127" t="s">
        <v>1060</v>
      </c>
    </row>
    <row r="58" spans="1:8" hidden="1" x14ac:dyDescent="0.2">
      <c r="A58" s="126">
        <v>43907</v>
      </c>
      <c r="B58" s="130" t="s">
        <v>198</v>
      </c>
      <c r="C58" s="130" t="s">
        <v>38</v>
      </c>
      <c r="D58" s="130" t="s">
        <v>1324</v>
      </c>
      <c r="E58" s="208">
        <v>49</v>
      </c>
      <c r="F58" s="131">
        <v>54.4</v>
      </c>
      <c r="G58" s="208" t="s">
        <v>304</v>
      </c>
      <c r="H58" s="127" t="s">
        <v>1335</v>
      </c>
    </row>
    <row r="59" spans="1:8" hidden="1" x14ac:dyDescent="0.2">
      <c r="A59" s="126">
        <v>43907</v>
      </c>
      <c r="B59" s="130" t="s">
        <v>197</v>
      </c>
      <c r="C59" s="130" t="s">
        <v>36</v>
      </c>
      <c r="D59" s="130" t="s">
        <v>1324</v>
      </c>
      <c r="E59" s="208">
        <v>82</v>
      </c>
      <c r="F59" s="131">
        <v>184</v>
      </c>
      <c r="G59" s="208" t="s">
        <v>304</v>
      </c>
      <c r="H59" s="127" t="s">
        <v>1325</v>
      </c>
    </row>
    <row r="60" spans="1:8" hidden="1" x14ac:dyDescent="0.2">
      <c r="A60" s="126">
        <v>43907</v>
      </c>
      <c r="B60" s="130" t="s">
        <v>198</v>
      </c>
      <c r="C60" s="130" t="s">
        <v>35</v>
      </c>
      <c r="D60" s="130" t="s">
        <v>404</v>
      </c>
      <c r="E60" s="208">
        <v>81</v>
      </c>
      <c r="F60" s="131">
        <v>74.83</v>
      </c>
      <c r="G60" s="208" t="s">
        <v>304</v>
      </c>
      <c r="H60" s="127" t="s">
        <v>1326</v>
      </c>
    </row>
    <row r="61" spans="1:8" hidden="1" x14ac:dyDescent="0.2">
      <c r="A61" s="126">
        <v>43907</v>
      </c>
      <c r="B61" s="130" t="s">
        <v>197</v>
      </c>
      <c r="C61" s="130" t="s">
        <v>37</v>
      </c>
      <c r="D61" s="130" t="s">
        <v>943</v>
      </c>
      <c r="E61" s="208">
        <v>70</v>
      </c>
      <c r="F61" s="131">
        <v>92.8</v>
      </c>
      <c r="G61" s="208" t="s">
        <v>304</v>
      </c>
      <c r="H61" s="127" t="s">
        <v>893</v>
      </c>
    </row>
    <row r="62" spans="1:8" hidden="1" x14ac:dyDescent="0.2">
      <c r="A62" s="126">
        <v>43908</v>
      </c>
      <c r="B62" s="130" t="s">
        <v>197</v>
      </c>
      <c r="C62" s="130" t="s">
        <v>36</v>
      </c>
      <c r="D62" s="130" t="s">
        <v>447</v>
      </c>
      <c r="E62" s="208">
        <v>60</v>
      </c>
      <c r="F62" s="131">
        <v>13410</v>
      </c>
      <c r="G62" s="208" t="s">
        <v>298</v>
      </c>
      <c r="H62" s="127" t="s">
        <v>940</v>
      </c>
    </row>
    <row r="63" spans="1:8" hidden="1" x14ac:dyDescent="0.2">
      <c r="A63" s="126">
        <v>43908</v>
      </c>
      <c r="B63" s="130" t="s">
        <v>197</v>
      </c>
      <c r="C63" s="130" t="s">
        <v>36</v>
      </c>
      <c r="D63" s="130" t="s">
        <v>447</v>
      </c>
      <c r="E63" s="208">
        <v>76</v>
      </c>
      <c r="F63" s="131">
        <v>469</v>
      </c>
      <c r="G63" s="208" t="s">
        <v>298</v>
      </c>
      <c r="H63" s="127" t="s">
        <v>940</v>
      </c>
    </row>
    <row r="64" spans="1:8" hidden="1" x14ac:dyDescent="0.2">
      <c r="A64" s="126">
        <v>43908</v>
      </c>
      <c r="B64" s="130" t="s">
        <v>197</v>
      </c>
      <c r="C64" s="130" t="s">
        <v>36</v>
      </c>
      <c r="D64" s="130" t="s">
        <v>952</v>
      </c>
      <c r="E64" s="208">
        <v>0</v>
      </c>
      <c r="F64" s="131">
        <v>3754.65</v>
      </c>
      <c r="G64" s="208" t="s">
        <v>298</v>
      </c>
      <c r="H64" s="127" t="s">
        <v>954</v>
      </c>
    </row>
    <row r="65" spans="1:8" hidden="1" x14ac:dyDescent="0.2">
      <c r="A65" s="126">
        <v>43908</v>
      </c>
      <c r="B65" s="130" t="s">
        <v>197</v>
      </c>
      <c r="C65" s="130" t="s">
        <v>36</v>
      </c>
      <c r="D65" s="130" t="s">
        <v>955</v>
      </c>
      <c r="E65" s="208" t="s">
        <v>1329</v>
      </c>
      <c r="F65" s="131">
        <v>1873.94</v>
      </c>
      <c r="G65" s="208" t="s">
        <v>304</v>
      </c>
      <c r="H65" s="127" t="s">
        <v>1332</v>
      </c>
    </row>
    <row r="66" spans="1:8" hidden="1" x14ac:dyDescent="0.2">
      <c r="A66" s="126">
        <v>43908</v>
      </c>
      <c r="B66" s="130" t="s">
        <v>197</v>
      </c>
      <c r="C66" s="130" t="s">
        <v>36</v>
      </c>
      <c r="D66" s="130" t="s">
        <v>81</v>
      </c>
      <c r="E66" s="208">
        <v>3</v>
      </c>
      <c r="F66" s="131">
        <v>5.35</v>
      </c>
      <c r="G66" s="208" t="s">
        <v>304</v>
      </c>
      <c r="H66" s="127" t="s">
        <v>1325</v>
      </c>
    </row>
    <row r="67" spans="1:8" hidden="1" x14ac:dyDescent="0.2">
      <c r="A67" s="126">
        <v>43908</v>
      </c>
      <c r="B67" s="130" t="s">
        <v>197</v>
      </c>
      <c r="C67" s="130" t="s">
        <v>36</v>
      </c>
      <c r="D67" s="130" t="s">
        <v>81</v>
      </c>
      <c r="E67" s="208">
        <v>60</v>
      </c>
      <c r="F67" s="131">
        <v>1648.36</v>
      </c>
      <c r="G67" s="208" t="s">
        <v>304</v>
      </c>
      <c r="H67" s="127" t="s">
        <v>1325</v>
      </c>
    </row>
    <row r="68" spans="1:8" hidden="1" x14ac:dyDescent="0.2">
      <c r="A68" s="126">
        <v>43908</v>
      </c>
      <c r="B68" s="130" t="s">
        <v>197</v>
      </c>
      <c r="C68" s="130" t="s">
        <v>36</v>
      </c>
      <c r="D68" s="130" t="s">
        <v>404</v>
      </c>
      <c r="E68" s="208">
        <v>48</v>
      </c>
      <c r="F68" s="131">
        <v>102.48</v>
      </c>
      <c r="G68" s="208" t="s">
        <v>304</v>
      </c>
      <c r="H68" s="127" t="s">
        <v>1325</v>
      </c>
    </row>
    <row r="69" spans="1:8" hidden="1" x14ac:dyDescent="0.2">
      <c r="A69" s="126">
        <v>43908</v>
      </c>
      <c r="B69" s="130" t="s">
        <v>197</v>
      </c>
      <c r="C69" s="130" t="s">
        <v>36</v>
      </c>
      <c r="D69" s="130" t="s">
        <v>404</v>
      </c>
      <c r="E69" s="208">
        <v>77</v>
      </c>
      <c r="F69" s="131">
        <v>2269.75</v>
      </c>
      <c r="G69" s="208" t="s">
        <v>304</v>
      </c>
      <c r="H69" s="127" t="s">
        <v>1325</v>
      </c>
    </row>
    <row r="70" spans="1:8" hidden="1" x14ac:dyDescent="0.2">
      <c r="A70" s="126">
        <v>43908</v>
      </c>
      <c r="B70" s="130" t="s">
        <v>198</v>
      </c>
      <c r="C70" s="130" t="s">
        <v>38</v>
      </c>
      <c r="D70" s="130" t="s">
        <v>1327</v>
      </c>
      <c r="E70" s="208">
        <v>36</v>
      </c>
      <c r="F70" s="131">
        <v>268</v>
      </c>
      <c r="G70" s="208" t="s">
        <v>304</v>
      </c>
      <c r="H70" s="127" t="s">
        <v>1328</v>
      </c>
    </row>
    <row r="71" spans="1:8" hidden="1" x14ac:dyDescent="0.2">
      <c r="A71" s="126">
        <v>43908</v>
      </c>
      <c r="B71" s="130" t="s">
        <v>197</v>
      </c>
      <c r="C71" s="130" t="s">
        <v>37</v>
      </c>
      <c r="D71" s="130" t="s">
        <v>345</v>
      </c>
      <c r="E71" s="208">
        <v>58</v>
      </c>
      <c r="F71" s="131">
        <v>786.24</v>
      </c>
      <c r="G71" s="208" t="s">
        <v>304</v>
      </c>
      <c r="H71" s="127" t="s">
        <v>893</v>
      </c>
    </row>
    <row r="72" spans="1:8" hidden="1" x14ac:dyDescent="0.2">
      <c r="A72" s="126">
        <v>43908</v>
      </c>
      <c r="B72" s="130" t="s">
        <v>198</v>
      </c>
      <c r="C72" s="130" t="s">
        <v>40</v>
      </c>
      <c r="D72" s="130" t="s">
        <v>203</v>
      </c>
      <c r="E72" s="208">
        <v>4</v>
      </c>
      <c r="F72" s="131">
        <v>930</v>
      </c>
      <c r="G72" s="208" t="s">
        <v>307</v>
      </c>
      <c r="H72" s="127" t="s">
        <v>463</v>
      </c>
    </row>
    <row r="73" spans="1:8" hidden="1" x14ac:dyDescent="0.2">
      <c r="A73" s="126">
        <v>43909</v>
      </c>
      <c r="B73" s="130" t="s">
        <v>198</v>
      </c>
      <c r="C73" s="130" t="s">
        <v>40</v>
      </c>
      <c r="D73" s="130" t="s">
        <v>906</v>
      </c>
      <c r="E73" s="208">
        <v>82</v>
      </c>
      <c r="F73" s="131">
        <v>520</v>
      </c>
      <c r="G73" s="208" t="s">
        <v>304</v>
      </c>
      <c r="H73" s="127" t="s">
        <v>1080</v>
      </c>
    </row>
    <row r="74" spans="1:8" hidden="1" x14ac:dyDescent="0.2">
      <c r="A74" s="126">
        <v>43909</v>
      </c>
      <c r="B74" s="130" t="s">
        <v>198</v>
      </c>
      <c r="C74" s="130" t="s">
        <v>35</v>
      </c>
      <c r="D74" s="130" t="s">
        <v>925</v>
      </c>
      <c r="E74" s="208">
        <v>31</v>
      </c>
      <c r="F74" s="131">
        <v>180.56</v>
      </c>
      <c r="G74" s="208" t="s">
        <v>305</v>
      </c>
      <c r="H74" s="127" t="s">
        <v>463</v>
      </c>
    </row>
    <row r="75" spans="1:8" hidden="1" x14ac:dyDescent="0.2">
      <c r="A75" s="126">
        <v>43909</v>
      </c>
      <c r="B75" s="130" t="s">
        <v>197</v>
      </c>
      <c r="C75" s="130" t="s">
        <v>36</v>
      </c>
      <c r="D75" s="130" t="s">
        <v>73</v>
      </c>
      <c r="E75" s="44">
        <v>31</v>
      </c>
      <c r="F75" s="131">
        <v>77.8</v>
      </c>
      <c r="G75" s="195" t="s">
        <v>305</v>
      </c>
      <c r="H75" s="127" t="s">
        <v>798</v>
      </c>
    </row>
    <row r="76" spans="1:8" hidden="1" x14ac:dyDescent="0.2">
      <c r="A76" s="126">
        <v>43910</v>
      </c>
      <c r="B76" s="130" t="s">
        <v>197</v>
      </c>
      <c r="C76" s="130" t="s">
        <v>35</v>
      </c>
      <c r="D76" s="130" t="s">
        <v>925</v>
      </c>
      <c r="E76" s="44">
        <v>31</v>
      </c>
      <c r="F76" s="131">
        <v>0.54</v>
      </c>
      <c r="G76" s="195" t="s">
        <v>305</v>
      </c>
      <c r="H76" s="127" t="s">
        <v>712</v>
      </c>
    </row>
    <row r="77" spans="1:8" hidden="1" x14ac:dyDescent="0.2">
      <c r="A77" s="126">
        <v>43913</v>
      </c>
      <c r="B77" s="130" t="s">
        <v>198</v>
      </c>
      <c r="C77" s="130" t="s">
        <v>40</v>
      </c>
      <c r="D77" s="130" t="s">
        <v>799</v>
      </c>
      <c r="E77" s="44">
        <v>3</v>
      </c>
      <c r="F77" s="131">
        <v>523.20000000000005</v>
      </c>
      <c r="G77" s="195" t="s">
        <v>307</v>
      </c>
      <c r="H77" s="127" t="s">
        <v>463</v>
      </c>
    </row>
    <row r="78" spans="1:8" hidden="1" x14ac:dyDescent="0.2">
      <c r="A78" s="126">
        <v>43913</v>
      </c>
      <c r="B78" s="130" t="s">
        <v>197</v>
      </c>
      <c r="C78" s="130" t="s">
        <v>36</v>
      </c>
      <c r="D78" s="130" t="s">
        <v>865</v>
      </c>
      <c r="E78" s="44">
        <v>3</v>
      </c>
      <c r="F78" s="131">
        <v>309</v>
      </c>
      <c r="G78" s="195" t="s">
        <v>307</v>
      </c>
      <c r="H78" s="127" t="s">
        <v>346</v>
      </c>
    </row>
    <row r="79" spans="1:8" hidden="1" x14ac:dyDescent="0.2">
      <c r="A79" s="126">
        <v>43914</v>
      </c>
      <c r="B79" s="130" t="s">
        <v>197</v>
      </c>
      <c r="C79" s="130" t="s">
        <v>35</v>
      </c>
      <c r="D79" s="130" t="s">
        <v>791</v>
      </c>
      <c r="E79" s="209">
        <v>1</v>
      </c>
      <c r="F79" s="131">
        <v>4.32</v>
      </c>
      <c r="G79" s="209" t="s">
        <v>175</v>
      </c>
      <c r="H79" s="127" t="s">
        <v>792</v>
      </c>
    </row>
    <row r="80" spans="1:8" hidden="1" x14ac:dyDescent="0.2">
      <c r="A80" s="126">
        <v>43914</v>
      </c>
      <c r="B80" s="130" t="s">
        <v>198</v>
      </c>
      <c r="C80" s="130" t="s">
        <v>40</v>
      </c>
      <c r="D80" s="130" t="s">
        <v>56</v>
      </c>
      <c r="E80" s="209" t="s">
        <v>1330</v>
      </c>
      <c r="F80" s="131">
        <v>1542.5</v>
      </c>
      <c r="G80" s="209" t="s">
        <v>304</v>
      </c>
      <c r="H80" s="127" t="s">
        <v>1060</v>
      </c>
    </row>
    <row r="81" spans="1:8" hidden="1" x14ac:dyDescent="0.2">
      <c r="A81" s="126">
        <v>43914</v>
      </c>
      <c r="B81" s="130" t="s">
        <v>197</v>
      </c>
      <c r="C81" s="130" t="s">
        <v>37</v>
      </c>
      <c r="D81" s="130" t="s">
        <v>799</v>
      </c>
      <c r="E81" s="209">
        <v>65</v>
      </c>
      <c r="F81" s="131">
        <v>78</v>
      </c>
      <c r="G81" s="209" t="s">
        <v>311</v>
      </c>
      <c r="H81" s="127" t="s">
        <v>893</v>
      </c>
    </row>
    <row r="82" spans="1:8" hidden="1" x14ac:dyDescent="0.2">
      <c r="A82" s="126">
        <v>43915</v>
      </c>
      <c r="B82" s="130" t="s">
        <v>197</v>
      </c>
      <c r="C82" s="130" t="s">
        <v>37</v>
      </c>
      <c r="D82" s="130" t="s">
        <v>1146</v>
      </c>
      <c r="E82" s="209">
        <v>77</v>
      </c>
      <c r="F82" s="131">
        <v>1375</v>
      </c>
      <c r="G82" s="209" t="s">
        <v>311</v>
      </c>
      <c r="H82" s="127" t="s">
        <v>1147</v>
      </c>
    </row>
    <row r="83" spans="1:8" hidden="1" x14ac:dyDescent="0.2">
      <c r="A83" s="126">
        <v>43915</v>
      </c>
      <c r="B83" s="130" t="s">
        <v>197</v>
      </c>
      <c r="C83" s="130" t="s">
        <v>36</v>
      </c>
      <c r="D83" s="130" t="s">
        <v>203</v>
      </c>
      <c r="E83" s="209" t="s">
        <v>1148</v>
      </c>
      <c r="F83" s="131">
        <v>1987.02</v>
      </c>
      <c r="G83" s="209" t="s">
        <v>311</v>
      </c>
      <c r="H83" s="127" t="s">
        <v>346</v>
      </c>
    </row>
    <row r="84" spans="1:8" hidden="1" x14ac:dyDescent="0.2">
      <c r="A84" s="126">
        <v>43915</v>
      </c>
      <c r="B84" s="130" t="s">
        <v>197</v>
      </c>
      <c r="C84" s="130" t="s">
        <v>36</v>
      </c>
      <c r="D84" s="130" t="s">
        <v>884</v>
      </c>
      <c r="E84" s="244" t="s">
        <v>1149</v>
      </c>
      <c r="F84" s="131">
        <v>2187.6</v>
      </c>
      <c r="G84" s="209" t="s">
        <v>311</v>
      </c>
      <c r="H84" s="127" t="s">
        <v>346</v>
      </c>
    </row>
    <row r="85" spans="1:8" hidden="1" x14ac:dyDescent="0.2">
      <c r="A85" s="126">
        <v>43915</v>
      </c>
      <c r="B85" s="130" t="s">
        <v>198</v>
      </c>
      <c r="C85" s="130" t="s">
        <v>35</v>
      </c>
      <c r="D85" s="130" t="s">
        <v>715</v>
      </c>
      <c r="E85" s="316">
        <v>74</v>
      </c>
      <c r="F85" s="131">
        <v>260</v>
      </c>
      <c r="G85" s="209" t="s">
        <v>311</v>
      </c>
      <c r="H85" s="127" t="s">
        <v>1161</v>
      </c>
    </row>
    <row r="86" spans="1:8" hidden="1" x14ac:dyDescent="0.2">
      <c r="A86" s="126">
        <v>43915</v>
      </c>
      <c r="B86" s="130" t="s">
        <v>198</v>
      </c>
      <c r="C86" s="130" t="s">
        <v>40</v>
      </c>
      <c r="D86" s="130" t="s">
        <v>715</v>
      </c>
      <c r="E86" s="316">
        <v>74</v>
      </c>
      <c r="F86" s="131">
        <v>1620</v>
      </c>
      <c r="G86" s="209" t="s">
        <v>311</v>
      </c>
      <c r="H86" s="127" t="s">
        <v>1060</v>
      </c>
    </row>
    <row r="87" spans="1:8" hidden="1" x14ac:dyDescent="0.2">
      <c r="A87" s="126">
        <v>43915</v>
      </c>
      <c r="B87" s="130" t="s">
        <v>198</v>
      </c>
      <c r="C87" s="130" t="s">
        <v>40</v>
      </c>
      <c r="D87" s="130" t="s">
        <v>928</v>
      </c>
      <c r="E87" s="209" t="s">
        <v>1162</v>
      </c>
      <c r="F87" s="131">
        <v>2521.3000000000002</v>
      </c>
      <c r="G87" s="209" t="s">
        <v>311</v>
      </c>
      <c r="H87" s="127" t="s">
        <v>1060</v>
      </c>
    </row>
    <row r="88" spans="1:8" hidden="1" x14ac:dyDescent="0.2">
      <c r="A88" s="126">
        <v>43915</v>
      </c>
      <c r="B88" s="130" t="s">
        <v>198</v>
      </c>
      <c r="C88" s="130" t="s">
        <v>40</v>
      </c>
      <c r="D88" s="130" t="s">
        <v>799</v>
      </c>
      <c r="E88" s="244">
        <v>49</v>
      </c>
      <c r="F88" s="131">
        <v>519.08000000000004</v>
      </c>
      <c r="G88" s="209" t="s">
        <v>311</v>
      </c>
      <c r="H88" s="127" t="s">
        <v>1060</v>
      </c>
    </row>
    <row r="89" spans="1:8" hidden="1" x14ac:dyDescent="0.2">
      <c r="A89" s="126">
        <v>43915</v>
      </c>
      <c r="B89" s="130" t="s">
        <v>198</v>
      </c>
      <c r="C89" s="130" t="s">
        <v>37</v>
      </c>
      <c r="D89" s="130" t="s">
        <v>884</v>
      </c>
      <c r="E89" s="293">
        <v>85</v>
      </c>
      <c r="F89" s="131">
        <v>329.4</v>
      </c>
      <c r="G89" s="209" t="s">
        <v>311</v>
      </c>
      <c r="H89" s="127" t="s">
        <v>1197</v>
      </c>
    </row>
    <row r="90" spans="1:8" hidden="1" x14ac:dyDescent="0.2">
      <c r="A90" s="126">
        <v>43915</v>
      </c>
      <c r="B90" s="130" t="s">
        <v>197</v>
      </c>
      <c r="C90" s="130" t="s">
        <v>36</v>
      </c>
      <c r="D90" s="130" t="s">
        <v>929</v>
      </c>
      <c r="E90" s="316">
        <v>3</v>
      </c>
      <c r="F90" s="131">
        <v>460</v>
      </c>
      <c r="G90" s="209" t="s">
        <v>312</v>
      </c>
      <c r="H90" s="127" t="s">
        <v>346</v>
      </c>
    </row>
    <row r="91" spans="1:8" hidden="1" x14ac:dyDescent="0.2">
      <c r="A91" s="126">
        <v>43915</v>
      </c>
      <c r="B91" s="130" t="s">
        <v>197</v>
      </c>
      <c r="C91" s="130" t="s">
        <v>36</v>
      </c>
      <c r="D91" s="130" t="s">
        <v>929</v>
      </c>
      <c r="E91" s="209">
        <v>6</v>
      </c>
      <c r="F91" s="131">
        <v>1364</v>
      </c>
      <c r="G91" s="209" t="s">
        <v>312</v>
      </c>
      <c r="H91" s="127" t="s">
        <v>346</v>
      </c>
    </row>
    <row r="92" spans="1:8" hidden="1" x14ac:dyDescent="0.2">
      <c r="A92" s="126">
        <v>43916</v>
      </c>
      <c r="B92" s="130" t="s">
        <v>197</v>
      </c>
      <c r="C92" s="130" t="s">
        <v>37</v>
      </c>
      <c r="D92" s="130" t="s">
        <v>1084</v>
      </c>
      <c r="E92" s="209">
        <v>0</v>
      </c>
      <c r="F92" s="131">
        <v>3846.6499999999996</v>
      </c>
      <c r="G92" s="209" t="s">
        <v>109</v>
      </c>
      <c r="H92" s="127" t="s">
        <v>872</v>
      </c>
    </row>
    <row r="93" spans="1:8" hidden="1" x14ac:dyDescent="0.2">
      <c r="A93" s="126">
        <v>43916</v>
      </c>
      <c r="B93" s="130" t="s">
        <v>198</v>
      </c>
      <c r="C93" s="130" t="s">
        <v>40</v>
      </c>
      <c r="D93" s="130" t="s">
        <v>955</v>
      </c>
      <c r="E93" s="209" t="s">
        <v>1331</v>
      </c>
      <c r="F93" s="131">
        <v>655.98</v>
      </c>
      <c r="G93" s="209" t="s">
        <v>304</v>
      </c>
      <c r="H93" s="127" t="s">
        <v>1333</v>
      </c>
    </row>
    <row r="94" spans="1:8" hidden="1" x14ac:dyDescent="0.2">
      <c r="A94" s="126">
        <v>43916</v>
      </c>
      <c r="B94" s="130" t="s">
        <v>198</v>
      </c>
      <c r="C94" s="130" t="s">
        <v>35</v>
      </c>
      <c r="D94" s="130" t="s">
        <v>925</v>
      </c>
      <c r="E94" s="209">
        <v>30</v>
      </c>
      <c r="F94" s="131">
        <v>1911.39</v>
      </c>
      <c r="G94" s="209" t="s">
        <v>305</v>
      </c>
      <c r="H94" s="127" t="s">
        <v>891</v>
      </c>
    </row>
    <row r="95" spans="1:8" hidden="1" x14ac:dyDescent="0.2">
      <c r="A95" s="126">
        <v>43916</v>
      </c>
      <c r="B95" s="130" t="s">
        <v>197</v>
      </c>
      <c r="C95" s="130" t="s">
        <v>35</v>
      </c>
      <c r="D95" s="130" t="s">
        <v>925</v>
      </c>
      <c r="E95" s="209">
        <v>30</v>
      </c>
      <c r="F95" s="131">
        <v>18.649999999999999</v>
      </c>
      <c r="G95" s="209" t="s">
        <v>305</v>
      </c>
      <c r="H95" s="127" t="s">
        <v>798</v>
      </c>
    </row>
    <row r="96" spans="1:8" hidden="1" x14ac:dyDescent="0.2">
      <c r="A96" s="126">
        <v>43917</v>
      </c>
      <c r="B96" s="130" t="s">
        <v>197</v>
      </c>
      <c r="C96" s="130" t="s">
        <v>36</v>
      </c>
      <c r="D96" s="130" t="s">
        <v>1195</v>
      </c>
      <c r="E96" s="209">
        <v>81</v>
      </c>
      <c r="F96" s="131">
        <v>3487.5</v>
      </c>
      <c r="G96" s="209" t="s">
        <v>311</v>
      </c>
      <c r="H96" s="127" t="s">
        <v>1196</v>
      </c>
    </row>
    <row r="97" spans="1:8" hidden="1" x14ac:dyDescent="0.2">
      <c r="A97" s="126">
        <v>43917</v>
      </c>
      <c r="B97" s="130" t="s">
        <v>197</v>
      </c>
      <c r="C97" s="130" t="s">
        <v>36</v>
      </c>
      <c r="D97" s="130" t="s">
        <v>939</v>
      </c>
      <c r="E97" s="44">
        <v>71</v>
      </c>
      <c r="F97" s="131">
        <v>108</v>
      </c>
      <c r="G97" s="195" t="s">
        <v>355</v>
      </c>
      <c r="H97" s="127" t="s">
        <v>940</v>
      </c>
    </row>
    <row r="98" spans="1:8" hidden="1" x14ac:dyDescent="0.2">
      <c r="A98" s="126">
        <v>43917</v>
      </c>
      <c r="B98" s="130" t="s">
        <v>197</v>
      </c>
      <c r="C98" s="130" t="s">
        <v>35</v>
      </c>
      <c r="D98" s="130" t="s">
        <v>939</v>
      </c>
      <c r="E98" s="44">
        <v>93</v>
      </c>
      <c r="F98" s="131">
        <v>0.42</v>
      </c>
      <c r="G98" s="195" t="s">
        <v>355</v>
      </c>
      <c r="H98" s="127" t="s">
        <v>891</v>
      </c>
    </row>
    <row r="99" spans="1:8" hidden="1" x14ac:dyDescent="0.2">
      <c r="A99" s="126">
        <v>43917</v>
      </c>
      <c r="B99" s="130" t="s">
        <v>198</v>
      </c>
      <c r="C99" s="130" t="s">
        <v>40</v>
      </c>
      <c r="D99" s="130" t="s">
        <v>939</v>
      </c>
      <c r="E99" s="44">
        <v>0</v>
      </c>
      <c r="F99" s="131">
        <v>600</v>
      </c>
      <c r="G99" s="195" t="s">
        <v>355</v>
      </c>
    </row>
    <row r="100" spans="1:8" hidden="1" x14ac:dyDescent="0.2">
      <c r="A100" s="126">
        <v>43917</v>
      </c>
      <c r="B100" s="130" t="s">
        <v>197</v>
      </c>
      <c r="C100" s="130" t="s">
        <v>37</v>
      </c>
      <c r="D100" s="130" t="s">
        <v>404</v>
      </c>
      <c r="E100" s="44">
        <v>96</v>
      </c>
      <c r="F100" s="131">
        <v>541.95000000000005</v>
      </c>
      <c r="G100" s="195" t="s">
        <v>355</v>
      </c>
      <c r="H100" s="127" t="s">
        <v>940</v>
      </c>
    </row>
    <row r="101" spans="1:8" hidden="1" x14ac:dyDescent="0.2">
      <c r="A101" s="126">
        <v>43917</v>
      </c>
      <c r="B101" s="130" t="s">
        <v>198</v>
      </c>
      <c r="C101" s="130" t="s">
        <v>35</v>
      </c>
      <c r="D101" s="130" t="s">
        <v>404</v>
      </c>
      <c r="E101" s="44">
        <v>12</v>
      </c>
      <c r="F101" s="131">
        <v>54.15</v>
      </c>
      <c r="G101" s="195" t="s">
        <v>355</v>
      </c>
      <c r="H101" s="127" t="s">
        <v>941</v>
      </c>
    </row>
    <row r="102" spans="1:8" hidden="1" x14ac:dyDescent="0.2">
      <c r="A102" s="126">
        <v>43917</v>
      </c>
      <c r="B102" s="130" t="s">
        <v>198</v>
      </c>
      <c r="C102" s="130" t="s">
        <v>35</v>
      </c>
      <c r="D102" s="130" t="s">
        <v>404</v>
      </c>
      <c r="E102" s="44">
        <v>13</v>
      </c>
      <c r="F102" s="131">
        <v>40.61</v>
      </c>
      <c r="G102" s="195" t="s">
        <v>355</v>
      </c>
      <c r="H102" s="127" t="s">
        <v>941</v>
      </c>
    </row>
    <row r="103" spans="1:8" hidden="1" x14ac:dyDescent="0.2">
      <c r="A103" s="126">
        <v>43917</v>
      </c>
      <c r="B103" s="130" t="s">
        <v>197</v>
      </c>
      <c r="C103" s="130" t="s">
        <v>37</v>
      </c>
      <c r="D103" s="130" t="s">
        <v>944</v>
      </c>
      <c r="E103" s="44">
        <v>59</v>
      </c>
      <c r="F103" s="131">
        <v>6.73</v>
      </c>
      <c r="G103" s="195" t="s">
        <v>355</v>
      </c>
      <c r="H103" s="127" t="s">
        <v>940</v>
      </c>
    </row>
    <row r="104" spans="1:8" hidden="1" x14ac:dyDescent="0.2">
      <c r="A104" s="126">
        <v>43920</v>
      </c>
      <c r="B104" s="130" t="s">
        <v>197</v>
      </c>
      <c r="C104" s="130" t="s">
        <v>36</v>
      </c>
      <c r="D104" s="130" t="s">
        <v>394</v>
      </c>
      <c r="E104" s="44">
        <v>5</v>
      </c>
      <c r="F104" s="131">
        <v>4888</v>
      </c>
      <c r="G104" s="195" t="s">
        <v>314</v>
      </c>
      <c r="H104" s="127" t="s">
        <v>346</v>
      </c>
    </row>
    <row r="105" spans="1:8" hidden="1" x14ac:dyDescent="0.2">
      <c r="A105" s="126">
        <v>43920</v>
      </c>
      <c r="B105" s="130" t="s">
        <v>197</v>
      </c>
      <c r="C105" s="130" t="s">
        <v>36</v>
      </c>
      <c r="D105" s="130" t="s">
        <v>1068</v>
      </c>
      <c r="E105" s="44">
        <v>63</v>
      </c>
      <c r="F105" s="131">
        <v>204</v>
      </c>
      <c r="G105" s="195" t="s">
        <v>355</v>
      </c>
      <c r="H105" s="127" t="s">
        <v>940</v>
      </c>
    </row>
    <row r="106" spans="1:8" hidden="1" x14ac:dyDescent="0.2">
      <c r="A106" s="126">
        <v>43920</v>
      </c>
      <c r="B106" s="130" t="s">
        <v>197</v>
      </c>
      <c r="C106" s="130" t="s">
        <v>36</v>
      </c>
      <c r="D106" s="130" t="s">
        <v>1068</v>
      </c>
      <c r="E106" s="44">
        <v>64</v>
      </c>
      <c r="F106" s="131">
        <v>204</v>
      </c>
      <c r="G106" s="195" t="s">
        <v>355</v>
      </c>
      <c r="H106" s="127" t="s">
        <v>940</v>
      </c>
    </row>
    <row r="107" spans="1:8" hidden="1" x14ac:dyDescent="0.2">
      <c r="A107" s="126">
        <v>43920</v>
      </c>
      <c r="B107" s="130" t="s">
        <v>198</v>
      </c>
      <c r="C107" s="130" t="s">
        <v>38</v>
      </c>
      <c r="D107" s="130" t="s">
        <v>943</v>
      </c>
      <c r="E107" s="44">
        <v>80</v>
      </c>
      <c r="F107" s="131">
        <v>11.6</v>
      </c>
      <c r="G107" s="195" t="s">
        <v>355</v>
      </c>
      <c r="H107" s="127" t="s">
        <v>941</v>
      </c>
    </row>
    <row r="108" spans="1:8" hidden="1" x14ac:dyDescent="0.2">
      <c r="A108" s="126">
        <v>43920</v>
      </c>
      <c r="B108" s="130" t="s">
        <v>198</v>
      </c>
      <c r="C108" s="130" t="s">
        <v>38</v>
      </c>
      <c r="D108" s="130" t="s">
        <v>943</v>
      </c>
      <c r="E108" s="44">
        <v>81</v>
      </c>
      <c r="F108" s="131">
        <v>11.6</v>
      </c>
      <c r="G108" s="195" t="s">
        <v>355</v>
      </c>
      <c r="H108" s="127" t="s">
        <v>941</v>
      </c>
    </row>
    <row r="109" spans="1:8" hidden="1" x14ac:dyDescent="0.2">
      <c r="A109" s="126">
        <v>43920</v>
      </c>
      <c r="B109" s="130" t="s">
        <v>198</v>
      </c>
      <c r="C109" s="130" t="s">
        <v>40</v>
      </c>
      <c r="D109" s="130" t="s">
        <v>378</v>
      </c>
      <c r="E109" s="44">
        <v>0</v>
      </c>
      <c r="F109" s="131">
        <v>142</v>
      </c>
      <c r="G109" s="195" t="s">
        <v>355</v>
      </c>
    </row>
    <row r="110" spans="1:8" hidden="1" x14ac:dyDescent="0.2">
      <c r="A110" s="126">
        <v>43921</v>
      </c>
      <c r="B110" s="130" t="s">
        <v>197</v>
      </c>
      <c r="C110" s="130" t="s">
        <v>36</v>
      </c>
      <c r="D110" s="130" t="s">
        <v>447</v>
      </c>
      <c r="E110" s="44">
        <v>6</v>
      </c>
      <c r="F110" s="131">
        <v>1725</v>
      </c>
      <c r="G110" s="195" t="s">
        <v>311</v>
      </c>
      <c r="H110" s="127" t="s">
        <v>1198</v>
      </c>
    </row>
    <row r="111" spans="1:8" hidden="1" x14ac:dyDescent="0.2">
      <c r="A111" s="126">
        <v>43921</v>
      </c>
      <c r="B111" s="130" t="s">
        <v>198</v>
      </c>
      <c r="C111" s="130" t="s">
        <v>40</v>
      </c>
      <c r="D111" s="130" t="s">
        <v>203</v>
      </c>
      <c r="E111" s="44">
        <v>6</v>
      </c>
      <c r="F111" s="131">
        <v>1148</v>
      </c>
      <c r="G111" s="195" t="s">
        <v>311</v>
      </c>
      <c r="H111" s="127" t="s">
        <v>1060</v>
      </c>
    </row>
    <row r="112" spans="1:8" hidden="1" x14ac:dyDescent="0.2">
      <c r="A112" s="126">
        <v>43921</v>
      </c>
      <c r="B112" s="130" t="s">
        <v>197</v>
      </c>
      <c r="C112" s="130" t="s">
        <v>36</v>
      </c>
      <c r="D112" s="130" t="s">
        <v>1150</v>
      </c>
      <c r="E112" s="44">
        <v>18</v>
      </c>
      <c r="F112" s="131">
        <v>4485</v>
      </c>
      <c r="G112" s="195" t="s">
        <v>311</v>
      </c>
      <c r="H112" s="127" t="s">
        <v>346</v>
      </c>
    </row>
    <row r="113" spans="1:8" hidden="1" x14ac:dyDescent="0.2">
      <c r="A113" s="126">
        <v>43921</v>
      </c>
      <c r="B113" s="130" t="s">
        <v>198</v>
      </c>
      <c r="C113" s="130" t="s">
        <v>40</v>
      </c>
      <c r="D113" s="130" t="s">
        <v>1151</v>
      </c>
      <c r="E113" s="44">
        <v>18</v>
      </c>
      <c r="F113" s="131">
        <v>7492.5</v>
      </c>
      <c r="G113" s="195" t="s">
        <v>311</v>
      </c>
      <c r="H113" s="127" t="s">
        <v>1060</v>
      </c>
    </row>
    <row r="114" spans="1:8" hidden="1" x14ac:dyDescent="0.2">
      <c r="A114" s="126">
        <v>43921</v>
      </c>
      <c r="B114" s="130" t="s">
        <v>197</v>
      </c>
      <c r="C114" s="130" t="s">
        <v>37</v>
      </c>
      <c r="D114" s="130" t="s">
        <v>447</v>
      </c>
      <c r="E114" s="44">
        <v>66</v>
      </c>
      <c r="F114" s="131">
        <v>420</v>
      </c>
      <c r="G114" s="195" t="s">
        <v>311</v>
      </c>
      <c r="H114" s="127" t="s">
        <v>893</v>
      </c>
    </row>
    <row r="115" spans="1:8" hidden="1" x14ac:dyDescent="0.2">
      <c r="A115" s="126">
        <v>43921</v>
      </c>
      <c r="B115" s="130" t="s">
        <v>197</v>
      </c>
      <c r="C115" s="130" t="s">
        <v>36</v>
      </c>
      <c r="D115" s="130" t="s">
        <v>925</v>
      </c>
      <c r="E115" s="44" t="s">
        <v>1477</v>
      </c>
      <c r="F115" s="131">
        <v>1119.5</v>
      </c>
      <c r="G115" s="195" t="s">
        <v>314</v>
      </c>
      <c r="H115" s="127" t="s">
        <v>346</v>
      </c>
    </row>
    <row r="116" spans="1:8" hidden="1" x14ac:dyDescent="0.2">
      <c r="A116" s="126">
        <v>43921</v>
      </c>
      <c r="B116" s="130" t="s">
        <v>198</v>
      </c>
      <c r="C116" s="130" t="s">
        <v>40</v>
      </c>
      <c r="D116" s="130" t="s">
        <v>942</v>
      </c>
      <c r="E116" s="212">
        <v>0</v>
      </c>
      <c r="F116" s="131">
        <v>4821</v>
      </c>
      <c r="G116" s="212" t="s">
        <v>355</v>
      </c>
      <c r="H116" s="127" t="s">
        <v>40</v>
      </c>
    </row>
    <row r="117" spans="1:8" hidden="1" x14ac:dyDescent="0.2">
      <c r="A117" s="126">
        <v>43921</v>
      </c>
      <c r="B117" s="130" t="s">
        <v>197</v>
      </c>
      <c r="C117" s="130" t="s">
        <v>36</v>
      </c>
      <c r="D117" s="130" t="s">
        <v>378</v>
      </c>
      <c r="E117" s="212">
        <v>46</v>
      </c>
      <c r="F117" s="131">
        <v>847</v>
      </c>
      <c r="G117" s="212" t="s">
        <v>355</v>
      </c>
      <c r="H117" s="127" t="s">
        <v>940</v>
      </c>
    </row>
    <row r="118" spans="1:8" hidden="1" x14ac:dyDescent="0.2">
      <c r="A118" s="126">
        <v>43921</v>
      </c>
      <c r="B118" s="130" t="s">
        <v>197</v>
      </c>
      <c r="C118" s="130" t="s">
        <v>36</v>
      </c>
      <c r="D118" s="130" t="s">
        <v>378</v>
      </c>
      <c r="E118" s="212">
        <v>88</v>
      </c>
      <c r="F118" s="131">
        <v>3460</v>
      </c>
      <c r="G118" s="212" t="s">
        <v>355</v>
      </c>
      <c r="H118" s="127" t="s">
        <v>940</v>
      </c>
    </row>
    <row r="119" spans="1:8" hidden="1" x14ac:dyDescent="0.2">
      <c r="A119" s="126">
        <v>43921</v>
      </c>
      <c r="B119" s="130" t="s">
        <v>197</v>
      </c>
      <c r="C119" s="130" t="s">
        <v>36</v>
      </c>
      <c r="D119" s="130" t="s">
        <v>378</v>
      </c>
      <c r="E119" s="212">
        <v>47</v>
      </c>
      <c r="F119" s="131">
        <v>277</v>
      </c>
      <c r="G119" s="212" t="s">
        <v>355</v>
      </c>
      <c r="H119" s="127" t="s">
        <v>940</v>
      </c>
    </row>
    <row r="120" spans="1:8" hidden="1" x14ac:dyDescent="0.2">
      <c r="A120" s="126">
        <v>43922</v>
      </c>
      <c r="B120" s="130" t="s">
        <v>197</v>
      </c>
      <c r="C120" s="130" t="s">
        <v>37</v>
      </c>
      <c r="D120" s="130" t="s">
        <v>1084</v>
      </c>
      <c r="E120" s="44">
        <v>0</v>
      </c>
      <c r="F120" s="131">
        <v>1351.35</v>
      </c>
      <c r="G120" s="195" t="s">
        <v>293</v>
      </c>
      <c r="H120" s="127" t="s">
        <v>872</v>
      </c>
    </row>
    <row r="121" spans="1:8" hidden="1" x14ac:dyDescent="0.2">
      <c r="A121" s="126">
        <v>43922</v>
      </c>
      <c r="B121" s="130" t="s">
        <v>197</v>
      </c>
      <c r="C121" s="130" t="s">
        <v>37</v>
      </c>
      <c r="D121" s="130" t="s">
        <v>414</v>
      </c>
      <c r="E121" s="44">
        <v>0</v>
      </c>
      <c r="F121" s="131">
        <v>1032.6500000000001</v>
      </c>
      <c r="G121" s="195" t="s">
        <v>293</v>
      </c>
      <c r="H121" s="127" t="s">
        <v>872</v>
      </c>
    </row>
    <row r="122" spans="1:8" hidden="1" x14ac:dyDescent="0.2">
      <c r="A122" s="126">
        <v>43922</v>
      </c>
      <c r="B122" s="130" t="s">
        <v>197</v>
      </c>
      <c r="C122" s="130" t="s">
        <v>37</v>
      </c>
      <c r="D122" s="130" t="s">
        <v>144</v>
      </c>
      <c r="E122" s="44">
        <v>0</v>
      </c>
      <c r="F122" s="131">
        <v>1094.96</v>
      </c>
      <c r="G122" s="195" t="s">
        <v>294</v>
      </c>
      <c r="H122" s="127" t="s">
        <v>872</v>
      </c>
    </row>
    <row r="123" spans="1:8" hidden="1" x14ac:dyDescent="0.2">
      <c r="A123" s="126">
        <v>43922</v>
      </c>
      <c r="B123" s="130" t="s">
        <v>197</v>
      </c>
      <c r="C123" s="130" t="s">
        <v>37</v>
      </c>
      <c r="D123" s="130" t="s">
        <v>445</v>
      </c>
      <c r="E123" s="44">
        <v>0</v>
      </c>
      <c r="F123" s="131">
        <v>292.83999999999997</v>
      </c>
      <c r="G123" s="195" t="s">
        <v>294</v>
      </c>
      <c r="H123" s="127" t="s">
        <v>872</v>
      </c>
    </row>
    <row r="124" spans="1:8" hidden="1" x14ac:dyDescent="0.2">
      <c r="A124" s="126">
        <v>43922</v>
      </c>
      <c r="B124" s="130" t="s">
        <v>197</v>
      </c>
      <c r="C124" s="130" t="s">
        <v>37</v>
      </c>
      <c r="D124" s="130" t="s">
        <v>1003</v>
      </c>
      <c r="E124" s="44" t="s">
        <v>1173</v>
      </c>
      <c r="F124" s="131">
        <v>648.65</v>
      </c>
      <c r="G124" s="195" t="s">
        <v>295</v>
      </c>
      <c r="H124" s="127" t="s">
        <v>1366</v>
      </c>
    </row>
    <row r="125" spans="1:8" hidden="1" x14ac:dyDescent="0.2">
      <c r="A125" s="126">
        <v>43922</v>
      </c>
      <c r="B125" s="130" t="s">
        <v>197</v>
      </c>
      <c r="C125" s="130" t="s">
        <v>37</v>
      </c>
      <c r="D125" s="130" t="s">
        <v>995</v>
      </c>
      <c r="E125" s="44" t="s">
        <v>1173</v>
      </c>
      <c r="F125" s="131">
        <v>1622.24</v>
      </c>
      <c r="G125" s="195" t="s">
        <v>295</v>
      </c>
      <c r="H125" s="127" t="s">
        <v>1366</v>
      </c>
    </row>
    <row r="126" spans="1:8" hidden="1" x14ac:dyDescent="0.2">
      <c r="A126" s="126">
        <v>43922</v>
      </c>
      <c r="B126" s="130" t="s">
        <v>197</v>
      </c>
      <c r="C126" s="130" t="s">
        <v>37</v>
      </c>
      <c r="D126" s="130" t="s">
        <v>1004</v>
      </c>
      <c r="E126" s="44" t="s">
        <v>1173</v>
      </c>
      <c r="F126" s="131">
        <v>1100.46</v>
      </c>
      <c r="G126" s="195" t="s">
        <v>295</v>
      </c>
      <c r="H126" s="127" t="s">
        <v>1366</v>
      </c>
    </row>
    <row r="127" spans="1:8" hidden="1" x14ac:dyDescent="0.2">
      <c r="A127" s="126">
        <v>43922</v>
      </c>
      <c r="B127" s="130" t="s">
        <v>197</v>
      </c>
      <c r="C127" s="130" t="s">
        <v>37</v>
      </c>
      <c r="D127" s="130" t="s">
        <v>146</v>
      </c>
      <c r="E127" s="44" t="s">
        <v>1173</v>
      </c>
      <c r="F127" s="131">
        <v>611.89</v>
      </c>
      <c r="G127" s="195" t="s">
        <v>295</v>
      </c>
      <c r="H127" s="127" t="s">
        <v>1366</v>
      </c>
    </row>
    <row r="128" spans="1:8" hidden="1" x14ac:dyDescent="0.2">
      <c r="A128" s="126">
        <v>43922</v>
      </c>
      <c r="B128" s="130" t="s">
        <v>197</v>
      </c>
      <c r="C128" s="130" t="s">
        <v>37</v>
      </c>
      <c r="D128" s="130" t="s">
        <v>845</v>
      </c>
      <c r="E128" s="44" t="s">
        <v>1173</v>
      </c>
      <c r="F128" s="131">
        <f>3823.89-0.5</f>
        <v>3823.39</v>
      </c>
      <c r="G128" s="195" t="s">
        <v>295</v>
      </c>
      <c r="H128" s="127" t="s">
        <v>1366</v>
      </c>
    </row>
    <row r="129" spans="1:8" hidden="1" x14ac:dyDescent="0.2">
      <c r="A129" s="126">
        <v>43922</v>
      </c>
      <c r="B129" s="130" t="s">
        <v>197</v>
      </c>
      <c r="C129" s="130" t="s">
        <v>36</v>
      </c>
      <c r="D129" s="130" t="s">
        <v>786</v>
      </c>
      <c r="E129" s="44" t="s">
        <v>1369</v>
      </c>
      <c r="F129" s="131">
        <v>135</v>
      </c>
      <c r="G129" s="195" t="s">
        <v>295</v>
      </c>
      <c r="H129" s="127" t="s">
        <v>1370</v>
      </c>
    </row>
    <row r="130" spans="1:8" hidden="1" x14ac:dyDescent="0.2">
      <c r="A130" s="126">
        <v>43922</v>
      </c>
      <c r="B130" s="130" t="s">
        <v>197</v>
      </c>
      <c r="C130" s="130" t="s">
        <v>36</v>
      </c>
      <c r="D130" s="130" t="s">
        <v>1371</v>
      </c>
      <c r="E130" s="214" t="s">
        <v>1173</v>
      </c>
      <c r="F130" s="131">
        <v>578.36</v>
      </c>
      <c r="G130" s="214" t="s">
        <v>295</v>
      </c>
      <c r="H130" s="127" t="s">
        <v>1366</v>
      </c>
    </row>
    <row r="131" spans="1:8" hidden="1" x14ac:dyDescent="0.2">
      <c r="A131" s="126">
        <v>43923</v>
      </c>
      <c r="B131" s="130" t="s">
        <v>197</v>
      </c>
      <c r="C131" s="213" t="s">
        <v>36</v>
      </c>
      <c r="D131" s="130" t="s">
        <v>56</v>
      </c>
      <c r="E131" s="214">
        <v>34</v>
      </c>
      <c r="F131" s="131">
        <v>22.49</v>
      </c>
      <c r="G131" s="214" t="s">
        <v>47</v>
      </c>
      <c r="H131" s="127" t="s">
        <v>346</v>
      </c>
    </row>
    <row r="132" spans="1:8" hidden="1" x14ac:dyDescent="0.2">
      <c r="A132" s="126">
        <v>43923</v>
      </c>
      <c r="B132" s="130" t="s">
        <v>197</v>
      </c>
      <c r="C132" s="213" t="s">
        <v>36</v>
      </c>
      <c r="D132" s="130" t="s">
        <v>385</v>
      </c>
      <c r="E132" s="44">
        <v>1</v>
      </c>
      <c r="F132" s="131">
        <v>14</v>
      </c>
      <c r="G132" s="195" t="s">
        <v>47</v>
      </c>
      <c r="H132" s="127" t="s">
        <v>346</v>
      </c>
    </row>
    <row r="133" spans="1:8" hidden="1" x14ac:dyDescent="0.2">
      <c r="A133" s="126">
        <v>43923</v>
      </c>
      <c r="B133" s="130" t="s">
        <v>197</v>
      </c>
      <c r="C133" s="213" t="s">
        <v>36</v>
      </c>
      <c r="D133" s="130" t="s">
        <v>385</v>
      </c>
      <c r="E133" s="44">
        <v>10</v>
      </c>
      <c r="F133" s="131">
        <v>15</v>
      </c>
      <c r="G133" s="195" t="s">
        <v>47</v>
      </c>
      <c r="H133" s="127" t="s">
        <v>346</v>
      </c>
    </row>
    <row r="134" spans="1:8" hidden="1" x14ac:dyDescent="0.2">
      <c r="A134" s="126">
        <v>43923</v>
      </c>
      <c r="B134" s="130" t="s">
        <v>198</v>
      </c>
      <c r="C134" s="213" t="s">
        <v>40</v>
      </c>
      <c r="D134" s="130" t="s">
        <v>385</v>
      </c>
      <c r="E134" s="44">
        <v>34</v>
      </c>
      <c r="F134" s="131">
        <v>10.8</v>
      </c>
      <c r="G134" s="195" t="s">
        <v>47</v>
      </c>
      <c r="H134" s="127" t="s">
        <v>200</v>
      </c>
    </row>
    <row r="135" spans="1:8" hidden="1" x14ac:dyDescent="0.2">
      <c r="A135" s="126">
        <v>43923</v>
      </c>
      <c r="B135" s="130" t="s">
        <v>197</v>
      </c>
      <c r="C135" s="213" t="s">
        <v>36</v>
      </c>
      <c r="D135" s="130" t="s">
        <v>57</v>
      </c>
      <c r="E135" s="44">
        <v>14</v>
      </c>
      <c r="F135" s="131">
        <v>11.3</v>
      </c>
      <c r="G135" s="195" t="s">
        <v>47</v>
      </c>
      <c r="H135" s="127" t="s">
        <v>346</v>
      </c>
    </row>
    <row r="136" spans="1:8" hidden="1" x14ac:dyDescent="0.2">
      <c r="A136" s="126">
        <v>43923</v>
      </c>
      <c r="B136" s="130" t="s">
        <v>197</v>
      </c>
      <c r="C136" s="130" t="s">
        <v>36</v>
      </c>
      <c r="D136" s="130" t="s">
        <v>231</v>
      </c>
      <c r="E136" s="44">
        <v>0</v>
      </c>
      <c r="F136" s="131">
        <v>155.74</v>
      </c>
      <c r="G136" s="195" t="s">
        <v>49</v>
      </c>
      <c r="H136" s="127" t="s">
        <v>389</v>
      </c>
    </row>
    <row r="137" spans="1:8" hidden="1" x14ac:dyDescent="0.2">
      <c r="A137" s="126">
        <v>43923</v>
      </c>
      <c r="B137" s="130" t="s">
        <v>197</v>
      </c>
      <c r="C137" s="130" t="s">
        <v>36</v>
      </c>
      <c r="D137" s="130" t="s">
        <v>394</v>
      </c>
      <c r="E137" s="44">
        <v>10</v>
      </c>
      <c r="F137" s="131">
        <v>151.19999999999999</v>
      </c>
      <c r="G137" s="195" t="s">
        <v>50</v>
      </c>
      <c r="H137" s="127" t="s">
        <v>346</v>
      </c>
    </row>
    <row r="138" spans="1:8" hidden="1" x14ac:dyDescent="0.2">
      <c r="A138" s="126">
        <v>43923</v>
      </c>
      <c r="B138" s="130" t="s">
        <v>198</v>
      </c>
      <c r="C138" s="130" t="s">
        <v>38</v>
      </c>
      <c r="D138" s="130" t="s">
        <v>394</v>
      </c>
      <c r="E138" s="44">
        <v>39</v>
      </c>
      <c r="F138" s="131">
        <v>10.88</v>
      </c>
      <c r="G138" s="195" t="s">
        <v>50</v>
      </c>
      <c r="H138" s="127" t="s">
        <v>395</v>
      </c>
    </row>
    <row r="139" spans="1:8" hidden="1" x14ac:dyDescent="0.2">
      <c r="A139" s="126">
        <v>43923</v>
      </c>
      <c r="B139" s="130" t="s">
        <v>197</v>
      </c>
      <c r="C139" s="130" t="s">
        <v>36</v>
      </c>
      <c r="D139" s="130" t="s">
        <v>58</v>
      </c>
      <c r="E139" s="44">
        <v>37</v>
      </c>
      <c r="F139" s="131">
        <v>7.02</v>
      </c>
      <c r="G139" s="195" t="s">
        <v>52</v>
      </c>
      <c r="H139" s="127" t="s">
        <v>389</v>
      </c>
    </row>
    <row r="140" spans="1:8" hidden="1" x14ac:dyDescent="0.2">
      <c r="A140" s="126">
        <v>43923</v>
      </c>
      <c r="B140" s="130" t="s">
        <v>198</v>
      </c>
      <c r="C140" s="130" t="s">
        <v>40</v>
      </c>
      <c r="D140" s="130" t="s">
        <v>58</v>
      </c>
      <c r="E140" s="44">
        <v>3</v>
      </c>
      <c r="F140" s="131">
        <v>3598</v>
      </c>
      <c r="G140" s="195" t="s">
        <v>52</v>
      </c>
      <c r="H140" s="127" t="s">
        <v>200</v>
      </c>
    </row>
    <row r="141" spans="1:8" hidden="1" x14ac:dyDescent="0.2">
      <c r="A141" s="126">
        <v>43923</v>
      </c>
      <c r="B141" s="130" t="s">
        <v>197</v>
      </c>
      <c r="C141" s="130" t="s">
        <v>36</v>
      </c>
      <c r="D141" s="130" t="s">
        <v>345</v>
      </c>
      <c r="E141" s="44">
        <v>3</v>
      </c>
      <c r="F141" s="131">
        <v>3248</v>
      </c>
      <c r="G141" s="195" t="s">
        <v>52</v>
      </c>
      <c r="H141" s="127" t="s">
        <v>346</v>
      </c>
    </row>
    <row r="142" spans="1:8" hidden="1" x14ac:dyDescent="0.2">
      <c r="A142" s="126">
        <v>43923</v>
      </c>
      <c r="B142" s="130" t="s">
        <v>197</v>
      </c>
      <c r="C142" s="130" t="s">
        <v>38</v>
      </c>
      <c r="D142" s="130" t="s">
        <v>347</v>
      </c>
      <c r="E142" s="44">
        <v>33</v>
      </c>
      <c r="F142" s="131">
        <v>79.8</v>
      </c>
      <c r="G142" s="195" t="s">
        <v>52</v>
      </c>
      <c r="H142" s="127" t="s">
        <v>402</v>
      </c>
    </row>
    <row r="143" spans="1:8" hidden="1" x14ac:dyDescent="0.2">
      <c r="A143" s="126">
        <v>43923</v>
      </c>
      <c r="B143" s="130" t="s">
        <v>197</v>
      </c>
      <c r="C143" s="130" t="s">
        <v>38</v>
      </c>
      <c r="D143" s="130" t="s">
        <v>347</v>
      </c>
      <c r="E143" s="44">
        <v>34</v>
      </c>
      <c r="F143" s="131">
        <v>13.3</v>
      </c>
      <c r="G143" s="195" t="s">
        <v>52</v>
      </c>
      <c r="H143" s="127" t="s">
        <v>402</v>
      </c>
    </row>
    <row r="144" spans="1:8" hidden="1" x14ac:dyDescent="0.2">
      <c r="A144" s="126">
        <v>43923</v>
      </c>
      <c r="B144" s="130" t="s">
        <v>198</v>
      </c>
      <c r="C144" s="130" t="s">
        <v>38</v>
      </c>
      <c r="D144" s="130" t="s">
        <v>347</v>
      </c>
      <c r="E144" s="44">
        <v>35</v>
      </c>
      <c r="F144" s="131">
        <v>119.7</v>
      </c>
      <c r="G144" s="195" t="s">
        <v>52</v>
      </c>
      <c r="H144" s="127" t="s">
        <v>403</v>
      </c>
    </row>
    <row r="145" spans="1:8" hidden="1" x14ac:dyDescent="0.2">
      <c r="A145" s="126">
        <v>43923</v>
      </c>
      <c r="B145" s="130" t="s">
        <v>198</v>
      </c>
      <c r="C145" s="130" t="s">
        <v>38</v>
      </c>
      <c r="D145" s="130" t="s">
        <v>347</v>
      </c>
      <c r="E145" s="44">
        <v>48</v>
      </c>
      <c r="F145" s="131">
        <v>340</v>
      </c>
      <c r="G145" s="195" t="s">
        <v>52</v>
      </c>
      <c r="H145" s="127" t="s">
        <v>403</v>
      </c>
    </row>
    <row r="146" spans="1:8" hidden="1" x14ac:dyDescent="0.2">
      <c r="A146" s="126">
        <v>43923</v>
      </c>
      <c r="B146" s="130" t="s">
        <v>197</v>
      </c>
      <c r="C146" s="130" t="s">
        <v>38</v>
      </c>
      <c r="D146" s="130" t="s">
        <v>347</v>
      </c>
      <c r="E146" s="44">
        <v>49</v>
      </c>
      <c r="F146" s="131">
        <v>32</v>
      </c>
      <c r="G146" s="195" t="s">
        <v>52</v>
      </c>
      <c r="H146" s="127" t="s">
        <v>402</v>
      </c>
    </row>
    <row r="147" spans="1:8" hidden="1" x14ac:dyDescent="0.2">
      <c r="A147" s="126">
        <v>43923</v>
      </c>
      <c r="B147" s="130" t="s">
        <v>197</v>
      </c>
      <c r="C147" s="130" t="s">
        <v>36</v>
      </c>
      <c r="D147" s="130" t="s">
        <v>404</v>
      </c>
      <c r="E147" s="44">
        <v>16</v>
      </c>
      <c r="F147" s="131">
        <v>57.2</v>
      </c>
      <c r="G147" s="195" t="s">
        <v>52</v>
      </c>
      <c r="H147" s="127" t="s">
        <v>346</v>
      </c>
    </row>
    <row r="148" spans="1:8" hidden="1" x14ac:dyDescent="0.2">
      <c r="A148" s="126">
        <v>43923</v>
      </c>
      <c r="B148" s="130" t="s">
        <v>198</v>
      </c>
      <c r="C148" s="130" t="s">
        <v>38</v>
      </c>
      <c r="D148" s="130" t="s">
        <v>404</v>
      </c>
      <c r="E148" s="172">
        <v>30</v>
      </c>
      <c r="F148" s="131">
        <v>54.34</v>
      </c>
      <c r="G148" s="195" t="s">
        <v>52</v>
      </c>
      <c r="H148" s="127" t="s">
        <v>403</v>
      </c>
    </row>
    <row r="149" spans="1:8" hidden="1" x14ac:dyDescent="0.2">
      <c r="A149" s="126">
        <v>43923</v>
      </c>
      <c r="B149" s="130" t="s">
        <v>197</v>
      </c>
      <c r="C149" s="130" t="s">
        <v>36</v>
      </c>
      <c r="D149" s="130" t="s">
        <v>404</v>
      </c>
      <c r="E149" s="44">
        <v>44</v>
      </c>
      <c r="F149" s="131">
        <v>46</v>
      </c>
      <c r="G149" s="195" t="s">
        <v>52</v>
      </c>
      <c r="H149" s="127" t="s">
        <v>346</v>
      </c>
    </row>
    <row r="150" spans="1:8" hidden="1" x14ac:dyDescent="0.2">
      <c r="A150" s="126">
        <v>43923</v>
      </c>
      <c r="B150" s="130" t="s">
        <v>198</v>
      </c>
      <c r="C150" s="130" t="s">
        <v>38</v>
      </c>
      <c r="D150" s="130" t="s">
        <v>404</v>
      </c>
      <c r="E150" s="44">
        <v>44</v>
      </c>
      <c r="F150" s="131">
        <v>225</v>
      </c>
      <c r="G150" s="195" t="s">
        <v>52</v>
      </c>
      <c r="H150" s="127" t="s">
        <v>403</v>
      </c>
    </row>
    <row r="151" spans="1:8" hidden="1" x14ac:dyDescent="0.2">
      <c r="A151" s="126">
        <v>43923</v>
      </c>
      <c r="B151" s="130" t="s">
        <v>197</v>
      </c>
      <c r="C151" s="130" t="s">
        <v>36</v>
      </c>
      <c r="D151" s="130" t="s">
        <v>56</v>
      </c>
      <c r="E151" s="44">
        <v>2</v>
      </c>
      <c r="F151" s="131">
        <v>14</v>
      </c>
      <c r="G151" s="195" t="s">
        <v>52</v>
      </c>
      <c r="H151" s="127" t="s">
        <v>346</v>
      </c>
    </row>
    <row r="152" spans="1:8" hidden="1" x14ac:dyDescent="0.2">
      <c r="A152" s="126">
        <v>43923</v>
      </c>
      <c r="B152" s="130" t="s">
        <v>197</v>
      </c>
      <c r="C152" s="130" t="s">
        <v>36</v>
      </c>
      <c r="D152" s="130" t="s">
        <v>56</v>
      </c>
      <c r="E152" s="44">
        <v>20</v>
      </c>
      <c r="F152" s="131">
        <v>21.9</v>
      </c>
      <c r="G152" s="195" t="s">
        <v>52</v>
      </c>
      <c r="H152" s="127" t="s">
        <v>346</v>
      </c>
    </row>
    <row r="153" spans="1:8" hidden="1" x14ac:dyDescent="0.2">
      <c r="A153" s="126">
        <v>43923</v>
      </c>
      <c r="B153" s="130" t="s">
        <v>198</v>
      </c>
      <c r="C153" s="130" t="s">
        <v>40</v>
      </c>
      <c r="D153" s="130" t="s">
        <v>56</v>
      </c>
      <c r="E153" s="44">
        <v>16</v>
      </c>
      <c r="F153" s="131">
        <v>201</v>
      </c>
      <c r="G153" s="195" t="s">
        <v>52</v>
      </c>
      <c r="H153" s="127" t="s">
        <v>200</v>
      </c>
    </row>
    <row r="154" spans="1:8" hidden="1" x14ac:dyDescent="0.2">
      <c r="A154" s="126">
        <v>43923</v>
      </c>
      <c r="B154" s="130" t="s">
        <v>198</v>
      </c>
      <c r="C154" s="130" t="s">
        <v>40</v>
      </c>
      <c r="D154" s="130" t="s">
        <v>378</v>
      </c>
      <c r="E154" s="44">
        <v>13</v>
      </c>
      <c r="F154" s="131">
        <v>550.5</v>
      </c>
      <c r="G154" s="195" t="s">
        <v>52</v>
      </c>
      <c r="H154" s="127" t="s">
        <v>200</v>
      </c>
    </row>
    <row r="155" spans="1:8" hidden="1" x14ac:dyDescent="0.2">
      <c r="A155" s="126">
        <v>43923</v>
      </c>
      <c r="B155" s="130" t="s">
        <v>197</v>
      </c>
      <c r="C155" s="130" t="s">
        <v>36</v>
      </c>
      <c r="D155" s="130" t="s">
        <v>405</v>
      </c>
      <c r="E155" s="44">
        <v>13</v>
      </c>
      <c r="F155" s="131">
        <v>432.75</v>
      </c>
      <c r="G155" s="195" t="s">
        <v>52</v>
      </c>
      <c r="H155" s="127" t="s">
        <v>346</v>
      </c>
    </row>
    <row r="156" spans="1:8" hidden="1" x14ac:dyDescent="0.2">
      <c r="A156" s="126">
        <v>43923</v>
      </c>
      <c r="B156" s="130" t="s">
        <v>197</v>
      </c>
      <c r="C156" s="130" t="s">
        <v>36</v>
      </c>
      <c r="D156" s="130" t="s">
        <v>406</v>
      </c>
      <c r="E156" s="44">
        <v>16</v>
      </c>
      <c r="F156" s="131">
        <v>38.99</v>
      </c>
      <c r="G156" s="195" t="s">
        <v>52</v>
      </c>
      <c r="H156" s="127" t="s">
        <v>346</v>
      </c>
    </row>
    <row r="157" spans="1:8" hidden="1" x14ac:dyDescent="0.2">
      <c r="A157" s="126">
        <v>43923</v>
      </c>
      <c r="B157" s="130" t="s">
        <v>197</v>
      </c>
      <c r="C157" s="130" t="s">
        <v>37</v>
      </c>
      <c r="D157" s="130" t="s">
        <v>62</v>
      </c>
      <c r="E157" s="44">
        <v>45</v>
      </c>
      <c r="F157" s="131">
        <v>56.5</v>
      </c>
      <c r="G157" s="195" t="s">
        <v>314</v>
      </c>
      <c r="H157" s="127" t="s">
        <v>1602</v>
      </c>
    </row>
    <row r="158" spans="1:8" hidden="1" x14ac:dyDescent="0.2">
      <c r="A158" s="126">
        <v>43924</v>
      </c>
      <c r="B158" s="130" t="s">
        <v>197</v>
      </c>
      <c r="C158" s="130" t="s">
        <v>36</v>
      </c>
      <c r="D158" s="130" t="s">
        <v>927</v>
      </c>
      <c r="E158" s="44">
        <v>10</v>
      </c>
      <c r="F158" s="131">
        <v>6930</v>
      </c>
      <c r="G158" s="195" t="s">
        <v>312</v>
      </c>
      <c r="H158" s="127" t="s">
        <v>346</v>
      </c>
    </row>
    <row r="159" spans="1:8" hidden="1" x14ac:dyDescent="0.2">
      <c r="A159" s="126">
        <v>43924</v>
      </c>
      <c r="B159" s="130" t="s">
        <v>198</v>
      </c>
      <c r="C159" s="130" t="s">
        <v>40</v>
      </c>
      <c r="D159" s="130" t="s">
        <v>928</v>
      </c>
      <c r="E159" s="44">
        <v>10</v>
      </c>
      <c r="F159" s="131">
        <v>8030.4</v>
      </c>
      <c r="G159" s="195" t="s">
        <v>312</v>
      </c>
      <c r="H159" s="127" t="s">
        <v>463</v>
      </c>
    </row>
    <row r="160" spans="1:8" hidden="1" x14ac:dyDescent="0.2">
      <c r="A160" s="126">
        <v>43924</v>
      </c>
      <c r="B160" s="130" t="s">
        <v>197</v>
      </c>
      <c r="C160" s="130" t="s">
        <v>36</v>
      </c>
      <c r="D160" s="130" t="s">
        <v>877</v>
      </c>
      <c r="E160" s="44">
        <v>2</v>
      </c>
      <c r="F160" s="131">
        <v>131.19999999999999</v>
      </c>
      <c r="G160" s="195" t="s">
        <v>313</v>
      </c>
      <c r="H160" s="127" t="s">
        <v>346</v>
      </c>
    </row>
    <row r="161" spans="1:8" hidden="1" x14ac:dyDescent="0.2">
      <c r="A161" s="126">
        <v>43924</v>
      </c>
      <c r="B161" s="130" t="s">
        <v>197</v>
      </c>
      <c r="C161" s="130" t="s">
        <v>36</v>
      </c>
      <c r="D161" s="130" t="s">
        <v>877</v>
      </c>
      <c r="E161" s="44">
        <v>6</v>
      </c>
      <c r="F161" s="131">
        <v>149.5</v>
      </c>
      <c r="G161" s="195" t="s">
        <v>313</v>
      </c>
      <c r="H161" s="127" t="s">
        <v>346</v>
      </c>
    </row>
    <row r="162" spans="1:8" hidden="1" x14ac:dyDescent="0.2">
      <c r="A162" s="126">
        <v>43924</v>
      </c>
      <c r="B162" s="130" t="s">
        <v>197</v>
      </c>
      <c r="C162" s="130" t="s">
        <v>36</v>
      </c>
      <c r="D162" s="130" t="s">
        <v>877</v>
      </c>
      <c r="E162" s="44">
        <v>8</v>
      </c>
      <c r="F162" s="131">
        <v>23.92</v>
      </c>
      <c r="G162" s="195" t="s">
        <v>313</v>
      </c>
      <c r="H162" s="127" t="s">
        <v>346</v>
      </c>
    </row>
    <row r="163" spans="1:8" hidden="1" x14ac:dyDescent="0.2">
      <c r="A163" s="126">
        <v>43924</v>
      </c>
      <c r="B163" s="130" t="s">
        <v>198</v>
      </c>
      <c r="C163" s="130" t="s">
        <v>40</v>
      </c>
      <c r="D163" s="130" t="s">
        <v>231</v>
      </c>
      <c r="E163" s="44">
        <v>2</v>
      </c>
      <c r="F163" s="131">
        <v>147.6</v>
      </c>
      <c r="G163" s="195" t="s">
        <v>313</v>
      </c>
      <c r="H163" s="127" t="s">
        <v>40</v>
      </c>
    </row>
    <row r="164" spans="1:8" hidden="1" x14ac:dyDescent="0.2">
      <c r="A164" s="126">
        <v>43924</v>
      </c>
      <c r="B164" s="130" t="s">
        <v>198</v>
      </c>
      <c r="C164" s="130" t="s">
        <v>40</v>
      </c>
      <c r="D164" s="130" t="s">
        <v>231</v>
      </c>
      <c r="E164" s="44">
        <v>6</v>
      </c>
      <c r="F164" s="131">
        <v>165.6</v>
      </c>
      <c r="G164" s="195" t="s">
        <v>313</v>
      </c>
      <c r="H164" s="127" t="s">
        <v>40</v>
      </c>
    </row>
    <row r="165" spans="1:8" hidden="1" x14ac:dyDescent="0.2">
      <c r="A165" s="126">
        <v>43924</v>
      </c>
      <c r="B165" s="130" t="s">
        <v>198</v>
      </c>
      <c r="C165" s="130" t="s">
        <v>40</v>
      </c>
      <c r="D165" s="130" t="s">
        <v>231</v>
      </c>
      <c r="E165" s="44">
        <v>8</v>
      </c>
      <c r="F165" s="131">
        <v>31.92</v>
      </c>
      <c r="G165" s="195" t="s">
        <v>313</v>
      </c>
      <c r="H165" s="127" t="s">
        <v>40</v>
      </c>
    </row>
    <row r="166" spans="1:8" hidden="1" x14ac:dyDescent="0.2">
      <c r="A166" s="126">
        <v>43928</v>
      </c>
      <c r="B166" s="130" t="s">
        <v>197</v>
      </c>
      <c r="C166" s="130" t="s">
        <v>36</v>
      </c>
      <c r="D166" s="130" t="s">
        <v>995</v>
      </c>
      <c r="E166" s="44" t="s">
        <v>1368</v>
      </c>
      <c r="F166" s="131">
        <v>1435.2</v>
      </c>
      <c r="G166" s="195" t="s">
        <v>295</v>
      </c>
      <c r="H166" s="127" t="s">
        <v>1367</v>
      </c>
    </row>
    <row r="167" spans="1:8" hidden="1" x14ac:dyDescent="0.2">
      <c r="A167" s="126">
        <v>43929</v>
      </c>
      <c r="B167" s="130" t="s">
        <v>197</v>
      </c>
      <c r="C167" s="130" t="s">
        <v>37</v>
      </c>
      <c r="D167" s="130" t="s">
        <v>929</v>
      </c>
      <c r="E167" s="44">
        <v>2</v>
      </c>
      <c r="F167" s="131">
        <v>238</v>
      </c>
      <c r="G167" s="195" t="s">
        <v>298</v>
      </c>
    </row>
    <row r="168" spans="1:8" hidden="1" x14ac:dyDescent="0.2">
      <c r="A168" s="126">
        <v>43929</v>
      </c>
      <c r="B168" s="130" t="s">
        <v>198</v>
      </c>
      <c r="C168" s="130" t="s">
        <v>35</v>
      </c>
      <c r="D168" s="130" t="s">
        <v>1475</v>
      </c>
      <c r="E168" s="44" t="s">
        <v>1173</v>
      </c>
      <c r="F168" s="131">
        <v>50</v>
      </c>
      <c r="G168" s="195" t="s">
        <v>313</v>
      </c>
      <c r="H168" s="127" t="s">
        <v>1476</v>
      </c>
    </row>
    <row r="169" spans="1:8" hidden="1" x14ac:dyDescent="0.2">
      <c r="A169" s="126">
        <v>43930</v>
      </c>
      <c r="B169" s="130" t="s">
        <v>197</v>
      </c>
      <c r="C169" s="130" t="s">
        <v>35</v>
      </c>
      <c r="D169" s="130" t="s">
        <v>973</v>
      </c>
      <c r="F169" s="131">
        <v>4.32</v>
      </c>
      <c r="G169" s="195" t="s">
        <v>360</v>
      </c>
      <c r="H169" s="127" t="s">
        <v>974</v>
      </c>
    </row>
    <row r="170" spans="1:8" hidden="1" x14ac:dyDescent="0.2">
      <c r="A170" s="126">
        <v>43935</v>
      </c>
      <c r="B170" s="130" t="s">
        <v>197</v>
      </c>
      <c r="C170" s="130" t="s">
        <v>36</v>
      </c>
      <c r="D170" s="130" t="s">
        <v>886</v>
      </c>
      <c r="E170" s="44">
        <v>8</v>
      </c>
      <c r="F170" s="131">
        <v>675</v>
      </c>
      <c r="G170" s="195" t="s">
        <v>444</v>
      </c>
      <c r="H170" s="127" t="s">
        <v>887</v>
      </c>
    </row>
    <row r="171" spans="1:8" hidden="1" x14ac:dyDescent="0.2">
      <c r="A171" s="126">
        <v>43935</v>
      </c>
      <c r="B171" s="130" t="s">
        <v>197</v>
      </c>
      <c r="C171" s="130" t="s">
        <v>36</v>
      </c>
      <c r="D171" s="130" t="s">
        <v>888</v>
      </c>
      <c r="E171" s="44">
        <v>14</v>
      </c>
      <c r="F171" s="131">
        <v>1287.5</v>
      </c>
      <c r="G171" s="195" t="s">
        <v>444</v>
      </c>
      <c r="H171" s="127" t="s">
        <v>889</v>
      </c>
    </row>
    <row r="172" spans="1:8" hidden="1" x14ac:dyDescent="0.2">
      <c r="A172" s="126">
        <v>43935</v>
      </c>
      <c r="B172" s="130" t="s">
        <v>197</v>
      </c>
      <c r="C172" s="130" t="s">
        <v>36</v>
      </c>
      <c r="D172" s="130" t="s">
        <v>885</v>
      </c>
      <c r="E172" s="44">
        <v>1</v>
      </c>
      <c r="F172" s="131">
        <v>69</v>
      </c>
      <c r="G172" s="195" t="s">
        <v>444</v>
      </c>
      <c r="H172" s="127" t="s">
        <v>889</v>
      </c>
    </row>
    <row r="173" spans="1:8" hidden="1" x14ac:dyDescent="0.2">
      <c r="A173" s="126">
        <v>43935</v>
      </c>
      <c r="B173" s="130" t="s">
        <v>198</v>
      </c>
      <c r="C173" s="130" t="s">
        <v>40</v>
      </c>
      <c r="D173" s="130" t="s">
        <v>890</v>
      </c>
      <c r="E173" s="44">
        <v>14</v>
      </c>
      <c r="F173" s="131">
        <v>1351</v>
      </c>
      <c r="G173" s="195" t="s">
        <v>444</v>
      </c>
      <c r="H173" s="127" t="s">
        <v>463</v>
      </c>
    </row>
    <row r="174" spans="1:8" hidden="1" x14ac:dyDescent="0.2">
      <c r="A174" s="126">
        <v>43936</v>
      </c>
      <c r="B174" s="130" t="s">
        <v>197</v>
      </c>
      <c r="C174" s="130" t="s">
        <v>36</v>
      </c>
      <c r="D174" s="130" t="s">
        <v>385</v>
      </c>
      <c r="E174" s="44">
        <v>7</v>
      </c>
      <c r="F174" s="131">
        <v>24900</v>
      </c>
      <c r="G174" s="44" t="s">
        <v>425</v>
      </c>
      <c r="H174" s="127" t="s">
        <v>1013</v>
      </c>
    </row>
    <row r="175" spans="1:8" hidden="1" x14ac:dyDescent="0.2">
      <c r="A175" s="126">
        <v>43936</v>
      </c>
      <c r="B175" s="130" t="s">
        <v>197</v>
      </c>
      <c r="C175" s="130" t="s">
        <v>37</v>
      </c>
      <c r="D175" s="130" t="s">
        <v>1474</v>
      </c>
      <c r="E175" s="44">
        <v>2</v>
      </c>
      <c r="F175" s="131">
        <v>200</v>
      </c>
      <c r="G175" s="44" t="s">
        <v>422</v>
      </c>
      <c r="H175" s="127" t="s">
        <v>893</v>
      </c>
    </row>
    <row r="176" spans="1:8" hidden="1" x14ac:dyDescent="0.2">
      <c r="A176" s="126">
        <v>43936</v>
      </c>
      <c r="B176" s="130" t="s">
        <v>198</v>
      </c>
      <c r="C176" s="130" t="s">
        <v>40</v>
      </c>
      <c r="D176" s="130" t="s">
        <v>884</v>
      </c>
      <c r="E176" s="44">
        <v>8</v>
      </c>
      <c r="F176" s="131">
        <v>1036.8</v>
      </c>
      <c r="G176" s="206" t="s">
        <v>444</v>
      </c>
      <c r="H176" s="127" t="s">
        <v>463</v>
      </c>
    </row>
    <row r="177" spans="1:8" hidden="1" x14ac:dyDescent="0.2">
      <c r="A177" s="126">
        <v>43937</v>
      </c>
      <c r="B177" s="130" t="s">
        <v>198</v>
      </c>
      <c r="C177" s="130" t="s">
        <v>40</v>
      </c>
      <c r="D177" s="130" t="s">
        <v>925</v>
      </c>
      <c r="E177" s="44">
        <v>11</v>
      </c>
      <c r="F177" s="131">
        <v>1021.5</v>
      </c>
      <c r="G177" s="206" t="s">
        <v>314</v>
      </c>
      <c r="H177" s="127" t="s">
        <v>1060</v>
      </c>
    </row>
    <row r="178" spans="1:8" hidden="1" x14ac:dyDescent="0.2">
      <c r="A178" s="126">
        <v>43941</v>
      </c>
      <c r="B178" s="130" t="s">
        <v>198</v>
      </c>
      <c r="C178" s="130" t="s">
        <v>35</v>
      </c>
      <c r="D178" s="130" t="s">
        <v>762</v>
      </c>
      <c r="E178" s="44">
        <v>67</v>
      </c>
      <c r="F178" s="131">
        <v>140.4</v>
      </c>
      <c r="G178" s="206" t="s">
        <v>355</v>
      </c>
    </row>
    <row r="179" spans="1:8" hidden="1" x14ac:dyDescent="0.2">
      <c r="A179" s="126">
        <v>43941</v>
      </c>
      <c r="B179" s="130" t="s">
        <v>197</v>
      </c>
      <c r="C179" s="130" t="s">
        <v>36</v>
      </c>
      <c r="D179" s="130" t="s">
        <v>762</v>
      </c>
      <c r="E179" s="290">
        <v>22</v>
      </c>
      <c r="F179" s="131">
        <v>625</v>
      </c>
      <c r="G179" s="44" t="s">
        <v>355</v>
      </c>
      <c r="H179" s="127" t="s">
        <v>940</v>
      </c>
    </row>
    <row r="180" spans="1:8" hidden="1" x14ac:dyDescent="0.2">
      <c r="A180" s="126">
        <v>43945</v>
      </c>
      <c r="B180" s="170" t="s">
        <v>197</v>
      </c>
      <c r="C180" s="170" t="s">
        <v>36</v>
      </c>
      <c r="D180" s="170" t="s">
        <v>75</v>
      </c>
      <c r="E180" s="169">
        <v>9</v>
      </c>
      <c r="F180" s="171">
        <v>1365</v>
      </c>
      <c r="G180" s="44" t="s">
        <v>70</v>
      </c>
      <c r="H180" s="127" t="s">
        <v>469</v>
      </c>
    </row>
    <row r="181" spans="1:8" hidden="1" x14ac:dyDescent="0.2">
      <c r="A181" s="126">
        <v>43945</v>
      </c>
      <c r="B181" s="130" t="s">
        <v>197</v>
      </c>
      <c r="C181" s="130" t="s">
        <v>37</v>
      </c>
      <c r="D181" s="130" t="s">
        <v>447</v>
      </c>
      <c r="E181" s="44">
        <v>1</v>
      </c>
      <c r="F181" s="131">
        <v>89.4</v>
      </c>
      <c r="G181" s="44" t="s">
        <v>94</v>
      </c>
      <c r="H181" s="127" t="s">
        <v>448</v>
      </c>
    </row>
    <row r="182" spans="1:8" hidden="1" x14ac:dyDescent="0.2">
      <c r="A182" s="126">
        <v>43945</v>
      </c>
      <c r="B182" s="130" t="s">
        <v>197</v>
      </c>
      <c r="C182" s="130" t="s">
        <v>36</v>
      </c>
      <c r="D182" s="130" t="s">
        <v>461</v>
      </c>
      <c r="E182" s="44">
        <v>1</v>
      </c>
      <c r="F182" s="131">
        <v>831.47</v>
      </c>
      <c r="G182" s="44" t="s">
        <v>97</v>
      </c>
      <c r="H182" s="127" t="s">
        <v>462</v>
      </c>
    </row>
    <row r="183" spans="1:8" hidden="1" x14ac:dyDescent="0.2">
      <c r="A183" s="126">
        <v>43945</v>
      </c>
      <c r="B183" s="130" t="s">
        <v>198</v>
      </c>
      <c r="C183" s="130" t="s">
        <v>40</v>
      </c>
      <c r="D183" s="130" t="s">
        <v>328</v>
      </c>
      <c r="E183" s="290">
        <v>1</v>
      </c>
      <c r="F183" s="131">
        <v>1200</v>
      </c>
      <c r="G183" s="44" t="s">
        <v>97</v>
      </c>
      <c r="H183" s="127" t="s">
        <v>463</v>
      </c>
    </row>
    <row r="184" spans="1:8" hidden="1" x14ac:dyDescent="0.2">
      <c r="A184" s="126">
        <v>43945</v>
      </c>
      <c r="B184" s="170" t="s">
        <v>197</v>
      </c>
      <c r="C184" s="170" t="s">
        <v>36</v>
      </c>
      <c r="D184" s="170"/>
      <c r="E184" s="169">
        <v>1</v>
      </c>
      <c r="F184" s="171">
        <v>0</v>
      </c>
      <c r="G184" s="44" t="s">
        <v>110</v>
      </c>
      <c r="H184" s="127" t="s">
        <v>283</v>
      </c>
    </row>
    <row r="185" spans="1:8" hidden="1" x14ac:dyDescent="0.2">
      <c r="A185" s="126">
        <v>43946</v>
      </c>
      <c r="B185" s="130" t="s">
        <v>197</v>
      </c>
      <c r="C185" s="130" t="s">
        <v>36</v>
      </c>
      <c r="D185" s="130" t="s">
        <v>58</v>
      </c>
      <c r="E185" s="44">
        <v>1</v>
      </c>
      <c r="F185" s="131">
        <v>4200</v>
      </c>
      <c r="G185" s="44" t="s">
        <v>431</v>
      </c>
      <c r="H185" s="127" t="s">
        <v>1662</v>
      </c>
    </row>
    <row r="186" spans="1:8" hidden="1" x14ac:dyDescent="0.2">
      <c r="A186" s="126">
        <v>43948</v>
      </c>
      <c r="B186" s="130" t="s">
        <v>197</v>
      </c>
      <c r="C186" s="130" t="s">
        <v>36</v>
      </c>
      <c r="D186" s="130" t="s">
        <v>1180</v>
      </c>
      <c r="E186" s="290" t="s">
        <v>1181</v>
      </c>
      <c r="F186" s="131">
        <v>3158.8</v>
      </c>
      <c r="G186" s="44" t="s">
        <v>366</v>
      </c>
      <c r="H186" s="127" t="s">
        <v>1182</v>
      </c>
    </row>
    <row r="187" spans="1:8" hidden="1" x14ac:dyDescent="0.2">
      <c r="A187" s="126">
        <v>43948</v>
      </c>
      <c r="B187" s="130" t="s">
        <v>198</v>
      </c>
      <c r="C187" s="130" t="s">
        <v>40</v>
      </c>
      <c r="D187" s="130" t="s">
        <v>995</v>
      </c>
      <c r="E187" s="44" t="s">
        <v>1181</v>
      </c>
      <c r="F187" s="131">
        <v>3348</v>
      </c>
      <c r="G187" s="44" t="s">
        <v>366</v>
      </c>
      <c r="H187" s="127" t="s">
        <v>1060</v>
      </c>
    </row>
    <row r="188" spans="1:8" hidden="1" x14ac:dyDescent="0.2">
      <c r="A188" s="168">
        <v>43950</v>
      </c>
      <c r="B188" s="170" t="s">
        <v>197</v>
      </c>
      <c r="C188" s="170" t="s">
        <v>36</v>
      </c>
      <c r="D188" s="170" t="s">
        <v>406</v>
      </c>
      <c r="E188" s="169">
        <v>6</v>
      </c>
      <c r="F188" s="171">
        <v>330.46</v>
      </c>
      <c r="G188" s="44" t="s">
        <v>70</v>
      </c>
      <c r="H188" s="127" t="s">
        <v>346</v>
      </c>
    </row>
    <row r="189" spans="1:8" hidden="1" x14ac:dyDescent="0.2">
      <c r="A189" s="126">
        <v>43950</v>
      </c>
      <c r="B189" s="130" t="s">
        <v>197</v>
      </c>
      <c r="C189" s="130" t="s">
        <v>37</v>
      </c>
      <c r="D189" s="130" t="s">
        <v>1090</v>
      </c>
      <c r="E189" s="44">
        <v>0</v>
      </c>
      <c r="F189" s="131">
        <v>60</v>
      </c>
      <c r="G189" s="44" t="s">
        <v>366</v>
      </c>
      <c r="H189" s="127" t="s">
        <v>893</v>
      </c>
    </row>
    <row r="190" spans="1:8" hidden="1" x14ac:dyDescent="0.2">
      <c r="A190" s="126">
        <v>43950</v>
      </c>
      <c r="B190" s="130" t="s">
        <v>197</v>
      </c>
      <c r="C190" s="130" t="s">
        <v>35</v>
      </c>
      <c r="D190" s="130" t="s">
        <v>81</v>
      </c>
      <c r="E190" s="44">
        <v>24</v>
      </c>
      <c r="F190" s="131">
        <v>1.78</v>
      </c>
      <c r="G190" s="44" t="s">
        <v>480</v>
      </c>
      <c r="H190" s="127" t="s">
        <v>941</v>
      </c>
    </row>
    <row r="191" spans="1:8" hidden="1" x14ac:dyDescent="0.2">
      <c r="A191" s="126">
        <v>43950</v>
      </c>
      <c r="B191" s="130" t="s">
        <v>197</v>
      </c>
      <c r="C191" s="130" t="s">
        <v>37</v>
      </c>
      <c r="D191" s="130" t="s">
        <v>472</v>
      </c>
      <c r="E191" s="44">
        <v>1</v>
      </c>
      <c r="F191" s="131">
        <v>33000</v>
      </c>
      <c r="G191" s="44" t="s">
        <v>473</v>
      </c>
      <c r="H191" s="127" t="s">
        <v>469</v>
      </c>
    </row>
    <row r="192" spans="1:8" hidden="1" x14ac:dyDescent="0.2">
      <c r="A192" s="126">
        <v>43951</v>
      </c>
      <c r="B192" s="130" t="s">
        <v>198</v>
      </c>
      <c r="C192" s="130" t="s">
        <v>40</v>
      </c>
      <c r="D192" s="130" t="s">
        <v>906</v>
      </c>
      <c r="E192" s="44">
        <v>18</v>
      </c>
      <c r="F192" s="131">
        <v>2567</v>
      </c>
      <c r="G192" s="44" t="s">
        <v>480</v>
      </c>
      <c r="H192" s="127" t="s">
        <v>1060</v>
      </c>
    </row>
    <row r="193" spans="1:8" hidden="1" x14ac:dyDescent="0.2">
      <c r="A193" s="126">
        <v>43951</v>
      </c>
      <c r="B193" s="130" t="s">
        <v>198</v>
      </c>
      <c r="C193" s="130" t="s">
        <v>40</v>
      </c>
      <c r="D193" s="130" t="s">
        <v>484</v>
      </c>
      <c r="E193" s="44">
        <v>29</v>
      </c>
      <c r="F193" s="131">
        <v>395</v>
      </c>
      <c r="G193" s="44" t="s">
        <v>480</v>
      </c>
      <c r="H193" s="127" t="s">
        <v>1060</v>
      </c>
    </row>
    <row r="194" spans="1:8" hidden="1" x14ac:dyDescent="0.2">
      <c r="A194" s="126">
        <v>43951</v>
      </c>
      <c r="B194" s="130" t="s">
        <v>197</v>
      </c>
      <c r="C194" s="130" t="s">
        <v>36</v>
      </c>
      <c r="D194" s="130" t="s">
        <v>58</v>
      </c>
      <c r="E194" s="44">
        <v>18</v>
      </c>
      <c r="F194" s="131">
        <v>2060</v>
      </c>
      <c r="G194" s="44" t="s">
        <v>480</v>
      </c>
      <c r="H194" s="127" t="s">
        <v>1069</v>
      </c>
    </row>
    <row r="195" spans="1:8" hidden="1" x14ac:dyDescent="0.2">
      <c r="A195" s="126">
        <v>43951</v>
      </c>
      <c r="B195" s="130" t="s">
        <v>197</v>
      </c>
      <c r="C195" s="130" t="s">
        <v>36</v>
      </c>
      <c r="D195" s="130" t="s">
        <v>58</v>
      </c>
      <c r="E195" s="44">
        <v>29</v>
      </c>
      <c r="F195" s="131">
        <v>270</v>
      </c>
      <c r="G195" s="44" t="s">
        <v>480</v>
      </c>
      <c r="H195" s="127" t="s">
        <v>1069</v>
      </c>
    </row>
    <row r="196" spans="1:8" hidden="1" x14ac:dyDescent="0.2">
      <c r="A196" s="126">
        <v>43952</v>
      </c>
      <c r="B196" s="130" t="s">
        <v>197</v>
      </c>
      <c r="C196" s="130" t="s">
        <v>37</v>
      </c>
      <c r="D196" s="130" t="s">
        <v>871</v>
      </c>
      <c r="E196" s="44" t="s">
        <v>1083</v>
      </c>
      <c r="F196" s="131">
        <v>512.29999999999995</v>
      </c>
      <c r="G196" s="44" t="s">
        <v>106</v>
      </c>
      <c r="H196" s="127" t="s">
        <v>872</v>
      </c>
    </row>
    <row r="197" spans="1:8" hidden="1" x14ac:dyDescent="0.2">
      <c r="A197" s="126">
        <v>43956</v>
      </c>
      <c r="B197" s="130" t="s">
        <v>198</v>
      </c>
      <c r="C197" s="130" t="s">
        <v>35</v>
      </c>
      <c r="D197" s="130" t="s">
        <v>146</v>
      </c>
      <c r="E197" s="44" t="s">
        <v>1340</v>
      </c>
      <c r="F197" s="131">
        <v>34.08</v>
      </c>
      <c r="G197" s="44" t="s">
        <v>368</v>
      </c>
      <c r="H197" s="127" t="s">
        <v>1337</v>
      </c>
    </row>
    <row r="198" spans="1:8" hidden="1" x14ac:dyDescent="0.2">
      <c r="A198" s="126">
        <v>43956</v>
      </c>
      <c r="B198" s="130" t="s">
        <v>197</v>
      </c>
      <c r="C198" s="130" t="s">
        <v>37</v>
      </c>
      <c r="D198" s="130" t="s">
        <v>378</v>
      </c>
      <c r="E198" s="44" t="s">
        <v>1364</v>
      </c>
      <c r="F198" s="131">
        <v>89.16</v>
      </c>
      <c r="G198" s="44" t="s">
        <v>480</v>
      </c>
      <c r="H198" s="127" t="s">
        <v>893</v>
      </c>
    </row>
    <row r="199" spans="1:8" hidden="1" x14ac:dyDescent="0.2">
      <c r="A199" s="126">
        <v>43958</v>
      </c>
      <c r="B199" s="130" t="s">
        <v>198</v>
      </c>
      <c r="C199" s="130" t="s">
        <v>38</v>
      </c>
      <c r="D199" s="130" t="s">
        <v>1022</v>
      </c>
      <c r="E199" s="44">
        <v>3</v>
      </c>
      <c r="F199" s="131">
        <v>23.12</v>
      </c>
      <c r="G199" s="44" t="s">
        <v>476</v>
      </c>
      <c r="H199" s="127" t="s">
        <v>1023</v>
      </c>
    </row>
    <row r="200" spans="1:8" hidden="1" x14ac:dyDescent="0.2">
      <c r="A200" s="126">
        <v>43958</v>
      </c>
      <c r="B200" s="130" t="s">
        <v>198</v>
      </c>
      <c r="C200" s="130" t="s">
        <v>38</v>
      </c>
      <c r="D200" s="130" t="s">
        <v>1022</v>
      </c>
      <c r="E200" s="44">
        <v>6</v>
      </c>
      <c r="F200" s="131">
        <v>13.2</v>
      </c>
      <c r="G200" s="44" t="s">
        <v>487</v>
      </c>
      <c r="H200" s="127" t="s">
        <v>1023</v>
      </c>
    </row>
    <row r="201" spans="1:8" hidden="1" x14ac:dyDescent="0.2">
      <c r="A201" s="126">
        <v>43958</v>
      </c>
      <c r="B201" s="130" t="s">
        <v>198</v>
      </c>
      <c r="C201" s="130" t="s">
        <v>40</v>
      </c>
      <c r="D201" s="130" t="s">
        <v>1150</v>
      </c>
      <c r="E201" s="44">
        <v>2</v>
      </c>
      <c r="F201" s="131">
        <v>1100</v>
      </c>
      <c r="G201" s="44" t="s">
        <v>487</v>
      </c>
      <c r="H201" s="127" t="s">
        <v>1060</v>
      </c>
    </row>
    <row r="202" spans="1:8" hidden="1" x14ac:dyDescent="0.2">
      <c r="A202" s="126">
        <v>43958</v>
      </c>
      <c r="B202" s="130" t="s">
        <v>197</v>
      </c>
      <c r="C202" s="130" t="s">
        <v>36</v>
      </c>
      <c r="D202" s="130" t="s">
        <v>926</v>
      </c>
      <c r="E202" s="44">
        <v>2</v>
      </c>
      <c r="F202" s="131">
        <v>1085.7</v>
      </c>
      <c r="G202" s="44" t="s">
        <v>487</v>
      </c>
      <c r="H202" s="127" t="s">
        <v>346</v>
      </c>
    </row>
    <row r="203" spans="1:8" hidden="1" x14ac:dyDescent="0.2">
      <c r="A203" s="126">
        <v>43958</v>
      </c>
      <c r="B203" s="130" t="s">
        <v>197</v>
      </c>
      <c r="C203" s="130" t="s">
        <v>36</v>
      </c>
      <c r="D203" s="130" t="s">
        <v>1663</v>
      </c>
      <c r="E203" s="44">
        <v>3</v>
      </c>
      <c r="F203" s="131">
        <v>4057.05</v>
      </c>
      <c r="G203" s="44" t="s">
        <v>487</v>
      </c>
      <c r="H203" s="127" t="s">
        <v>346</v>
      </c>
    </row>
    <row r="204" spans="1:8" hidden="1" x14ac:dyDescent="0.2">
      <c r="A204" s="126">
        <v>43962</v>
      </c>
      <c r="B204" s="130" t="s">
        <v>197</v>
      </c>
      <c r="C204" s="130" t="s">
        <v>36</v>
      </c>
      <c r="D204" s="130" t="s">
        <v>1338</v>
      </c>
      <c r="E204" s="44" t="s">
        <v>1341</v>
      </c>
      <c r="F204" s="131">
        <v>3420.43</v>
      </c>
      <c r="G204" s="44" t="s">
        <v>368</v>
      </c>
      <c r="H204" s="127" t="s">
        <v>1339</v>
      </c>
    </row>
    <row r="205" spans="1:8" hidden="1" x14ac:dyDescent="0.2">
      <c r="A205" s="126">
        <v>43962</v>
      </c>
      <c r="B205" s="130" t="s">
        <v>198</v>
      </c>
      <c r="C205" s="130" t="s">
        <v>40</v>
      </c>
      <c r="D205" s="130" t="s">
        <v>1004</v>
      </c>
      <c r="E205" s="44" t="s">
        <v>1342</v>
      </c>
      <c r="F205" s="131">
        <v>450.14</v>
      </c>
      <c r="G205" s="44" t="s">
        <v>368</v>
      </c>
      <c r="H205" s="127" t="s">
        <v>1060</v>
      </c>
    </row>
    <row r="206" spans="1:8" hidden="1" x14ac:dyDescent="0.2">
      <c r="A206" s="126">
        <v>43962</v>
      </c>
      <c r="B206" s="130" t="s">
        <v>198</v>
      </c>
      <c r="C206" s="130" t="s">
        <v>40</v>
      </c>
      <c r="D206" s="130" t="s">
        <v>1184</v>
      </c>
      <c r="E206" s="44" t="s">
        <v>1343</v>
      </c>
      <c r="F206" s="131">
        <v>2590.39</v>
      </c>
      <c r="G206" s="44" t="s">
        <v>368</v>
      </c>
      <c r="H206" s="127" t="s">
        <v>1060</v>
      </c>
    </row>
    <row r="207" spans="1:8" hidden="1" x14ac:dyDescent="0.2">
      <c r="A207" s="126">
        <v>43962</v>
      </c>
      <c r="B207" s="130" t="s">
        <v>197</v>
      </c>
      <c r="C207" s="130" t="s">
        <v>37</v>
      </c>
      <c r="D207" s="130" t="s">
        <v>1004</v>
      </c>
      <c r="E207" s="44" t="s">
        <v>1173</v>
      </c>
      <c r="F207" s="131">
        <v>15.41</v>
      </c>
      <c r="G207" s="44" t="s">
        <v>368</v>
      </c>
      <c r="H207" s="127" t="s">
        <v>893</v>
      </c>
    </row>
    <row r="208" spans="1:8" hidden="1" x14ac:dyDescent="0.2">
      <c r="A208" s="126">
        <v>43962</v>
      </c>
      <c r="B208" s="130" t="s">
        <v>197</v>
      </c>
      <c r="C208" s="130" t="s">
        <v>37</v>
      </c>
      <c r="D208" s="130" t="s">
        <v>146</v>
      </c>
      <c r="E208" s="44" t="s">
        <v>1173</v>
      </c>
      <c r="F208" s="131">
        <v>2040.93</v>
      </c>
      <c r="G208" s="44" t="s">
        <v>368</v>
      </c>
      <c r="H208" s="127" t="s">
        <v>893</v>
      </c>
    </row>
    <row r="209" spans="1:8" hidden="1" x14ac:dyDescent="0.2">
      <c r="A209" s="126">
        <v>43962</v>
      </c>
      <c r="B209" s="130" t="s">
        <v>197</v>
      </c>
      <c r="C209" s="130" t="s">
        <v>37</v>
      </c>
      <c r="D209" s="130" t="s">
        <v>995</v>
      </c>
      <c r="E209" s="44" t="s">
        <v>1173</v>
      </c>
      <c r="F209" s="131">
        <v>464.17</v>
      </c>
      <c r="G209" s="44" t="s">
        <v>368</v>
      </c>
      <c r="H209" s="127" t="s">
        <v>893</v>
      </c>
    </row>
    <row r="210" spans="1:8" hidden="1" x14ac:dyDescent="0.2">
      <c r="A210" s="126">
        <v>43964</v>
      </c>
      <c r="B210" s="130" t="s">
        <v>197</v>
      </c>
      <c r="C210" s="130" t="s">
        <v>36</v>
      </c>
      <c r="D210" s="130" t="s">
        <v>995</v>
      </c>
      <c r="E210" s="44">
        <v>15</v>
      </c>
      <c r="F210" s="131">
        <v>59.95</v>
      </c>
      <c r="G210" s="44" t="s">
        <v>366</v>
      </c>
      <c r="H210" s="127" t="s">
        <v>1183</v>
      </c>
    </row>
    <row r="211" spans="1:8" hidden="1" x14ac:dyDescent="0.2">
      <c r="A211" s="126">
        <v>43964</v>
      </c>
      <c r="B211" s="130" t="s">
        <v>198</v>
      </c>
      <c r="C211" s="130" t="s">
        <v>40</v>
      </c>
      <c r="D211" s="130" t="s">
        <v>1090</v>
      </c>
      <c r="E211" s="44">
        <v>15</v>
      </c>
      <c r="F211" s="131">
        <v>60</v>
      </c>
      <c r="G211" s="44" t="s">
        <v>366</v>
      </c>
      <c r="H211" s="127" t="s">
        <v>1060</v>
      </c>
    </row>
    <row r="212" spans="1:8" hidden="1" x14ac:dyDescent="0.2">
      <c r="A212" s="126">
        <v>43964</v>
      </c>
      <c r="B212" s="130" t="s">
        <v>198</v>
      </c>
      <c r="C212" s="130" t="s">
        <v>40</v>
      </c>
      <c r="D212" s="130" t="s">
        <v>995</v>
      </c>
      <c r="E212" s="44">
        <v>0</v>
      </c>
      <c r="F212" s="131">
        <v>225.91</v>
      </c>
      <c r="G212" s="44" t="s">
        <v>366</v>
      </c>
      <c r="H212" s="127" t="s">
        <v>1060</v>
      </c>
    </row>
    <row r="213" spans="1:8" hidden="1" x14ac:dyDescent="0.2">
      <c r="A213" s="126">
        <v>43964</v>
      </c>
      <c r="B213" s="130" t="s">
        <v>198</v>
      </c>
      <c r="C213" s="130" t="s">
        <v>35</v>
      </c>
      <c r="D213" s="130" t="s">
        <v>345</v>
      </c>
      <c r="E213" s="290">
        <v>5</v>
      </c>
      <c r="F213" s="131">
        <v>111.1</v>
      </c>
      <c r="G213" s="44" t="s">
        <v>516</v>
      </c>
      <c r="H213" s="127" t="s">
        <v>1401</v>
      </c>
    </row>
    <row r="214" spans="1:8" hidden="1" x14ac:dyDescent="0.2">
      <c r="A214" s="126">
        <v>43964</v>
      </c>
      <c r="B214" s="130" t="s">
        <v>197</v>
      </c>
      <c r="C214" s="130" t="s">
        <v>38</v>
      </c>
      <c r="D214" s="130" t="s">
        <v>799</v>
      </c>
      <c r="E214" s="290">
        <v>5</v>
      </c>
      <c r="F214" s="131">
        <v>4.2</v>
      </c>
      <c r="G214" s="44" t="s">
        <v>495</v>
      </c>
      <c r="H214" s="127" t="s">
        <v>1023</v>
      </c>
    </row>
    <row r="215" spans="1:8" hidden="1" x14ac:dyDescent="0.2">
      <c r="A215" s="126">
        <v>43964</v>
      </c>
      <c r="B215" s="130" t="s">
        <v>197</v>
      </c>
      <c r="C215" s="130" t="s">
        <v>36</v>
      </c>
      <c r="D215" s="130" t="s">
        <v>715</v>
      </c>
      <c r="E215" s="44">
        <v>4</v>
      </c>
      <c r="F215" s="131">
        <v>514.5</v>
      </c>
      <c r="G215" s="44" t="s">
        <v>495</v>
      </c>
      <c r="H215" s="127" t="s">
        <v>1176</v>
      </c>
    </row>
    <row r="216" spans="1:8" hidden="1" x14ac:dyDescent="0.2">
      <c r="A216" s="126">
        <v>43964</v>
      </c>
      <c r="B216" s="130" t="s">
        <v>198</v>
      </c>
      <c r="C216" s="130" t="s">
        <v>40</v>
      </c>
      <c r="D216" s="130" t="s">
        <v>953</v>
      </c>
      <c r="E216" s="44" t="s">
        <v>1177</v>
      </c>
      <c r="F216" s="131">
        <v>715.9</v>
      </c>
      <c r="G216" s="44" t="s">
        <v>495</v>
      </c>
      <c r="H216" s="127" t="s">
        <v>1060</v>
      </c>
    </row>
    <row r="217" spans="1:8" hidden="1" x14ac:dyDescent="0.2">
      <c r="A217" s="126">
        <v>43964</v>
      </c>
      <c r="B217" s="130" t="s">
        <v>197</v>
      </c>
      <c r="C217" s="130" t="s">
        <v>36</v>
      </c>
      <c r="D217" s="130" t="s">
        <v>717</v>
      </c>
      <c r="E217" s="44">
        <v>1</v>
      </c>
      <c r="F217" s="131">
        <v>717.5</v>
      </c>
      <c r="G217" s="44" t="s">
        <v>495</v>
      </c>
      <c r="H217" s="127" t="s">
        <v>346</v>
      </c>
    </row>
    <row r="218" spans="1:8" hidden="1" x14ac:dyDescent="0.2">
      <c r="A218" s="126">
        <v>43964</v>
      </c>
      <c r="B218" s="130" t="s">
        <v>198</v>
      </c>
      <c r="C218" s="130" t="s">
        <v>40</v>
      </c>
      <c r="D218" s="130" t="s">
        <v>1068</v>
      </c>
      <c r="E218" s="44">
        <v>1</v>
      </c>
      <c r="F218" s="131">
        <v>2900</v>
      </c>
      <c r="G218" s="44" t="s">
        <v>495</v>
      </c>
      <c r="H218" s="127" t="s">
        <v>1060</v>
      </c>
    </row>
    <row r="219" spans="1:8" hidden="1" x14ac:dyDescent="0.2">
      <c r="A219" s="126">
        <v>43966</v>
      </c>
      <c r="B219" s="130" t="s">
        <v>197</v>
      </c>
      <c r="C219" s="130" t="s">
        <v>36</v>
      </c>
      <c r="D219" s="130" t="s">
        <v>1656</v>
      </c>
      <c r="E219" s="44">
        <v>1</v>
      </c>
      <c r="F219" s="131">
        <v>1178</v>
      </c>
      <c r="G219" s="44" t="s">
        <v>428</v>
      </c>
      <c r="H219" s="127" t="s">
        <v>940</v>
      </c>
    </row>
    <row r="220" spans="1:8" hidden="1" x14ac:dyDescent="0.2">
      <c r="A220" s="126">
        <v>43969</v>
      </c>
      <c r="B220" s="130" t="s">
        <v>197</v>
      </c>
      <c r="C220" s="130" t="s">
        <v>37</v>
      </c>
      <c r="D220" s="130" t="s">
        <v>378</v>
      </c>
      <c r="E220" s="44">
        <v>3</v>
      </c>
      <c r="F220" s="131">
        <v>77.760000000000005</v>
      </c>
      <c r="G220" s="44" t="s">
        <v>522</v>
      </c>
      <c r="H220" s="127" t="s">
        <v>893</v>
      </c>
    </row>
    <row r="221" spans="1:8" hidden="1" x14ac:dyDescent="0.2">
      <c r="A221" s="168">
        <v>43970</v>
      </c>
      <c r="B221" s="170" t="s">
        <v>197</v>
      </c>
      <c r="C221" s="170" t="s">
        <v>37</v>
      </c>
      <c r="D221" s="170" t="s">
        <v>231</v>
      </c>
      <c r="E221" s="169">
        <v>3</v>
      </c>
      <c r="F221" s="171">
        <v>59.95</v>
      </c>
      <c r="G221" s="44" t="s">
        <v>158</v>
      </c>
      <c r="H221" s="127" t="s">
        <v>469</v>
      </c>
    </row>
    <row r="222" spans="1:8" hidden="1" x14ac:dyDescent="0.2">
      <c r="A222" s="168">
        <v>43970</v>
      </c>
      <c r="B222" s="170" t="s">
        <v>197</v>
      </c>
      <c r="C222" s="170" t="s">
        <v>35</v>
      </c>
      <c r="D222" s="170" t="s">
        <v>470</v>
      </c>
      <c r="E222" s="169">
        <v>1</v>
      </c>
      <c r="F222" s="171">
        <v>95.2</v>
      </c>
      <c r="G222" s="44" t="s">
        <v>174</v>
      </c>
      <c r="H222" s="127" t="s">
        <v>665</v>
      </c>
    </row>
    <row r="223" spans="1:8" hidden="1" x14ac:dyDescent="0.2">
      <c r="A223" s="126">
        <v>43970</v>
      </c>
      <c r="B223" s="130" t="s">
        <v>197</v>
      </c>
      <c r="C223" s="130" t="s">
        <v>36</v>
      </c>
      <c r="D223" s="130" t="s">
        <v>404</v>
      </c>
      <c r="E223" s="44">
        <v>4</v>
      </c>
      <c r="F223" s="131">
        <v>1076</v>
      </c>
      <c r="G223" s="44" t="s">
        <v>522</v>
      </c>
      <c r="H223" s="127" t="s">
        <v>940</v>
      </c>
    </row>
    <row r="224" spans="1:8" hidden="1" x14ac:dyDescent="0.2">
      <c r="A224" s="126">
        <v>43970</v>
      </c>
      <c r="B224" s="130" t="s">
        <v>197</v>
      </c>
      <c r="C224" s="130" t="s">
        <v>37</v>
      </c>
      <c r="D224" s="130" t="s">
        <v>404</v>
      </c>
      <c r="E224" s="44">
        <v>2</v>
      </c>
      <c r="F224" s="131">
        <v>45</v>
      </c>
      <c r="G224" s="44" t="s">
        <v>522</v>
      </c>
      <c r="H224" s="127" t="s">
        <v>940</v>
      </c>
    </row>
    <row r="225" spans="1:8" hidden="1" x14ac:dyDescent="0.2">
      <c r="A225" s="126">
        <v>43972</v>
      </c>
      <c r="B225" s="130" t="s">
        <v>197</v>
      </c>
      <c r="C225" s="130" t="s">
        <v>36</v>
      </c>
      <c r="D225" s="130" t="s">
        <v>711</v>
      </c>
      <c r="E225" s="237">
        <v>1</v>
      </c>
      <c r="F225" s="131">
        <v>30.2</v>
      </c>
      <c r="G225" s="237" t="s">
        <v>101</v>
      </c>
      <c r="H225" s="127" t="s">
        <v>346</v>
      </c>
    </row>
    <row r="226" spans="1:8" hidden="1" x14ac:dyDescent="0.2">
      <c r="A226" s="126">
        <v>43972</v>
      </c>
      <c r="B226" s="130" t="s">
        <v>197</v>
      </c>
      <c r="C226" s="130" t="s">
        <v>35</v>
      </c>
      <c r="D226" s="130" t="s">
        <v>711</v>
      </c>
      <c r="E226" s="237">
        <v>31</v>
      </c>
      <c r="F226" s="131">
        <v>6.93</v>
      </c>
      <c r="G226" s="237" t="s">
        <v>101</v>
      </c>
      <c r="H226" s="127" t="s">
        <v>712</v>
      </c>
    </row>
    <row r="227" spans="1:8" hidden="1" x14ac:dyDescent="0.2">
      <c r="A227" s="126">
        <v>43972</v>
      </c>
      <c r="B227" s="130" t="s">
        <v>197</v>
      </c>
      <c r="C227" s="130" t="s">
        <v>36</v>
      </c>
      <c r="D227" s="130" t="s">
        <v>708</v>
      </c>
      <c r="E227" s="238">
        <v>24</v>
      </c>
      <c r="F227" s="131"/>
      <c r="G227" s="238" t="s">
        <v>101</v>
      </c>
      <c r="H227" s="127" t="s">
        <v>39</v>
      </c>
    </row>
    <row r="228" spans="1:8" hidden="1" x14ac:dyDescent="0.2">
      <c r="A228" s="126">
        <v>43972</v>
      </c>
      <c r="B228" s="130" t="s">
        <v>197</v>
      </c>
      <c r="C228" s="130" t="s">
        <v>35</v>
      </c>
      <c r="D228" s="130" t="s">
        <v>708</v>
      </c>
      <c r="E228" s="238">
        <v>8</v>
      </c>
      <c r="F228" s="131">
        <v>1.9</v>
      </c>
      <c r="G228" s="238" t="s">
        <v>101</v>
      </c>
      <c r="H228" s="127" t="s">
        <v>712</v>
      </c>
    </row>
    <row r="229" spans="1:8" hidden="1" x14ac:dyDescent="0.2">
      <c r="A229" s="126">
        <v>43972</v>
      </c>
      <c r="B229" s="130" t="s">
        <v>197</v>
      </c>
      <c r="C229" s="130" t="s">
        <v>37</v>
      </c>
      <c r="D229" s="130" t="s">
        <v>708</v>
      </c>
      <c r="E229" s="238">
        <v>18</v>
      </c>
      <c r="F229" s="131">
        <v>34.200000000000003</v>
      </c>
      <c r="G229" s="238" t="s">
        <v>303</v>
      </c>
      <c r="H229" s="127" t="s">
        <v>469</v>
      </c>
    </row>
    <row r="230" spans="1:8" hidden="1" x14ac:dyDescent="0.2">
      <c r="A230" s="126">
        <v>43972</v>
      </c>
      <c r="B230" s="130" t="s">
        <v>197</v>
      </c>
      <c r="C230" s="130" t="s">
        <v>37</v>
      </c>
      <c r="D230" s="130" t="s">
        <v>445</v>
      </c>
      <c r="E230" s="238">
        <v>0</v>
      </c>
      <c r="F230" s="131">
        <v>29.37</v>
      </c>
      <c r="G230" s="238" t="s">
        <v>366</v>
      </c>
      <c r="H230" s="127" t="s">
        <v>893</v>
      </c>
    </row>
    <row r="231" spans="1:8" hidden="1" x14ac:dyDescent="0.2">
      <c r="A231" s="126">
        <v>43972</v>
      </c>
      <c r="B231" s="130" t="s">
        <v>197</v>
      </c>
      <c r="C231" s="130" t="s">
        <v>35</v>
      </c>
      <c r="D231" s="130" t="s">
        <v>436</v>
      </c>
      <c r="E231" s="238">
        <v>1</v>
      </c>
      <c r="F231" s="131">
        <v>35.22</v>
      </c>
      <c r="G231" s="238" t="s">
        <v>506</v>
      </c>
      <c r="H231" s="127" t="s">
        <v>665</v>
      </c>
    </row>
    <row r="232" spans="1:8" hidden="1" x14ac:dyDescent="0.2">
      <c r="A232" s="126">
        <v>43972</v>
      </c>
      <c r="B232" s="130" t="s">
        <v>197</v>
      </c>
      <c r="C232" s="130" t="s">
        <v>37</v>
      </c>
      <c r="D232" s="130" t="s">
        <v>345</v>
      </c>
      <c r="E232" s="238">
        <v>17</v>
      </c>
      <c r="F232" s="131">
        <v>249.28</v>
      </c>
      <c r="G232" s="238" t="s">
        <v>529</v>
      </c>
      <c r="H232" s="127" t="s">
        <v>893</v>
      </c>
    </row>
    <row r="233" spans="1:8" hidden="1" x14ac:dyDescent="0.2">
      <c r="A233" s="126">
        <v>43972</v>
      </c>
      <c r="B233" s="130" t="s">
        <v>198</v>
      </c>
      <c r="C233" s="130" t="s">
        <v>35</v>
      </c>
      <c r="D233" s="130" t="s">
        <v>717</v>
      </c>
      <c r="E233" s="238" t="s">
        <v>1173</v>
      </c>
      <c r="F233" s="131">
        <v>0.06</v>
      </c>
      <c r="G233" s="238" t="s">
        <v>529</v>
      </c>
      <c r="H233" s="127" t="s">
        <v>1395</v>
      </c>
    </row>
    <row r="234" spans="1:8" hidden="1" x14ac:dyDescent="0.2">
      <c r="A234" s="126">
        <v>43972</v>
      </c>
      <c r="B234" s="130" t="s">
        <v>197</v>
      </c>
      <c r="C234" s="130" t="s">
        <v>37</v>
      </c>
      <c r="D234" s="130" t="s">
        <v>971</v>
      </c>
      <c r="E234" s="44">
        <v>1</v>
      </c>
      <c r="F234" s="131">
        <v>1352</v>
      </c>
      <c r="G234" s="44" t="s">
        <v>535</v>
      </c>
      <c r="H234" s="127" t="s">
        <v>972</v>
      </c>
    </row>
    <row r="235" spans="1:8" hidden="1" x14ac:dyDescent="0.2">
      <c r="A235" s="126">
        <v>43972</v>
      </c>
      <c r="B235" s="130" t="s">
        <v>198</v>
      </c>
      <c r="C235" s="130" t="s">
        <v>40</v>
      </c>
      <c r="D235" s="130" t="s">
        <v>320</v>
      </c>
      <c r="E235" s="44">
        <v>1</v>
      </c>
      <c r="F235" s="131">
        <v>1440</v>
      </c>
      <c r="G235" s="44" t="s">
        <v>535</v>
      </c>
      <c r="H235" s="127" t="s">
        <v>40</v>
      </c>
    </row>
    <row r="236" spans="1:8" hidden="1" x14ac:dyDescent="0.2">
      <c r="A236" s="126">
        <v>43973</v>
      </c>
      <c r="B236" s="130" t="s">
        <v>198</v>
      </c>
      <c r="C236" s="130" t="s">
        <v>40</v>
      </c>
      <c r="D236" s="130" t="s">
        <v>1323</v>
      </c>
      <c r="E236" s="44">
        <v>57</v>
      </c>
      <c r="F236" s="131">
        <v>1050</v>
      </c>
      <c r="G236" s="44" t="s">
        <v>529</v>
      </c>
      <c r="H236" s="127" t="s">
        <v>1060</v>
      </c>
    </row>
    <row r="237" spans="1:8" hidden="1" x14ac:dyDescent="0.2">
      <c r="A237" s="126">
        <v>43973</v>
      </c>
      <c r="B237" s="130" t="s">
        <v>197</v>
      </c>
      <c r="C237" s="130" t="s">
        <v>36</v>
      </c>
      <c r="D237" s="130" t="s">
        <v>345</v>
      </c>
      <c r="E237" s="44">
        <v>15</v>
      </c>
      <c r="F237" s="131">
        <v>221.16</v>
      </c>
      <c r="G237" s="44" t="s">
        <v>529</v>
      </c>
      <c r="H237" s="127" t="s">
        <v>1606</v>
      </c>
    </row>
    <row r="238" spans="1:8" hidden="1" x14ac:dyDescent="0.2">
      <c r="A238" s="126">
        <v>43973</v>
      </c>
      <c r="B238" s="130" t="s">
        <v>198</v>
      </c>
      <c r="C238" s="130" t="s">
        <v>40</v>
      </c>
      <c r="D238" s="130" t="s">
        <v>955</v>
      </c>
      <c r="E238" s="44" t="s">
        <v>1391</v>
      </c>
      <c r="F238" s="131">
        <v>720</v>
      </c>
      <c r="G238" s="44" t="s">
        <v>529</v>
      </c>
      <c r="H238" s="127" t="s">
        <v>1060</v>
      </c>
    </row>
    <row r="239" spans="1:8" hidden="1" x14ac:dyDescent="0.2">
      <c r="A239" s="126">
        <v>43973</v>
      </c>
      <c r="B239" s="130" t="s">
        <v>198</v>
      </c>
      <c r="C239" s="130" t="s">
        <v>35</v>
      </c>
      <c r="D239" s="130" t="s">
        <v>939</v>
      </c>
      <c r="E239" s="44" t="s">
        <v>1392</v>
      </c>
      <c r="F239" s="131">
        <v>252</v>
      </c>
      <c r="G239" s="44" t="s">
        <v>529</v>
      </c>
      <c r="H239" s="127" t="s">
        <v>1393</v>
      </c>
    </row>
    <row r="240" spans="1:8" hidden="1" x14ac:dyDescent="0.2">
      <c r="A240" s="126">
        <v>43973</v>
      </c>
      <c r="B240" s="130" t="s">
        <v>197</v>
      </c>
      <c r="C240" s="130" t="s">
        <v>37</v>
      </c>
      <c r="D240" s="130" t="s">
        <v>1396</v>
      </c>
      <c r="E240" s="44">
        <v>43</v>
      </c>
      <c r="F240" s="131">
        <v>226</v>
      </c>
      <c r="G240" s="44" t="s">
        <v>529</v>
      </c>
      <c r="H240" s="127" t="s">
        <v>893</v>
      </c>
    </row>
    <row r="241" spans="1:8" hidden="1" x14ac:dyDescent="0.2">
      <c r="A241" s="126">
        <v>43973</v>
      </c>
      <c r="B241" s="130" t="s">
        <v>198</v>
      </c>
      <c r="C241" s="130" t="s">
        <v>35</v>
      </c>
      <c r="D241" s="130" t="s">
        <v>955</v>
      </c>
      <c r="E241" s="44" t="s">
        <v>1173</v>
      </c>
      <c r="F241" s="131">
        <v>0.05</v>
      </c>
      <c r="G241" s="44" t="s">
        <v>529</v>
      </c>
      <c r="H241" s="127" t="s">
        <v>1395</v>
      </c>
    </row>
    <row r="242" spans="1:8" hidden="1" x14ac:dyDescent="0.2">
      <c r="A242" s="126">
        <v>43976</v>
      </c>
      <c r="B242" s="130" t="s">
        <v>198</v>
      </c>
      <c r="C242" s="130" t="s">
        <v>35</v>
      </c>
      <c r="D242" s="130" t="s">
        <v>1344</v>
      </c>
      <c r="E242" s="44" t="s">
        <v>1173</v>
      </c>
      <c r="F242" s="131">
        <v>46.7</v>
      </c>
      <c r="G242" s="44" t="s">
        <v>530</v>
      </c>
      <c r="H242" s="127" t="s">
        <v>1379</v>
      </c>
    </row>
    <row r="243" spans="1:8" hidden="1" x14ac:dyDescent="0.2">
      <c r="A243" s="126">
        <v>43978</v>
      </c>
      <c r="B243" s="130" t="s">
        <v>197</v>
      </c>
      <c r="C243" s="130" t="s">
        <v>36</v>
      </c>
      <c r="D243" s="130" t="s">
        <v>995</v>
      </c>
      <c r="E243" s="44">
        <v>10</v>
      </c>
      <c r="F243" s="131">
        <v>1086.5</v>
      </c>
      <c r="G243" s="44" t="s">
        <v>368</v>
      </c>
      <c r="H243" s="127" t="s">
        <v>1183</v>
      </c>
    </row>
    <row r="244" spans="1:8" hidden="1" x14ac:dyDescent="0.2">
      <c r="A244" s="126">
        <v>43978</v>
      </c>
      <c r="B244" s="130" t="s">
        <v>197</v>
      </c>
      <c r="C244" s="130" t="s">
        <v>36</v>
      </c>
      <c r="D244" s="130" t="str">
        <f>UPPER("cnph comercial nacional de produtos hospitalares")</f>
        <v>CNPH COMERCIAL NACIONAL DE PRODUTOS HOSPITALARES</v>
      </c>
      <c r="E244" s="44">
        <v>3</v>
      </c>
      <c r="F244" s="131">
        <v>1178</v>
      </c>
      <c r="G244" s="44" t="s">
        <v>428</v>
      </c>
      <c r="H244" s="127" t="s">
        <v>346</v>
      </c>
    </row>
    <row r="245" spans="1:8" hidden="1" x14ac:dyDescent="0.2">
      <c r="A245" s="126">
        <v>43978</v>
      </c>
      <c r="B245" s="130" t="s">
        <v>197</v>
      </c>
      <c r="C245" s="130" t="s">
        <v>36</v>
      </c>
      <c r="D245" s="130" t="s">
        <v>1388</v>
      </c>
      <c r="E245" s="44" t="s">
        <v>1389</v>
      </c>
      <c r="F245" s="131">
        <v>66028.5</v>
      </c>
      <c r="G245" s="44" t="s">
        <v>529</v>
      </c>
      <c r="H245" s="127" t="s">
        <v>1390</v>
      </c>
    </row>
    <row r="246" spans="1:8" hidden="1" x14ac:dyDescent="0.2">
      <c r="A246" s="126">
        <v>43978</v>
      </c>
      <c r="B246" s="130" t="s">
        <v>197</v>
      </c>
      <c r="C246" s="130" t="s">
        <v>36</v>
      </c>
      <c r="D246" s="130" t="s">
        <v>378</v>
      </c>
      <c r="E246" s="239">
        <v>2</v>
      </c>
      <c r="F246" s="131">
        <v>2544.6</v>
      </c>
      <c r="G246" s="44" t="s">
        <v>530</v>
      </c>
      <c r="H246" s="127" t="s">
        <v>346</v>
      </c>
    </row>
    <row r="247" spans="1:8" hidden="1" x14ac:dyDescent="0.2">
      <c r="A247" s="126">
        <v>43978</v>
      </c>
      <c r="B247" s="130" t="s">
        <v>198</v>
      </c>
      <c r="C247" s="130" t="s">
        <v>40</v>
      </c>
      <c r="D247" s="130" t="s">
        <v>1237</v>
      </c>
      <c r="E247" s="44">
        <v>2</v>
      </c>
      <c r="F247" s="131">
        <v>2827.2</v>
      </c>
      <c r="G247" s="44" t="s">
        <v>530</v>
      </c>
      <c r="H247" s="127" t="s">
        <v>1060</v>
      </c>
    </row>
    <row r="248" spans="1:8" hidden="1" x14ac:dyDescent="0.2">
      <c r="A248" s="126">
        <v>43978</v>
      </c>
      <c r="B248" s="130" t="s">
        <v>197</v>
      </c>
      <c r="C248" s="130" t="s">
        <v>37</v>
      </c>
      <c r="D248" s="130" t="s">
        <v>394</v>
      </c>
      <c r="E248" s="44">
        <v>19</v>
      </c>
      <c r="F248" s="131">
        <v>727.11</v>
      </c>
      <c r="G248" s="44" t="s">
        <v>530</v>
      </c>
      <c r="H248" s="127" t="s">
        <v>893</v>
      </c>
    </row>
    <row r="249" spans="1:8" hidden="1" x14ac:dyDescent="0.2">
      <c r="A249" s="126">
        <v>43980</v>
      </c>
      <c r="B249" s="130" t="s">
        <v>197</v>
      </c>
      <c r="C249" s="130" t="s">
        <v>37</v>
      </c>
      <c r="D249" s="130" t="s">
        <v>414</v>
      </c>
      <c r="E249" s="290">
        <v>0</v>
      </c>
      <c r="F249" s="131">
        <v>601.52</v>
      </c>
      <c r="G249" s="290" t="s">
        <v>367</v>
      </c>
      <c r="H249" s="127" t="s">
        <v>893</v>
      </c>
    </row>
    <row r="250" spans="1:8" hidden="1" x14ac:dyDescent="0.2">
      <c r="A250" s="126">
        <v>43980</v>
      </c>
      <c r="B250" s="130" t="s">
        <v>197</v>
      </c>
      <c r="C250" s="130" t="s">
        <v>37</v>
      </c>
      <c r="D250" s="130" t="s">
        <v>1084</v>
      </c>
      <c r="E250" s="290">
        <v>0</v>
      </c>
      <c r="F250" s="131">
        <v>1431.2</v>
      </c>
      <c r="G250" s="290" t="s">
        <v>367</v>
      </c>
      <c r="H250" s="127" t="s">
        <v>893</v>
      </c>
    </row>
    <row r="251" spans="1:8" hidden="1" x14ac:dyDescent="0.2">
      <c r="A251" s="126">
        <v>43980</v>
      </c>
      <c r="B251" s="130" t="s">
        <v>197</v>
      </c>
      <c r="C251" s="130" t="s">
        <v>36</v>
      </c>
      <c r="D251" s="130" t="s">
        <v>1150</v>
      </c>
      <c r="E251" s="290">
        <v>16</v>
      </c>
      <c r="F251" s="131">
        <v>1000</v>
      </c>
      <c r="G251" s="290" t="s">
        <v>494</v>
      </c>
      <c r="H251" s="127" t="s">
        <v>1178</v>
      </c>
    </row>
    <row r="252" spans="1:8" hidden="1" x14ac:dyDescent="0.2">
      <c r="A252" s="126">
        <v>43980</v>
      </c>
      <c r="B252" s="130" t="s">
        <v>197</v>
      </c>
      <c r="C252" s="130" t="s">
        <v>36</v>
      </c>
      <c r="D252" s="130" t="s">
        <v>784</v>
      </c>
      <c r="E252" s="290">
        <v>21</v>
      </c>
      <c r="F252" s="131">
        <v>998</v>
      </c>
      <c r="G252" s="290" t="s">
        <v>529</v>
      </c>
      <c r="H252" s="127" t="s">
        <v>1606</v>
      </c>
    </row>
    <row r="253" spans="1:8" hidden="1" x14ac:dyDescent="0.2">
      <c r="A253" s="126">
        <v>43980</v>
      </c>
      <c r="B253" s="130" t="s">
        <v>198</v>
      </c>
      <c r="C253" s="130" t="s">
        <v>40</v>
      </c>
      <c r="D253" s="130" t="s">
        <v>943</v>
      </c>
      <c r="E253" s="290">
        <v>21</v>
      </c>
      <c r="F253" s="131">
        <v>596</v>
      </c>
      <c r="G253" s="290" t="s">
        <v>529</v>
      </c>
      <c r="H253" s="127" t="s">
        <v>1060</v>
      </c>
    </row>
    <row r="254" spans="1:8" hidden="1" x14ac:dyDescent="0.2">
      <c r="A254" s="126">
        <v>43981</v>
      </c>
      <c r="B254" s="130" t="s">
        <v>197</v>
      </c>
      <c r="C254" s="130" t="s">
        <v>35</v>
      </c>
      <c r="D254" s="130" t="s">
        <v>475</v>
      </c>
      <c r="E254" s="44">
        <v>1</v>
      </c>
      <c r="F254" s="131">
        <v>55.16</v>
      </c>
      <c r="G254" s="44" t="s">
        <v>359</v>
      </c>
      <c r="H254" s="127" t="s">
        <v>665</v>
      </c>
    </row>
    <row r="255" spans="1:8" hidden="1" x14ac:dyDescent="0.2">
      <c r="A255" s="126">
        <v>43983</v>
      </c>
      <c r="B255" s="130" t="s">
        <v>197</v>
      </c>
      <c r="C255" s="130" t="s">
        <v>37</v>
      </c>
      <c r="D255" s="130" t="s">
        <v>871</v>
      </c>
      <c r="E255" s="282" t="s">
        <v>1083</v>
      </c>
      <c r="F255" s="131">
        <v>485.16</v>
      </c>
      <c r="G255" s="282" t="s">
        <v>89</v>
      </c>
      <c r="H255" s="127" t="s">
        <v>872</v>
      </c>
    </row>
    <row r="256" spans="1:8" hidden="1" x14ac:dyDescent="0.2">
      <c r="A256" s="126">
        <v>43983</v>
      </c>
      <c r="B256" s="130" t="s">
        <v>198</v>
      </c>
      <c r="C256" s="130" t="s">
        <v>40</v>
      </c>
      <c r="D256" s="130" t="s">
        <v>928</v>
      </c>
      <c r="E256" s="282">
        <v>16</v>
      </c>
      <c r="F256" s="131">
        <v>1370</v>
      </c>
      <c r="G256" s="282" t="s">
        <v>494</v>
      </c>
      <c r="H256" s="127" t="s">
        <v>1060</v>
      </c>
    </row>
    <row r="257" spans="1:8" hidden="1" x14ac:dyDescent="0.2">
      <c r="A257" s="126">
        <v>43983</v>
      </c>
      <c r="B257" s="130" t="s">
        <v>198</v>
      </c>
      <c r="C257" s="130" t="s">
        <v>35</v>
      </c>
      <c r="D257" s="130" t="s">
        <v>928</v>
      </c>
      <c r="E257" s="282">
        <v>1</v>
      </c>
      <c r="F257" s="131">
        <v>752</v>
      </c>
      <c r="G257" s="282" t="s">
        <v>521</v>
      </c>
      <c r="H257" s="127" t="s">
        <v>1608</v>
      </c>
    </row>
    <row r="258" spans="1:8" hidden="1" x14ac:dyDescent="0.2">
      <c r="A258" s="126">
        <v>43983</v>
      </c>
      <c r="B258" s="130" t="s">
        <v>197</v>
      </c>
      <c r="C258" s="130" t="s">
        <v>37</v>
      </c>
      <c r="D258" s="130" t="s">
        <v>1084</v>
      </c>
      <c r="E258" s="290">
        <v>0</v>
      </c>
      <c r="F258" s="131">
        <v>1135.6999999999998</v>
      </c>
      <c r="G258" s="290" t="s">
        <v>524</v>
      </c>
      <c r="H258" s="127" t="s">
        <v>872</v>
      </c>
    </row>
    <row r="259" spans="1:8" hidden="1" x14ac:dyDescent="0.2">
      <c r="A259" s="126">
        <v>43983</v>
      </c>
      <c r="B259" s="130" t="s">
        <v>197</v>
      </c>
      <c r="C259" s="130" t="s">
        <v>37</v>
      </c>
      <c r="D259" s="130" t="s">
        <v>414</v>
      </c>
      <c r="E259" s="290">
        <v>0</v>
      </c>
      <c r="F259" s="131">
        <v>476.34000000000015</v>
      </c>
      <c r="G259" s="290" t="s">
        <v>524</v>
      </c>
      <c r="H259" s="127" t="s">
        <v>872</v>
      </c>
    </row>
    <row r="260" spans="1:8" hidden="1" x14ac:dyDescent="0.2">
      <c r="A260" s="126">
        <v>43983</v>
      </c>
      <c r="B260" s="170" t="s">
        <v>198</v>
      </c>
      <c r="C260" s="170" t="s">
        <v>35</v>
      </c>
      <c r="D260" s="170" t="s">
        <v>995</v>
      </c>
      <c r="E260" s="169" t="s">
        <v>1173</v>
      </c>
      <c r="F260" s="171">
        <v>412.47</v>
      </c>
      <c r="G260" s="169" t="s">
        <v>525</v>
      </c>
      <c r="H260" s="127" t="s">
        <v>1376</v>
      </c>
    </row>
    <row r="261" spans="1:8" hidden="1" x14ac:dyDescent="0.2">
      <c r="A261" s="126">
        <v>43983</v>
      </c>
      <c r="B261" s="170" t="s">
        <v>197</v>
      </c>
      <c r="C261" s="170" t="s">
        <v>37</v>
      </c>
      <c r="D261" s="170" t="s">
        <v>1004</v>
      </c>
      <c r="E261" s="169" t="s">
        <v>1173</v>
      </c>
      <c r="F261" s="171">
        <f>2423.79</f>
        <v>2423.79</v>
      </c>
      <c r="G261" s="169" t="s">
        <v>525</v>
      </c>
      <c r="H261" s="127" t="s">
        <v>1366</v>
      </c>
    </row>
    <row r="262" spans="1:8" hidden="1" x14ac:dyDescent="0.2">
      <c r="A262" s="126">
        <v>43983</v>
      </c>
      <c r="B262" s="170" t="s">
        <v>197</v>
      </c>
      <c r="C262" s="170" t="s">
        <v>37</v>
      </c>
      <c r="D262" s="170" t="s">
        <v>1184</v>
      </c>
      <c r="E262" s="169" t="s">
        <v>1173</v>
      </c>
      <c r="F262" s="171">
        <v>1709.84</v>
      </c>
      <c r="G262" s="169" t="s">
        <v>525</v>
      </c>
      <c r="H262" s="127" t="s">
        <v>1366</v>
      </c>
    </row>
    <row r="263" spans="1:8" hidden="1" x14ac:dyDescent="0.2">
      <c r="A263" s="126">
        <v>43983</v>
      </c>
      <c r="B263" s="170" t="s">
        <v>197</v>
      </c>
      <c r="C263" s="170" t="s">
        <v>37</v>
      </c>
      <c r="D263" s="170" t="s">
        <v>845</v>
      </c>
      <c r="E263" s="169" t="s">
        <v>1173</v>
      </c>
      <c r="F263" s="171">
        <v>284.47000000000003</v>
      </c>
      <c r="G263" s="169" t="s">
        <v>525</v>
      </c>
      <c r="H263" s="127" t="s">
        <v>1366</v>
      </c>
    </row>
    <row r="264" spans="1:8" hidden="1" x14ac:dyDescent="0.2">
      <c r="A264" s="126">
        <v>43983</v>
      </c>
      <c r="B264" s="170" t="s">
        <v>197</v>
      </c>
      <c r="C264" s="170" t="s">
        <v>36</v>
      </c>
      <c r="D264" s="170" t="s">
        <v>1091</v>
      </c>
      <c r="E264" s="169" t="s">
        <v>1173</v>
      </c>
      <c r="F264" s="171">
        <v>1071.8</v>
      </c>
      <c r="G264" s="169" t="s">
        <v>525</v>
      </c>
      <c r="H264" s="127" t="s">
        <v>1366</v>
      </c>
    </row>
    <row r="265" spans="1:8" hidden="1" x14ac:dyDescent="0.2">
      <c r="A265" s="126">
        <v>43983</v>
      </c>
      <c r="B265" s="130" t="s">
        <v>197</v>
      </c>
      <c r="C265" s="130" t="s">
        <v>37</v>
      </c>
      <c r="D265" s="130" t="s">
        <v>871</v>
      </c>
      <c r="E265" s="293">
        <v>2</v>
      </c>
      <c r="F265" s="131">
        <v>54.51</v>
      </c>
      <c r="G265" s="293" t="s">
        <v>526</v>
      </c>
      <c r="H265" s="127" t="s">
        <v>872</v>
      </c>
    </row>
    <row r="266" spans="1:8" hidden="1" x14ac:dyDescent="0.2">
      <c r="A266" s="126">
        <v>43983</v>
      </c>
      <c r="B266" s="130" t="s">
        <v>197</v>
      </c>
      <c r="C266" s="130" t="s">
        <v>37</v>
      </c>
      <c r="D266" s="130" t="s">
        <v>144</v>
      </c>
      <c r="E266" s="293">
        <v>0</v>
      </c>
      <c r="F266" s="131">
        <f>1084.16+75</f>
        <v>1159.1600000000001</v>
      </c>
      <c r="G266" s="293" t="s">
        <v>527</v>
      </c>
      <c r="H266" s="127" t="s">
        <v>872</v>
      </c>
    </row>
    <row r="267" spans="1:8" hidden="1" x14ac:dyDescent="0.2">
      <c r="A267" s="126">
        <v>43983</v>
      </c>
      <c r="B267" s="130" t="s">
        <v>197</v>
      </c>
      <c r="C267" s="130" t="s">
        <v>37</v>
      </c>
      <c r="D267" s="130" t="s">
        <v>1090</v>
      </c>
      <c r="E267" s="293">
        <v>0</v>
      </c>
      <c r="F267" s="131">
        <v>350.5</v>
      </c>
      <c r="G267" s="293" t="s">
        <v>527</v>
      </c>
      <c r="H267" s="127" t="s">
        <v>872</v>
      </c>
    </row>
    <row r="268" spans="1:8" hidden="1" x14ac:dyDescent="0.2">
      <c r="A268" s="126">
        <v>43983</v>
      </c>
      <c r="B268" s="130" t="s">
        <v>197</v>
      </c>
      <c r="C268" s="130" t="s">
        <v>36</v>
      </c>
      <c r="D268" s="130" t="s">
        <v>1091</v>
      </c>
      <c r="E268" s="293">
        <v>0</v>
      </c>
      <c r="F268" s="131">
        <v>1185.95</v>
      </c>
      <c r="G268" s="293" t="s">
        <v>527</v>
      </c>
      <c r="H268" s="127" t="s">
        <v>1063</v>
      </c>
    </row>
    <row r="269" spans="1:8" hidden="1" x14ac:dyDescent="0.2">
      <c r="A269" s="126">
        <v>43984</v>
      </c>
      <c r="B269" s="130" t="s">
        <v>197</v>
      </c>
      <c r="C269" s="130" t="s">
        <v>36</v>
      </c>
      <c r="D269" s="130" t="s">
        <v>928</v>
      </c>
      <c r="E269" s="299">
        <v>1</v>
      </c>
      <c r="F269" s="131">
        <v>3.8</v>
      </c>
      <c r="G269" s="299" t="s">
        <v>521</v>
      </c>
      <c r="H269" s="127" t="s">
        <v>1607</v>
      </c>
    </row>
    <row r="270" spans="1:8" hidden="1" x14ac:dyDescent="0.2">
      <c r="A270" s="126">
        <v>43985</v>
      </c>
      <c r="B270" s="170" t="s">
        <v>198</v>
      </c>
      <c r="C270" s="170" t="s">
        <v>35</v>
      </c>
      <c r="D270" s="170" t="s">
        <v>995</v>
      </c>
      <c r="E270" s="169" t="s">
        <v>1372</v>
      </c>
      <c r="F270" s="171">
        <v>90</v>
      </c>
      <c r="G270" s="169" t="s">
        <v>525</v>
      </c>
      <c r="H270" s="127" t="s">
        <v>1373</v>
      </c>
    </row>
    <row r="271" spans="1:8" hidden="1" x14ac:dyDescent="0.2">
      <c r="A271" s="126">
        <v>43985</v>
      </c>
      <c r="B271" s="170" t="s">
        <v>197</v>
      </c>
      <c r="C271" s="170" t="s">
        <v>36</v>
      </c>
      <c r="D271" s="170" t="s">
        <v>995</v>
      </c>
      <c r="E271" s="169" t="s">
        <v>1374</v>
      </c>
      <c r="F271" s="171">
        <v>47.2</v>
      </c>
      <c r="G271" s="169" t="s">
        <v>525</v>
      </c>
      <c r="H271" s="127" t="s">
        <v>1375</v>
      </c>
    </row>
    <row r="272" spans="1:8" hidden="1" x14ac:dyDescent="0.2">
      <c r="A272" s="126">
        <v>43990</v>
      </c>
      <c r="B272" s="130" t="s">
        <v>198</v>
      </c>
      <c r="C272" s="130" t="s">
        <v>35</v>
      </c>
      <c r="D272" s="130" t="s">
        <v>1052</v>
      </c>
      <c r="E272" s="299">
        <v>1</v>
      </c>
      <c r="F272" s="131">
        <v>35</v>
      </c>
      <c r="G272" s="299" t="s">
        <v>507</v>
      </c>
      <c r="H272" s="127" t="s">
        <v>1053</v>
      </c>
    </row>
    <row r="273" spans="1:8" hidden="1" x14ac:dyDescent="0.2">
      <c r="A273" s="126">
        <v>43991</v>
      </c>
      <c r="B273" s="130" t="s">
        <v>198</v>
      </c>
      <c r="C273" s="130" t="s">
        <v>35</v>
      </c>
      <c r="D273" s="130" t="s">
        <v>1386</v>
      </c>
      <c r="E273" s="299">
        <v>56</v>
      </c>
      <c r="F273" s="131">
        <v>447</v>
      </c>
      <c r="G273" s="299" t="s">
        <v>529</v>
      </c>
      <c r="H273" s="127" t="s">
        <v>1387</v>
      </c>
    </row>
    <row r="274" spans="1:8" hidden="1" x14ac:dyDescent="0.2">
      <c r="A274" s="126">
        <v>43991</v>
      </c>
      <c r="B274" s="130" t="s">
        <v>197</v>
      </c>
      <c r="C274" s="130" t="s">
        <v>36</v>
      </c>
      <c r="D274" s="130" t="s">
        <v>952</v>
      </c>
      <c r="E274" s="299">
        <v>0</v>
      </c>
      <c r="F274" s="131">
        <v>4522</v>
      </c>
      <c r="G274" s="299" t="s">
        <v>540</v>
      </c>
      <c r="H274" s="127" t="s">
        <v>1064</v>
      </c>
    </row>
    <row r="275" spans="1:8" hidden="1" x14ac:dyDescent="0.2">
      <c r="A275" s="126">
        <v>43991</v>
      </c>
      <c r="B275" s="130" t="s">
        <v>198</v>
      </c>
      <c r="C275" s="130" t="s">
        <v>40</v>
      </c>
      <c r="D275" s="130" t="s">
        <v>717</v>
      </c>
      <c r="E275" s="316">
        <v>0</v>
      </c>
      <c r="F275" s="131">
        <v>419</v>
      </c>
      <c r="G275" s="316" t="s">
        <v>540</v>
      </c>
      <c r="H275" s="127" t="s">
        <v>1060</v>
      </c>
    </row>
    <row r="276" spans="1:8" hidden="1" x14ac:dyDescent="0.2">
      <c r="A276" s="126">
        <v>43992</v>
      </c>
      <c r="B276" s="130" t="s">
        <v>197</v>
      </c>
      <c r="C276" s="130" t="s">
        <v>36</v>
      </c>
      <c r="D276" s="130" t="s">
        <v>1065</v>
      </c>
      <c r="E276" s="316">
        <v>0</v>
      </c>
      <c r="F276" s="131">
        <v>779.34</v>
      </c>
      <c r="G276" s="316" t="s">
        <v>540</v>
      </c>
      <c r="H276" s="127" t="s">
        <v>1066</v>
      </c>
    </row>
    <row r="277" spans="1:8" hidden="1" x14ac:dyDescent="0.2">
      <c r="A277" s="126">
        <v>43992</v>
      </c>
      <c r="B277" s="130" t="s">
        <v>197</v>
      </c>
      <c r="C277" s="130" t="s">
        <v>36</v>
      </c>
      <c r="D277" s="130" t="s">
        <v>1067</v>
      </c>
      <c r="E277" s="316">
        <v>0</v>
      </c>
      <c r="F277" s="131">
        <v>580.5</v>
      </c>
      <c r="G277" s="316" t="s">
        <v>540</v>
      </c>
      <c r="H277" s="127" t="s">
        <v>1064</v>
      </c>
    </row>
    <row r="278" spans="1:8" hidden="1" x14ac:dyDescent="0.2">
      <c r="A278" s="126">
        <v>43992</v>
      </c>
      <c r="B278" s="130" t="s">
        <v>198</v>
      </c>
      <c r="C278" s="130" t="s">
        <v>40</v>
      </c>
      <c r="D278" s="130" t="s">
        <v>955</v>
      </c>
      <c r="E278" s="316">
        <v>0</v>
      </c>
      <c r="F278" s="131">
        <v>1499.34</v>
      </c>
      <c r="G278" s="316" t="s">
        <v>540</v>
      </c>
      <c r="H278" s="127" t="s">
        <v>1060</v>
      </c>
    </row>
    <row r="279" spans="1:8" hidden="1" x14ac:dyDescent="0.2">
      <c r="A279" s="126">
        <v>43998</v>
      </c>
      <c r="B279" s="130" t="s">
        <v>197</v>
      </c>
      <c r="C279" s="130" t="s">
        <v>36</v>
      </c>
      <c r="D279" s="130" t="s">
        <v>385</v>
      </c>
      <c r="E279" s="316">
        <v>5</v>
      </c>
      <c r="F279" s="131">
        <v>9240</v>
      </c>
      <c r="G279" s="316" t="s">
        <v>540</v>
      </c>
      <c r="H279" s="127" t="s">
        <v>1064</v>
      </c>
    </row>
    <row r="280" spans="1:8" hidden="1" x14ac:dyDescent="0.2">
      <c r="A280" s="126">
        <v>43999</v>
      </c>
      <c r="B280" s="130" t="s">
        <v>197</v>
      </c>
      <c r="C280" s="130" t="s">
        <v>36</v>
      </c>
      <c r="D280" s="130" t="s">
        <v>320</v>
      </c>
      <c r="E280" s="316">
        <v>1</v>
      </c>
      <c r="F280" s="131">
        <v>1440</v>
      </c>
      <c r="G280" s="316" t="s">
        <v>535</v>
      </c>
      <c r="H280" s="127" t="s">
        <v>346</v>
      </c>
    </row>
    <row r="281" spans="1:8" hidden="1" x14ac:dyDescent="0.2">
      <c r="A281" s="126">
        <v>44000</v>
      </c>
      <c r="B281" s="130" t="s">
        <v>197</v>
      </c>
      <c r="C281" s="130" t="s">
        <v>36</v>
      </c>
      <c r="D281" s="130" t="s">
        <v>926</v>
      </c>
      <c r="E281" s="316">
        <v>2</v>
      </c>
      <c r="F281" s="131">
        <v>553.58000000000004</v>
      </c>
      <c r="G281" s="316" t="s">
        <v>307</v>
      </c>
      <c r="H281" s="127" t="s">
        <v>889</v>
      </c>
    </row>
    <row r="282" spans="1:8" hidden="1" x14ac:dyDescent="0.2">
      <c r="A282" s="126">
        <v>44000</v>
      </c>
      <c r="B282" s="130" t="s">
        <v>198</v>
      </c>
      <c r="C282" s="130" t="s">
        <v>40</v>
      </c>
      <c r="D282" s="130" t="s">
        <v>445</v>
      </c>
      <c r="E282" s="44" t="s">
        <v>1092</v>
      </c>
      <c r="F282" s="131">
        <v>216.83</v>
      </c>
      <c r="G282" s="44" t="s">
        <v>527</v>
      </c>
      <c r="H282" s="127" t="s">
        <v>1060</v>
      </c>
    </row>
    <row r="283" spans="1:8" hidden="1" x14ac:dyDescent="0.2">
      <c r="A283" s="126">
        <v>44000</v>
      </c>
      <c r="B283" s="130" t="s">
        <v>198</v>
      </c>
      <c r="C283" s="130" t="s">
        <v>40</v>
      </c>
      <c r="D283" s="130" t="s">
        <v>144</v>
      </c>
      <c r="E283" s="44">
        <v>19</v>
      </c>
      <c r="F283" s="131">
        <v>75</v>
      </c>
      <c r="G283" s="44" t="s">
        <v>527</v>
      </c>
      <c r="H283" s="127" t="s">
        <v>1060</v>
      </c>
    </row>
    <row r="284" spans="1:8" hidden="1" x14ac:dyDescent="0.2">
      <c r="A284" s="126">
        <v>44000</v>
      </c>
      <c r="B284" s="130" t="s">
        <v>198</v>
      </c>
      <c r="C284" s="130" t="s">
        <v>40</v>
      </c>
      <c r="D284" s="130" t="s">
        <v>715</v>
      </c>
      <c r="E284" s="44">
        <v>0</v>
      </c>
      <c r="F284" s="131">
        <v>10325</v>
      </c>
      <c r="G284" s="44" t="s">
        <v>540</v>
      </c>
      <c r="H284" s="127" t="s">
        <v>1060</v>
      </c>
    </row>
    <row r="285" spans="1:8" hidden="1" x14ac:dyDescent="0.2">
      <c r="A285" s="126">
        <v>44001</v>
      </c>
      <c r="B285" s="130" t="s">
        <v>197</v>
      </c>
      <c r="C285" s="130" t="s">
        <v>35</v>
      </c>
      <c r="D285" s="130" t="s">
        <v>878</v>
      </c>
      <c r="E285" s="44">
        <v>1</v>
      </c>
      <c r="F285" s="131">
        <v>22.55</v>
      </c>
      <c r="G285" s="44" t="s">
        <v>162</v>
      </c>
      <c r="H285" s="127" t="s">
        <v>1055</v>
      </c>
    </row>
    <row r="286" spans="1:8" hidden="1" x14ac:dyDescent="0.2">
      <c r="A286" s="126">
        <v>44001</v>
      </c>
      <c r="B286" s="130" t="s">
        <v>197</v>
      </c>
      <c r="C286" s="130" t="s">
        <v>36</v>
      </c>
      <c r="D286" s="130" t="s">
        <v>871</v>
      </c>
      <c r="E286" s="44">
        <v>0</v>
      </c>
      <c r="F286" s="131">
        <v>180</v>
      </c>
      <c r="G286" s="44" t="s">
        <v>291</v>
      </c>
      <c r="H286" s="127" t="s">
        <v>872</v>
      </c>
    </row>
    <row r="287" spans="1:8" hidden="1" x14ac:dyDescent="0.2">
      <c r="A287" s="126">
        <v>44001</v>
      </c>
      <c r="B287" s="130" t="s">
        <v>197</v>
      </c>
      <c r="C287" s="130" t="s">
        <v>36</v>
      </c>
      <c r="D287" s="130" t="s">
        <v>871</v>
      </c>
      <c r="E287" s="44">
        <v>0</v>
      </c>
      <c r="F287" s="131">
        <v>824.13000000000011</v>
      </c>
      <c r="G287" s="44" t="s">
        <v>292</v>
      </c>
      <c r="H287" s="127" t="s">
        <v>872</v>
      </c>
    </row>
    <row r="288" spans="1:8" hidden="1" x14ac:dyDescent="0.2">
      <c r="A288" s="126">
        <v>44001</v>
      </c>
      <c r="B288" s="130" t="s">
        <v>197</v>
      </c>
      <c r="C288" s="130" t="s">
        <v>37</v>
      </c>
      <c r="D288" s="130" t="s">
        <v>717</v>
      </c>
      <c r="E288" s="44">
        <v>9</v>
      </c>
      <c r="F288" s="131">
        <v>7600</v>
      </c>
      <c r="G288" s="44" t="s">
        <v>553</v>
      </c>
      <c r="H288" s="127" t="s">
        <v>1063</v>
      </c>
    </row>
    <row r="289" spans="1:8" hidden="1" x14ac:dyDescent="0.2">
      <c r="A289" s="126">
        <v>44005</v>
      </c>
      <c r="B289" s="130" t="s">
        <v>197</v>
      </c>
      <c r="C289" s="130" t="s">
        <v>37</v>
      </c>
      <c r="D289" s="130" t="s">
        <v>1062</v>
      </c>
      <c r="E289" s="44">
        <v>25</v>
      </c>
      <c r="F289" s="131">
        <v>121.42</v>
      </c>
      <c r="G289" s="44" t="s">
        <v>540</v>
      </c>
      <c r="H289" s="127" t="s">
        <v>1063</v>
      </c>
    </row>
    <row r="290" spans="1:8" hidden="1" x14ac:dyDescent="0.2">
      <c r="A290" s="126">
        <v>44005</v>
      </c>
      <c r="B290" s="130" t="s">
        <v>198</v>
      </c>
      <c r="C290" s="130" t="s">
        <v>38</v>
      </c>
      <c r="D290" s="130" t="s">
        <v>1062</v>
      </c>
      <c r="E290" s="44">
        <v>9</v>
      </c>
      <c r="F290" s="131">
        <v>23.95</v>
      </c>
      <c r="G290" s="44" t="s">
        <v>557</v>
      </c>
      <c r="H290" s="127" t="s">
        <v>1023</v>
      </c>
    </row>
    <row r="291" spans="1:8" hidden="1" x14ac:dyDescent="0.2">
      <c r="A291" s="126">
        <v>44006</v>
      </c>
      <c r="B291" s="130" t="s">
        <v>197</v>
      </c>
      <c r="C291" s="130" t="s">
        <v>36</v>
      </c>
      <c r="D291" s="130" t="s">
        <v>144</v>
      </c>
      <c r="E291" s="44">
        <v>0</v>
      </c>
      <c r="F291" s="131">
        <v>434.18000000000029</v>
      </c>
      <c r="G291" s="44" t="s">
        <v>108</v>
      </c>
      <c r="H291" s="127" t="s">
        <v>872</v>
      </c>
    </row>
    <row r="292" spans="1:8" hidden="1" x14ac:dyDescent="0.2">
      <c r="A292" s="126">
        <v>44006</v>
      </c>
      <c r="B292" s="130" t="s">
        <v>197</v>
      </c>
      <c r="C292" s="130" t="s">
        <v>36</v>
      </c>
      <c r="D292" s="130" t="s">
        <v>445</v>
      </c>
      <c r="E292" s="44">
        <v>0</v>
      </c>
      <c r="F292" s="131">
        <v>117.69000000000051</v>
      </c>
      <c r="G292" s="44" t="s">
        <v>108</v>
      </c>
      <c r="H292" s="127" t="s">
        <v>872</v>
      </c>
    </row>
    <row r="293" spans="1:8" hidden="1" x14ac:dyDescent="0.2">
      <c r="A293" s="126">
        <v>44006</v>
      </c>
      <c r="B293" s="130" t="s">
        <v>198</v>
      </c>
      <c r="C293" s="130" t="s">
        <v>35</v>
      </c>
      <c r="D293" s="130" t="s">
        <v>493</v>
      </c>
      <c r="E293" s="244">
        <v>12</v>
      </c>
      <c r="F293" s="131">
        <v>800</v>
      </c>
      <c r="G293" s="244" t="s">
        <v>444</v>
      </c>
      <c r="H293" s="127" t="s">
        <v>891</v>
      </c>
    </row>
    <row r="294" spans="1:8" hidden="1" x14ac:dyDescent="0.2">
      <c r="A294" s="126">
        <v>44006</v>
      </c>
      <c r="B294" s="130" t="s">
        <v>197</v>
      </c>
      <c r="C294" s="130" t="s">
        <v>37</v>
      </c>
      <c r="D294" s="130" t="s">
        <v>892</v>
      </c>
      <c r="E294" s="44">
        <v>15</v>
      </c>
      <c r="F294" s="131">
        <v>24.79</v>
      </c>
      <c r="G294" s="44" t="s">
        <v>444</v>
      </c>
      <c r="H294" s="127" t="s">
        <v>893</v>
      </c>
    </row>
    <row r="295" spans="1:8" hidden="1" x14ac:dyDescent="0.2">
      <c r="A295" s="126">
        <v>44006</v>
      </c>
      <c r="B295" s="130" t="s">
        <v>197</v>
      </c>
      <c r="C295" s="130" t="s">
        <v>36</v>
      </c>
      <c r="D295" s="130" t="s">
        <v>892</v>
      </c>
      <c r="E295" s="44">
        <v>10</v>
      </c>
      <c r="F295" s="131">
        <v>92</v>
      </c>
      <c r="G295" s="44" t="s">
        <v>444</v>
      </c>
      <c r="H295" s="127" t="s">
        <v>893</v>
      </c>
    </row>
    <row r="296" spans="1:8" hidden="1" x14ac:dyDescent="0.2">
      <c r="A296" s="126">
        <v>44006</v>
      </c>
      <c r="B296" s="130" t="s">
        <v>197</v>
      </c>
      <c r="C296" s="130" t="s">
        <v>36</v>
      </c>
      <c r="D296" s="130" t="s">
        <v>892</v>
      </c>
      <c r="E296" s="44">
        <v>3</v>
      </c>
      <c r="F296" s="131">
        <v>21</v>
      </c>
      <c r="G296" s="44" t="s">
        <v>444</v>
      </c>
      <c r="H296" s="127" t="s">
        <v>893</v>
      </c>
    </row>
    <row r="297" spans="1:8" hidden="1" x14ac:dyDescent="0.2">
      <c r="A297" s="126">
        <v>44006</v>
      </c>
      <c r="B297" s="130" t="s">
        <v>197</v>
      </c>
      <c r="C297" s="130" t="s">
        <v>36</v>
      </c>
      <c r="D297" s="130" t="s">
        <v>892</v>
      </c>
      <c r="E297" s="44">
        <v>13</v>
      </c>
      <c r="F297" s="131">
        <v>76.760000000000005</v>
      </c>
      <c r="G297" s="44" t="s">
        <v>444</v>
      </c>
      <c r="H297" s="127" t="s">
        <v>893</v>
      </c>
    </row>
    <row r="298" spans="1:8" hidden="1" x14ac:dyDescent="0.2">
      <c r="A298" s="126">
        <v>44009</v>
      </c>
      <c r="B298" s="130" t="s">
        <v>197</v>
      </c>
      <c r="C298" s="130" t="s">
        <v>36</v>
      </c>
      <c r="D298" s="130" t="s">
        <v>1655</v>
      </c>
      <c r="E298" s="44">
        <v>7</v>
      </c>
      <c r="F298" s="131">
        <v>5940</v>
      </c>
      <c r="G298" s="44" t="s">
        <v>341</v>
      </c>
      <c r="H298" s="127" t="s">
        <v>283</v>
      </c>
    </row>
    <row r="299" spans="1:8" hidden="1" x14ac:dyDescent="0.2">
      <c r="A299" s="126">
        <v>44011</v>
      </c>
      <c r="B299" s="130" t="s">
        <v>198</v>
      </c>
      <c r="C299" s="130" t="s">
        <v>35</v>
      </c>
      <c r="D299" s="130" t="s">
        <v>968</v>
      </c>
      <c r="E299" s="44">
        <v>0</v>
      </c>
      <c r="F299" s="131">
        <v>159.47</v>
      </c>
      <c r="G299" s="44" t="s">
        <v>426</v>
      </c>
      <c r="H299" s="127" t="s">
        <v>1179</v>
      </c>
    </row>
    <row r="300" spans="1:8" hidden="1" x14ac:dyDescent="0.2">
      <c r="A300" s="126">
        <v>44011</v>
      </c>
      <c r="B300" s="130" t="s">
        <v>197</v>
      </c>
      <c r="C300" s="130" t="s">
        <v>35</v>
      </c>
      <c r="D300" s="130" t="s">
        <v>1174</v>
      </c>
      <c r="E300" s="44">
        <v>2</v>
      </c>
      <c r="F300" s="131">
        <v>4</v>
      </c>
      <c r="G300" s="44" t="s">
        <v>518</v>
      </c>
      <c r="H300" s="127" t="s">
        <v>1175</v>
      </c>
    </row>
    <row r="301" spans="1:8" hidden="1" x14ac:dyDescent="0.2">
      <c r="A301" s="126">
        <v>44012</v>
      </c>
      <c r="B301" s="130" t="s">
        <v>197</v>
      </c>
      <c r="C301" s="130" t="s">
        <v>35</v>
      </c>
      <c r="D301" s="130" t="s">
        <v>968</v>
      </c>
      <c r="E301" s="44">
        <v>0</v>
      </c>
      <c r="F301" s="131">
        <v>16.190000000000001</v>
      </c>
      <c r="G301" s="44" t="s">
        <v>426</v>
      </c>
      <c r="H301" s="127" t="s">
        <v>1175</v>
      </c>
    </row>
    <row r="302" spans="1:8" hidden="1" x14ac:dyDescent="0.2">
      <c r="A302" s="126">
        <v>44012</v>
      </c>
      <c r="B302" s="130" t="s">
        <v>197</v>
      </c>
      <c r="C302" s="130" t="s">
        <v>35</v>
      </c>
      <c r="D302" s="130" t="s">
        <v>1190</v>
      </c>
      <c r="E302" s="244">
        <v>0</v>
      </c>
      <c r="F302" s="131">
        <v>4.4800000000000004</v>
      </c>
      <c r="G302" s="244" t="s">
        <v>508</v>
      </c>
      <c r="H302" s="127" t="s">
        <v>792</v>
      </c>
    </row>
    <row r="303" spans="1:8" hidden="1" x14ac:dyDescent="0.2">
      <c r="A303" s="126">
        <v>44013</v>
      </c>
      <c r="B303" s="130" t="s">
        <v>197</v>
      </c>
      <c r="C303" s="130" t="s">
        <v>36</v>
      </c>
      <c r="D303" s="130" t="s">
        <v>995</v>
      </c>
      <c r="E303" s="244">
        <v>11</v>
      </c>
      <c r="F303" s="131">
        <v>603</v>
      </c>
      <c r="G303" s="244" t="s">
        <v>549</v>
      </c>
      <c r="H303" s="127" t="s">
        <v>1183</v>
      </c>
    </row>
    <row r="304" spans="1:8" hidden="1" x14ac:dyDescent="0.2">
      <c r="A304" s="126">
        <v>44013</v>
      </c>
      <c r="B304" s="130" t="s">
        <v>198</v>
      </c>
      <c r="C304" s="130" t="s">
        <v>40</v>
      </c>
      <c r="D304" s="130" t="s">
        <v>1237</v>
      </c>
      <c r="E304" s="244">
        <v>11</v>
      </c>
      <c r="F304" s="131">
        <v>635.30999999999995</v>
      </c>
      <c r="G304" s="244" t="s">
        <v>549</v>
      </c>
      <c r="H304" s="127" t="s">
        <v>1060</v>
      </c>
    </row>
    <row r="305" spans="1:8" hidden="1" x14ac:dyDescent="0.2">
      <c r="A305" s="126">
        <v>44013</v>
      </c>
      <c r="B305" s="130" t="s">
        <v>197</v>
      </c>
      <c r="C305" s="130" t="s">
        <v>37</v>
      </c>
      <c r="D305" s="130" t="s">
        <v>1237</v>
      </c>
      <c r="E305" s="244" t="s">
        <v>1173</v>
      </c>
      <c r="F305" s="131">
        <v>123.32</v>
      </c>
      <c r="G305" s="244" t="s">
        <v>549</v>
      </c>
      <c r="H305" s="127" t="s">
        <v>893</v>
      </c>
    </row>
    <row r="306" spans="1:8" hidden="1" x14ac:dyDescent="0.2">
      <c r="A306" s="126">
        <v>44013</v>
      </c>
      <c r="B306" s="130" t="s">
        <v>197</v>
      </c>
      <c r="C306" s="130" t="s">
        <v>37</v>
      </c>
      <c r="D306" s="130" t="s">
        <v>995</v>
      </c>
      <c r="E306" s="244" t="s">
        <v>1173</v>
      </c>
      <c r="F306" s="131">
        <v>749.36</v>
      </c>
      <c r="G306" s="244" t="s">
        <v>549</v>
      </c>
      <c r="H306" s="127" t="s">
        <v>893</v>
      </c>
    </row>
    <row r="307" spans="1:8" hidden="1" x14ac:dyDescent="0.2">
      <c r="A307" s="126">
        <v>44013</v>
      </c>
      <c r="B307" s="130" t="s">
        <v>197</v>
      </c>
      <c r="C307" s="130" t="s">
        <v>37</v>
      </c>
      <c r="D307" s="130" t="s">
        <v>1397</v>
      </c>
      <c r="E307" s="244" t="s">
        <v>1173</v>
      </c>
      <c r="F307" s="131">
        <v>1612.32</v>
      </c>
      <c r="G307" s="244" t="s">
        <v>549</v>
      </c>
      <c r="H307" s="127" t="s">
        <v>893</v>
      </c>
    </row>
    <row r="308" spans="1:8" hidden="1" x14ac:dyDescent="0.2">
      <c r="A308" s="126">
        <v>44013</v>
      </c>
      <c r="B308" s="130" t="s">
        <v>198</v>
      </c>
      <c r="C308" s="130" t="s">
        <v>35</v>
      </c>
      <c r="D308" s="130" t="s">
        <v>884</v>
      </c>
      <c r="E308" s="244">
        <v>1</v>
      </c>
      <c r="F308" s="131">
        <v>447.29</v>
      </c>
      <c r="G308" s="244" t="s">
        <v>560</v>
      </c>
      <c r="H308" s="127" t="s">
        <v>947</v>
      </c>
    </row>
    <row r="309" spans="1:8" hidden="1" x14ac:dyDescent="0.2">
      <c r="A309" s="126">
        <v>44014</v>
      </c>
      <c r="B309" s="130" t="s">
        <v>197</v>
      </c>
      <c r="C309" s="130" t="s">
        <v>36</v>
      </c>
      <c r="D309" s="130" t="s">
        <v>1237</v>
      </c>
      <c r="E309" s="44" t="s">
        <v>1380</v>
      </c>
      <c r="F309" s="131">
        <v>1384.83</v>
      </c>
      <c r="G309" s="44" t="s">
        <v>546</v>
      </c>
      <c r="H309" s="127" t="s">
        <v>1183</v>
      </c>
    </row>
    <row r="310" spans="1:8" hidden="1" x14ac:dyDescent="0.2">
      <c r="A310" s="126">
        <v>44014</v>
      </c>
      <c r="B310" s="130" t="s">
        <v>198</v>
      </c>
      <c r="C310" s="130" t="s">
        <v>40</v>
      </c>
      <c r="D310" s="130" t="s">
        <v>1371</v>
      </c>
      <c r="E310" s="44">
        <v>30</v>
      </c>
      <c r="F310" s="131">
        <v>1137.5</v>
      </c>
      <c r="G310" s="44" t="s">
        <v>546</v>
      </c>
      <c r="H310" s="127" t="s">
        <v>1060</v>
      </c>
    </row>
    <row r="311" spans="1:8" hidden="1" x14ac:dyDescent="0.2">
      <c r="A311" s="126">
        <v>44014</v>
      </c>
      <c r="B311" s="130" t="s">
        <v>197</v>
      </c>
      <c r="C311" s="130" t="s">
        <v>36</v>
      </c>
      <c r="D311" s="130" t="s">
        <v>1371</v>
      </c>
      <c r="E311" s="44">
        <v>23</v>
      </c>
      <c r="F311" s="131">
        <v>298.5</v>
      </c>
      <c r="G311" s="44" t="s">
        <v>546</v>
      </c>
      <c r="H311" s="127" t="s">
        <v>346</v>
      </c>
    </row>
    <row r="312" spans="1:8" hidden="1" x14ac:dyDescent="0.2">
      <c r="A312" s="126">
        <v>44014</v>
      </c>
      <c r="B312" s="130" t="s">
        <v>197</v>
      </c>
      <c r="C312" s="130" t="s">
        <v>36</v>
      </c>
      <c r="D312" s="130" t="s">
        <v>1237</v>
      </c>
      <c r="E312" s="44">
        <v>30</v>
      </c>
      <c r="F312" s="131">
        <v>1530</v>
      </c>
      <c r="G312" s="44" t="s">
        <v>546</v>
      </c>
      <c r="H312" s="127" t="s">
        <v>783</v>
      </c>
    </row>
    <row r="313" spans="1:8" hidden="1" x14ac:dyDescent="0.2">
      <c r="A313" s="126">
        <v>44014</v>
      </c>
      <c r="B313" s="130" t="s">
        <v>198</v>
      </c>
      <c r="C313" s="130" t="s">
        <v>40</v>
      </c>
      <c r="D313" s="130" t="s">
        <v>1004</v>
      </c>
      <c r="E313" s="44">
        <v>23</v>
      </c>
      <c r="F313" s="131">
        <v>361.5</v>
      </c>
      <c r="G313" s="44" t="s">
        <v>546</v>
      </c>
      <c r="H313" s="127" t="s">
        <v>1060</v>
      </c>
    </row>
    <row r="314" spans="1:8" hidden="1" x14ac:dyDescent="0.2">
      <c r="A314" s="126">
        <v>44014</v>
      </c>
      <c r="B314" s="130" t="s">
        <v>198</v>
      </c>
      <c r="C314" s="130" t="s">
        <v>35</v>
      </c>
      <c r="D314" s="130" t="s">
        <v>1237</v>
      </c>
      <c r="E314" s="44">
        <v>10</v>
      </c>
      <c r="F314" s="131">
        <v>41.75</v>
      </c>
      <c r="G314" s="44" t="s">
        <v>546</v>
      </c>
      <c r="H314" s="127" t="s">
        <v>1023</v>
      </c>
    </row>
    <row r="315" spans="1:8" hidden="1" x14ac:dyDescent="0.2">
      <c r="A315" s="126">
        <v>44014</v>
      </c>
      <c r="B315" s="130" t="s">
        <v>198</v>
      </c>
      <c r="C315" s="130" t="s">
        <v>40</v>
      </c>
      <c r="D315" s="130" t="s">
        <v>995</v>
      </c>
      <c r="E315" s="44" t="s">
        <v>1380</v>
      </c>
      <c r="F315" s="131">
        <v>1534.8</v>
      </c>
      <c r="G315" s="44" t="s">
        <v>546</v>
      </c>
      <c r="H315" s="127" t="s">
        <v>1060</v>
      </c>
    </row>
    <row r="316" spans="1:8" hidden="1" x14ac:dyDescent="0.2">
      <c r="A316" s="126">
        <v>44014</v>
      </c>
      <c r="B316" s="130" t="s">
        <v>197</v>
      </c>
      <c r="C316" s="130" t="s">
        <v>37</v>
      </c>
      <c r="D316" s="130" t="s">
        <v>1237</v>
      </c>
      <c r="E316" s="44" t="s">
        <v>1173</v>
      </c>
      <c r="F316" s="131">
        <v>1310.6300000000001</v>
      </c>
      <c r="G316" s="44" t="s">
        <v>546</v>
      </c>
      <c r="H316" s="127" t="s">
        <v>893</v>
      </c>
    </row>
    <row r="317" spans="1:8" hidden="1" x14ac:dyDescent="0.2">
      <c r="A317" s="126">
        <v>44014</v>
      </c>
      <c r="B317" s="130" t="s">
        <v>197</v>
      </c>
      <c r="C317" s="130" t="s">
        <v>37</v>
      </c>
      <c r="D317" s="130" t="s">
        <v>414</v>
      </c>
      <c r="E317" s="44" t="s">
        <v>1173</v>
      </c>
      <c r="F317" s="131">
        <v>210.42</v>
      </c>
      <c r="G317" s="44" t="s">
        <v>547</v>
      </c>
      <c r="H317" s="127" t="s">
        <v>893</v>
      </c>
    </row>
    <row r="318" spans="1:8" hidden="1" x14ac:dyDescent="0.2">
      <c r="A318" s="126">
        <v>44014</v>
      </c>
      <c r="B318" s="130" t="s">
        <v>197</v>
      </c>
      <c r="C318" s="130" t="s">
        <v>37</v>
      </c>
      <c r="D318" s="130" t="s">
        <v>1084</v>
      </c>
      <c r="E318" s="44" t="s">
        <v>1173</v>
      </c>
      <c r="F318" s="131">
        <v>1322.9</v>
      </c>
      <c r="G318" s="44" t="s">
        <v>547</v>
      </c>
      <c r="H318" s="127" t="s">
        <v>893</v>
      </c>
    </row>
    <row r="319" spans="1:8" hidden="1" x14ac:dyDescent="0.2">
      <c r="A319" s="126">
        <v>44015</v>
      </c>
      <c r="B319" s="130" t="s">
        <v>197</v>
      </c>
      <c r="C319" s="130" t="s">
        <v>37</v>
      </c>
      <c r="D319" s="130" t="s">
        <v>995</v>
      </c>
      <c r="E319" s="44" t="s">
        <v>1173</v>
      </c>
      <c r="F319" s="131">
        <v>2009.38</v>
      </c>
      <c r="G319" s="44" t="s">
        <v>546</v>
      </c>
      <c r="H319" s="127" t="s">
        <v>893</v>
      </c>
    </row>
    <row r="320" spans="1:8" hidden="1" x14ac:dyDescent="0.2">
      <c r="A320" s="126">
        <v>44015</v>
      </c>
      <c r="B320" s="130" t="s">
        <v>197</v>
      </c>
      <c r="C320" s="130" t="s">
        <v>37</v>
      </c>
      <c r="D320" s="130" t="s">
        <v>1371</v>
      </c>
      <c r="E320" s="44" t="s">
        <v>1173</v>
      </c>
      <c r="F320" s="131">
        <v>99.47</v>
      </c>
      <c r="G320" s="44" t="s">
        <v>546</v>
      </c>
      <c r="H320" s="127" t="s">
        <v>893</v>
      </c>
    </row>
    <row r="321" spans="1:8" hidden="1" x14ac:dyDescent="0.2">
      <c r="A321" s="126">
        <v>44018</v>
      </c>
      <c r="B321" s="130" t="s">
        <v>197</v>
      </c>
      <c r="C321" s="130" t="s">
        <v>36</v>
      </c>
      <c r="D321" s="130" t="s">
        <v>799</v>
      </c>
      <c r="E321" s="44">
        <v>68</v>
      </c>
      <c r="F321" s="131">
        <v>2016.37</v>
      </c>
      <c r="G321" s="44" t="s">
        <v>645</v>
      </c>
      <c r="H321" s="127" t="s">
        <v>1585</v>
      </c>
    </row>
    <row r="322" spans="1:8" hidden="1" x14ac:dyDescent="0.2">
      <c r="A322" s="126">
        <v>44020</v>
      </c>
      <c r="B322" s="130" t="s">
        <v>197</v>
      </c>
      <c r="C322" s="130" t="s">
        <v>37</v>
      </c>
      <c r="D322" s="130" t="s">
        <v>1004</v>
      </c>
      <c r="E322" s="44" t="s">
        <v>1173</v>
      </c>
      <c r="F322" s="131">
        <v>1699.05</v>
      </c>
      <c r="G322" s="44" t="s">
        <v>546</v>
      </c>
      <c r="H322" s="127" t="s">
        <v>893</v>
      </c>
    </row>
    <row r="323" spans="1:8" hidden="1" x14ac:dyDescent="0.2">
      <c r="A323" s="126">
        <v>44020</v>
      </c>
      <c r="B323" s="130" t="s">
        <v>197</v>
      </c>
      <c r="C323" s="130" t="s">
        <v>37</v>
      </c>
      <c r="D323" s="130" t="s">
        <v>845</v>
      </c>
      <c r="E323" s="44" t="s">
        <v>1173</v>
      </c>
      <c r="F323" s="131">
        <v>98.47</v>
      </c>
      <c r="G323" s="44" t="s">
        <v>546</v>
      </c>
      <c r="H323" s="127" t="s">
        <v>893</v>
      </c>
    </row>
    <row r="324" spans="1:8" hidden="1" x14ac:dyDescent="0.2">
      <c r="A324" s="126">
        <v>44020</v>
      </c>
      <c r="B324" s="130" t="s">
        <v>197</v>
      </c>
      <c r="C324" s="130" t="s">
        <v>36</v>
      </c>
      <c r="D324" s="130" t="s">
        <v>404</v>
      </c>
      <c r="E324" s="44" t="s">
        <v>1352</v>
      </c>
      <c r="F324" s="131">
        <v>23</v>
      </c>
      <c r="G324" s="44" t="s">
        <v>564</v>
      </c>
      <c r="H324" s="127" t="s">
        <v>1353</v>
      </c>
    </row>
    <row r="325" spans="1:8" hidden="1" x14ac:dyDescent="0.2">
      <c r="A325" s="126">
        <v>44020</v>
      </c>
      <c r="B325" s="130" t="s">
        <v>198</v>
      </c>
      <c r="C325" s="130" t="s">
        <v>38</v>
      </c>
      <c r="D325" s="130" t="s">
        <v>404</v>
      </c>
      <c r="E325" s="44" t="s">
        <v>1354</v>
      </c>
      <c r="F325" s="131">
        <v>43.24</v>
      </c>
      <c r="G325" s="44" t="s">
        <v>564</v>
      </c>
      <c r="H325" s="127" t="s">
        <v>1355</v>
      </c>
    </row>
    <row r="326" spans="1:8" hidden="1" x14ac:dyDescent="0.2">
      <c r="A326" s="126">
        <v>44020</v>
      </c>
      <c r="B326" s="130" t="s">
        <v>197</v>
      </c>
      <c r="C326" s="130" t="s">
        <v>36</v>
      </c>
      <c r="D326" s="130" t="s">
        <v>1361</v>
      </c>
      <c r="E326" s="44" t="s">
        <v>1358</v>
      </c>
      <c r="F326" s="131">
        <v>1603.35</v>
      </c>
      <c r="G326" s="44" t="s">
        <v>564</v>
      </c>
      <c r="H326" s="127" t="s">
        <v>1362</v>
      </c>
    </row>
    <row r="327" spans="1:8" hidden="1" x14ac:dyDescent="0.2">
      <c r="A327" s="126">
        <v>44020</v>
      </c>
      <c r="B327" s="130" t="s">
        <v>197</v>
      </c>
      <c r="C327" s="130" t="s">
        <v>36</v>
      </c>
      <c r="D327" s="130" t="s">
        <v>1230</v>
      </c>
      <c r="E327" s="44" t="s">
        <v>1228</v>
      </c>
      <c r="F327" s="131">
        <v>14</v>
      </c>
      <c r="G327" s="44" t="s">
        <v>566</v>
      </c>
      <c r="H327" s="127" t="s">
        <v>1229</v>
      </c>
    </row>
    <row r="328" spans="1:8" hidden="1" x14ac:dyDescent="0.2">
      <c r="A328" s="126">
        <v>44021</v>
      </c>
      <c r="B328" s="130" t="s">
        <v>197</v>
      </c>
      <c r="C328" s="130" t="s">
        <v>36</v>
      </c>
      <c r="D328" s="130" t="s">
        <v>906</v>
      </c>
      <c r="E328" s="44" t="s">
        <v>1356</v>
      </c>
      <c r="F328" s="131">
        <v>804.65</v>
      </c>
      <c r="G328" s="44" t="s">
        <v>564</v>
      </c>
      <c r="H328" s="127" t="s">
        <v>1357</v>
      </c>
    </row>
    <row r="329" spans="1:8" hidden="1" x14ac:dyDescent="0.2">
      <c r="A329" s="126">
        <v>44021</v>
      </c>
      <c r="B329" s="130" t="s">
        <v>198</v>
      </c>
      <c r="C329" s="130" t="s">
        <v>40</v>
      </c>
      <c r="D329" s="130" t="s">
        <v>906</v>
      </c>
      <c r="E329" s="44" t="s">
        <v>1358</v>
      </c>
      <c r="F329" s="131">
        <v>2113.8000000000002</v>
      </c>
      <c r="G329" s="44" t="s">
        <v>564</v>
      </c>
    </row>
    <row r="330" spans="1:8" hidden="1" x14ac:dyDescent="0.2">
      <c r="A330" s="126">
        <v>44021</v>
      </c>
      <c r="B330" s="130" t="s">
        <v>197</v>
      </c>
      <c r="C330" s="130" t="s">
        <v>36</v>
      </c>
      <c r="D330" s="130" t="s">
        <v>1231</v>
      </c>
      <c r="E330" s="44" t="s">
        <v>1226</v>
      </c>
      <c r="F330" s="131">
        <v>1706.1</v>
      </c>
      <c r="G330" s="44" t="s">
        <v>566</v>
      </c>
      <c r="H330" s="127" t="s">
        <v>1227</v>
      </c>
    </row>
    <row r="331" spans="1:8" hidden="1" x14ac:dyDescent="0.2">
      <c r="A331" s="126">
        <v>44021</v>
      </c>
      <c r="B331" s="130" t="s">
        <v>198</v>
      </c>
      <c r="C331" s="130" t="s">
        <v>40</v>
      </c>
      <c r="D331" s="130" t="s">
        <v>1230</v>
      </c>
      <c r="E331" s="44" t="s">
        <v>1226</v>
      </c>
      <c r="F331" s="131">
        <v>1725.9</v>
      </c>
      <c r="G331" s="44" t="s">
        <v>566</v>
      </c>
      <c r="H331" s="127" t="s">
        <v>1232</v>
      </c>
    </row>
    <row r="332" spans="1:8" hidden="1" x14ac:dyDescent="0.2">
      <c r="A332" s="126">
        <v>44022</v>
      </c>
      <c r="B332" s="130" t="s">
        <v>198</v>
      </c>
      <c r="C332" s="130" t="s">
        <v>35</v>
      </c>
      <c r="D332" s="130" t="s">
        <v>715</v>
      </c>
      <c r="E332" s="44">
        <v>25</v>
      </c>
      <c r="F332" s="131">
        <v>99</v>
      </c>
      <c r="G332" s="44" t="s">
        <v>568</v>
      </c>
      <c r="H332" s="127" t="s">
        <v>1168</v>
      </c>
    </row>
    <row r="333" spans="1:8" hidden="1" x14ac:dyDescent="0.2">
      <c r="A333" s="126">
        <v>44022</v>
      </c>
      <c r="B333" s="130" t="s">
        <v>197</v>
      </c>
      <c r="C333" s="130" t="s">
        <v>36</v>
      </c>
      <c r="D333" s="130" t="s">
        <v>1062</v>
      </c>
      <c r="E333" s="44">
        <v>14</v>
      </c>
      <c r="F333" s="131">
        <v>11.2</v>
      </c>
      <c r="G333" s="44" t="s">
        <v>568</v>
      </c>
      <c r="H333" s="127" t="s">
        <v>346</v>
      </c>
    </row>
    <row r="334" spans="1:8" hidden="1" x14ac:dyDescent="0.2">
      <c r="A334" s="126">
        <v>44022</v>
      </c>
      <c r="B334" s="130" t="s">
        <v>198</v>
      </c>
      <c r="C334" s="130" t="s">
        <v>40</v>
      </c>
      <c r="D334" s="130" t="s">
        <v>953</v>
      </c>
      <c r="E334" s="44">
        <v>14</v>
      </c>
      <c r="F334" s="131">
        <v>12</v>
      </c>
      <c r="G334" s="44" t="s">
        <v>568</v>
      </c>
      <c r="H334" s="127" t="s">
        <v>1060</v>
      </c>
    </row>
    <row r="335" spans="1:8" hidden="1" x14ac:dyDescent="0.2">
      <c r="A335" s="126">
        <v>44022</v>
      </c>
      <c r="B335" s="130" t="s">
        <v>197</v>
      </c>
      <c r="C335" s="130" t="s">
        <v>35</v>
      </c>
      <c r="D335" s="130" t="s">
        <v>1169</v>
      </c>
      <c r="E335" s="44">
        <v>15</v>
      </c>
      <c r="F335" s="131">
        <v>26.19</v>
      </c>
      <c r="G335" s="44" t="s">
        <v>568</v>
      </c>
      <c r="H335" s="127" t="s">
        <v>1170</v>
      </c>
    </row>
    <row r="336" spans="1:8" hidden="1" x14ac:dyDescent="0.2">
      <c r="A336" s="126">
        <v>44026</v>
      </c>
      <c r="B336" s="130" t="s">
        <v>197</v>
      </c>
      <c r="C336" s="130" t="s">
        <v>37</v>
      </c>
      <c r="D336" s="130" t="s">
        <v>445</v>
      </c>
      <c r="E336" s="44">
        <v>0</v>
      </c>
      <c r="F336" s="131">
        <v>134.04</v>
      </c>
      <c r="G336" s="44" t="s">
        <v>90</v>
      </c>
      <c r="H336" s="127" t="s">
        <v>999</v>
      </c>
    </row>
    <row r="337" spans="1:8" hidden="1" x14ac:dyDescent="0.2">
      <c r="A337" s="126">
        <v>44026</v>
      </c>
      <c r="B337" s="130" t="s">
        <v>197</v>
      </c>
      <c r="C337" s="130" t="s">
        <v>37</v>
      </c>
      <c r="D337" s="130" t="s">
        <v>995</v>
      </c>
      <c r="E337" s="44">
        <v>0</v>
      </c>
      <c r="F337" s="131">
        <v>796.68</v>
      </c>
      <c r="G337" s="44" t="s">
        <v>90</v>
      </c>
      <c r="H337" s="127" t="s">
        <v>996</v>
      </c>
    </row>
    <row r="338" spans="1:8" hidden="1" x14ac:dyDescent="0.2">
      <c r="A338" s="126">
        <v>44026</v>
      </c>
      <c r="B338" s="130" t="s">
        <v>197</v>
      </c>
      <c r="C338" s="130" t="s">
        <v>37</v>
      </c>
      <c r="D338" s="130" t="s">
        <v>1002</v>
      </c>
      <c r="E338" s="44">
        <v>0</v>
      </c>
      <c r="F338" s="131">
        <v>64.819999999999993</v>
      </c>
      <c r="G338" s="44" t="s">
        <v>91</v>
      </c>
      <c r="H338" s="127" t="s">
        <v>999</v>
      </c>
    </row>
    <row r="339" spans="1:8" hidden="1" x14ac:dyDescent="0.2">
      <c r="A339" s="126">
        <v>44026</v>
      </c>
      <c r="B339" s="130" t="s">
        <v>197</v>
      </c>
      <c r="C339" s="130" t="s">
        <v>37</v>
      </c>
      <c r="D339" s="130" t="s">
        <v>1003</v>
      </c>
      <c r="E339" s="44">
        <v>0</v>
      </c>
      <c r="F339" s="131">
        <v>1525.7</v>
      </c>
      <c r="G339" s="44" t="s">
        <v>91</v>
      </c>
      <c r="H339" s="127" t="s">
        <v>999</v>
      </c>
    </row>
    <row r="340" spans="1:8" hidden="1" x14ac:dyDescent="0.2">
      <c r="A340" s="126">
        <v>44026</v>
      </c>
      <c r="B340" s="130" t="s">
        <v>197</v>
      </c>
      <c r="C340" s="130" t="s">
        <v>37</v>
      </c>
      <c r="D340" s="130" t="s">
        <v>1004</v>
      </c>
      <c r="E340" s="44">
        <v>0</v>
      </c>
      <c r="F340" s="131">
        <v>1232.8800000000001</v>
      </c>
      <c r="G340" s="44" t="s">
        <v>91</v>
      </c>
      <c r="H340" s="127" t="s">
        <v>999</v>
      </c>
    </row>
    <row r="341" spans="1:8" hidden="1" x14ac:dyDescent="0.2">
      <c r="A341" s="126">
        <v>44026</v>
      </c>
      <c r="B341" s="130" t="s">
        <v>197</v>
      </c>
      <c r="C341" s="130" t="s">
        <v>37</v>
      </c>
      <c r="D341" s="130" t="s">
        <v>146</v>
      </c>
      <c r="E341" s="44">
        <v>0</v>
      </c>
      <c r="F341" s="131">
        <v>383</v>
      </c>
      <c r="G341" s="44" t="s">
        <v>91</v>
      </c>
      <c r="H341" s="127" t="s">
        <v>999</v>
      </c>
    </row>
    <row r="342" spans="1:8" hidden="1" x14ac:dyDescent="0.2">
      <c r="A342" s="126">
        <v>44027</v>
      </c>
      <c r="B342" s="130" t="s">
        <v>197</v>
      </c>
      <c r="C342" s="130" t="s">
        <v>36</v>
      </c>
      <c r="D342" s="130" t="s">
        <v>845</v>
      </c>
      <c r="E342" s="44">
        <v>0</v>
      </c>
      <c r="F342" s="131">
        <v>331.89</v>
      </c>
      <c r="G342" s="44" t="s">
        <v>91</v>
      </c>
      <c r="H342" s="127" t="s">
        <v>893</v>
      </c>
    </row>
    <row r="343" spans="1:8" hidden="1" x14ac:dyDescent="0.2">
      <c r="A343" s="126">
        <v>44027</v>
      </c>
      <c r="B343" s="130" t="s">
        <v>197</v>
      </c>
      <c r="C343" s="130" t="s">
        <v>36</v>
      </c>
      <c r="D343" s="130" t="s">
        <v>144</v>
      </c>
      <c r="E343" s="44">
        <v>0</v>
      </c>
      <c r="F343" s="131">
        <v>884.76</v>
      </c>
      <c r="G343" s="44" t="s">
        <v>91</v>
      </c>
      <c r="H343" s="127" t="s">
        <v>999</v>
      </c>
    </row>
    <row r="344" spans="1:8" hidden="1" x14ac:dyDescent="0.2">
      <c r="A344" s="126">
        <v>44027</v>
      </c>
      <c r="B344" s="130" t="s">
        <v>197</v>
      </c>
      <c r="C344" s="130" t="s">
        <v>36</v>
      </c>
      <c r="D344" s="130" t="s">
        <v>1005</v>
      </c>
      <c r="E344" s="44">
        <v>0</v>
      </c>
      <c r="F344" s="131">
        <v>2286.4899999999998</v>
      </c>
      <c r="G344" s="44" t="s">
        <v>91</v>
      </c>
      <c r="H344" s="127" t="s">
        <v>999</v>
      </c>
    </row>
    <row r="345" spans="1:8" hidden="1" x14ac:dyDescent="0.2">
      <c r="A345" s="126">
        <v>44027</v>
      </c>
      <c r="B345" s="130" t="s">
        <v>198</v>
      </c>
      <c r="C345" s="130" t="s">
        <v>40</v>
      </c>
      <c r="D345" s="130" t="s">
        <v>1008</v>
      </c>
      <c r="E345" s="44" t="s">
        <v>1363</v>
      </c>
      <c r="F345" s="131">
        <v>820</v>
      </c>
      <c r="G345" s="44" t="s">
        <v>564</v>
      </c>
    </row>
    <row r="346" spans="1:8" hidden="1" x14ac:dyDescent="0.2">
      <c r="A346" s="126">
        <v>44028</v>
      </c>
      <c r="B346" s="130" t="s">
        <v>197</v>
      </c>
      <c r="C346" s="130" t="s">
        <v>36</v>
      </c>
      <c r="D346" s="130" t="s">
        <v>762</v>
      </c>
      <c r="E346" s="44" t="s">
        <v>1359</v>
      </c>
      <c r="F346" s="131">
        <v>440</v>
      </c>
      <c r="G346" s="44" t="s">
        <v>564</v>
      </c>
      <c r="H346" s="127" t="s">
        <v>1357</v>
      </c>
    </row>
    <row r="347" spans="1:8" hidden="1" x14ac:dyDescent="0.2">
      <c r="A347" s="126">
        <v>44028</v>
      </c>
      <c r="B347" s="130" t="s">
        <v>197</v>
      </c>
      <c r="C347" s="130" t="s">
        <v>36</v>
      </c>
      <c r="D347" s="130" t="s">
        <v>762</v>
      </c>
      <c r="E347" s="44" t="s">
        <v>1360</v>
      </c>
      <c r="F347" s="131">
        <v>1399.5</v>
      </c>
      <c r="G347" s="44" t="s">
        <v>564</v>
      </c>
      <c r="H347" s="127" t="s">
        <v>1063</v>
      </c>
    </row>
    <row r="348" spans="1:8" hidden="1" x14ac:dyDescent="0.2">
      <c r="A348" s="126">
        <v>44029</v>
      </c>
      <c r="B348" s="130" t="s">
        <v>197</v>
      </c>
      <c r="C348" s="130" t="s">
        <v>35</v>
      </c>
      <c r="D348" s="130" t="s">
        <v>231</v>
      </c>
      <c r="E348" s="44">
        <v>0</v>
      </c>
      <c r="F348" s="131">
        <v>35</v>
      </c>
      <c r="G348" s="44" t="s">
        <v>565</v>
      </c>
      <c r="H348" s="127" t="s">
        <v>1206</v>
      </c>
    </row>
    <row r="349" spans="1:8" hidden="1" x14ac:dyDescent="0.2">
      <c r="A349" s="126">
        <v>44032</v>
      </c>
      <c r="B349" s="130" t="s">
        <v>198</v>
      </c>
      <c r="C349" s="130" t="s">
        <v>40</v>
      </c>
      <c r="D349" s="130" t="s">
        <v>1386</v>
      </c>
      <c r="E349" s="44" t="s">
        <v>1450</v>
      </c>
      <c r="F349" s="131">
        <v>520.38</v>
      </c>
      <c r="G349" s="44" t="s">
        <v>564</v>
      </c>
    </row>
    <row r="350" spans="1:8" hidden="1" x14ac:dyDescent="0.2">
      <c r="A350" s="126">
        <v>44039</v>
      </c>
      <c r="B350" s="130" t="s">
        <v>197</v>
      </c>
      <c r="C350" s="130" t="s">
        <v>37</v>
      </c>
      <c r="D350" s="130" t="s">
        <v>871</v>
      </c>
      <c r="E350" s="44">
        <v>0</v>
      </c>
      <c r="F350" s="131">
        <v>418.07</v>
      </c>
      <c r="G350" s="44" t="s">
        <v>369</v>
      </c>
      <c r="H350" s="127" t="s">
        <v>893</v>
      </c>
    </row>
    <row r="351" spans="1:8" hidden="1" x14ac:dyDescent="0.2">
      <c r="A351" s="126">
        <v>44044</v>
      </c>
      <c r="B351" s="130" t="s">
        <v>197</v>
      </c>
      <c r="C351" s="130" t="s">
        <v>37</v>
      </c>
      <c r="D351" s="130" t="s">
        <v>995</v>
      </c>
      <c r="E351" s="44" t="s">
        <v>1173</v>
      </c>
      <c r="F351" s="131">
        <v>1400.6</v>
      </c>
      <c r="G351" s="44" t="s">
        <v>577</v>
      </c>
      <c r="H351" s="127" t="s">
        <v>872</v>
      </c>
    </row>
    <row r="352" spans="1:8" hidden="1" x14ac:dyDescent="0.2">
      <c r="A352" s="126">
        <v>44044</v>
      </c>
      <c r="B352" s="130" t="s">
        <v>198</v>
      </c>
      <c r="C352" s="130" t="s">
        <v>40</v>
      </c>
      <c r="D352" s="130" t="s">
        <v>1418</v>
      </c>
      <c r="E352" s="44" t="s">
        <v>1416</v>
      </c>
      <c r="F352" s="131">
        <v>1778</v>
      </c>
      <c r="G352" s="44" t="s">
        <v>577</v>
      </c>
      <c r="H352" s="127" t="s">
        <v>1173</v>
      </c>
    </row>
    <row r="353" spans="1:8" hidden="1" x14ac:dyDescent="0.2">
      <c r="A353" s="126">
        <v>44044</v>
      </c>
      <c r="B353" s="130" t="s">
        <v>197</v>
      </c>
      <c r="C353" s="130" t="s">
        <v>37</v>
      </c>
      <c r="D353" s="130" t="s">
        <v>1418</v>
      </c>
      <c r="E353" s="44" t="s">
        <v>1173</v>
      </c>
      <c r="F353" s="131">
        <v>812.79</v>
      </c>
      <c r="G353" s="44" t="s">
        <v>577</v>
      </c>
      <c r="H353" s="127" t="s">
        <v>872</v>
      </c>
    </row>
    <row r="354" spans="1:8" hidden="1" x14ac:dyDescent="0.2">
      <c r="A354" s="126">
        <v>44044</v>
      </c>
      <c r="B354" s="130" t="s">
        <v>197</v>
      </c>
      <c r="C354" s="130" t="s">
        <v>37</v>
      </c>
      <c r="D354" s="130" t="s">
        <v>1419</v>
      </c>
      <c r="E354" s="44" t="s">
        <v>1173</v>
      </c>
      <c r="F354" s="131">
        <v>802.93</v>
      </c>
      <c r="G354" s="44" t="s">
        <v>577</v>
      </c>
      <c r="H354" s="127" t="s">
        <v>872</v>
      </c>
    </row>
    <row r="355" spans="1:8" hidden="1" x14ac:dyDescent="0.2">
      <c r="A355" s="126">
        <v>44044</v>
      </c>
      <c r="B355" s="130" t="s">
        <v>198</v>
      </c>
      <c r="C355" s="130" t="s">
        <v>35</v>
      </c>
      <c r="D355" s="130" t="s">
        <v>1420</v>
      </c>
      <c r="E355" s="44" t="s">
        <v>1421</v>
      </c>
      <c r="F355" s="131">
        <v>2.33</v>
      </c>
      <c r="G355" s="44" t="s">
        <v>577</v>
      </c>
      <c r="H355" s="127" t="s">
        <v>1173</v>
      </c>
    </row>
    <row r="356" spans="1:8" hidden="1" x14ac:dyDescent="0.2">
      <c r="A356" s="126">
        <v>44044</v>
      </c>
      <c r="B356" s="130" t="s">
        <v>197</v>
      </c>
      <c r="C356" s="130" t="s">
        <v>36</v>
      </c>
      <c r="D356" s="130" t="s">
        <v>1237</v>
      </c>
      <c r="E356" s="44" t="s">
        <v>1416</v>
      </c>
      <c r="F356" s="131">
        <v>1596</v>
      </c>
      <c r="G356" s="44" t="s">
        <v>577</v>
      </c>
      <c r="H356" s="127" t="s">
        <v>1417</v>
      </c>
    </row>
    <row r="357" spans="1:8" hidden="1" x14ac:dyDescent="0.2">
      <c r="A357" s="126">
        <v>44044</v>
      </c>
      <c r="B357" s="130" t="s">
        <v>198</v>
      </c>
      <c r="C357" s="130" t="s">
        <v>40</v>
      </c>
      <c r="D357" s="130" t="s">
        <v>1237</v>
      </c>
      <c r="E357" s="44" t="s">
        <v>1368</v>
      </c>
      <c r="F357" s="131">
        <v>1432.8</v>
      </c>
      <c r="G357" s="44" t="s">
        <v>577</v>
      </c>
      <c r="H357" s="127" t="s">
        <v>1173</v>
      </c>
    </row>
    <row r="358" spans="1:8" hidden="1" x14ac:dyDescent="0.2">
      <c r="A358" s="126">
        <v>44044</v>
      </c>
      <c r="B358" s="130" t="s">
        <v>197</v>
      </c>
      <c r="C358" s="130" t="s">
        <v>37</v>
      </c>
      <c r="D358" s="130" t="s">
        <v>1237</v>
      </c>
      <c r="E358" s="44" t="s">
        <v>1173</v>
      </c>
      <c r="F358" s="131">
        <v>715.9</v>
      </c>
      <c r="G358" s="44" t="s">
        <v>577</v>
      </c>
      <c r="H358" s="127" t="s">
        <v>872</v>
      </c>
    </row>
    <row r="359" spans="1:8" hidden="1" x14ac:dyDescent="0.2">
      <c r="A359" s="126">
        <v>44044</v>
      </c>
      <c r="B359" s="130" t="s">
        <v>198</v>
      </c>
      <c r="C359" s="130" t="s">
        <v>38</v>
      </c>
      <c r="D359" s="130" t="s">
        <v>845</v>
      </c>
      <c r="E359" s="44" t="s">
        <v>1422</v>
      </c>
      <c r="F359" s="131">
        <v>95.88</v>
      </c>
      <c r="G359" s="44" t="s">
        <v>577</v>
      </c>
      <c r="H359" s="127" t="s">
        <v>1423</v>
      </c>
    </row>
    <row r="360" spans="1:8" hidden="1" x14ac:dyDescent="0.2">
      <c r="A360" s="126">
        <v>44044</v>
      </c>
      <c r="B360" s="130" t="s">
        <v>197</v>
      </c>
      <c r="C360" s="130" t="s">
        <v>37</v>
      </c>
      <c r="D360" s="130" t="s">
        <v>845</v>
      </c>
      <c r="E360" s="44" t="s">
        <v>1424</v>
      </c>
      <c r="F360" s="131">
        <v>25.98</v>
      </c>
      <c r="G360" s="44" t="s">
        <v>577</v>
      </c>
      <c r="H360" s="127" t="s">
        <v>872</v>
      </c>
    </row>
    <row r="361" spans="1:8" hidden="1" x14ac:dyDescent="0.2">
      <c r="A361" s="126">
        <v>44044</v>
      </c>
      <c r="B361" s="130" t="s">
        <v>197</v>
      </c>
      <c r="C361" s="130" t="s">
        <v>37</v>
      </c>
      <c r="D361" s="130" t="s">
        <v>1371</v>
      </c>
      <c r="E361" s="44" t="s">
        <v>1173</v>
      </c>
      <c r="F361" s="131">
        <v>94.27</v>
      </c>
      <c r="G361" s="44" t="s">
        <v>577</v>
      </c>
      <c r="H361" s="127" t="s">
        <v>872</v>
      </c>
    </row>
    <row r="362" spans="1:8" hidden="1" x14ac:dyDescent="0.2">
      <c r="A362" s="126">
        <v>44044</v>
      </c>
      <c r="B362" s="130" t="s">
        <v>197</v>
      </c>
      <c r="C362" s="130" t="s">
        <v>37</v>
      </c>
      <c r="D362" s="130" t="s">
        <v>995</v>
      </c>
      <c r="E362" s="44" t="s">
        <v>1173</v>
      </c>
      <c r="F362" s="131">
        <v>1134.7</v>
      </c>
      <c r="G362" s="44" t="s">
        <v>578</v>
      </c>
      <c r="H362" s="127" t="s">
        <v>872</v>
      </c>
    </row>
    <row r="363" spans="1:8" hidden="1" x14ac:dyDescent="0.2">
      <c r="A363" s="126">
        <v>44044</v>
      </c>
      <c r="B363" s="130" t="s">
        <v>197</v>
      </c>
      <c r="C363" s="130" t="s">
        <v>37</v>
      </c>
      <c r="D363" s="130" t="s">
        <v>1405</v>
      </c>
      <c r="E363" s="44" t="s">
        <v>1173</v>
      </c>
      <c r="F363" s="131">
        <v>660.05</v>
      </c>
      <c r="G363" s="44" t="s">
        <v>578</v>
      </c>
      <c r="H363" s="127" t="s">
        <v>872</v>
      </c>
    </row>
    <row r="364" spans="1:8" hidden="1" x14ac:dyDescent="0.2">
      <c r="A364" s="126">
        <v>44044</v>
      </c>
      <c r="B364" s="130" t="s">
        <v>197</v>
      </c>
      <c r="C364" s="130" t="s">
        <v>37</v>
      </c>
      <c r="D364" s="130" t="s">
        <v>871</v>
      </c>
      <c r="E364" s="44" t="s">
        <v>1173</v>
      </c>
      <c r="F364" s="131">
        <v>260.58</v>
      </c>
      <c r="G364" s="44" t="s">
        <v>579</v>
      </c>
      <c r="H364" s="127" t="s">
        <v>872</v>
      </c>
    </row>
    <row r="365" spans="1:8" hidden="1" x14ac:dyDescent="0.2">
      <c r="A365" s="126">
        <v>44044</v>
      </c>
      <c r="B365" s="130" t="s">
        <v>197</v>
      </c>
      <c r="C365" s="130" t="s">
        <v>37</v>
      </c>
      <c r="D365" s="130" t="s">
        <v>414</v>
      </c>
      <c r="E365" s="44" t="s">
        <v>1173</v>
      </c>
      <c r="F365" s="131">
        <v>200.1</v>
      </c>
      <c r="G365" s="44" t="s">
        <v>580</v>
      </c>
      <c r="H365" s="127" t="s">
        <v>872</v>
      </c>
    </row>
    <row r="366" spans="1:8" hidden="1" x14ac:dyDescent="0.2">
      <c r="A366" s="126">
        <v>44044</v>
      </c>
      <c r="B366" s="130" t="s">
        <v>197</v>
      </c>
      <c r="C366" s="130" t="s">
        <v>37</v>
      </c>
      <c r="D366" s="130" t="s">
        <v>1084</v>
      </c>
      <c r="E366" s="44" t="s">
        <v>1173</v>
      </c>
      <c r="F366" s="131">
        <v>1290.77</v>
      </c>
      <c r="G366" s="44" t="s">
        <v>580</v>
      </c>
      <c r="H366" s="127" t="s">
        <v>872</v>
      </c>
    </row>
    <row r="367" spans="1:8" hidden="1" x14ac:dyDescent="0.2">
      <c r="A367" s="126">
        <v>44046</v>
      </c>
      <c r="B367" s="130" t="s">
        <v>197</v>
      </c>
      <c r="C367" s="130" t="s">
        <v>37</v>
      </c>
      <c r="D367" s="130" t="s">
        <v>871</v>
      </c>
      <c r="E367" s="44" t="s">
        <v>1173</v>
      </c>
      <c r="F367" s="131">
        <v>368.97</v>
      </c>
      <c r="G367" s="44" t="s">
        <v>548</v>
      </c>
      <c r="H367" s="127" t="s">
        <v>893</v>
      </c>
    </row>
    <row r="368" spans="1:8" hidden="1" x14ac:dyDescent="0.2">
      <c r="A368" s="126">
        <v>44046</v>
      </c>
      <c r="B368" s="130" t="s">
        <v>197</v>
      </c>
      <c r="C368" s="130" t="s">
        <v>37</v>
      </c>
      <c r="D368" s="130" t="s">
        <v>871</v>
      </c>
      <c r="E368" s="44" t="s">
        <v>1173</v>
      </c>
      <c r="F368" s="131">
        <v>60</v>
      </c>
      <c r="G368" s="44" t="s">
        <v>550</v>
      </c>
      <c r="H368" s="127" t="s">
        <v>893</v>
      </c>
    </row>
    <row r="369" spans="1:8" hidden="1" x14ac:dyDescent="0.2">
      <c r="A369" s="126">
        <v>44046</v>
      </c>
      <c r="B369" s="130" t="s">
        <v>197</v>
      </c>
      <c r="C369" s="130" t="s">
        <v>36</v>
      </c>
      <c r="D369" s="130" t="s">
        <v>203</v>
      </c>
      <c r="E369" s="44" t="s">
        <v>1540</v>
      </c>
      <c r="F369" s="131">
        <v>47.1</v>
      </c>
      <c r="G369" s="44" t="s">
        <v>590</v>
      </c>
      <c r="H369" s="127" t="s">
        <v>1064</v>
      </c>
    </row>
    <row r="370" spans="1:8" hidden="1" x14ac:dyDescent="0.2">
      <c r="A370" s="126">
        <v>44047</v>
      </c>
      <c r="B370" s="130" t="s">
        <v>197</v>
      </c>
      <c r="C370" s="130" t="s">
        <v>36</v>
      </c>
      <c r="D370" s="130" t="s">
        <v>884</v>
      </c>
      <c r="E370" s="44" t="s">
        <v>1539</v>
      </c>
      <c r="F370" s="131">
        <v>4.51</v>
      </c>
      <c r="G370" s="44" t="s">
        <v>590</v>
      </c>
      <c r="H370" s="127" t="s">
        <v>1064</v>
      </c>
    </row>
    <row r="371" spans="1:8" hidden="1" x14ac:dyDescent="0.2">
      <c r="A371" s="126">
        <v>44048</v>
      </c>
      <c r="B371" s="130" t="s">
        <v>197</v>
      </c>
      <c r="C371" s="130" t="s">
        <v>36</v>
      </c>
      <c r="D371" s="130" t="s">
        <v>928</v>
      </c>
      <c r="E371" s="44" t="s">
        <v>1538</v>
      </c>
      <c r="F371" s="131">
        <v>394</v>
      </c>
      <c r="G371" s="44" t="s">
        <v>590</v>
      </c>
      <c r="H371" s="127" t="s">
        <v>1064</v>
      </c>
    </row>
    <row r="372" spans="1:8" hidden="1" x14ac:dyDescent="0.2">
      <c r="A372" s="126">
        <v>44049</v>
      </c>
      <c r="B372" s="130" t="s">
        <v>198</v>
      </c>
      <c r="C372" s="130" t="s">
        <v>35</v>
      </c>
      <c r="D372" s="130" t="s">
        <v>1193</v>
      </c>
      <c r="E372" s="44" t="s">
        <v>1191</v>
      </c>
      <c r="F372" s="131">
        <v>4</v>
      </c>
      <c r="G372" s="44" t="s">
        <v>508</v>
      </c>
      <c r="H372" s="127" t="s">
        <v>1192</v>
      </c>
    </row>
    <row r="373" spans="1:8" hidden="1" x14ac:dyDescent="0.2">
      <c r="A373" s="126">
        <v>44049</v>
      </c>
      <c r="B373" s="130" t="s">
        <v>198</v>
      </c>
      <c r="C373" s="130" t="s">
        <v>35</v>
      </c>
      <c r="D373" s="130" t="s">
        <v>1193</v>
      </c>
      <c r="E373" s="44">
        <v>11</v>
      </c>
      <c r="F373" s="131">
        <v>27.9</v>
      </c>
      <c r="G373" s="44" t="s">
        <v>508</v>
      </c>
      <c r="H373" s="127" t="s">
        <v>1192</v>
      </c>
    </row>
    <row r="374" spans="1:8" hidden="1" x14ac:dyDescent="0.2">
      <c r="A374" s="126">
        <v>44049</v>
      </c>
      <c r="B374" s="130" t="s">
        <v>197</v>
      </c>
      <c r="C374" s="130" t="s">
        <v>35</v>
      </c>
      <c r="D374" s="130" t="s">
        <v>1193</v>
      </c>
      <c r="E374" s="44">
        <v>0</v>
      </c>
      <c r="F374" s="131">
        <f>17.36+12.54</f>
        <v>29.9</v>
      </c>
      <c r="G374" s="44" t="s">
        <v>508</v>
      </c>
      <c r="H374" s="127" t="s">
        <v>1194</v>
      </c>
    </row>
    <row r="375" spans="1:8" hidden="1" x14ac:dyDescent="0.2">
      <c r="A375" s="126">
        <v>44050</v>
      </c>
      <c r="B375" s="130" t="s">
        <v>198</v>
      </c>
      <c r="C375" s="130" t="s">
        <v>40</v>
      </c>
      <c r="D375" s="130" t="s">
        <v>955</v>
      </c>
      <c r="E375" s="44" t="s">
        <v>1539</v>
      </c>
      <c r="F375" s="131">
        <v>4.8600000000000003</v>
      </c>
      <c r="G375" s="44" t="s">
        <v>590</v>
      </c>
    </row>
    <row r="376" spans="1:8" hidden="1" x14ac:dyDescent="0.2">
      <c r="A376" s="126">
        <v>44053</v>
      </c>
      <c r="B376" s="130" t="s">
        <v>198</v>
      </c>
      <c r="C376" s="130" t="s">
        <v>40</v>
      </c>
      <c r="D376" s="130" t="s">
        <v>404</v>
      </c>
      <c r="E376" s="44" t="s">
        <v>1680</v>
      </c>
      <c r="F376" s="131">
        <v>1025.1099999999999</v>
      </c>
      <c r="G376" s="44" t="s">
        <v>594</v>
      </c>
      <c r="H376" s="127" t="s">
        <v>1060</v>
      </c>
    </row>
    <row r="377" spans="1:8" hidden="1" x14ac:dyDescent="0.2">
      <c r="A377" s="126">
        <v>44053</v>
      </c>
      <c r="B377" s="130" t="s">
        <v>198</v>
      </c>
      <c r="C377" s="130" t="s">
        <v>40</v>
      </c>
      <c r="D377" s="130" t="s">
        <v>955</v>
      </c>
      <c r="E377" s="44">
        <v>51</v>
      </c>
      <c r="F377" s="131">
        <v>734.58</v>
      </c>
      <c r="G377" s="44" t="s">
        <v>594</v>
      </c>
      <c r="H377" s="127" t="s">
        <v>1060</v>
      </c>
    </row>
    <row r="378" spans="1:8" hidden="1" x14ac:dyDescent="0.2">
      <c r="A378" s="126">
        <v>44053</v>
      </c>
      <c r="B378" s="130" t="s">
        <v>197</v>
      </c>
      <c r="C378" s="130" t="s">
        <v>36</v>
      </c>
      <c r="D378" s="130" t="s">
        <v>717</v>
      </c>
      <c r="E378" s="44" t="s">
        <v>1681</v>
      </c>
      <c r="F378" s="131">
        <v>540.9</v>
      </c>
      <c r="G378" s="44" t="s">
        <v>594</v>
      </c>
      <c r="H378" s="127" t="s">
        <v>1606</v>
      </c>
    </row>
    <row r="379" spans="1:8" hidden="1" x14ac:dyDescent="0.2">
      <c r="A379" s="126">
        <v>44053</v>
      </c>
      <c r="B379" s="130" t="s">
        <v>197</v>
      </c>
      <c r="C379" s="130" t="s">
        <v>36</v>
      </c>
      <c r="D379" s="130" t="s">
        <v>799</v>
      </c>
      <c r="E379" s="44" t="s">
        <v>1682</v>
      </c>
      <c r="F379" s="131">
        <v>706</v>
      </c>
      <c r="G379" s="44" t="s">
        <v>594</v>
      </c>
      <c r="H379" s="127" t="s">
        <v>1606</v>
      </c>
    </row>
    <row r="380" spans="1:8" hidden="1" x14ac:dyDescent="0.2">
      <c r="A380" s="126">
        <v>44054</v>
      </c>
      <c r="B380" s="130" t="s">
        <v>198</v>
      </c>
      <c r="C380" s="130" t="s">
        <v>35</v>
      </c>
      <c r="D380" s="130" t="s">
        <v>925</v>
      </c>
      <c r="E380" s="44" t="s">
        <v>1346</v>
      </c>
      <c r="F380" s="131">
        <v>5.27</v>
      </c>
      <c r="G380" s="44" t="s">
        <v>573</v>
      </c>
      <c r="H380" s="127" t="s">
        <v>1347</v>
      </c>
    </row>
    <row r="381" spans="1:8" hidden="1" x14ac:dyDescent="0.2">
      <c r="A381" s="126">
        <v>44055</v>
      </c>
      <c r="B381" s="130" t="s">
        <v>198</v>
      </c>
      <c r="C381" s="130" t="s">
        <v>37</v>
      </c>
      <c r="D381" s="130" t="s">
        <v>939</v>
      </c>
      <c r="E381" s="44" t="s">
        <v>1392</v>
      </c>
      <c r="F381" s="131">
        <v>860.16</v>
      </c>
      <c r="G381" s="44" t="s">
        <v>529</v>
      </c>
      <c r="H381" s="127" t="s">
        <v>1394</v>
      </c>
    </row>
    <row r="382" spans="1:8" hidden="1" x14ac:dyDescent="0.2">
      <c r="A382" s="126">
        <v>44055</v>
      </c>
      <c r="B382" s="130" t="s">
        <v>197</v>
      </c>
      <c r="C382" s="130" t="s">
        <v>36</v>
      </c>
      <c r="D382" s="130" t="s">
        <v>1442</v>
      </c>
      <c r="E382" s="44" t="s">
        <v>1443</v>
      </c>
      <c r="F382" s="131">
        <v>4.4800000000000004</v>
      </c>
      <c r="G382" s="44" t="s">
        <v>588</v>
      </c>
      <c r="H382" s="127" t="s">
        <v>1444</v>
      </c>
    </row>
    <row r="383" spans="1:8" hidden="1" x14ac:dyDescent="0.2">
      <c r="A383" s="126">
        <v>44055</v>
      </c>
      <c r="B383" s="130" t="s">
        <v>198</v>
      </c>
      <c r="C383" s="130" t="s">
        <v>35</v>
      </c>
      <c r="D383" s="130" t="s">
        <v>762</v>
      </c>
      <c r="E383" s="44">
        <v>33</v>
      </c>
      <c r="F383" s="131">
        <v>227.5</v>
      </c>
      <c r="G383" s="44" t="s">
        <v>594</v>
      </c>
      <c r="H383" s="127" t="s">
        <v>1683</v>
      </c>
    </row>
    <row r="384" spans="1:8" hidden="1" x14ac:dyDescent="0.2">
      <c r="A384" s="126">
        <v>44055</v>
      </c>
      <c r="B384" s="130" t="s">
        <v>198</v>
      </c>
      <c r="C384" s="130" t="s">
        <v>35</v>
      </c>
      <c r="D384" s="130" t="s">
        <v>925</v>
      </c>
      <c r="E384" s="44">
        <v>5</v>
      </c>
      <c r="F384" s="131">
        <v>111.56</v>
      </c>
      <c r="G384" s="44" t="s">
        <v>597</v>
      </c>
      <c r="H384" s="127" t="s">
        <v>1401</v>
      </c>
    </row>
    <row r="385" spans="1:8" hidden="1" x14ac:dyDescent="0.2">
      <c r="A385" s="126">
        <v>44055</v>
      </c>
      <c r="B385" s="130" t="s">
        <v>198</v>
      </c>
      <c r="C385" s="130" t="s">
        <v>35</v>
      </c>
      <c r="D385" s="130" t="s">
        <v>1218</v>
      </c>
      <c r="E385" s="44">
        <v>1</v>
      </c>
      <c r="F385" s="131">
        <v>90.4</v>
      </c>
      <c r="G385" s="44" t="s">
        <v>597</v>
      </c>
      <c r="H385" s="127" t="s">
        <v>1023</v>
      </c>
    </row>
    <row r="386" spans="1:8" hidden="1" x14ac:dyDescent="0.2">
      <c r="A386" s="126">
        <v>44056</v>
      </c>
      <c r="B386" s="130" t="s">
        <v>197</v>
      </c>
      <c r="C386" s="130" t="s">
        <v>35</v>
      </c>
      <c r="D386" s="130" t="s">
        <v>1155</v>
      </c>
      <c r="E386" s="44">
        <v>1</v>
      </c>
      <c r="F386" s="131">
        <v>739</v>
      </c>
      <c r="G386" s="44" t="s">
        <v>554</v>
      </c>
      <c r="H386" s="127" t="s">
        <v>1156</v>
      </c>
    </row>
    <row r="387" spans="1:8" hidden="1" x14ac:dyDescent="0.2">
      <c r="A387" s="126">
        <v>44057</v>
      </c>
      <c r="B387" s="130" t="s">
        <v>198</v>
      </c>
      <c r="C387" s="130" t="s">
        <v>40</v>
      </c>
      <c r="D387" s="130" t="s">
        <v>1218</v>
      </c>
      <c r="E387" s="44">
        <v>45</v>
      </c>
      <c r="F387" s="131">
        <v>2219.2600000000002</v>
      </c>
      <c r="G387" s="44" t="s">
        <v>594</v>
      </c>
      <c r="H387" s="127" t="s">
        <v>1060</v>
      </c>
    </row>
    <row r="388" spans="1:8" hidden="1" x14ac:dyDescent="0.2">
      <c r="A388" s="126">
        <v>44057</v>
      </c>
      <c r="B388" s="130" t="s">
        <v>198</v>
      </c>
      <c r="C388" s="130" t="s">
        <v>35</v>
      </c>
      <c r="D388" s="130" t="s">
        <v>1218</v>
      </c>
      <c r="E388" s="44">
        <v>23</v>
      </c>
      <c r="F388" s="131">
        <v>22.6</v>
      </c>
      <c r="G388" s="44" t="s">
        <v>597</v>
      </c>
      <c r="H388" s="127" t="s">
        <v>1023</v>
      </c>
    </row>
    <row r="389" spans="1:8" hidden="1" x14ac:dyDescent="0.2">
      <c r="A389" s="126">
        <v>44057</v>
      </c>
      <c r="B389" s="130" t="s">
        <v>198</v>
      </c>
      <c r="C389" s="130" t="s">
        <v>37</v>
      </c>
      <c r="D389" s="130" t="s">
        <v>1218</v>
      </c>
      <c r="E389" s="44">
        <v>23</v>
      </c>
      <c r="F389" s="131">
        <v>113</v>
      </c>
      <c r="G389" s="44" t="s">
        <v>597</v>
      </c>
      <c r="H389" s="127" t="s">
        <v>1403</v>
      </c>
    </row>
    <row r="390" spans="1:8" hidden="1" x14ac:dyDescent="0.2">
      <c r="A390" s="126">
        <v>44057</v>
      </c>
      <c r="B390" s="130" t="s">
        <v>198</v>
      </c>
      <c r="C390" s="130" t="s">
        <v>37</v>
      </c>
      <c r="D390" s="130" t="s">
        <v>1218</v>
      </c>
      <c r="E390" s="44">
        <v>26</v>
      </c>
      <c r="F390" s="131">
        <v>55.7</v>
      </c>
      <c r="G390" s="44" t="s">
        <v>597</v>
      </c>
      <c r="H390" s="127" t="s">
        <v>1403</v>
      </c>
    </row>
    <row r="391" spans="1:8" hidden="1" x14ac:dyDescent="0.2">
      <c r="A391" s="126">
        <v>44069</v>
      </c>
      <c r="B391" s="130" t="s">
        <v>197</v>
      </c>
      <c r="C391" s="130" t="s">
        <v>35</v>
      </c>
      <c r="D391" s="130" t="s">
        <v>1220</v>
      </c>
      <c r="E391" s="44" t="s">
        <v>1440</v>
      </c>
      <c r="F391" s="131">
        <v>210</v>
      </c>
      <c r="G391" s="44" t="s">
        <v>588</v>
      </c>
      <c r="H391" s="127" t="s">
        <v>1441</v>
      </c>
    </row>
    <row r="392" spans="1:8" hidden="1" x14ac:dyDescent="0.2">
      <c r="A392" s="126">
        <v>44071</v>
      </c>
      <c r="B392" s="130" t="s">
        <v>197</v>
      </c>
      <c r="C392" s="130" t="s">
        <v>36</v>
      </c>
      <c r="D392" s="130" t="s">
        <v>1591</v>
      </c>
      <c r="E392" s="44">
        <v>9</v>
      </c>
      <c r="F392" s="131">
        <v>1655.04</v>
      </c>
      <c r="G392" s="44" t="s">
        <v>608</v>
      </c>
      <c r="H392" s="127" t="s">
        <v>1592</v>
      </c>
    </row>
    <row r="393" spans="1:8" hidden="1" x14ac:dyDescent="0.2">
      <c r="A393" s="126">
        <v>44071</v>
      </c>
      <c r="B393" s="130" t="s">
        <v>198</v>
      </c>
      <c r="C393" s="130" t="s">
        <v>40</v>
      </c>
      <c r="D393" s="130" t="s">
        <v>995</v>
      </c>
      <c r="E393" s="283">
        <v>9</v>
      </c>
      <c r="F393" s="131">
        <v>1697.25</v>
      </c>
      <c r="G393" s="283" t="s">
        <v>608</v>
      </c>
      <c r="H393" s="127" t="s">
        <v>1060</v>
      </c>
    </row>
    <row r="394" spans="1:8" hidden="1" x14ac:dyDescent="0.2">
      <c r="A394" s="126">
        <v>44075</v>
      </c>
      <c r="B394" s="130" t="s">
        <v>197</v>
      </c>
      <c r="C394" s="130" t="s">
        <v>36</v>
      </c>
      <c r="D394" s="130" t="s">
        <v>1404</v>
      </c>
      <c r="E394" s="283">
        <v>19</v>
      </c>
      <c r="F394" s="131">
        <v>894</v>
      </c>
      <c r="G394" s="283" t="s">
        <v>604</v>
      </c>
      <c r="H394" s="127" t="s">
        <v>1555</v>
      </c>
    </row>
    <row r="395" spans="1:8" hidden="1" x14ac:dyDescent="0.2">
      <c r="A395" s="126">
        <v>44075</v>
      </c>
      <c r="B395" s="130" t="s">
        <v>198</v>
      </c>
      <c r="C395" s="130" t="s">
        <v>40</v>
      </c>
      <c r="D395" s="130" t="s">
        <v>1405</v>
      </c>
      <c r="E395" s="283">
        <v>19</v>
      </c>
      <c r="F395" s="131">
        <v>1074</v>
      </c>
      <c r="G395" s="283" t="s">
        <v>604</v>
      </c>
      <c r="H395" s="127" t="s">
        <v>40</v>
      </c>
    </row>
    <row r="396" spans="1:8" hidden="1" x14ac:dyDescent="0.2">
      <c r="A396" s="126">
        <v>44075</v>
      </c>
      <c r="B396" s="130" t="s">
        <v>197</v>
      </c>
      <c r="C396" s="130" t="s">
        <v>37</v>
      </c>
      <c r="D396" s="130" t="s">
        <v>995</v>
      </c>
      <c r="E396" s="283" t="s">
        <v>1173</v>
      </c>
      <c r="F396" s="131">
        <v>1855.45</v>
      </c>
      <c r="G396" s="283" t="s">
        <v>604</v>
      </c>
      <c r="H396" s="127" t="s">
        <v>893</v>
      </c>
    </row>
    <row r="397" spans="1:8" hidden="1" x14ac:dyDescent="0.2">
      <c r="A397" s="126">
        <v>44075</v>
      </c>
      <c r="B397" s="130" t="s">
        <v>198</v>
      </c>
      <c r="C397" s="130" t="s">
        <v>39</v>
      </c>
      <c r="D397" s="130" t="s">
        <v>1020</v>
      </c>
      <c r="E397" s="283" t="s">
        <v>1173</v>
      </c>
      <c r="F397" s="131">
        <v>530.6</v>
      </c>
      <c r="G397" s="283" t="s">
        <v>604</v>
      </c>
      <c r="H397" s="127" t="s">
        <v>1556</v>
      </c>
    </row>
    <row r="398" spans="1:8" hidden="1" x14ac:dyDescent="0.2">
      <c r="A398" s="126">
        <v>44075</v>
      </c>
      <c r="B398" s="130" t="s">
        <v>197</v>
      </c>
      <c r="C398" s="130" t="s">
        <v>37</v>
      </c>
      <c r="D398" s="130" t="s">
        <v>1397</v>
      </c>
      <c r="E398" s="44" t="s">
        <v>1173</v>
      </c>
      <c r="F398" s="131">
        <v>871.71</v>
      </c>
      <c r="G398" s="44" t="s">
        <v>604</v>
      </c>
      <c r="H398" s="127" t="s">
        <v>893</v>
      </c>
    </row>
    <row r="399" spans="1:8" hidden="1" x14ac:dyDescent="0.2">
      <c r="A399" s="126">
        <v>44075</v>
      </c>
      <c r="B399" s="130" t="s">
        <v>197</v>
      </c>
      <c r="C399" s="130" t="s">
        <v>37</v>
      </c>
      <c r="D399" s="130" t="s">
        <v>1405</v>
      </c>
      <c r="E399" s="44" t="s">
        <v>1173</v>
      </c>
      <c r="F399" s="131">
        <v>23.8</v>
      </c>
      <c r="G399" s="44" t="s">
        <v>604</v>
      </c>
      <c r="H399" s="127" t="s">
        <v>893</v>
      </c>
    </row>
    <row r="400" spans="1:8" hidden="1" x14ac:dyDescent="0.2">
      <c r="A400" s="126">
        <v>44075</v>
      </c>
      <c r="B400" s="130" t="s">
        <v>197</v>
      </c>
      <c r="C400" s="130" t="s">
        <v>37</v>
      </c>
      <c r="D400" s="130" t="s">
        <v>1020</v>
      </c>
      <c r="E400" s="44" t="s">
        <v>1173</v>
      </c>
      <c r="F400" s="131">
        <v>135.81</v>
      </c>
      <c r="G400" s="44" t="s">
        <v>604</v>
      </c>
      <c r="H400" s="127" t="s">
        <v>893</v>
      </c>
    </row>
    <row r="401" spans="1:8" hidden="1" x14ac:dyDescent="0.2">
      <c r="A401" s="126">
        <v>44075</v>
      </c>
      <c r="B401" s="130" t="s">
        <v>197</v>
      </c>
      <c r="C401" s="130" t="s">
        <v>37</v>
      </c>
      <c r="D401" s="130" t="s">
        <v>1084</v>
      </c>
      <c r="E401" s="44" t="s">
        <v>1173</v>
      </c>
      <c r="F401" s="131">
        <v>621.65</v>
      </c>
      <c r="G401" s="44" t="s">
        <v>605</v>
      </c>
      <c r="H401" s="127" t="s">
        <v>1366</v>
      </c>
    </row>
    <row r="402" spans="1:8" hidden="1" x14ac:dyDescent="0.2">
      <c r="A402" s="126">
        <v>44075</v>
      </c>
      <c r="B402" s="130" t="s">
        <v>197</v>
      </c>
      <c r="C402" s="130" t="s">
        <v>37</v>
      </c>
      <c r="D402" s="130" t="s">
        <v>1242</v>
      </c>
      <c r="E402" s="44" t="s">
        <v>1173</v>
      </c>
      <c r="F402" s="131">
        <v>600.16999999999996</v>
      </c>
      <c r="G402" s="44" t="s">
        <v>605</v>
      </c>
      <c r="H402" s="127" t="s">
        <v>1366</v>
      </c>
    </row>
    <row r="403" spans="1:8" hidden="1" x14ac:dyDescent="0.2">
      <c r="A403" s="126">
        <v>44075</v>
      </c>
      <c r="B403" s="130" t="s">
        <v>197</v>
      </c>
      <c r="C403" s="130" t="s">
        <v>37</v>
      </c>
      <c r="D403" s="130" t="s">
        <v>1589</v>
      </c>
      <c r="E403" s="44" t="s">
        <v>1173</v>
      </c>
      <c r="F403" s="131">
        <v>9</v>
      </c>
      <c r="G403" s="44" t="s">
        <v>605</v>
      </c>
      <c r="H403" s="127" t="s">
        <v>1366</v>
      </c>
    </row>
    <row r="404" spans="1:8" hidden="1" x14ac:dyDescent="0.2">
      <c r="A404" s="126">
        <v>44075</v>
      </c>
      <c r="B404" s="130" t="s">
        <v>197</v>
      </c>
      <c r="C404" s="130" t="s">
        <v>37</v>
      </c>
      <c r="D404" s="130" t="s">
        <v>871</v>
      </c>
      <c r="E404" s="44" t="s">
        <v>1173</v>
      </c>
      <c r="F404" s="131">
        <v>640</v>
      </c>
      <c r="G404" s="44" t="s">
        <v>606</v>
      </c>
      <c r="H404" s="127" t="s">
        <v>1366</v>
      </c>
    </row>
    <row r="405" spans="1:8" hidden="1" x14ac:dyDescent="0.2">
      <c r="A405" s="126">
        <v>44075</v>
      </c>
      <c r="B405" s="130" t="s">
        <v>197</v>
      </c>
      <c r="C405" s="130" t="s">
        <v>37</v>
      </c>
      <c r="D405" s="130" t="s">
        <v>871</v>
      </c>
      <c r="E405" s="44" t="s">
        <v>1173</v>
      </c>
      <c r="F405" s="131">
        <v>245.2</v>
      </c>
      <c r="G405" s="44" t="s">
        <v>607</v>
      </c>
      <c r="H405" s="127" t="s">
        <v>1366</v>
      </c>
    </row>
    <row r="406" spans="1:8" hidden="1" x14ac:dyDescent="0.2">
      <c r="A406" s="126">
        <v>44075</v>
      </c>
      <c r="B406" s="130" t="s">
        <v>197</v>
      </c>
      <c r="C406" s="130" t="s">
        <v>36</v>
      </c>
      <c r="D406" s="130" t="s">
        <v>1371</v>
      </c>
      <c r="E406" s="44">
        <v>78</v>
      </c>
      <c r="F406" s="131">
        <v>301.60000000000002</v>
      </c>
      <c r="G406" s="44" t="s">
        <v>608</v>
      </c>
      <c r="H406" s="127" t="s">
        <v>346</v>
      </c>
    </row>
    <row r="407" spans="1:8" hidden="1" x14ac:dyDescent="0.2">
      <c r="A407" s="126">
        <v>44075</v>
      </c>
      <c r="B407" s="130" t="s">
        <v>198</v>
      </c>
      <c r="C407" s="130" t="s">
        <v>40</v>
      </c>
      <c r="D407" s="130" t="s">
        <v>1005</v>
      </c>
      <c r="E407" s="44">
        <v>78</v>
      </c>
      <c r="F407" s="131">
        <v>356</v>
      </c>
      <c r="G407" s="44" t="s">
        <v>608</v>
      </c>
      <c r="H407" s="127" t="s">
        <v>1060</v>
      </c>
    </row>
    <row r="408" spans="1:8" hidden="1" x14ac:dyDescent="0.2">
      <c r="A408" s="126">
        <v>44075</v>
      </c>
      <c r="B408" s="130" t="s">
        <v>198</v>
      </c>
      <c r="C408" s="130" t="s">
        <v>35</v>
      </c>
      <c r="D408" s="130" t="s">
        <v>1237</v>
      </c>
      <c r="E408" s="44">
        <v>79</v>
      </c>
      <c r="F408" s="131">
        <v>10.8</v>
      </c>
      <c r="G408" s="44" t="s">
        <v>608</v>
      </c>
      <c r="H408" s="127" t="s">
        <v>1594</v>
      </c>
    </row>
    <row r="409" spans="1:8" hidden="1" x14ac:dyDescent="0.2">
      <c r="A409" s="126">
        <v>44075</v>
      </c>
      <c r="B409" s="130" t="s">
        <v>197</v>
      </c>
      <c r="C409" s="130" t="s">
        <v>37</v>
      </c>
      <c r="D409" s="130" t="s">
        <v>1004</v>
      </c>
      <c r="E409" s="44" t="s">
        <v>1173</v>
      </c>
      <c r="F409" s="131">
        <v>1094.26</v>
      </c>
      <c r="G409" s="44" t="s">
        <v>608</v>
      </c>
      <c r="H409" s="127" t="s">
        <v>1366</v>
      </c>
    </row>
    <row r="410" spans="1:8" hidden="1" x14ac:dyDescent="0.2">
      <c r="A410" s="126">
        <v>44075</v>
      </c>
      <c r="B410" s="130" t="s">
        <v>197</v>
      </c>
      <c r="C410" s="130" t="s">
        <v>37</v>
      </c>
      <c r="D410" s="130" t="s">
        <v>1591</v>
      </c>
      <c r="E410" s="44" t="s">
        <v>1173</v>
      </c>
      <c r="F410" s="131">
        <v>0.36</v>
      </c>
      <c r="G410" s="44" t="s">
        <v>608</v>
      </c>
      <c r="H410" s="127" t="s">
        <v>1366</v>
      </c>
    </row>
    <row r="411" spans="1:8" hidden="1" x14ac:dyDescent="0.2">
      <c r="A411" s="126">
        <v>44075</v>
      </c>
      <c r="B411" s="130" t="s">
        <v>197</v>
      </c>
      <c r="C411" s="130" t="s">
        <v>37</v>
      </c>
      <c r="D411" s="130" t="s">
        <v>1237</v>
      </c>
      <c r="E411" s="44" t="s">
        <v>1173</v>
      </c>
      <c r="F411" s="131">
        <v>912.64</v>
      </c>
      <c r="G411" s="44" t="s">
        <v>608</v>
      </c>
      <c r="H411" s="127" t="s">
        <v>1366</v>
      </c>
    </row>
    <row r="412" spans="1:8" hidden="1" x14ac:dyDescent="0.2">
      <c r="A412" s="126">
        <v>44075</v>
      </c>
      <c r="B412" s="130" t="s">
        <v>197</v>
      </c>
      <c r="C412" s="130" t="s">
        <v>37</v>
      </c>
      <c r="D412" s="130" t="s">
        <v>845</v>
      </c>
      <c r="E412" s="44" t="s">
        <v>1173</v>
      </c>
      <c r="F412" s="131">
        <v>25.8</v>
      </c>
      <c r="G412" s="44" t="s">
        <v>608</v>
      </c>
      <c r="H412" s="127" t="s">
        <v>1366</v>
      </c>
    </row>
    <row r="413" spans="1:8" hidden="1" x14ac:dyDescent="0.2">
      <c r="A413" s="126">
        <v>44075</v>
      </c>
      <c r="B413" s="130" t="s">
        <v>197</v>
      </c>
      <c r="C413" s="130" t="s">
        <v>37</v>
      </c>
      <c r="D413" s="130" t="s">
        <v>995</v>
      </c>
      <c r="E413" s="44" t="s">
        <v>1173</v>
      </c>
      <c r="F413" s="131">
        <v>4463.58</v>
      </c>
      <c r="G413" s="44" t="s">
        <v>608</v>
      </c>
      <c r="H413" s="127" t="s">
        <v>1366</v>
      </c>
    </row>
    <row r="414" spans="1:8" hidden="1" x14ac:dyDescent="0.2">
      <c r="A414" s="126">
        <v>44075</v>
      </c>
      <c r="B414" s="130" t="s">
        <v>197</v>
      </c>
      <c r="C414" s="130" t="s">
        <v>37</v>
      </c>
      <c r="D414" s="130" t="s">
        <v>1371</v>
      </c>
      <c r="E414" s="44" t="s">
        <v>1173</v>
      </c>
      <c r="F414" s="131">
        <v>0.05</v>
      </c>
      <c r="G414" s="44" t="s">
        <v>608</v>
      </c>
      <c r="H414" s="127" t="s">
        <v>1366</v>
      </c>
    </row>
    <row r="415" spans="1:8" hidden="1" x14ac:dyDescent="0.2">
      <c r="A415" s="126">
        <v>44076</v>
      </c>
      <c r="B415" s="130" t="s">
        <v>198</v>
      </c>
      <c r="C415" s="130" t="s">
        <v>40</v>
      </c>
      <c r="D415" s="130" t="s">
        <v>995</v>
      </c>
      <c r="E415" s="44" t="s">
        <v>1238</v>
      </c>
      <c r="F415" s="131">
        <v>134.4</v>
      </c>
      <c r="G415" s="44" t="s">
        <v>552</v>
      </c>
      <c r="H415" s="127" t="s">
        <v>40</v>
      </c>
    </row>
    <row r="416" spans="1:8" hidden="1" x14ac:dyDescent="0.2">
      <c r="A416" s="126">
        <v>44076</v>
      </c>
      <c r="B416" s="130" t="s">
        <v>197</v>
      </c>
      <c r="C416" s="130" t="s">
        <v>37</v>
      </c>
      <c r="D416" s="130" t="s">
        <v>1184</v>
      </c>
      <c r="F416" s="131">
        <v>52.32</v>
      </c>
      <c r="G416" s="44" t="s">
        <v>552</v>
      </c>
      <c r="H416" s="127" t="s">
        <v>893</v>
      </c>
    </row>
    <row r="417" spans="1:8" hidden="1" x14ac:dyDescent="0.2">
      <c r="A417" s="126">
        <v>44076</v>
      </c>
      <c r="B417" s="130" t="s">
        <v>197</v>
      </c>
      <c r="C417" s="130" t="s">
        <v>37</v>
      </c>
      <c r="D417" s="130" t="s">
        <v>1237</v>
      </c>
      <c r="F417" s="131">
        <v>275.39999999999998</v>
      </c>
      <c r="G417" s="44" t="s">
        <v>552</v>
      </c>
      <c r="H417" s="127" t="s">
        <v>893</v>
      </c>
    </row>
    <row r="418" spans="1:8" hidden="1" x14ac:dyDescent="0.2">
      <c r="A418" s="126">
        <v>44076</v>
      </c>
      <c r="B418" s="130" t="s">
        <v>198</v>
      </c>
      <c r="C418" s="130" t="s">
        <v>35</v>
      </c>
      <c r="D418" s="130" t="s">
        <v>845</v>
      </c>
      <c r="F418" s="131">
        <v>141</v>
      </c>
      <c r="G418" s="44" t="s">
        <v>552</v>
      </c>
      <c r="H418" s="127" t="s">
        <v>1236</v>
      </c>
    </row>
    <row r="419" spans="1:8" hidden="1" x14ac:dyDescent="0.2">
      <c r="A419" s="126">
        <v>44076</v>
      </c>
      <c r="B419" s="130" t="s">
        <v>197</v>
      </c>
      <c r="C419" s="130" t="s">
        <v>35</v>
      </c>
      <c r="D419" s="130" t="s">
        <v>1349</v>
      </c>
      <c r="E419" s="44" t="s">
        <v>1173</v>
      </c>
      <c r="F419" s="131">
        <v>0.78</v>
      </c>
      <c r="G419" s="44" t="s">
        <v>585</v>
      </c>
      <c r="H419" s="127" t="s">
        <v>1402</v>
      </c>
    </row>
    <row r="420" spans="1:8" hidden="1" x14ac:dyDescent="0.2">
      <c r="A420" s="126">
        <v>44076</v>
      </c>
      <c r="B420" s="130" t="s">
        <v>197</v>
      </c>
      <c r="C420" s="130" t="s">
        <v>36</v>
      </c>
      <c r="D420" s="130" t="s">
        <v>1062</v>
      </c>
      <c r="E420" s="44" t="s">
        <v>1596</v>
      </c>
      <c r="F420" s="131">
        <v>25157.22</v>
      </c>
      <c r="G420" s="44" t="s">
        <v>615</v>
      </c>
      <c r="H420" s="127" t="s">
        <v>1598</v>
      </c>
    </row>
    <row r="421" spans="1:8" hidden="1" x14ac:dyDescent="0.2">
      <c r="A421" s="126">
        <v>44076</v>
      </c>
      <c r="B421" s="130" t="s">
        <v>197</v>
      </c>
      <c r="C421" s="130" t="s">
        <v>36</v>
      </c>
      <c r="D421" s="130" t="s">
        <v>58</v>
      </c>
      <c r="E421" s="44">
        <v>35</v>
      </c>
      <c r="F421" s="131">
        <v>9500</v>
      </c>
      <c r="G421" s="44" t="s">
        <v>615</v>
      </c>
      <c r="H421" s="127" t="s">
        <v>1599</v>
      </c>
    </row>
    <row r="422" spans="1:8" hidden="1" x14ac:dyDescent="0.2">
      <c r="A422" s="126">
        <v>44076</v>
      </c>
      <c r="B422" s="130" t="s">
        <v>197</v>
      </c>
      <c r="C422" s="130" t="s">
        <v>36</v>
      </c>
      <c r="D422" s="130" t="s">
        <v>1600</v>
      </c>
      <c r="E422" s="44">
        <v>34</v>
      </c>
      <c r="F422" s="131">
        <v>1600</v>
      </c>
      <c r="G422" s="44" t="s">
        <v>615</v>
      </c>
      <c r="H422" s="127" t="s">
        <v>1601</v>
      </c>
    </row>
    <row r="423" spans="1:8" hidden="1" x14ac:dyDescent="0.2">
      <c r="A423" s="126">
        <v>44077</v>
      </c>
      <c r="B423" s="130" t="s">
        <v>197</v>
      </c>
      <c r="C423" s="130" t="s">
        <v>36</v>
      </c>
      <c r="D423" s="130" t="s">
        <v>845</v>
      </c>
      <c r="E423" s="44">
        <v>11</v>
      </c>
      <c r="F423" s="131">
        <v>49.8</v>
      </c>
      <c r="G423" s="44" t="s">
        <v>608</v>
      </c>
      <c r="H423" s="127" t="s">
        <v>1606</v>
      </c>
    </row>
    <row r="424" spans="1:8" hidden="1" x14ac:dyDescent="0.2">
      <c r="A424" s="126">
        <v>44077</v>
      </c>
      <c r="B424" s="130" t="s">
        <v>198</v>
      </c>
      <c r="C424" s="130" t="s">
        <v>40</v>
      </c>
      <c r="D424" s="130" t="s">
        <v>1237</v>
      </c>
      <c r="E424" s="44">
        <v>11</v>
      </c>
      <c r="F424" s="131">
        <v>66.2</v>
      </c>
      <c r="G424" s="44" t="s">
        <v>608</v>
      </c>
      <c r="H424" s="127" t="s">
        <v>1060</v>
      </c>
    </row>
    <row r="425" spans="1:8" hidden="1" x14ac:dyDescent="0.2">
      <c r="A425" s="126">
        <v>44077</v>
      </c>
      <c r="B425" s="130" t="s">
        <v>198</v>
      </c>
      <c r="C425" s="130" t="s">
        <v>40</v>
      </c>
      <c r="D425" s="130" t="s">
        <v>715</v>
      </c>
      <c r="E425" s="44">
        <v>14</v>
      </c>
      <c r="F425" s="131">
        <v>58</v>
      </c>
      <c r="G425" s="44" t="s">
        <v>615</v>
      </c>
      <c r="H425" s="127" t="s">
        <v>1060</v>
      </c>
    </row>
    <row r="426" spans="1:8" hidden="1" x14ac:dyDescent="0.2">
      <c r="A426" s="126">
        <v>44077</v>
      </c>
      <c r="B426" s="130" t="s">
        <v>198</v>
      </c>
      <c r="C426" s="130" t="s">
        <v>40</v>
      </c>
      <c r="D426" s="130" t="s">
        <v>799</v>
      </c>
      <c r="E426" s="44" t="s">
        <v>1597</v>
      </c>
      <c r="F426" s="131">
        <v>73.778000000000006</v>
      </c>
      <c r="G426" s="44" t="s">
        <v>615</v>
      </c>
      <c r="H426" s="127" t="s">
        <v>1060</v>
      </c>
    </row>
    <row r="427" spans="1:8" hidden="1" x14ac:dyDescent="0.2">
      <c r="A427" s="126">
        <v>44077</v>
      </c>
      <c r="B427" s="130" t="s">
        <v>198</v>
      </c>
      <c r="C427" s="130" t="s">
        <v>35</v>
      </c>
      <c r="D427" s="130" t="s">
        <v>799</v>
      </c>
      <c r="E427" s="44">
        <v>4</v>
      </c>
      <c r="F427" s="131">
        <v>19.95</v>
      </c>
      <c r="G427" s="44" t="s">
        <v>616</v>
      </c>
      <c r="H427" s="127" t="s">
        <v>1023</v>
      </c>
    </row>
    <row r="428" spans="1:8" hidden="1" x14ac:dyDescent="0.2">
      <c r="A428" s="126">
        <v>44078</v>
      </c>
      <c r="B428" s="130" t="s">
        <v>197</v>
      </c>
      <c r="C428" s="130" t="s">
        <v>35</v>
      </c>
      <c r="D428" s="130" t="s">
        <v>1005</v>
      </c>
      <c r="E428" s="44">
        <v>84</v>
      </c>
      <c r="F428" s="131">
        <v>23.36</v>
      </c>
      <c r="G428" s="44" t="s">
        <v>608</v>
      </c>
      <c r="H428" s="127" t="s">
        <v>1595</v>
      </c>
    </row>
    <row r="429" spans="1:8" hidden="1" x14ac:dyDescent="0.2">
      <c r="A429" s="126">
        <v>44078</v>
      </c>
      <c r="B429" s="130" t="s">
        <v>197</v>
      </c>
      <c r="C429" s="130" t="s">
        <v>37</v>
      </c>
      <c r="D429" s="130" t="s">
        <v>799</v>
      </c>
      <c r="E429" s="44">
        <v>8</v>
      </c>
      <c r="F429" s="131">
        <v>4545</v>
      </c>
      <c r="G429" s="44" t="s">
        <v>614</v>
      </c>
      <c r="H429" s="127" t="s">
        <v>1602</v>
      </c>
    </row>
    <row r="430" spans="1:8" hidden="1" x14ac:dyDescent="0.2">
      <c r="A430" s="126">
        <v>44082</v>
      </c>
      <c r="B430" s="130" t="s">
        <v>197</v>
      </c>
      <c r="C430" s="130" t="s">
        <v>36</v>
      </c>
      <c r="D430" s="130" t="s">
        <v>1553</v>
      </c>
      <c r="E430" s="44" t="s">
        <v>1569</v>
      </c>
      <c r="F430" s="131">
        <v>259.98</v>
      </c>
      <c r="G430" s="44" t="s">
        <v>619</v>
      </c>
      <c r="H430" s="127" t="s">
        <v>1570</v>
      </c>
    </row>
    <row r="431" spans="1:8" hidden="1" x14ac:dyDescent="0.2">
      <c r="A431" s="126">
        <v>44083</v>
      </c>
      <c r="B431" s="130" t="s">
        <v>197</v>
      </c>
      <c r="C431" s="130" t="s">
        <v>36</v>
      </c>
      <c r="D431" s="130" t="s">
        <v>928</v>
      </c>
      <c r="E431" s="44">
        <v>6</v>
      </c>
      <c r="F431" s="131">
        <v>2156.25</v>
      </c>
      <c r="G431" s="44" t="s">
        <v>614</v>
      </c>
      <c r="H431" s="127" t="s">
        <v>1606</v>
      </c>
    </row>
    <row r="432" spans="1:8" hidden="1" x14ac:dyDescent="0.2">
      <c r="A432" s="126">
        <v>44083</v>
      </c>
      <c r="B432" s="130" t="s">
        <v>198</v>
      </c>
      <c r="C432" s="130" t="s">
        <v>40</v>
      </c>
      <c r="D432" s="130" t="s">
        <v>926</v>
      </c>
      <c r="E432" s="44">
        <v>6</v>
      </c>
      <c r="F432" s="131">
        <v>2325</v>
      </c>
      <c r="G432" s="44" t="s">
        <v>614</v>
      </c>
      <c r="H432" s="127" t="s">
        <v>1060</v>
      </c>
    </row>
    <row r="433" spans="1:8" hidden="1" x14ac:dyDescent="0.2">
      <c r="A433" s="126">
        <v>44083</v>
      </c>
      <c r="B433" s="130" t="s">
        <v>197</v>
      </c>
      <c r="C433" s="130" t="s">
        <v>36</v>
      </c>
      <c r="D433" s="130" t="s">
        <v>1561</v>
      </c>
      <c r="E433" s="44" t="s">
        <v>1562</v>
      </c>
      <c r="F433" s="131">
        <v>2340.31</v>
      </c>
      <c r="G433" s="44" t="s">
        <v>617</v>
      </c>
      <c r="H433" s="127" t="s">
        <v>1563</v>
      </c>
    </row>
    <row r="434" spans="1:8" hidden="1" x14ac:dyDescent="0.2">
      <c r="A434" s="126">
        <v>44084</v>
      </c>
      <c r="B434" s="130" t="s">
        <v>197</v>
      </c>
      <c r="C434" s="130" t="s">
        <v>36</v>
      </c>
      <c r="D434" s="130" t="s">
        <v>1184</v>
      </c>
      <c r="E434" s="44">
        <v>18</v>
      </c>
      <c r="F434" s="131">
        <v>214.5</v>
      </c>
      <c r="G434" s="44" t="s">
        <v>608</v>
      </c>
      <c r="H434" s="127" t="s">
        <v>1606</v>
      </c>
    </row>
    <row r="435" spans="1:8" hidden="1" x14ac:dyDescent="0.2">
      <c r="A435" s="126">
        <v>44084</v>
      </c>
      <c r="B435" s="130" t="s">
        <v>198</v>
      </c>
      <c r="C435" s="130" t="s">
        <v>40</v>
      </c>
      <c r="D435" s="130" t="s">
        <v>1566</v>
      </c>
      <c r="E435" s="44">
        <v>20</v>
      </c>
      <c r="F435" s="131">
        <v>2728</v>
      </c>
      <c r="G435" s="44" t="s">
        <v>617</v>
      </c>
      <c r="H435" s="127" t="s">
        <v>1060</v>
      </c>
    </row>
    <row r="436" spans="1:8" hidden="1" x14ac:dyDescent="0.2">
      <c r="A436" s="126">
        <v>44088</v>
      </c>
      <c r="B436" s="130" t="s">
        <v>197</v>
      </c>
      <c r="C436" s="130" t="s">
        <v>35</v>
      </c>
      <c r="D436" s="130" t="s">
        <v>1344</v>
      </c>
      <c r="E436" s="44" t="s">
        <v>1173</v>
      </c>
      <c r="F436" s="131">
        <v>0.2</v>
      </c>
      <c r="G436" s="44" t="s">
        <v>573</v>
      </c>
      <c r="H436" s="127" t="s">
        <v>1345</v>
      </c>
    </row>
    <row r="437" spans="1:8" hidden="1" x14ac:dyDescent="0.2">
      <c r="A437" s="126">
        <v>44088</v>
      </c>
      <c r="B437" s="130" t="s">
        <v>198</v>
      </c>
      <c r="C437" s="130" t="s">
        <v>35</v>
      </c>
      <c r="D437" s="130" t="s">
        <v>995</v>
      </c>
      <c r="E437" s="44">
        <v>59</v>
      </c>
      <c r="F437" s="131">
        <v>537.5</v>
      </c>
      <c r="G437" s="44" t="s">
        <v>608</v>
      </c>
      <c r="H437" s="127" t="s">
        <v>1594</v>
      </c>
    </row>
    <row r="438" spans="1:8" hidden="1" x14ac:dyDescent="0.2">
      <c r="A438" s="126">
        <v>44088</v>
      </c>
      <c r="B438" s="130" t="s">
        <v>198</v>
      </c>
      <c r="C438" s="130" t="s">
        <v>40</v>
      </c>
      <c r="D438" s="130" t="s">
        <v>1004</v>
      </c>
      <c r="E438" s="44">
        <v>18</v>
      </c>
      <c r="F438" s="131">
        <v>313.3</v>
      </c>
      <c r="G438" s="44" t="s">
        <v>608</v>
      </c>
      <c r="H438" s="127" t="s">
        <v>1060</v>
      </c>
    </row>
    <row r="439" spans="1:8" hidden="1" x14ac:dyDescent="0.2">
      <c r="A439" s="126">
        <v>44089</v>
      </c>
      <c r="B439" s="130" t="s">
        <v>197</v>
      </c>
      <c r="C439" s="130" t="s">
        <v>35</v>
      </c>
      <c r="D439" s="130" t="s">
        <v>62</v>
      </c>
      <c r="E439" s="44">
        <v>2</v>
      </c>
      <c r="F439" s="131">
        <v>1.8</v>
      </c>
      <c r="G439" s="44" t="s">
        <v>625</v>
      </c>
      <c r="H439" s="127" t="s">
        <v>1573</v>
      </c>
    </row>
    <row r="440" spans="1:8" hidden="1" x14ac:dyDescent="0.2">
      <c r="A440" s="126">
        <v>44090</v>
      </c>
      <c r="B440" s="130" t="s">
        <v>198</v>
      </c>
      <c r="C440" s="130" t="s">
        <v>35</v>
      </c>
      <c r="D440" s="130" t="s">
        <v>925</v>
      </c>
      <c r="E440" s="44" t="s">
        <v>1575</v>
      </c>
      <c r="F440" s="131">
        <v>167.2</v>
      </c>
      <c r="G440" s="44" t="s">
        <v>625</v>
      </c>
      <c r="H440" s="127" t="s">
        <v>1574</v>
      </c>
    </row>
    <row r="441" spans="1:8" hidden="1" x14ac:dyDescent="0.2">
      <c r="A441" s="126">
        <v>44090</v>
      </c>
      <c r="B441" s="130" t="s">
        <v>197</v>
      </c>
      <c r="C441" s="130" t="s">
        <v>35</v>
      </c>
      <c r="D441" s="130" t="s">
        <v>925</v>
      </c>
      <c r="E441" s="44" t="s">
        <v>1173</v>
      </c>
      <c r="F441" s="131">
        <v>54.6</v>
      </c>
      <c r="G441" s="44" t="s">
        <v>625</v>
      </c>
      <c r="H441" s="127" t="s">
        <v>1055</v>
      </c>
    </row>
    <row r="442" spans="1:8" hidden="1" x14ac:dyDescent="0.2">
      <c r="A442" s="126">
        <v>44091</v>
      </c>
      <c r="B442" s="130" t="s">
        <v>197</v>
      </c>
      <c r="C442" s="130" t="s">
        <v>36</v>
      </c>
      <c r="D442" s="130" t="s">
        <v>378</v>
      </c>
      <c r="E442" s="44">
        <v>17</v>
      </c>
      <c r="F442" s="132">
        <v>2036.5</v>
      </c>
      <c r="G442" s="44" t="s">
        <v>617</v>
      </c>
      <c r="H442" s="127" t="s">
        <v>1567</v>
      </c>
    </row>
    <row r="443" spans="1:8" hidden="1" x14ac:dyDescent="0.2">
      <c r="A443" s="126">
        <v>44091</v>
      </c>
      <c r="B443" s="130" t="s">
        <v>198</v>
      </c>
      <c r="C443" s="130" t="s">
        <v>35</v>
      </c>
      <c r="D443" s="130" t="s">
        <v>379</v>
      </c>
      <c r="E443" s="44">
        <v>2</v>
      </c>
      <c r="F443" s="131">
        <v>17.600000000000001</v>
      </c>
      <c r="G443" s="44" t="s">
        <v>619</v>
      </c>
      <c r="H443" s="127" t="s">
        <v>1571</v>
      </c>
    </row>
    <row r="444" spans="1:8" hidden="1" x14ac:dyDescent="0.2">
      <c r="A444" s="126">
        <v>44095</v>
      </c>
      <c r="B444" s="130" t="s">
        <v>198</v>
      </c>
      <c r="C444" s="130" t="s">
        <v>40</v>
      </c>
      <c r="D444" s="130" t="s">
        <v>1068</v>
      </c>
      <c r="E444" s="44" t="s">
        <v>1560</v>
      </c>
      <c r="F444" s="131">
        <v>7245.98</v>
      </c>
      <c r="G444" s="44" t="s">
        <v>617</v>
      </c>
      <c r="H444" s="127" t="s">
        <v>1060</v>
      </c>
    </row>
    <row r="445" spans="1:8" hidden="1" x14ac:dyDescent="0.2">
      <c r="A445" s="126">
        <v>44095</v>
      </c>
      <c r="B445" s="130" t="s">
        <v>197</v>
      </c>
      <c r="C445" s="130" t="s">
        <v>36</v>
      </c>
      <c r="D445" s="130" t="s">
        <v>1564</v>
      </c>
      <c r="E445" s="44" t="s">
        <v>1560</v>
      </c>
      <c r="F445" s="131">
        <v>6570</v>
      </c>
      <c r="G445" s="44" t="s">
        <v>617</v>
      </c>
      <c r="H445" s="127" t="s">
        <v>1565</v>
      </c>
    </row>
    <row r="446" spans="1:8" hidden="1" x14ac:dyDescent="0.2">
      <c r="A446" s="126">
        <v>44095</v>
      </c>
      <c r="B446" s="130" t="s">
        <v>197</v>
      </c>
      <c r="C446" s="130" t="s">
        <v>36</v>
      </c>
      <c r="D446" s="130" t="s">
        <v>394</v>
      </c>
      <c r="E446" s="44">
        <v>1</v>
      </c>
      <c r="F446" s="131">
        <v>66.5</v>
      </c>
      <c r="G446" s="44" t="s">
        <v>628</v>
      </c>
      <c r="H446" s="127" t="s">
        <v>1570</v>
      </c>
    </row>
    <row r="447" spans="1:8" hidden="1" x14ac:dyDescent="0.2">
      <c r="A447" s="126">
        <v>44096</v>
      </c>
      <c r="B447" s="130" t="s">
        <v>198</v>
      </c>
      <c r="C447" s="130" t="s">
        <v>35</v>
      </c>
      <c r="D447" s="130" t="s">
        <v>231</v>
      </c>
      <c r="E447" s="44" t="s">
        <v>1636</v>
      </c>
      <c r="F447" s="131">
        <v>15</v>
      </c>
      <c r="G447" s="44" t="s">
        <v>621</v>
      </c>
      <c r="H447" s="127" t="s">
        <v>1636</v>
      </c>
    </row>
    <row r="448" spans="1:8" hidden="1" x14ac:dyDescent="0.2">
      <c r="A448" s="126">
        <v>44104</v>
      </c>
      <c r="B448" s="130" t="s">
        <v>198</v>
      </c>
      <c r="C448" s="130" t="s">
        <v>35</v>
      </c>
      <c r="D448" s="130" t="s">
        <v>1431</v>
      </c>
      <c r="E448" s="44">
        <v>15</v>
      </c>
      <c r="F448" s="131">
        <v>35</v>
      </c>
      <c r="G448" s="44" t="s">
        <v>633</v>
      </c>
    </row>
    <row r="449" spans="1:8" hidden="1" x14ac:dyDescent="0.2">
      <c r="A449" s="126">
        <v>44105</v>
      </c>
      <c r="B449" s="130" t="s">
        <v>197</v>
      </c>
      <c r="C449" s="130" t="s">
        <v>37</v>
      </c>
      <c r="D449" s="130" t="s">
        <v>414</v>
      </c>
      <c r="E449" s="44" t="s">
        <v>1173</v>
      </c>
      <c r="F449" s="131">
        <v>884.68</v>
      </c>
      <c r="G449" s="44" t="s">
        <v>631</v>
      </c>
      <c r="H449" s="127" t="s">
        <v>1366</v>
      </c>
    </row>
    <row r="450" spans="1:8" hidden="1" x14ac:dyDescent="0.2">
      <c r="A450" s="126">
        <v>44105</v>
      </c>
      <c r="B450" s="130" t="s">
        <v>197</v>
      </c>
      <c r="C450" s="130" t="s">
        <v>37</v>
      </c>
      <c r="D450" s="130" t="s">
        <v>1084</v>
      </c>
      <c r="E450" s="44" t="s">
        <v>1173</v>
      </c>
      <c r="F450" s="131">
        <v>1530.3</v>
      </c>
      <c r="G450" s="44" t="s">
        <v>631</v>
      </c>
      <c r="H450" s="127" t="s">
        <v>1366</v>
      </c>
    </row>
    <row r="451" spans="1:8" hidden="1" x14ac:dyDescent="0.2">
      <c r="A451" s="126">
        <v>44105</v>
      </c>
      <c r="B451" s="130" t="s">
        <v>197</v>
      </c>
      <c r="C451" s="130" t="s">
        <v>36</v>
      </c>
      <c r="D451" s="130" t="s">
        <v>1237</v>
      </c>
      <c r="E451" s="44" t="s">
        <v>1581</v>
      </c>
      <c r="F451" s="131">
        <v>1187.2</v>
      </c>
      <c r="G451" s="44" t="s">
        <v>633</v>
      </c>
      <c r="H451" s="127" t="s">
        <v>1366</v>
      </c>
    </row>
    <row r="452" spans="1:8" hidden="1" x14ac:dyDescent="0.2">
      <c r="A452" s="126">
        <v>44105</v>
      </c>
      <c r="B452" s="130" t="s">
        <v>197</v>
      </c>
      <c r="C452" s="130" t="s">
        <v>37</v>
      </c>
      <c r="D452" s="130" t="s">
        <v>1431</v>
      </c>
      <c r="E452" s="44" t="s">
        <v>1173</v>
      </c>
      <c r="F452" s="131">
        <v>819</v>
      </c>
      <c r="G452" s="44" t="s">
        <v>633</v>
      </c>
      <c r="H452" s="127" t="s">
        <v>1366</v>
      </c>
    </row>
    <row r="453" spans="1:8" hidden="1" x14ac:dyDescent="0.2">
      <c r="A453" s="126">
        <v>44105</v>
      </c>
      <c r="B453" s="130" t="s">
        <v>197</v>
      </c>
      <c r="C453" s="130" t="s">
        <v>37</v>
      </c>
      <c r="D453" s="130" t="s">
        <v>995</v>
      </c>
      <c r="E453" s="44" t="s">
        <v>1173</v>
      </c>
      <c r="F453" s="131">
        <v>297.62</v>
      </c>
      <c r="G453" s="44" t="s">
        <v>633</v>
      </c>
      <c r="H453" s="127" t="s">
        <v>1366</v>
      </c>
    </row>
    <row r="454" spans="1:8" hidden="1" x14ac:dyDescent="0.2">
      <c r="A454" s="126">
        <v>44105</v>
      </c>
      <c r="B454" s="130" t="s">
        <v>197</v>
      </c>
      <c r="C454" s="130" t="s">
        <v>37</v>
      </c>
      <c r="D454" s="130" t="s">
        <v>1397</v>
      </c>
      <c r="E454" s="44" t="s">
        <v>1173</v>
      </c>
      <c r="F454" s="131">
        <v>1251.17</v>
      </c>
      <c r="G454" s="44" t="s">
        <v>633</v>
      </c>
      <c r="H454" s="127" t="s">
        <v>1366</v>
      </c>
    </row>
    <row r="455" spans="1:8" hidden="1" x14ac:dyDescent="0.2">
      <c r="A455" s="126">
        <v>44105</v>
      </c>
      <c r="B455" s="130" t="s">
        <v>197</v>
      </c>
      <c r="C455" s="130" t="s">
        <v>37</v>
      </c>
      <c r="D455" s="130" t="s">
        <v>1405</v>
      </c>
      <c r="E455" s="44" t="s">
        <v>1173</v>
      </c>
      <c r="F455" s="131">
        <v>961.4</v>
      </c>
      <c r="G455" s="44" t="s">
        <v>633</v>
      </c>
      <c r="H455" s="127" t="s">
        <v>1366</v>
      </c>
    </row>
    <row r="456" spans="1:8" hidden="1" x14ac:dyDescent="0.2">
      <c r="A456" s="126">
        <v>44105</v>
      </c>
      <c r="B456" s="130" t="s">
        <v>197</v>
      </c>
      <c r="C456" s="130" t="s">
        <v>37</v>
      </c>
      <c r="D456" s="130" t="s">
        <v>871</v>
      </c>
      <c r="E456" s="44" t="s">
        <v>1173</v>
      </c>
      <c r="F456" s="131">
        <v>574.21</v>
      </c>
      <c r="G456" s="44" t="s">
        <v>634</v>
      </c>
      <c r="H456" s="127" t="s">
        <v>1366</v>
      </c>
    </row>
    <row r="457" spans="1:8" hidden="1" x14ac:dyDescent="0.2">
      <c r="A457" s="126">
        <v>44110</v>
      </c>
      <c r="B457" s="130" t="s">
        <v>197</v>
      </c>
      <c r="C457" s="130" t="s">
        <v>36</v>
      </c>
      <c r="D457" s="130" t="s">
        <v>1553</v>
      </c>
      <c r="E457" s="44" t="s">
        <v>1173</v>
      </c>
      <c r="F457" s="131">
        <v>167.7</v>
      </c>
      <c r="G457" s="44" t="s">
        <v>595</v>
      </c>
      <c r="H457" s="127" t="s">
        <v>1554</v>
      </c>
    </row>
    <row r="458" spans="1:8" hidden="1" x14ac:dyDescent="0.2">
      <c r="A458" s="126">
        <v>44110</v>
      </c>
      <c r="B458" s="130" t="s">
        <v>198</v>
      </c>
      <c r="C458" s="130" t="s">
        <v>38</v>
      </c>
      <c r="D458" s="130" t="s">
        <v>56</v>
      </c>
      <c r="E458" s="44">
        <v>30</v>
      </c>
      <c r="F458" s="131">
        <v>115.44</v>
      </c>
      <c r="G458" s="44" t="s">
        <v>645</v>
      </c>
      <c r="H458" s="127" t="s">
        <v>1758</v>
      </c>
    </row>
    <row r="459" spans="1:8" hidden="1" x14ac:dyDescent="0.2">
      <c r="A459" s="126">
        <v>44111</v>
      </c>
      <c r="B459" s="130" t="s">
        <v>197</v>
      </c>
      <c r="C459" s="130" t="s">
        <v>36</v>
      </c>
      <c r="D459" s="130" t="s">
        <v>320</v>
      </c>
      <c r="E459" s="44">
        <v>10</v>
      </c>
      <c r="F459" s="131">
        <v>800</v>
      </c>
      <c r="G459" s="44" t="s">
        <v>645</v>
      </c>
      <c r="H459" s="127" t="s">
        <v>1585</v>
      </c>
    </row>
    <row r="460" spans="1:8" hidden="1" x14ac:dyDescent="0.2">
      <c r="A460" s="126">
        <v>44111</v>
      </c>
      <c r="B460" s="130" t="s">
        <v>197</v>
      </c>
      <c r="C460" s="130" t="s">
        <v>36</v>
      </c>
      <c r="D460" s="130" t="s">
        <v>320</v>
      </c>
      <c r="E460" s="44">
        <v>61</v>
      </c>
      <c r="F460" s="131">
        <v>476.3</v>
      </c>
      <c r="G460" s="44" t="s">
        <v>645</v>
      </c>
      <c r="H460" s="127" t="s">
        <v>1585</v>
      </c>
    </row>
    <row r="461" spans="1:8" hidden="1" x14ac:dyDescent="0.2">
      <c r="A461" s="126">
        <v>44111</v>
      </c>
      <c r="B461" s="130" t="s">
        <v>197</v>
      </c>
      <c r="C461" s="130" t="s">
        <v>36</v>
      </c>
      <c r="D461" s="130" t="s">
        <v>926</v>
      </c>
      <c r="E461" s="44">
        <v>66</v>
      </c>
      <c r="F461" s="131">
        <v>119.5</v>
      </c>
      <c r="G461" s="44" t="s">
        <v>645</v>
      </c>
      <c r="H461" s="127" t="s">
        <v>1585</v>
      </c>
    </row>
    <row r="462" spans="1:8" hidden="1" x14ac:dyDescent="0.2">
      <c r="A462" s="126">
        <v>44112</v>
      </c>
      <c r="B462" s="130" t="s">
        <v>197</v>
      </c>
      <c r="C462" s="130" t="s">
        <v>36</v>
      </c>
      <c r="D462" s="130" t="s">
        <v>345</v>
      </c>
      <c r="E462" s="44" t="s">
        <v>1584</v>
      </c>
      <c r="F462" s="131">
        <v>1010</v>
      </c>
      <c r="G462" s="44" t="s">
        <v>643</v>
      </c>
      <c r="H462" s="127" t="s">
        <v>1585</v>
      </c>
    </row>
    <row r="463" spans="1:8" hidden="1" x14ac:dyDescent="0.2">
      <c r="A463" s="126">
        <v>44112</v>
      </c>
      <c r="B463" s="130" t="s">
        <v>198</v>
      </c>
      <c r="C463" s="130" t="s">
        <v>40</v>
      </c>
      <c r="D463" s="130" t="s">
        <v>799</v>
      </c>
      <c r="E463" s="44">
        <v>13</v>
      </c>
      <c r="F463" s="131">
        <v>627</v>
      </c>
      <c r="G463" s="44" t="s">
        <v>643</v>
      </c>
      <c r="H463" s="127" t="s">
        <v>1585</v>
      </c>
    </row>
    <row r="464" spans="1:8" hidden="1" x14ac:dyDescent="0.2">
      <c r="A464" s="126">
        <v>44112</v>
      </c>
      <c r="B464" s="130" t="s">
        <v>198</v>
      </c>
      <c r="C464" s="130" t="s">
        <v>40</v>
      </c>
      <c r="D464" s="130" t="s">
        <v>890</v>
      </c>
      <c r="E464" s="44">
        <v>66</v>
      </c>
      <c r="F464" s="131">
        <v>508.8</v>
      </c>
      <c r="G464" s="44" t="s">
        <v>643</v>
      </c>
      <c r="H464" s="127" t="s">
        <v>1585</v>
      </c>
    </row>
    <row r="465" spans="1:8" hidden="1" x14ac:dyDescent="0.2">
      <c r="A465" s="126">
        <v>44112</v>
      </c>
      <c r="B465" s="130" t="s">
        <v>197</v>
      </c>
      <c r="C465" s="130" t="s">
        <v>36</v>
      </c>
      <c r="D465" s="130" t="s">
        <v>1460</v>
      </c>
      <c r="E465" s="44">
        <v>7</v>
      </c>
      <c r="F465" s="131">
        <v>213</v>
      </c>
      <c r="G465" s="44" t="s">
        <v>645</v>
      </c>
      <c r="H465" s="127" t="s">
        <v>1585</v>
      </c>
    </row>
    <row r="466" spans="1:8" hidden="1" x14ac:dyDescent="0.2">
      <c r="A466" s="126">
        <v>44112</v>
      </c>
      <c r="B466" s="130" t="s">
        <v>198</v>
      </c>
      <c r="C466" s="130" t="s">
        <v>40</v>
      </c>
      <c r="D466" s="130" t="s">
        <v>203</v>
      </c>
      <c r="E466" s="44" t="s">
        <v>1586</v>
      </c>
      <c r="F466" s="131">
        <v>5268.84</v>
      </c>
      <c r="G466" s="44" t="s">
        <v>645</v>
      </c>
      <c r="H466" s="127" t="s">
        <v>1759</v>
      </c>
    </row>
    <row r="467" spans="1:8" hidden="1" x14ac:dyDescent="0.2">
      <c r="A467" s="126">
        <v>44112</v>
      </c>
      <c r="B467" s="130" t="s">
        <v>197</v>
      </c>
      <c r="C467" s="130" t="s">
        <v>36</v>
      </c>
      <c r="D467" s="130" t="s">
        <v>1757</v>
      </c>
      <c r="E467" s="44">
        <v>5</v>
      </c>
      <c r="F467" s="131">
        <v>3330</v>
      </c>
      <c r="G467" s="44" t="s">
        <v>645</v>
      </c>
      <c r="H467" s="127" t="s">
        <v>1585</v>
      </c>
    </row>
    <row r="468" spans="1:8" hidden="1" x14ac:dyDescent="0.2">
      <c r="A468" s="126">
        <v>44112</v>
      </c>
      <c r="B468" s="130" t="s">
        <v>197</v>
      </c>
      <c r="C468" s="130" t="s">
        <v>36</v>
      </c>
      <c r="D468" s="130" t="s">
        <v>57</v>
      </c>
      <c r="E468" s="44">
        <v>62</v>
      </c>
      <c r="F468" s="131">
        <v>31.8</v>
      </c>
      <c r="G468" s="44" t="s">
        <v>645</v>
      </c>
      <c r="H468" s="127" t="s">
        <v>1585</v>
      </c>
    </row>
    <row r="469" spans="1:8" hidden="1" x14ac:dyDescent="0.2">
      <c r="A469" s="126">
        <v>44112</v>
      </c>
      <c r="B469" s="130" t="s">
        <v>197</v>
      </c>
      <c r="C469" s="130" t="s">
        <v>36</v>
      </c>
      <c r="D469" s="130" t="s">
        <v>1588</v>
      </c>
      <c r="E469" s="44" t="s">
        <v>1760</v>
      </c>
      <c r="F469" s="131">
        <v>500</v>
      </c>
      <c r="G469" s="44" t="s">
        <v>645</v>
      </c>
      <c r="H469" s="127" t="s">
        <v>1565</v>
      </c>
    </row>
    <row r="470" spans="1:8" hidden="1" x14ac:dyDescent="0.2">
      <c r="A470" s="126">
        <v>44113</v>
      </c>
      <c r="B470" s="130" t="s">
        <v>198</v>
      </c>
      <c r="C470" s="130" t="s">
        <v>38</v>
      </c>
      <c r="D470" s="130" t="s">
        <v>203</v>
      </c>
      <c r="E470" s="44">
        <v>4</v>
      </c>
      <c r="F470" s="131">
        <v>59.64</v>
      </c>
      <c r="G470" s="44" t="s">
        <v>643</v>
      </c>
      <c r="H470" s="127" t="s">
        <v>1585</v>
      </c>
    </row>
    <row r="471" spans="1:8" hidden="1" x14ac:dyDescent="0.2">
      <c r="A471" s="126">
        <v>44113</v>
      </c>
      <c r="B471" s="130" t="s">
        <v>198</v>
      </c>
      <c r="C471" s="130" t="s">
        <v>38</v>
      </c>
      <c r="D471" s="130" t="s">
        <v>345</v>
      </c>
      <c r="E471" s="44" t="s">
        <v>1587</v>
      </c>
      <c r="F471" s="131">
        <v>85</v>
      </c>
      <c r="G471" s="44" t="s">
        <v>643</v>
      </c>
      <c r="H471" s="127" t="s">
        <v>941</v>
      </c>
    </row>
    <row r="472" spans="1:8" hidden="1" x14ac:dyDescent="0.2">
      <c r="A472" s="126">
        <v>44113</v>
      </c>
      <c r="B472" s="130" t="s">
        <v>197</v>
      </c>
      <c r="C472" s="130" t="s">
        <v>36</v>
      </c>
      <c r="D472" s="130" t="s">
        <v>1588</v>
      </c>
      <c r="E472" s="44">
        <v>1</v>
      </c>
      <c r="F472" s="131">
        <v>1050</v>
      </c>
      <c r="G472" s="44" t="s">
        <v>643</v>
      </c>
      <c r="H472" s="127" t="s">
        <v>1570</v>
      </c>
    </row>
    <row r="473" spans="1:8" hidden="1" x14ac:dyDescent="0.2">
      <c r="A473" s="126">
        <v>44113</v>
      </c>
      <c r="B473" s="130" t="s">
        <v>198</v>
      </c>
      <c r="C473" s="130" t="s">
        <v>40</v>
      </c>
      <c r="D473" s="130" t="s">
        <v>404</v>
      </c>
      <c r="E473" s="44">
        <v>76</v>
      </c>
      <c r="F473" s="131">
        <v>42</v>
      </c>
      <c r="G473" s="44" t="s">
        <v>647</v>
      </c>
      <c r="H473" s="127" t="s">
        <v>1060</v>
      </c>
    </row>
    <row r="474" spans="1:8" hidden="1" x14ac:dyDescent="0.2">
      <c r="A474" s="126">
        <v>44113</v>
      </c>
      <c r="B474" s="130" t="s">
        <v>197</v>
      </c>
      <c r="C474" s="130" t="s">
        <v>36</v>
      </c>
      <c r="D474" s="130" t="s">
        <v>378</v>
      </c>
      <c r="E474" s="44">
        <v>76</v>
      </c>
      <c r="F474" s="131">
        <v>37</v>
      </c>
      <c r="G474" s="44" t="s">
        <v>647</v>
      </c>
      <c r="H474" s="127" t="s">
        <v>1606</v>
      </c>
    </row>
    <row r="475" spans="1:8" hidden="1" x14ac:dyDescent="0.2">
      <c r="A475" s="126">
        <v>44113</v>
      </c>
      <c r="B475" s="130" t="s">
        <v>198</v>
      </c>
      <c r="C475" s="130" t="s">
        <v>35</v>
      </c>
      <c r="D475" s="130" t="s">
        <v>943</v>
      </c>
      <c r="E475" s="44">
        <v>65</v>
      </c>
      <c r="F475" s="131">
        <v>7.02</v>
      </c>
      <c r="G475" s="44" t="s">
        <v>647</v>
      </c>
      <c r="H475" s="127" t="s">
        <v>1023</v>
      </c>
    </row>
    <row r="476" spans="1:8" hidden="1" x14ac:dyDescent="0.2">
      <c r="A476" s="126">
        <v>44117</v>
      </c>
      <c r="B476" s="130" t="s">
        <v>197</v>
      </c>
      <c r="C476" s="130" t="s">
        <v>35</v>
      </c>
      <c r="D476" s="130" t="s">
        <v>1015</v>
      </c>
      <c r="E476" s="44">
        <v>48</v>
      </c>
      <c r="F476" s="131">
        <v>7.0000000000000007E-2</v>
      </c>
      <c r="G476" s="44" t="s">
        <v>647</v>
      </c>
      <c r="H476" s="127" t="s">
        <v>1689</v>
      </c>
    </row>
    <row r="477" spans="1:8" hidden="1" x14ac:dyDescent="0.2">
      <c r="A477" s="126">
        <v>44119</v>
      </c>
      <c r="B477" s="130" t="s">
        <v>197</v>
      </c>
      <c r="C477" s="130" t="s">
        <v>37</v>
      </c>
      <c r="D477" s="130" t="s">
        <v>1451</v>
      </c>
      <c r="E477" s="44" t="s">
        <v>1173</v>
      </c>
      <c r="F477" s="131">
        <v>1668</v>
      </c>
      <c r="G477" s="44" t="s">
        <v>1452</v>
      </c>
      <c r="H477" s="127" t="s">
        <v>872</v>
      </c>
    </row>
    <row r="478" spans="1:8" hidden="1" x14ac:dyDescent="0.2">
      <c r="A478" s="126">
        <v>44119</v>
      </c>
      <c r="B478" s="130" t="s">
        <v>197</v>
      </c>
      <c r="C478" s="130" t="s">
        <v>37</v>
      </c>
      <c r="D478" s="130" t="s">
        <v>1453</v>
      </c>
      <c r="E478" s="298" t="s">
        <v>1173</v>
      </c>
      <c r="F478" s="131">
        <v>37606.97</v>
      </c>
      <c r="G478" s="298" t="s">
        <v>1452</v>
      </c>
      <c r="H478" s="127" t="s">
        <v>872</v>
      </c>
    </row>
    <row r="479" spans="1:8" hidden="1" x14ac:dyDescent="0.2">
      <c r="A479" s="126">
        <v>44119</v>
      </c>
      <c r="B479" s="130" t="s">
        <v>198</v>
      </c>
      <c r="C479" s="130" t="s">
        <v>38</v>
      </c>
      <c r="D479" s="130" t="s">
        <v>1454</v>
      </c>
      <c r="E479" s="299" t="s">
        <v>1173</v>
      </c>
      <c r="F479" s="131">
        <v>244.4</v>
      </c>
      <c r="G479" s="299" t="s">
        <v>1452</v>
      </c>
      <c r="H479" s="127" t="s">
        <v>872</v>
      </c>
    </row>
    <row r="480" spans="1:8" hidden="1" x14ac:dyDescent="0.2">
      <c r="A480" s="126">
        <v>44119</v>
      </c>
      <c r="B480" s="130" t="s">
        <v>198</v>
      </c>
      <c r="C480" s="130" t="s">
        <v>35</v>
      </c>
      <c r="D480" s="130" t="s">
        <v>925</v>
      </c>
      <c r="E480" s="299" t="s">
        <v>1691</v>
      </c>
      <c r="F480" s="131">
        <v>31.4</v>
      </c>
      <c r="G480" s="299" t="s">
        <v>649</v>
      </c>
      <c r="H480" s="127" t="s">
        <v>1690</v>
      </c>
    </row>
    <row r="481" spans="1:8" hidden="1" x14ac:dyDescent="0.2">
      <c r="A481" s="126">
        <v>44119</v>
      </c>
      <c r="B481" s="130" t="s">
        <v>197</v>
      </c>
      <c r="C481" s="130" t="s">
        <v>37</v>
      </c>
      <c r="D481" s="130" t="s">
        <v>877</v>
      </c>
      <c r="E481" s="299">
        <v>8</v>
      </c>
      <c r="F481" s="131">
        <v>6.8</v>
      </c>
      <c r="G481" s="299" t="s">
        <v>1466</v>
      </c>
      <c r="H481" s="127" t="s">
        <v>1695</v>
      </c>
    </row>
    <row r="482" spans="1:8" hidden="1" x14ac:dyDescent="0.2">
      <c r="A482" s="126">
        <v>44120</v>
      </c>
      <c r="B482" s="130" t="s">
        <v>197</v>
      </c>
      <c r="C482" s="130" t="s">
        <v>35</v>
      </c>
      <c r="D482" s="130" t="s">
        <v>925</v>
      </c>
      <c r="E482" s="299" t="s">
        <v>1692</v>
      </c>
      <c r="F482" s="131">
        <v>31.4</v>
      </c>
      <c r="G482" s="299" t="s">
        <v>649</v>
      </c>
      <c r="H482" s="127" t="s">
        <v>1690</v>
      </c>
    </row>
    <row r="483" spans="1:8" hidden="1" x14ac:dyDescent="0.2">
      <c r="A483" s="126">
        <v>44123</v>
      </c>
      <c r="B483" s="130" t="s">
        <v>198</v>
      </c>
      <c r="C483" s="130" t="s">
        <v>40</v>
      </c>
      <c r="D483" s="130" t="s">
        <v>1323</v>
      </c>
      <c r="E483" s="299">
        <v>67</v>
      </c>
      <c r="F483" s="131">
        <v>1200</v>
      </c>
      <c r="G483" s="299" t="s">
        <v>647</v>
      </c>
      <c r="H483" s="127" t="s">
        <v>1060</v>
      </c>
    </row>
    <row r="484" spans="1:8" hidden="1" x14ac:dyDescent="0.2">
      <c r="A484" s="126">
        <v>44123</v>
      </c>
      <c r="B484" s="130" t="s">
        <v>197</v>
      </c>
      <c r="C484" s="130" t="s">
        <v>36</v>
      </c>
      <c r="D484" s="130" t="s">
        <v>1230</v>
      </c>
      <c r="E484" s="299" t="s">
        <v>1693</v>
      </c>
      <c r="F484" s="131">
        <v>64.599999999999994</v>
      </c>
      <c r="G484" s="299" t="s">
        <v>650</v>
      </c>
      <c r="H484" s="127" t="s">
        <v>1183</v>
      </c>
    </row>
    <row r="485" spans="1:8" hidden="1" x14ac:dyDescent="0.2">
      <c r="A485" s="126">
        <v>44123</v>
      </c>
      <c r="B485" s="130" t="s">
        <v>198</v>
      </c>
      <c r="C485" s="130" t="s">
        <v>40</v>
      </c>
      <c r="D485" s="130" t="s">
        <v>1344</v>
      </c>
      <c r="E485" s="44" t="s">
        <v>1693</v>
      </c>
      <c r="F485" s="131">
        <v>130.63</v>
      </c>
      <c r="G485" s="44" t="s">
        <v>650</v>
      </c>
      <c r="H485" s="127" t="s">
        <v>1060</v>
      </c>
    </row>
    <row r="486" spans="1:8" hidden="1" x14ac:dyDescent="0.2">
      <c r="A486" s="126">
        <v>44123</v>
      </c>
      <c r="B486" s="130" t="s">
        <v>198</v>
      </c>
      <c r="C486" s="130" t="s">
        <v>35</v>
      </c>
      <c r="D486" s="130" t="s">
        <v>1344</v>
      </c>
      <c r="E486" s="44" t="s">
        <v>1696</v>
      </c>
      <c r="F486" s="131">
        <v>10.91</v>
      </c>
      <c r="G486" s="44" t="s">
        <v>650</v>
      </c>
      <c r="H486" s="127" t="s">
        <v>1694</v>
      </c>
    </row>
    <row r="487" spans="1:8" hidden="1" x14ac:dyDescent="0.2">
      <c r="A487" s="126">
        <v>44123</v>
      </c>
      <c r="B487" s="130" t="s">
        <v>198</v>
      </c>
      <c r="C487" s="130" t="s">
        <v>40</v>
      </c>
      <c r="D487" s="130" t="s">
        <v>1230</v>
      </c>
      <c r="E487" s="44">
        <v>19</v>
      </c>
      <c r="F487" s="131">
        <v>28.4</v>
      </c>
      <c r="G487" s="44" t="s">
        <v>650</v>
      </c>
      <c r="H487" s="127" t="s">
        <v>1060</v>
      </c>
    </row>
    <row r="488" spans="1:8" hidden="1" x14ac:dyDescent="0.2">
      <c r="A488" s="126">
        <v>44123</v>
      </c>
      <c r="B488" s="130" t="s">
        <v>197</v>
      </c>
      <c r="C488" s="130" t="s">
        <v>36</v>
      </c>
      <c r="D488" s="130" t="s">
        <v>1344</v>
      </c>
      <c r="E488" s="44">
        <v>19</v>
      </c>
      <c r="F488" s="131">
        <v>56.7</v>
      </c>
      <c r="G488" s="44" t="s">
        <v>650</v>
      </c>
      <c r="H488" s="127" t="s">
        <v>1555</v>
      </c>
    </row>
    <row r="489" spans="1:8" hidden="1" x14ac:dyDescent="0.2">
      <c r="A489" s="126">
        <v>44125</v>
      </c>
      <c r="B489" s="130" t="s">
        <v>197</v>
      </c>
      <c r="C489" s="130" t="s">
        <v>36</v>
      </c>
      <c r="D489" s="130" t="s">
        <v>1460</v>
      </c>
      <c r="E489" s="44">
        <v>7</v>
      </c>
      <c r="F489" s="131">
        <v>5440</v>
      </c>
      <c r="G489" s="44" t="s">
        <v>643</v>
      </c>
      <c r="H489" s="127" t="s">
        <v>1585</v>
      </c>
    </row>
    <row r="490" spans="1:8" hidden="1" x14ac:dyDescent="0.2">
      <c r="A490" s="126">
        <v>44125</v>
      </c>
      <c r="B490" s="130" t="s">
        <v>198</v>
      </c>
      <c r="C490" s="130" t="s">
        <v>40</v>
      </c>
      <c r="D490" s="130" t="s">
        <v>345</v>
      </c>
      <c r="E490" s="44">
        <v>7</v>
      </c>
      <c r="F490" s="131">
        <v>5552.07</v>
      </c>
      <c r="G490" s="44" t="s">
        <v>643</v>
      </c>
      <c r="H490" s="127" t="s">
        <v>1585</v>
      </c>
    </row>
    <row r="491" spans="1:8" hidden="1" x14ac:dyDescent="0.2">
      <c r="A491" s="126">
        <v>44126</v>
      </c>
      <c r="B491" s="130" t="s">
        <v>198</v>
      </c>
      <c r="C491" s="130" t="s">
        <v>40</v>
      </c>
      <c r="D491" s="130" t="s">
        <v>890</v>
      </c>
      <c r="E491" s="44">
        <v>51</v>
      </c>
      <c r="F491" s="131">
        <v>521.6</v>
      </c>
      <c r="G491" s="44" t="s">
        <v>647</v>
      </c>
      <c r="H491" s="127" t="s">
        <v>1060</v>
      </c>
    </row>
    <row r="492" spans="1:8" hidden="1" x14ac:dyDescent="0.2">
      <c r="A492" s="126">
        <v>44126</v>
      </c>
      <c r="B492" s="130" t="s">
        <v>197</v>
      </c>
      <c r="C492" s="130" t="s">
        <v>36</v>
      </c>
      <c r="D492" s="130" t="s">
        <v>955</v>
      </c>
      <c r="E492" s="44">
        <v>51</v>
      </c>
      <c r="F492" s="131">
        <v>229</v>
      </c>
      <c r="G492" s="44" t="s">
        <v>647</v>
      </c>
      <c r="H492" s="127" t="s">
        <v>1688</v>
      </c>
    </row>
    <row r="493" spans="1:8" hidden="1" x14ac:dyDescent="0.2">
      <c r="A493" s="126">
        <v>44127</v>
      </c>
      <c r="B493" s="130" t="s">
        <v>197</v>
      </c>
      <c r="C493" s="130" t="s">
        <v>37</v>
      </c>
      <c r="D493" s="130" t="s">
        <v>1344</v>
      </c>
      <c r="E493" s="44">
        <v>5</v>
      </c>
      <c r="F493" s="131">
        <v>34.86</v>
      </c>
      <c r="G493" s="44" t="s">
        <v>650</v>
      </c>
      <c r="H493" s="127" t="s">
        <v>1695</v>
      </c>
    </row>
    <row r="494" spans="1:8" hidden="1" x14ac:dyDescent="0.2">
      <c r="A494" s="126">
        <v>44127</v>
      </c>
      <c r="B494" s="130" t="s">
        <v>197</v>
      </c>
      <c r="C494" s="130" t="s">
        <v>35</v>
      </c>
      <c r="D494" s="130" t="s">
        <v>1344</v>
      </c>
      <c r="E494" s="44">
        <v>25</v>
      </c>
      <c r="F494" s="131">
        <v>5.71</v>
      </c>
      <c r="G494" s="44" t="s">
        <v>650</v>
      </c>
      <c r="H494" s="127" t="s">
        <v>1321</v>
      </c>
    </row>
    <row r="495" spans="1:8" hidden="1" x14ac:dyDescent="0.2">
      <c r="A495" s="126">
        <v>44134</v>
      </c>
      <c r="B495" s="130" t="s">
        <v>197</v>
      </c>
      <c r="C495" s="130" t="s">
        <v>37</v>
      </c>
      <c r="D495" s="130" t="s">
        <v>1553</v>
      </c>
      <c r="E495" s="44">
        <v>37</v>
      </c>
      <c r="F495" s="131">
        <v>24</v>
      </c>
      <c r="G495" s="44" t="s">
        <v>594</v>
      </c>
      <c r="H495" s="127" t="s">
        <v>1684</v>
      </c>
    </row>
    <row r="496" spans="1:8" hidden="1" x14ac:dyDescent="0.2">
      <c r="A496" s="126">
        <v>44138</v>
      </c>
      <c r="B496" s="130" t="s">
        <v>197</v>
      </c>
      <c r="C496" s="130" t="s">
        <v>37</v>
      </c>
      <c r="D496" s="130" t="s">
        <v>1371</v>
      </c>
      <c r="E496" s="44" t="s">
        <v>1173</v>
      </c>
      <c r="F496" s="131">
        <v>963.92</v>
      </c>
      <c r="G496" s="44" t="s">
        <v>1480</v>
      </c>
      <c r="H496" s="127" t="s">
        <v>1366</v>
      </c>
    </row>
    <row r="497" spans="1:8" hidden="1" x14ac:dyDescent="0.2">
      <c r="A497" s="126">
        <v>44141</v>
      </c>
      <c r="B497" s="130" t="s">
        <v>197</v>
      </c>
      <c r="C497" s="130" t="s">
        <v>36</v>
      </c>
      <c r="D497" s="130" t="s">
        <v>717</v>
      </c>
      <c r="E497" s="44" t="s">
        <v>1714</v>
      </c>
      <c r="F497" s="131">
        <v>5321.5</v>
      </c>
      <c r="G497" s="44" t="s">
        <v>1489</v>
      </c>
      <c r="H497" s="127" t="s">
        <v>1715</v>
      </c>
    </row>
    <row r="498" spans="1:8" hidden="1" x14ac:dyDescent="0.2">
      <c r="A498" s="126">
        <v>44141</v>
      </c>
      <c r="B498" s="130" t="s">
        <v>198</v>
      </c>
      <c r="C498" s="130" t="s">
        <v>40</v>
      </c>
      <c r="D498" s="130" t="s">
        <v>320</v>
      </c>
      <c r="E498" s="44">
        <v>11</v>
      </c>
      <c r="F498" s="131">
        <v>5200</v>
      </c>
      <c r="G498" s="44" t="s">
        <v>1489</v>
      </c>
      <c r="H498" s="127" t="s">
        <v>1060</v>
      </c>
    </row>
    <row r="499" spans="1:8" hidden="1" x14ac:dyDescent="0.2">
      <c r="A499" s="126">
        <v>44141</v>
      </c>
      <c r="B499" s="130" t="s">
        <v>197</v>
      </c>
      <c r="C499" s="130" t="s">
        <v>35</v>
      </c>
      <c r="D499" s="130" t="s">
        <v>1716</v>
      </c>
      <c r="E499" s="44">
        <v>2</v>
      </c>
      <c r="F499" s="131">
        <v>20</v>
      </c>
      <c r="G499" s="44" t="s">
        <v>1489</v>
      </c>
      <c r="H499" s="127" t="s">
        <v>1717</v>
      </c>
    </row>
    <row r="500" spans="1:8" hidden="1" x14ac:dyDescent="0.2">
      <c r="A500" s="126">
        <v>44141</v>
      </c>
      <c r="B500" s="130" t="s">
        <v>197</v>
      </c>
      <c r="C500" s="130" t="s">
        <v>35</v>
      </c>
      <c r="D500" s="130" t="s">
        <v>203</v>
      </c>
      <c r="E500" s="44">
        <v>14</v>
      </c>
      <c r="F500" s="131">
        <v>132.5</v>
      </c>
      <c r="G500" s="44" t="s">
        <v>1489</v>
      </c>
      <c r="H500" s="127" t="s">
        <v>1717</v>
      </c>
    </row>
    <row r="501" spans="1:8" hidden="1" x14ac:dyDescent="0.2">
      <c r="A501" s="126">
        <v>44141</v>
      </c>
      <c r="B501" s="130" t="s">
        <v>197</v>
      </c>
      <c r="C501" s="130" t="s">
        <v>35</v>
      </c>
      <c r="D501" s="130" t="s">
        <v>1718</v>
      </c>
      <c r="E501" s="44">
        <v>21</v>
      </c>
      <c r="F501" s="131">
        <v>180</v>
      </c>
      <c r="G501" s="44" t="s">
        <v>1489</v>
      </c>
      <c r="H501" s="127" t="s">
        <v>1717</v>
      </c>
    </row>
    <row r="502" spans="1:8" hidden="1" x14ac:dyDescent="0.2">
      <c r="A502" s="126">
        <v>44141</v>
      </c>
      <c r="B502" s="130" t="s">
        <v>197</v>
      </c>
      <c r="C502" s="130" t="s">
        <v>35</v>
      </c>
      <c r="D502" s="130" t="s">
        <v>928</v>
      </c>
      <c r="E502" s="44">
        <v>20</v>
      </c>
      <c r="F502" s="131">
        <v>126</v>
      </c>
      <c r="G502" s="44" t="s">
        <v>1489</v>
      </c>
      <c r="H502" s="127" t="s">
        <v>1717</v>
      </c>
    </row>
    <row r="503" spans="1:8" hidden="1" x14ac:dyDescent="0.2">
      <c r="A503" s="126">
        <v>44141</v>
      </c>
      <c r="B503" s="130" t="s">
        <v>197</v>
      </c>
      <c r="C503" s="130" t="s">
        <v>35</v>
      </c>
      <c r="D503" s="130" t="s">
        <v>1737</v>
      </c>
      <c r="E503" s="44">
        <v>2</v>
      </c>
      <c r="F503" s="131">
        <v>665</v>
      </c>
      <c r="G503" s="44" t="s">
        <v>1491</v>
      </c>
      <c r="H503" s="127" t="s">
        <v>1735</v>
      </c>
    </row>
    <row r="504" spans="1:8" hidden="1" x14ac:dyDescent="0.2">
      <c r="A504" s="126">
        <v>44144</v>
      </c>
      <c r="B504" s="130" t="s">
        <v>197</v>
      </c>
      <c r="C504" s="130" t="s">
        <v>36</v>
      </c>
      <c r="D504" s="130" t="s">
        <v>1736</v>
      </c>
      <c r="E504" s="44">
        <v>5</v>
      </c>
      <c r="F504" s="131">
        <v>20706</v>
      </c>
      <c r="G504" s="44" t="s">
        <v>1491</v>
      </c>
      <c r="H504" s="127" t="s">
        <v>1606</v>
      </c>
    </row>
    <row r="505" spans="1:8" hidden="1" x14ac:dyDescent="0.2">
      <c r="A505" s="126">
        <v>44145</v>
      </c>
      <c r="B505" s="130" t="s">
        <v>197</v>
      </c>
      <c r="C505" s="130" t="s">
        <v>36</v>
      </c>
      <c r="D505" s="130" t="s">
        <v>1431</v>
      </c>
      <c r="E505" s="44" t="s">
        <v>1701</v>
      </c>
      <c r="F505" s="131">
        <v>391.36</v>
      </c>
      <c r="G505" s="44" t="s">
        <v>1480</v>
      </c>
      <c r="H505" s="127" t="s">
        <v>1592</v>
      </c>
    </row>
    <row r="506" spans="1:8" hidden="1" x14ac:dyDescent="0.2">
      <c r="A506" s="126">
        <v>44145</v>
      </c>
      <c r="B506" s="130" t="s">
        <v>197</v>
      </c>
      <c r="C506" s="130" t="s">
        <v>36</v>
      </c>
      <c r="D506" s="130" t="s">
        <v>1431</v>
      </c>
      <c r="E506" s="44" t="s">
        <v>1173</v>
      </c>
      <c r="F506" s="131">
        <v>41</v>
      </c>
      <c r="G506" s="44" t="s">
        <v>1480</v>
      </c>
      <c r="H506" s="127" t="s">
        <v>1702</v>
      </c>
    </row>
    <row r="507" spans="1:8" hidden="1" x14ac:dyDescent="0.2">
      <c r="A507" s="126">
        <v>44145</v>
      </c>
      <c r="B507" s="130" t="s">
        <v>198</v>
      </c>
      <c r="C507" s="130" t="s">
        <v>40</v>
      </c>
      <c r="D507" s="130" t="s">
        <v>1005</v>
      </c>
      <c r="E507" s="44">
        <v>60</v>
      </c>
      <c r="F507" s="131">
        <v>24.5</v>
      </c>
      <c r="G507" s="44" t="s">
        <v>1480</v>
      </c>
      <c r="H507" s="127" t="s">
        <v>1060</v>
      </c>
    </row>
    <row r="508" spans="1:8" hidden="1" x14ac:dyDescent="0.2">
      <c r="A508" s="126">
        <v>44145</v>
      </c>
      <c r="B508" s="130" t="s">
        <v>197</v>
      </c>
      <c r="C508" s="130" t="s">
        <v>36</v>
      </c>
      <c r="D508" s="130" t="s">
        <v>385</v>
      </c>
      <c r="E508" s="44">
        <v>125</v>
      </c>
      <c r="F508" s="131">
        <v>2800</v>
      </c>
      <c r="G508" s="44" t="s">
        <v>1490</v>
      </c>
      <c r="H508" s="127" t="s">
        <v>1724</v>
      </c>
    </row>
    <row r="509" spans="1:8" hidden="1" x14ac:dyDescent="0.2">
      <c r="A509" s="126">
        <v>44146</v>
      </c>
      <c r="B509" s="130" t="s">
        <v>198</v>
      </c>
      <c r="C509" s="130" t="s">
        <v>35</v>
      </c>
      <c r="D509" s="130" t="s">
        <v>995</v>
      </c>
      <c r="E509" s="44">
        <v>9</v>
      </c>
      <c r="F509" s="131">
        <v>75.44</v>
      </c>
      <c r="G509" s="44" t="s">
        <v>1481</v>
      </c>
      <c r="H509" s="127" t="s">
        <v>1703</v>
      </c>
    </row>
    <row r="510" spans="1:8" hidden="1" x14ac:dyDescent="0.2">
      <c r="A510" s="126">
        <v>44146</v>
      </c>
      <c r="B510" s="130" t="s">
        <v>198</v>
      </c>
      <c r="C510" s="130" t="s">
        <v>35</v>
      </c>
      <c r="D510" s="130" t="s">
        <v>1431</v>
      </c>
      <c r="E510" s="44">
        <v>19</v>
      </c>
      <c r="F510" s="131">
        <v>46.4</v>
      </c>
      <c r="G510" s="44" t="s">
        <v>1481</v>
      </c>
      <c r="H510" s="127" t="s">
        <v>1703</v>
      </c>
    </row>
    <row r="511" spans="1:8" hidden="1" x14ac:dyDescent="0.2">
      <c r="A511" s="126">
        <v>44146</v>
      </c>
      <c r="B511" s="130" t="s">
        <v>197</v>
      </c>
      <c r="C511" s="130" t="s">
        <v>36</v>
      </c>
      <c r="D511" s="130" t="s">
        <v>928</v>
      </c>
      <c r="E511" s="44">
        <v>44</v>
      </c>
      <c r="F511" s="131">
        <v>495</v>
      </c>
      <c r="G511" s="44" t="s">
        <v>1490</v>
      </c>
      <c r="H511" s="127" t="s">
        <v>1606</v>
      </c>
    </row>
    <row r="512" spans="1:8" hidden="1" x14ac:dyDescent="0.2">
      <c r="A512" s="126">
        <v>44146</v>
      </c>
      <c r="B512" s="130" t="s">
        <v>198</v>
      </c>
      <c r="C512" s="130" t="s">
        <v>40</v>
      </c>
      <c r="D512" s="130" t="s">
        <v>799</v>
      </c>
      <c r="E512" s="44">
        <v>93</v>
      </c>
      <c r="F512" s="131">
        <v>16</v>
      </c>
      <c r="G512" s="44" t="s">
        <v>1490</v>
      </c>
      <c r="H512" s="127" t="s">
        <v>1060</v>
      </c>
    </row>
    <row r="513" spans="1:8" hidden="1" x14ac:dyDescent="0.2">
      <c r="A513" s="126">
        <v>44146</v>
      </c>
      <c r="B513" s="130" t="s">
        <v>197</v>
      </c>
      <c r="C513" s="130" t="s">
        <v>36</v>
      </c>
      <c r="D513" s="130" t="s">
        <v>799</v>
      </c>
      <c r="E513" s="44">
        <v>77</v>
      </c>
      <c r="F513" s="131">
        <v>17440</v>
      </c>
      <c r="G513" s="44" t="s">
        <v>1490</v>
      </c>
      <c r="H513" s="127" t="s">
        <v>1606</v>
      </c>
    </row>
    <row r="514" spans="1:8" hidden="1" x14ac:dyDescent="0.2">
      <c r="A514" s="126">
        <v>44146</v>
      </c>
      <c r="B514" s="130" t="s">
        <v>197</v>
      </c>
      <c r="C514" s="130" t="s">
        <v>36</v>
      </c>
      <c r="D514" s="130" t="s">
        <v>1062</v>
      </c>
      <c r="E514" s="44">
        <v>116</v>
      </c>
      <c r="F514" s="131">
        <v>17.16</v>
      </c>
      <c r="G514" s="44" t="s">
        <v>1490</v>
      </c>
      <c r="H514" s="127" t="s">
        <v>1721</v>
      </c>
    </row>
    <row r="515" spans="1:8" hidden="1" x14ac:dyDescent="0.2">
      <c r="A515" s="126">
        <v>44146</v>
      </c>
      <c r="B515" s="130" t="s">
        <v>198</v>
      </c>
      <c r="C515" s="130" t="s">
        <v>40</v>
      </c>
      <c r="D515" s="130" t="s">
        <v>1719</v>
      </c>
      <c r="E515" s="44">
        <v>90</v>
      </c>
      <c r="F515" s="131">
        <v>62</v>
      </c>
      <c r="G515" s="44" t="s">
        <v>1490</v>
      </c>
      <c r="H515" s="127" t="s">
        <v>1060</v>
      </c>
    </row>
    <row r="516" spans="1:8" hidden="1" x14ac:dyDescent="0.2">
      <c r="A516" s="126">
        <v>44146</v>
      </c>
      <c r="B516" s="130" t="s">
        <v>197</v>
      </c>
      <c r="C516" s="130" t="s">
        <v>36</v>
      </c>
      <c r="D516" s="130" t="s">
        <v>1719</v>
      </c>
      <c r="E516" s="44" t="s">
        <v>1720</v>
      </c>
      <c r="F516" s="131">
        <v>276</v>
      </c>
      <c r="G516" s="44" t="s">
        <v>1490</v>
      </c>
      <c r="H516" s="127" t="s">
        <v>1606</v>
      </c>
    </row>
    <row r="517" spans="1:8" hidden="1" x14ac:dyDescent="0.2">
      <c r="A517" s="126">
        <v>44146</v>
      </c>
      <c r="B517" s="130" t="s">
        <v>198</v>
      </c>
      <c r="C517" s="130" t="s">
        <v>40</v>
      </c>
      <c r="D517" s="130" t="s">
        <v>58</v>
      </c>
      <c r="E517" s="44">
        <v>77</v>
      </c>
      <c r="F517" s="131">
        <v>17440</v>
      </c>
      <c r="G517" s="44" t="s">
        <v>1490</v>
      </c>
      <c r="H517" s="127" t="s">
        <v>1060</v>
      </c>
    </row>
    <row r="518" spans="1:8" hidden="1" x14ac:dyDescent="0.2">
      <c r="A518" s="126">
        <v>44146</v>
      </c>
      <c r="B518" s="130" t="s">
        <v>197</v>
      </c>
      <c r="C518" s="130" t="s">
        <v>36</v>
      </c>
      <c r="D518" s="130" t="s">
        <v>203</v>
      </c>
      <c r="E518" s="303">
        <v>90</v>
      </c>
      <c r="F518" s="131">
        <v>60</v>
      </c>
      <c r="G518" s="303" t="s">
        <v>1490</v>
      </c>
      <c r="H518" s="127" t="s">
        <v>1606</v>
      </c>
    </row>
    <row r="519" spans="1:8" hidden="1" x14ac:dyDescent="0.2">
      <c r="A519" s="126">
        <v>44146</v>
      </c>
      <c r="B519" s="130" t="s">
        <v>198</v>
      </c>
      <c r="C519" s="130" t="s">
        <v>40</v>
      </c>
      <c r="D519" s="130" t="s">
        <v>952</v>
      </c>
      <c r="E519" s="44">
        <v>14</v>
      </c>
      <c r="F519" s="131">
        <v>206</v>
      </c>
      <c r="G519" s="44" t="s">
        <v>1490</v>
      </c>
      <c r="H519" s="127" t="s">
        <v>1060</v>
      </c>
    </row>
    <row r="520" spans="1:8" hidden="1" x14ac:dyDescent="0.2">
      <c r="A520" s="126">
        <v>44146</v>
      </c>
      <c r="B520" s="130" t="s">
        <v>197</v>
      </c>
      <c r="C520" s="130" t="s">
        <v>36</v>
      </c>
      <c r="D520" s="130" t="s">
        <v>926</v>
      </c>
      <c r="E520" s="44">
        <v>93</v>
      </c>
      <c r="F520" s="131">
        <v>15</v>
      </c>
      <c r="G520" s="44" t="s">
        <v>1490</v>
      </c>
      <c r="H520" s="127" t="s">
        <v>1606</v>
      </c>
    </row>
    <row r="521" spans="1:8" hidden="1" x14ac:dyDescent="0.2">
      <c r="A521" s="126">
        <v>44146</v>
      </c>
      <c r="B521" s="130" t="s">
        <v>197</v>
      </c>
      <c r="C521" s="130" t="s">
        <v>36</v>
      </c>
      <c r="D521" s="130" t="s">
        <v>926</v>
      </c>
      <c r="E521" s="44">
        <v>93</v>
      </c>
      <c r="F521" s="131">
        <v>15</v>
      </c>
      <c r="G521" s="44" t="s">
        <v>1490</v>
      </c>
      <c r="H521" s="127" t="s">
        <v>1606</v>
      </c>
    </row>
    <row r="522" spans="1:8" hidden="1" x14ac:dyDescent="0.2">
      <c r="A522" s="126">
        <v>44146</v>
      </c>
      <c r="B522" s="130" t="s">
        <v>197</v>
      </c>
      <c r="C522" s="130" t="s">
        <v>37</v>
      </c>
      <c r="D522" s="130" t="s">
        <v>890</v>
      </c>
      <c r="E522" s="44">
        <v>10</v>
      </c>
      <c r="F522" s="131">
        <v>1496</v>
      </c>
      <c r="G522" s="44" t="s">
        <v>1491</v>
      </c>
      <c r="H522" s="127" t="s">
        <v>1695</v>
      </c>
    </row>
    <row r="523" spans="1:8" hidden="1" x14ac:dyDescent="0.2">
      <c r="A523" s="126">
        <v>44147</v>
      </c>
      <c r="B523" s="130" t="s">
        <v>198</v>
      </c>
      <c r="C523" s="130" t="s">
        <v>40</v>
      </c>
      <c r="D523" s="130" t="s">
        <v>995</v>
      </c>
      <c r="E523" s="44">
        <v>64</v>
      </c>
      <c r="F523" s="131">
        <v>131.6</v>
      </c>
      <c r="G523" s="44" t="s">
        <v>1480</v>
      </c>
      <c r="H523" s="127" t="s">
        <v>1060</v>
      </c>
    </row>
    <row r="524" spans="1:8" hidden="1" x14ac:dyDescent="0.2">
      <c r="A524" s="126">
        <v>44147</v>
      </c>
      <c r="B524" s="130" t="s">
        <v>198</v>
      </c>
      <c r="C524" s="130" t="s">
        <v>40</v>
      </c>
      <c r="D524" s="130" t="s">
        <v>1184</v>
      </c>
      <c r="E524" s="44" t="s">
        <v>1700</v>
      </c>
      <c r="F524" s="131">
        <v>274.39999999999998</v>
      </c>
      <c r="G524" s="44" t="s">
        <v>1480</v>
      </c>
      <c r="H524" s="127" t="s">
        <v>1060</v>
      </c>
    </row>
    <row r="525" spans="1:8" hidden="1" x14ac:dyDescent="0.2">
      <c r="A525" s="126">
        <v>44147</v>
      </c>
      <c r="B525" s="130" t="s">
        <v>197</v>
      </c>
      <c r="C525" s="130" t="s">
        <v>35</v>
      </c>
      <c r="D525" s="130" t="s">
        <v>1062</v>
      </c>
      <c r="E525" s="44">
        <v>97</v>
      </c>
      <c r="F525" s="131">
        <v>3.81</v>
      </c>
      <c r="G525" s="44" t="s">
        <v>1490</v>
      </c>
      <c r="H525" s="127" t="s">
        <v>1722</v>
      </c>
    </row>
    <row r="526" spans="1:8" hidden="1" x14ac:dyDescent="0.2">
      <c r="A526" s="126">
        <v>44147</v>
      </c>
      <c r="B526" s="130" t="s">
        <v>198</v>
      </c>
      <c r="C526" s="130" t="s">
        <v>40</v>
      </c>
      <c r="D526" s="130" t="s">
        <v>320</v>
      </c>
      <c r="E526" s="44">
        <v>44</v>
      </c>
      <c r="F526" s="131">
        <v>840</v>
      </c>
      <c r="G526" s="44" t="s">
        <v>1490</v>
      </c>
      <c r="H526" s="127" t="s">
        <v>1060</v>
      </c>
    </row>
    <row r="527" spans="1:8" hidden="1" x14ac:dyDescent="0.2">
      <c r="A527" s="126">
        <v>44147</v>
      </c>
      <c r="B527" s="130" t="s">
        <v>198</v>
      </c>
      <c r="C527" s="130" t="s">
        <v>40</v>
      </c>
      <c r="D527" s="130" t="s">
        <v>955</v>
      </c>
      <c r="E527" s="44">
        <v>124</v>
      </c>
      <c r="F527" s="131">
        <v>91.48</v>
      </c>
      <c r="G527" s="44" t="s">
        <v>1490</v>
      </c>
      <c r="H527" s="127" t="s">
        <v>1060</v>
      </c>
    </row>
    <row r="528" spans="1:8" hidden="1" x14ac:dyDescent="0.2">
      <c r="A528" s="126">
        <v>44147</v>
      </c>
      <c r="B528" s="130" t="s">
        <v>197</v>
      </c>
      <c r="C528" s="130" t="s">
        <v>36</v>
      </c>
      <c r="D528" s="130" t="s">
        <v>1218</v>
      </c>
      <c r="E528" s="44">
        <v>1</v>
      </c>
      <c r="F528" s="131">
        <v>6277.5</v>
      </c>
      <c r="G528" s="44" t="s">
        <v>1491</v>
      </c>
      <c r="H528" s="127" t="s">
        <v>1738</v>
      </c>
    </row>
    <row r="529" spans="1:8" hidden="1" x14ac:dyDescent="0.2">
      <c r="A529" s="126">
        <v>44147</v>
      </c>
      <c r="B529" s="130" t="s">
        <v>198</v>
      </c>
      <c r="C529" s="130" t="s">
        <v>40</v>
      </c>
      <c r="D529" s="130" t="s">
        <v>1541</v>
      </c>
      <c r="E529" s="44">
        <v>1</v>
      </c>
      <c r="F529" s="131">
        <v>4900</v>
      </c>
      <c r="G529" s="44" t="s">
        <v>1491</v>
      </c>
      <c r="H529" s="127" t="s">
        <v>1739</v>
      </c>
    </row>
    <row r="530" spans="1:8" hidden="1" x14ac:dyDescent="0.2">
      <c r="A530" s="126">
        <v>44148</v>
      </c>
      <c r="B530" s="130" t="s">
        <v>197</v>
      </c>
      <c r="C530" s="130" t="s">
        <v>36</v>
      </c>
      <c r="D530" s="130" t="s">
        <v>414</v>
      </c>
      <c r="E530" s="44">
        <v>17</v>
      </c>
      <c r="F530" s="131">
        <v>294</v>
      </c>
      <c r="G530" s="44" t="s">
        <v>1483</v>
      </c>
      <c r="H530" s="127" t="s">
        <v>1592</v>
      </c>
    </row>
    <row r="531" spans="1:8" hidden="1" x14ac:dyDescent="0.2">
      <c r="A531" s="126">
        <v>44148</v>
      </c>
      <c r="B531" s="130" t="s">
        <v>198</v>
      </c>
      <c r="C531" s="130" t="s">
        <v>40</v>
      </c>
      <c r="D531" s="130" t="s">
        <v>1084</v>
      </c>
      <c r="E531" s="44">
        <v>17</v>
      </c>
      <c r="F531" s="131">
        <v>392</v>
      </c>
      <c r="G531" s="44" t="s">
        <v>1483</v>
      </c>
      <c r="H531" s="127" t="s">
        <v>1060</v>
      </c>
    </row>
    <row r="532" spans="1:8" hidden="1" x14ac:dyDescent="0.2">
      <c r="A532" s="126">
        <v>44148</v>
      </c>
      <c r="B532" s="130" t="s">
        <v>197</v>
      </c>
      <c r="C532" s="130" t="s">
        <v>36</v>
      </c>
      <c r="D532" s="130" t="s">
        <v>885</v>
      </c>
      <c r="E532" s="44">
        <v>41</v>
      </c>
      <c r="F532" s="131">
        <v>1780</v>
      </c>
      <c r="G532" s="44" t="s">
        <v>1490</v>
      </c>
      <c r="H532" s="127" t="s">
        <v>1723</v>
      </c>
    </row>
    <row r="533" spans="1:8" hidden="1" x14ac:dyDescent="0.2">
      <c r="A533" s="126">
        <v>44151</v>
      </c>
      <c r="B533" s="130" t="s">
        <v>197</v>
      </c>
      <c r="C533" s="130" t="s">
        <v>36</v>
      </c>
      <c r="D533" s="130" t="s">
        <v>926</v>
      </c>
      <c r="E533" s="44" t="s">
        <v>1542</v>
      </c>
      <c r="F533" s="131">
        <v>180.48</v>
      </c>
      <c r="G533" s="44" t="s">
        <v>590</v>
      </c>
      <c r="H533" s="127" t="s">
        <v>1064</v>
      </c>
    </row>
    <row r="534" spans="1:8" hidden="1" x14ac:dyDescent="0.2">
      <c r="A534" s="126">
        <v>44151</v>
      </c>
      <c r="B534" s="130" t="s">
        <v>197</v>
      </c>
      <c r="C534" s="130" t="s">
        <v>36</v>
      </c>
      <c r="D534" s="130" t="s">
        <v>925</v>
      </c>
      <c r="E534" s="44">
        <v>42</v>
      </c>
      <c r="F534" s="131">
        <v>188.25</v>
      </c>
      <c r="G534" s="44" t="s">
        <v>1513</v>
      </c>
      <c r="H534" s="127" t="s">
        <v>1712</v>
      </c>
    </row>
    <row r="535" spans="1:8" hidden="1" x14ac:dyDescent="0.2">
      <c r="A535" s="126">
        <v>44151</v>
      </c>
      <c r="B535" s="130" t="s">
        <v>198</v>
      </c>
      <c r="C535" s="130" t="s">
        <v>35</v>
      </c>
      <c r="D535" s="130" t="s">
        <v>925</v>
      </c>
      <c r="E535" s="44">
        <v>6</v>
      </c>
      <c r="F535" s="131">
        <v>23.6</v>
      </c>
      <c r="G535" s="44" t="s">
        <v>1513</v>
      </c>
      <c r="H535" s="127" t="s">
        <v>1703</v>
      </c>
    </row>
    <row r="536" spans="1:8" hidden="1" x14ac:dyDescent="0.2">
      <c r="A536" s="126">
        <v>44151</v>
      </c>
      <c r="B536" s="130" t="s">
        <v>197</v>
      </c>
      <c r="C536" s="130" t="s">
        <v>35</v>
      </c>
      <c r="D536" s="130" t="s">
        <v>1541</v>
      </c>
      <c r="E536" s="44">
        <v>1</v>
      </c>
      <c r="F536" s="131">
        <v>98</v>
      </c>
      <c r="G536" s="44" t="s">
        <v>1491</v>
      </c>
      <c r="H536" s="127" t="s">
        <v>1735</v>
      </c>
    </row>
    <row r="537" spans="1:8" hidden="1" x14ac:dyDescent="0.2">
      <c r="A537" s="126">
        <v>44152</v>
      </c>
      <c r="B537" s="130" t="s">
        <v>197</v>
      </c>
      <c r="C537" s="130" t="s">
        <v>36</v>
      </c>
      <c r="D537" s="130" t="s">
        <v>1698</v>
      </c>
      <c r="E537" s="44" t="s">
        <v>1697</v>
      </c>
      <c r="F537" s="131">
        <v>1016.4</v>
      </c>
      <c r="G537" s="44" t="s">
        <v>1480</v>
      </c>
      <c r="H537" s="127" t="s">
        <v>1699</v>
      </c>
    </row>
    <row r="538" spans="1:8" hidden="1" x14ac:dyDescent="0.2">
      <c r="A538" s="126">
        <v>44152</v>
      </c>
      <c r="B538" s="130" t="s">
        <v>198</v>
      </c>
      <c r="C538" s="130" t="s">
        <v>40</v>
      </c>
      <c r="D538" s="130" t="s">
        <v>1005</v>
      </c>
      <c r="E538" s="44" t="s">
        <v>1697</v>
      </c>
      <c r="F538" s="131">
        <v>1258.52</v>
      </c>
      <c r="G538" s="44" t="s">
        <v>1480</v>
      </c>
      <c r="H538" s="127" t="s">
        <v>1060</v>
      </c>
    </row>
    <row r="539" spans="1:8" hidden="1" x14ac:dyDescent="0.2">
      <c r="A539" s="126">
        <v>44153</v>
      </c>
      <c r="B539" s="130" t="s">
        <v>197</v>
      </c>
      <c r="C539" s="130" t="s">
        <v>36</v>
      </c>
      <c r="D539" s="130" t="s">
        <v>1576</v>
      </c>
      <c r="E539" s="44">
        <v>23</v>
      </c>
      <c r="F539" s="131">
        <v>531.29999999999995</v>
      </c>
      <c r="G539" s="44" t="s">
        <v>625</v>
      </c>
      <c r="H539" s="127" t="s">
        <v>1570</v>
      </c>
    </row>
    <row r="540" spans="1:8" hidden="1" x14ac:dyDescent="0.2">
      <c r="A540" s="126">
        <v>44154</v>
      </c>
      <c r="B540" s="130" t="s">
        <v>197</v>
      </c>
      <c r="C540" s="130" t="s">
        <v>36</v>
      </c>
      <c r="D540" s="130" t="s">
        <v>955</v>
      </c>
      <c r="E540" s="44">
        <v>50</v>
      </c>
      <c r="F540" s="131">
        <v>36.26</v>
      </c>
      <c r="G540" s="44" t="s">
        <v>1490</v>
      </c>
      <c r="H540" s="127" t="s">
        <v>1606</v>
      </c>
    </row>
    <row r="541" spans="1:8" hidden="1" x14ac:dyDescent="0.2">
      <c r="A541" s="126">
        <v>44160</v>
      </c>
      <c r="B541" s="130" t="s">
        <v>197</v>
      </c>
      <c r="C541" s="130" t="s">
        <v>36</v>
      </c>
      <c r="D541" s="130" t="s">
        <v>926</v>
      </c>
      <c r="E541" s="44">
        <v>110</v>
      </c>
      <c r="F541" s="131">
        <v>926.28</v>
      </c>
      <c r="G541" s="44" t="s">
        <v>1490</v>
      </c>
      <c r="H541" s="127" t="s">
        <v>1606</v>
      </c>
    </row>
    <row r="542" spans="1:8" hidden="1" x14ac:dyDescent="0.2">
      <c r="A542" s="126">
        <v>44161</v>
      </c>
      <c r="B542" s="130" t="s">
        <v>197</v>
      </c>
      <c r="C542" s="130" t="s">
        <v>35</v>
      </c>
      <c r="D542" s="130" t="s">
        <v>1659</v>
      </c>
      <c r="E542" s="304" t="s">
        <v>1173</v>
      </c>
      <c r="F542" s="131">
        <v>354.87</v>
      </c>
      <c r="G542" s="304" t="s">
        <v>171</v>
      </c>
      <c r="H542" s="127" t="s">
        <v>1660</v>
      </c>
    </row>
    <row r="543" spans="1:8" hidden="1" x14ac:dyDescent="0.2">
      <c r="A543" s="126">
        <v>44165</v>
      </c>
      <c r="B543" s="130" t="s">
        <v>197</v>
      </c>
      <c r="C543" s="130" t="s">
        <v>37</v>
      </c>
      <c r="D543" s="130" t="s">
        <v>995</v>
      </c>
      <c r="E543" s="304" t="s">
        <v>1173</v>
      </c>
      <c r="F543" s="131">
        <v>2248.65</v>
      </c>
      <c r="G543" s="304" t="s">
        <v>1480</v>
      </c>
      <c r="H543" s="127" t="s">
        <v>1366</v>
      </c>
    </row>
    <row r="544" spans="1:8" hidden="1" x14ac:dyDescent="0.2">
      <c r="A544" s="126">
        <v>44165</v>
      </c>
      <c r="B544" s="130" t="s">
        <v>197</v>
      </c>
      <c r="C544" s="130" t="s">
        <v>37</v>
      </c>
      <c r="D544" s="130" t="s">
        <v>1418</v>
      </c>
      <c r="E544" s="304" t="s">
        <v>1173</v>
      </c>
      <c r="F544" s="131">
        <v>1504.2</v>
      </c>
      <c r="G544" s="304" t="s">
        <v>1480</v>
      </c>
      <c r="H544" s="127" t="s">
        <v>1366</v>
      </c>
    </row>
    <row r="545" spans="1:8" hidden="1" x14ac:dyDescent="0.2">
      <c r="A545" s="126">
        <v>44165</v>
      </c>
      <c r="B545" s="130" t="s">
        <v>197</v>
      </c>
      <c r="C545" s="130" t="s">
        <v>37</v>
      </c>
      <c r="D545" s="130" t="s">
        <v>1591</v>
      </c>
      <c r="E545" s="304" t="s">
        <v>1173</v>
      </c>
      <c r="F545" s="131">
        <v>9.8000000000000007</v>
      </c>
      <c r="G545" s="304" t="s">
        <v>1480</v>
      </c>
      <c r="H545" s="127" t="s">
        <v>1366</v>
      </c>
    </row>
    <row r="546" spans="1:8" hidden="1" x14ac:dyDescent="0.2">
      <c r="A546" s="126">
        <v>44165</v>
      </c>
      <c r="B546" s="130" t="s">
        <v>197</v>
      </c>
      <c r="C546" s="130" t="s">
        <v>37</v>
      </c>
      <c r="D546" s="130" t="s">
        <v>1431</v>
      </c>
      <c r="E546" s="44" t="s">
        <v>1173</v>
      </c>
      <c r="F546" s="131">
        <v>859.84</v>
      </c>
      <c r="G546" s="44" t="s">
        <v>1481</v>
      </c>
      <c r="H546" s="127" t="s">
        <v>1366</v>
      </c>
    </row>
    <row r="547" spans="1:8" hidden="1" x14ac:dyDescent="0.2">
      <c r="A547" s="126">
        <v>44165</v>
      </c>
      <c r="B547" s="130" t="s">
        <v>197</v>
      </c>
      <c r="C547" s="130" t="s">
        <v>37</v>
      </c>
      <c r="D547" s="130" t="s">
        <v>995</v>
      </c>
      <c r="E547" s="44" t="s">
        <v>1173</v>
      </c>
      <c r="F547" s="131">
        <v>148.59</v>
      </c>
      <c r="G547" s="44" t="s">
        <v>1481</v>
      </c>
      <c r="H547" s="127" t="s">
        <v>1366</v>
      </c>
    </row>
    <row r="548" spans="1:8" hidden="1" x14ac:dyDescent="0.2">
      <c r="A548" s="126">
        <v>44165</v>
      </c>
      <c r="B548" s="130" t="s">
        <v>197</v>
      </c>
      <c r="C548" s="130" t="s">
        <v>37</v>
      </c>
      <c r="D548" s="130" t="s">
        <v>1397</v>
      </c>
      <c r="E548" s="44" t="s">
        <v>1173</v>
      </c>
      <c r="F548" s="131">
        <v>531.67999999999995</v>
      </c>
      <c r="G548" s="44" t="s">
        <v>1481</v>
      </c>
      <c r="H548" s="127" t="s">
        <v>1366</v>
      </c>
    </row>
    <row r="549" spans="1:8" hidden="1" x14ac:dyDescent="0.2">
      <c r="A549" s="126">
        <v>44165</v>
      </c>
      <c r="B549" s="130" t="s">
        <v>197</v>
      </c>
      <c r="C549" s="130" t="s">
        <v>37</v>
      </c>
      <c r="D549" s="130" t="s">
        <v>414</v>
      </c>
      <c r="E549" s="44" t="s">
        <v>1173</v>
      </c>
      <c r="F549" s="131">
        <v>474.32</v>
      </c>
      <c r="G549" s="44" t="s">
        <v>1483</v>
      </c>
      <c r="H549" s="127" t="s">
        <v>1366</v>
      </c>
    </row>
    <row r="550" spans="1:8" hidden="1" x14ac:dyDescent="0.2">
      <c r="A550" s="126">
        <v>44165</v>
      </c>
      <c r="B550" s="130" t="s">
        <v>197</v>
      </c>
      <c r="C550" s="130" t="s">
        <v>37</v>
      </c>
      <c r="D550" s="130" t="s">
        <v>1084</v>
      </c>
      <c r="E550" s="44" t="s">
        <v>1173</v>
      </c>
      <c r="F550" s="131">
        <v>1333.55</v>
      </c>
      <c r="G550" s="44" t="s">
        <v>1483</v>
      </c>
      <c r="H550" s="127" t="s">
        <v>1366</v>
      </c>
    </row>
    <row r="551" spans="1:8" hidden="1" x14ac:dyDescent="0.2">
      <c r="A551" s="126">
        <v>44165</v>
      </c>
      <c r="B551" s="130" t="s">
        <v>197</v>
      </c>
      <c r="C551" s="130" t="s">
        <v>37</v>
      </c>
      <c r="D551" s="130" t="s">
        <v>871</v>
      </c>
      <c r="E551" s="44" t="s">
        <v>1173</v>
      </c>
      <c r="F551" s="131">
        <v>350</v>
      </c>
      <c r="G551" s="44" t="s">
        <v>1482</v>
      </c>
      <c r="H551" s="127" t="s">
        <v>1366</v>
      </c>
    </row>
    <row r="552" spans="1:8" hidden="1" x14ac:dyDescent="0.2">
      <c r="A552" s="126">
        <v>44165</v>
      </c>
      <c r="B552" s="130" t="s">
        <v>197</v>
      </c>
      <c r="C552" s="130" t="s">
        <v>37</v>
      </c>
      <c r="D552" s="130" t="s">
        <v>871</v>
      </c>
      <c r="E552" s="44" t="s">
        <v>1173</v>
      </c>
      <c r="F552" s="131">
        <v>1055.97</v>
      </c>
      <c r="G552" s="44" t="s">
        <v>1484</v>
      </c>
      <c r="H552" s="127" t="s">
        <v>1366</v>
      </c>
    </row>
    <row r="553" spans="1:8" hidden="1" x14ac:dyDescent="0.2">
      <c r="A553" s="126">
        <v>44165</v>
      </c>
      <c r="B553" s="130" t="s">
        <v>197</v>
      </c>
      <c r="C553" s="130" t="s">
        <v>37</v>
      </c>
      <c r="D553" s="130" t="s">
        <v>56</v>
      </c>
      <c r="E553" s="44">
        <v>119</v>
      </c>
      <c r="F553" s="131">
        <v>152.22</v>
      </c>
      <c r="G553" s="44" t="s">
        <v>1490</v>
      </c>
      <c r="H553" s="127" t="s">
        <v>1695</v>
      </c>
    </row>
    <row r="554" spans="1:8" hidden="1" x14ac:dyDescent="0.2">
      <c r="A554" s="126">
        <v>44165</v>
      </c>
      <c r="B554" s="130" t="s">
        <v>197</v>
      </c>
      <c r="C554" s="130" t="s">
        <v>37</v>
      </c>
      <c r="D554" s="130" t="s">
        <v>953</v>
      </c>
      <c r="E554" s="44">
        <v>78</v>
      </c>
      <c r="F554" s="131">
        <v>517.20000000000005</v>
      </c>
      <c r="G554" s="44" t="s">
        <v>1490</v>
      </c>
      <c r="H554" s="127" t="s">
        <v>1695</v>
      </c>
    </row>
    <row r="555" spans="1:8" hidden="1" x14ac:dyDescent="0.2">
      <c r="A555" s="126">
        <v>44165</v>
      </c>
      <c r="B555" s="130" t="s">
        <v>197</v>
      </c>
      <c r="C555" s="130" t="s">
        <v>37</v>
      </c>
      <c r="D555" s="130" t="s">
        <v>56</v>
      </c>
      <c r="E555" s="44">
        <v>119</v>
      </c>
      <c r="F555" s="131">
        <v>152.22</v>
      </c>
      <c r="G555" s="44" t="s">
        <v>1490</v>
      </c>
      <c r="H555" s="127" t="s">
        <v>1695</v>
      </c>
    </row>
    <row r="556" spans="1:8" hidden="1" x14ac:dyDescent="0.2">
      <c r="A556" s="126">
        <v>44165</v>
      </c>
      <c r="B556" s="130" t="s">
        <v>197</v>
      </c>
      <c r="C556" s="130" t="s">
        <v>37</v>
      </c>
      <c r="D556" s="130" t="s">
        <v>953</v>
      </c>
      <c r="E556" s="44">
        <v>78</v>
      </c>
      <c r="F556" s="131">
        <v>517.20000000000005</v>
      </c>
      <c r="G556" s="44" t="s">
        <v>1490</v>
      </c>
      <c r="H556" s="127" t="s">
        <v>1695</v>
      </c>
    </row>
    <row r="557" spans="1:8" hidden="1" x14ac:dyDescent="0.2">
      <c r="A557" s="126">
        <v>44169</v>
      </c>
      <c r="B557" s="130" t="s">
        <v>197</v>
      </c>
      <c r="C557" s="130" t="s">
        <v>36</v>
      </c>
      <c r="D557" s="130" t="s">
        <v>1709</v>
      </c>
      <c r="E557" s="44" t="s">
        <v>1710</v>
      </c>
      <c r="F557" s="131">
        <v>3982</v>
      </c>
      <c r="G557" s="44" t="s">
        <v>1513</v>
      </c>
      <c r="H557" s="127" t="s">
        <v>1711</v>
      </c>
    </row>
    <row r="558" spans="1:8" hidden="1" x14ac:dyDescent="0.2">
      <c r="A558" s="126">
        <v>44169</v>
      </c>
      <c r="B558" s="130" t="s">
        <v>197</v>
      </c>
      <c r="C558" s="130" t="s">
        <v>37</v>
      </c>
      <c r="D558" s="130" t="s">
        <v>900</v>
      </c>
      <c r="E558" s="313">
        <v>29</v>
      </c>
      <c r="F558" s="131">
        <v>8800</v>
      </c>
      <c r="G558" s="313" t="s">
        <v>1619</v>
      </c>
      <c r="H558" s="127" t="s">
        <v>1695</v>
      </c>
    </row>
    <row r="559" spans="1:8" hidden="1" x14ac:dyDescent="0.2">
      <c r="A559" s="126">
        <v>44172</v>
      </c>
      <c r="B559" s="130" t="s">
        <v>198</v>
      </c>
      <c r="C559" s="130" t="s">
        <v>40</v>
      </c>
      <c r="D559" s="130" t="s">
        <v>1708</v>
      </c>
      <c r="E559" s="313" t="s">
        <v>1173</v>
      </c>
      <c r="F559" s="131">
        <v>4664</v>
      </c>
      <c r="G559" s="313" t="s">
        <v>1513</v>
      </c>
      <c r="H559" s="127" t="s">
        <v>1060</v>
      </c>
    </row>
    <row r="560" spans="1:8" hidden="1" x14ac:dyDescent="0.2">
      <c r="A560" s="126">
        <v>44172</v>
      </c>
      <c r="B560" s="130" t="s">
        <v>197</v>
      </c>
      <c r="C560" s="130" t="s">
        <v>36</v>
      </c>
      <c r="D560" s="130" t="s">
        <v>203</v>
      </c>
      <c r="E560" s="313">
        <v>25</v>
      </c>
      <c r="F560" s="131">
        <v>3400</v>
      </c>
      <c r="G560" s="44" t="s">
        <v>1619</v>
      </c>
      <c r="H560" s="127" t="s">
        <v>1606</v>
      </c>
    </row>
    <row r="561" spans="1:8" hidden="1" x14ac:dyDescent="0.2">
      <c r="A561" s="126">
        <v>44172</v>
      </c>
      <c r="B561" s="130" t="s">
        <v>198</v>
      </c>
      <c r="C561" s="130" t="s">
        <v>40</v>
      </c>
      <c r="D561" s="130" t="s">
        <v>58</v>
      </c>
      <c r="E561" s="44">
        <v>25</v>
      </c>
      <c r="F561" s="131">
        <v>3400</v>
      </c>
      <c r="G561" s="44" t="s">
        <v>1619</v>
      </c>
      <c r="H561" s="127" t="s">
        <v>1060</v>
      </c>
    </row>
    <row r="562" spans="1:8" hidden="1" x14ac:dyDescent="0.2">
      <c r="A562" s="126">
        <v>44172</v>
      </c>
      <c r="B562" s="130" t="s">
        <v>197</v>
      </c>
      <c r="C562" s="130" t="s">
        <v>36</v>
      </c>
      <c r="D562" s="130" t="s">
        <v>58</v>
      </c>
      <c r="E562" s="44">
        <v>13</v>
      </c>
      <c r="F562" s="131">
        <v>538.5</v>
      </c>
      <c r="G562" s="44" t="s">
        <v>1619</v>
      </c>
      <c r="H562" s="127" t="s">
        <v>1606</v>
      </c>
    </row>
    <row r="563" spans="1:8" hidden="1" x14ac:dyDescent="0.2">
      <c r="A563" s="126">
        <v>44173</v>
      </c>
      <c r="B563" s="130" t="s">
        <v>197</v>
      </c>
      <c r="C563" s="130" t="s">
        <v>35</v>
      </c>
      <c r="D563" s="130" t="s">
        <v>56</v>
      </c>
      <c r="E563" s="44">
        <v>8</v>
      </c>
      <c r="F563" s="131">
        <v>0.09</v>
      </c>
      <c r="G563" s="44" t="s">
        <v>1619</v>
      </c>
      <c r="H563" s="127" t="s">
        <v>1321</v>
      </c>
    </row>
    <row r="564" spans="1:8" hidden="1" x14ac:dyDescent="0.2">
      <c r="A564" s="126">
        <v>44174</v>
      </c>
      <c r="B564" s="130" t="s">
        <v>197</v>
      </c>
      <c r="C564" s="130" t="s">
        <v>36</v>
      </c>
      <c r="D564" s="130" t="s">
        <v>1150</v>
      </c>
      <c r="E564" s="44">
        <v>5</v>
      </c>
      <c r="F564" s="131">
        <v>600</v>
      </c>
      <c r="G564" s="44" t="s">
        <v>1619</v>
      </c>
      <c r="H564" s="127" t="s">
        <v>1606</v>
      </c>
    </row>
    <row r="565" spans="1:8" hidden="1" x14ac:dyDescent="0.2">
      <c r="A565" s="126">
        <v>44179</v>
      </c>
      <c r="B565" s="130" t="s">
        <v>197</v>
      </c>
      <c r="C565" s="130" t="s">
        <v>36</v>
      </c>
      <c r="D565" s="130" t="s">
        <v>955</v>
      </c>
      <c r="E565" s="44">
        <v>31</v>
      </c>
      <c r="F565" s="131">
        <v>40.950000000000003</v>
      </c>
      <c r="G565" s="44" t="s">
        <v>1619</v>
      </c>
      <c r="H565" s="127" t="s">
        <v>1606</v>
      </c>
    </row>
    <row r="566" spans="1:8" hidden="1" x14ac:dyDescent="0.2">
      <c r="A566" s="126">
        <v>44188</v>
      </c>
      <c r="B566" s="130" t="s">
        <v>197</v>
      </c>
      <c r="C566" s="130" t="s">
        <v>36</v>
      </c>
      <c r="D566" s="130" t="s">
        <v>1749</v>
      </c>
      <c r="E566" s="44" t="s">
        <v>1750</v>
      </c>
      <c r="F566" s="131">
        <v>18222.650000000001</v>
      </c>
      <c r="G566" s="44" t="s">
        <v>1630</v>
      </c>
      <c r="H566" s="127" t="s">
        <v>1751</v>
      </c>
    </row>
    <row r="567" spans="1:8" hidden="1" x14ac:dyDescent="0.2">
      <c r="A567" s="126">
        <v>44188</v>
      </c>
      <c r="B567" s="130" t="s">
        <v>198</v>
      </c>
      <c r="C567" s="130" t="s">
        <v>40</v>
      </c>
      <c r="D567" s="130" t="s">
        <v>1151</v>
      </c>
      <c r="E567" s="44">
        <v>17</v>
      </c>
      <c r="F567" s="131">
        <v>18200</v>
      </c>
      <c r="G567" s="44" t="s">
        <v>1630</v>
      </c>
      <c r="H567" s="127" t="s">
        <v>1060</v>
      </c>
    </row>
    <row r="568" spans="1:8" hidden="1" x14ac:dyDescent="0.2">
      <c r="A568" s="126">
        <v>44194</v>
      </c>
      <c r="B568" s="130" t="s">
        <v>197</v>
      </c>
      <c r="C568" s="130" t="s">
        <v>36</v>
      </c>
      <c r="D568" s="130" t="s">
        <v>1745</v>
      </c>
      <c r="E568" s="44">
        <v>15</v>
      </c>
      <c r="F568" s="131">
        <v>13909</v>
      </c>
      <c r="G568" s="44" t="s">
        <v>1630</v>
      </c>
      <c r="H568" s="127" t="s">
        <v>1746</v>
      </c>
    </row>
    <row r="569" spans="1:8" hidden="1" x14ac:dyDescent="0.2">
      <c r="A569" s="126">
        <v>44194</v>
      </c>
      <c r="B569" s="130" t="s">
        <v>198</v>
      </c>
      <c r="C569" s="130" t="s">
        <v>40</v>
      </c>
      <c r="D569" s="130" t="s">
        <v>1747</v>
      </c>
      <c r="E569" s="44">
        <v>15</v>
      </c>
      <c r="F569" s="131">
        <v>19600</v>
      </c>
      <c r="G569" s="44" t="s">
        <v>1630</v>
      </c>
      <c r="H569" s="127" t="s">
        <v>1060</v>
      </c>
    </row>
    <row r="570" spans="1:8" hidden="1" x14ac:dyDescent="0.2">
      <c r="A570" s="126">
        <v>44194</v>
      </c>
      <c r="B570" s="130" t="s">
        <v>197</v>
      </c>
      <c r="C570" s="130" t="s">
        <v>38</v>
      </c>
      <c r="D570" s="130" t="s">
        <v>1747</v>
      </c>
      <c r="E570" s="44">
        <v>15</v>
      </c>
      <c r="F570" s="131">
        <v>9800</v>
      </c>
      <c r="G570" s="44" t="s">
        <v>1630</v>
      </c>
      <c r="H570" s="127" t="s">
        <v>1748</v>
      </c>
    </row>
    <row r="571" spans="1:8" hidden="1" x14ac:dyDescent="0.2">
      <c r="A571" s="126">
        <v>44195</v>
      </c>
      <c r="B571" s="130" t="s">
        <v>197</v>
      </c>
      <c r="C571" s="130" t="s">
        <v>37</v>
      </c>
      <c r="D571" s="130" t="s">
        <v>1685</v>
      </c>
      <c r="E571" s="44">
        <v>13</v>
      </c>
      <c r="F571" s="131">
        <v>225</v>
      </c>
      <c r="G571" s="44" t="s">
        <v>594</v>
      </c>
      <c r="H571" s="127" t="s">
        <v>1554</v>
      </c>
    </row>
    <row r="572" spans="1:8" hidden="1" x14ac:dyDescent="0.2">
      <c r="A572" s="126" t="s">
        <v>1707</v>
      </c>
      <c r="B572" s="130" t="s">
        <v>197</v>
      </c>
      <c r="C572" s="130" t="s">
        <v>36</v>
      </c>
      <c r="D572" s="130" t="s">
        <v>203</v>
      </c>
      <c r="E572" s="44">
        <v>3</v>
      </c>
      <c r="F572" s="131">
        <v>6.92</v>
      </c>
      <c r="G572" s="44" t="s">
        <v>644</v>
      </c>
      <c r="H572" s="127" t="s">
        <v>1706</v>
      </c>
    </row>
    <row r="573" spans="1:8" hidden="1" x14ac:dyDescent="0.2">
      <c r="A573" s="126">
        <v>44125</v>
      </c>
      <c r="B573" s="130" t="s">
        <v>198</v>
      </c>
      <c r="C573" s="130" t="s">
        <v>38</v>
      </c>
      <c r="D573" s="130" t="s">
        <v>884</v>
      </c>
      <c r="E573" s="44">
        <v>54</v>
      </c>
      <c r="F573" s="131">
        <v>111.5</v>
      </c>
      <c r="G573" s="44" t="s">
        <v>645</v>
      </c>
      <c r="H573" s="127" t="s">
        <v>1585</v>
      </c>
    </row>
    <row r="574" spans="1:8" hidden="1" x14ac:dyDescent="0.2">
      <c r="B574" s="130" t="s">
        <v>197</v>
      </c>
      <c r="C574" s="130" t="s">
        <v>36</v>
      </c>
      <c r="D574" s="130" t="s">
        <v>898</v>
      </c>
      <c r="E574" s="44">
        <v>29</v>
      </c>
      <c r="F574" s="131">
        <v>948.84</v>
      </c>
      <c r="G574" s="44" t="s">
        <v>99</v>
      </c>
      <c r="H574" s="127" t="s">
        <v>1059</v>
      </c>
    </row>
    <row r="575" spans="1:8" hidden="1" x14ac:dyDescent="0.2">
      <c r="B575" s="130" t="s">
        <v>198</v>
      </c>
      <c r="C575" s="130" t="s">
        <v>35</v>
      </c>
      <c r="D575" s="130" t="s">
        <v>1463</v>
      </c>
      <c r="E575" s="44" t="s">
        <v>1173</v>
      </c>
      <c r="F575" s="131">
        <v>35</v>
      </c>
      <c r="G575" s="44" t="s">
        <v>646</v>
      </c>
      <c r="H575" s="127" t="s">
        <v>1661</v>
      </c>
    </row>
    <row r="576" spans="1:8" hidden="1" x14ac:dyDescent="0.2">
      <c r="A576" s="126">
        <v>44193</v>
      </c>
      <c r="B576" s="130" t="s">
        <v>197</v>
      </c>
      <c r="C576" s="130" t="s">
        <v>36</v>
      </c>
      <c r="D576" s="130" t="s">
        <v>955</v>
      </c>
      <c r="E576" s="44">
        <v>16</v>
      </c>
      <c r="F576" s="131">
        <v>39.83</v>
      </c>
      <c r="G576" s="44" t="s">
        <v>1629</v>
      </c>
      <c r="H576" s="127" t="s">
        <v>1606</v>
      </c>
    </row>
    <row r="577" spans="1:8" hidden="1" x14ac:dyDescent="0.2">
      <c r="A577" s="126">
        <v>44193</v>
      </c>
      <c r="B577" s="130" t="s">
        <v>197</v>
      </c>
      <c r="C577" s="130" t="s">
        <v>36</v>
      </c>
      <c r="D577" s="130" t="s">
        <v>203</v>
      </c>
      <c r="E577" s="44" t="s">
        <v>1770</v>
      </c>
      <c r="F577" s="131">
        <v>2182.3000000000002</v>
      </c>
      <c r="G577" s="44" t="s">
        <v>1629</v>
      </c>
      <c r="H577" s="127" t="s">
        <v>1606</v>
      </c>
    </row>
    <row r="578" spans="1:8" hidden="1" x14ac:dyDescent="0.2">
      <c r="A578" s="126">
        <v>44193</v>
      </c>
      <c r="B578" s="130" t="s">
        <v>197</v>
      </c>
      <c r="C578" s="130" t="s">
        <v>36</v>
      </c>
      <c r="D578" s="130" t="s">
        <v>56</v>
      </c>
      <c r="E578" s="44">
        <v>60</v>
      </c>
      <c r="F578" s="131">
        <v>124.6</v>
      </c>
      <c r="G578" s="44" t="s">
        <v>1629</v>
      </c>
      <c r="H578" s="127" t="s">
        <v>1606</v>
      </c>
    </row>
    <row r="579" spans="1:8" hidden="1" x14ac:dyDescent="0.2">
      <c r="A579" s="126">
        <v>44193</v>
      </c>
      <c r="B579" s="130" t="s">
        <v>198</v>
      </c>
      <c r="C579" s="130" t="s">
        <v>40</v>
      </c>
      <c r="D579" s="130" t="s">
        <v>404</v>
      </c>
      <c r="E579" s="44">
        <v>16</v>
      </c>
      <c r="F579" s="131">
        <v>137</v>
      </c>
      <c r="G579" s="44" t="s">
        <v>1629</v>
      </c>
      <c r="H579" s="127" t="s">
        <v>1060</v>
      </c>
    </row>
    <row r="580" spans="1:8" hidden="1" x14ac:dyDescent="0.2">
      <c r="A580" s="126">
        <v>44194</v>
      </c>
      <c r="B580" s="130" t="s">
        <v>198</v>
      </c>
      <c r="C580" s="130" t="s">
        <v>40</v>
      </c>
      <c r="D580" s="130" t="s">
        <v>884</v>
      </c>
      <c r="E580" s="44">
        <v>71</v>
      </c>
      <c r="F580" s="131">
        <v>2504.96</v>
      </c>
      <c r="G580" s="44" t="s">
        <v>1629</v>
      </c>
      <c r="H580" s="127" t="s">
        <v>1060</v>
      </c>
    </row>
    <row r="581" spans="1:8" hidden="1" x14ac:dyDescent="0.2">
      <c r="A581" s="126">
        <v>44195</v>
      </c>
      <c r="B581" s="130" t="s">
        <v>198</v>
      </c>
      <c r="C581" s="130" t="s">
        <v>40</v>
      </c>
      <c r="D581" s="130" t="s">
        <v>955</v>
      </c>
      <c r="E581" s="44">
        <v>18</v>
      </c>
      <c r="F581" s="131">
        <v>1564.8</v>
      </c>
      <c r="G581" s="44" t="s">
        <v>1629</v>
      </c>
      <c r="H581" s="127" t="s">
        <v>1060</v>
      </c>
    </row>
    <row r="582" spans="1:8" hidden="1" x14ac:dyDescent="0.2">
      <c r="A582" s="126">
        <v>44195</v>
      </c>
      <c r="B582" s="130" t="s">
        <v>197</v>
      </c>
      <c r="C582" s="130" t="s">
        <v>36</v>
      </c>
      <c r="D582" s="130" t="s">
        <v>345</v>
      </c>
      <c r="E582" s="44">
        <v>18</v>
      </c>
      <c r="F582" s="131">
        <v>1307.04</v>
      </c>
      <c r="G582" s="44" t="s">
        <v>1629</v>
      </c>
      <c r="H582" s="127" t="s">
        <v>1606</v>
      </c>
    </row>
    <row r="583" spans="1:8" hidden="1" x14ac:dyDescent="0.2">
      <c r="A583" s="126">
        <v>44202</v>
      </c>
      <c r="B583" s="130" t="s">
        <v>197</v>
      </c>
      <c r="C583" s="130" t="s">
        <v>36</v>
      </c>
      <c r="D583" s="130" t="s">
        <v>1566</v>
      </c>
      <c r="E583" s="44">
        <v>81</v>
      </c>
      <c r="F583" s="131">
        <v>33.6</v>
      </c>
      <c r="G583" s="44" t="s">
        <v>1629</v>
      </c>
      <c r="H583" s="127" t="s">
        <v>1606</v>
      </c>
    </row>
    <row r="584" spans="1:8" hidden="1" x14ac:dyDescent="0.2">
      <c r="A584" s="126">
        <v>44208</v>
      </c>
      <c r="B584" s="130" t="s">
        <v>198</v>
      </c>
      <c r="C584" s="130" t="s">
        <v>40</v>
      </c>
      <c r="D584" s="130" t="s">
        <v>1771</v>
      </c>
      <c r="E584" s="44">
        <v>79</v>
      </c>
      <c r="F584" s="131">
        <v>1680</v>
      </c>
      <c r="G584" s="44" t="s">
        <v>1629</v>
      </c>
      <c r="H584" s="127" t="s">
        <v>1060</v>
      </c>
    </row>
    <row r="585" spans="1:8" hidden="1" x14ac:dyDescent="0.2">
      <c r="A585" s="126">
        <v>44208</v>
      </c>
      <c r="B585" s="130" t="s">
        <v>197</v>
      </c>
      <c r="C585" s="130" t="s">
        <v>36</v>
      </c>
      <c r="D585" s="130" t="s">
        <v>784</v>
      </c>
      <c r="E585" s="44">
        <v>79</v>
      </c>
      <c r="F585" s="131">
        <v>1660</v>
      </c>
      <c r="G585" s="44" t="s">
        <v>1629</v>
      </c>
      <c r="H585" s="127" t="s">
        <v>1772</v>
      </c>
    </row>
    <row r="586" spans="1:8" hidden="1" x14ac:dyDescent="0.2">
      <c r="A586" s="126">
        <v>44221</v>
      </c>
      <c r="B586" s="130" t="s">
        <v>198</v>
      </c>
      <c r="C586" s="130" t="s">
        <v>35</v>
      </c>
      <c r="D586" s="130" t="s">
        <v>378</v>
      </c>
      <c r="E586" s="44">
        <v>19</v>
      </c>
      <c r="F586" s="131">
        <v>70.680000000000007</v>
      </c>
      <c r="G586" s="44" t="s">
        <v>1629</v>
      </c>
      <c r="H586" s="127" t="s">
        <v>1773</v>
      </c>
    </row>
    <row r="587" spans="1:8" hidden="1" x14ac:dyDescent="0.2">
      <c r="A587" s="126">
        <v>44200</v>
      </c>
      <c r="B587" s="130" t="s">
        <v>198</v>
      </c>
      <c r="C587" s="130" t="s">
        <v>39</v>
      </c>
      <c r="D587" s="130" t="s">
        <v>1566</v>
      </c>
      <c r="E587" s="44">
        <v>69</v>
      </c>
      <c r="F587" s="131">
        <v>199.5</v>
      </c>
      <c r="G587" s="44" t="s">
        <v>1629</v>
      </c>
      <c r="H587" s="127" t="s">
        <v>1774</v>
      </c>
    </row>
    <row r="588" spans="1:8" hidden="1" x14ac:dyDescent="0.2">
      <c r="A588" s="126">
        <v>44105</v>
      </c>
      <c r="B588" s="130" t="s">
        <v>197</v>
      </c>
      <c r="C588" s="130" t="s">
        <v>36</v>
      </c>
      <c r="D588" s="130" t="s">
        <v>786</v>
      </c>
      <c r="E588" s="44">
        <v>22</v>
      </c>
      <c r="F588" s="131">
        <v>135</v>
      </c>
      <c r="G588" s="44" t="s">
        <v>635</v>
      </c>
      <c r="H588" s="127" t="s">
        <v>1366</v>
      </c>
    </row>
    <row r="589" spans="1:8" hidden="1" x14ac:dyDescent="0.2">
      <c r="A589" s="126">
        <v>44105</v>
      </c>
      <c r="B589" s="130" t="s">
        <v>197</v>
      </c>
      <c r="C589" s="130" t="s">
        <v>37</v>
      </c>
      <c r="D589" s="130" t="s">
        <v>1418</v>
      </c>
      <c r="E589" s="44" t="s">
        <v>1173</v>
      </c>
      <c r="F589" s="131">
        <v>26.16</v>
      </c>
      <c r="G589" s="44" t="s">
        <v>635</v>
      </c>
      <c r="H589" s="127" t="s">
        <v>1366</v>
      </c>
    </row>
    <row r="590" spans="1:8" hidden="1" x14ac:dyDescent="0.2">
      <c r="A590" s="126">
        <v>44105</v>
      </c>
      <c r="B590" s="130" t="s">
        <v>197</v>
      </c>
      <c r="C590" s="130" t="s">
        <v>37</v>
      </c>
      <c r="D590" s="130" t="s">
        <v>1237</v>
      </c>
      <c r="E590" s="44" t="s">
        <v>1173</v>
      </c>
      <c r="F590" s="131">
        <v>1669.83</v>
      </c>
      <c r="G590" s="44" t="s">
        <v>635</v>
      </c>
      <c r="H590" s="127" t="s">
        <v>1366</v>
      </c>
    </row>
    <row r="591" spans="1:8" hidden="1" x14ac:dyDescent="0.2">
      <c r="A591" s="126">
        <v>44105</v>
      </c>
      <c r="B591" s="130" t="s">
        <v>197</v>
      </c>
      <c r="C591" s="130" t="s">
        <v>37</v>
      </c>
      <c r="D591" s="130" t="s">
        <v>1431</v>
      </c>
      <c r="E591" s="44" t="s">
        <v>1173</v>
      </c>
      <c r="F591" s="131">
        <v>993.5</v>
      </c>
      <c r="G591" s="44" t="s">
        <v>635</v>
      </c>
      <c r="H591" s="127" t="s">
        <v>1366</v>
      </c>
    </row>
    <row r="592" spans="1:8" hidden="1" x14ac:dyDescent="0.2">
      <c r="A592" s="126">
        <v>44105</v>
      </c>
      <c r="B592" s="130" t="s">
        <v>197</v>
      </c>
      <c r="C592" s="130" t="s">
        <v>37</v>
      </c>
      <c r="D592" s="130" t="s">
        <v>845</v>
      </c>
      <c r="E592" s="44" t="s">
        <v>1173</v>
      </c>
      <c r="F592" s="131">
        <v>2234.4899999999998</v>
      </c>
      <c r="G592" s="44" t="s">
        <v>635</v>
      </c>
      <c r="H592" s="127" t="s">
        <v>1366</v>
      </c>
    </row>
    <row r="593" spans="1:8" hidden="1" x14ac:dyDescent="0.2">
      <c r="A593" s="126">
        <v>44105</v>
      </c>
      <c r="B593" s="130" t="s">
        <v>198</v>
      </c>
      <c r="C593" s="130" t="s">
        <v>35</v>
      </c>
      <c r="D593" s="130" t="s">
        <v>144</v>
      </c>
      <c r="E593" s="44" t="s">
        <v>1173</v>
      </c>
      <c r="F593" s="131">
        <v>550</v>
      </c>
      <c r="G593" s="44" t="s">
        <v>635</v>
      </c>
      <c r="H593" s="127" t="s">
        <v>1776</v>
      </c>
    </row>
    <row r="594" spans="1:8" hidden="1" x14ac:dyDescent="0.2">
      <c r="A594" s="126">
        <v>44105</v>
      </c>
      <c r="B594" s="130" t="s">
        <v>197</v>
      </c>
      <c r="C594" s="130" t="s">
        <v>37</v>
      </c>
      <c r="D594" s="130" t="s">
        <v>1371</v>
      </c>
      <c r="E594" s="44" t="s">
        <v>1173</v>
      </c>
      <c r="F594" s="131">
        <v>268.48</v>
      </c>
      <c r="G594" s="44" t="s">
        <v>635</v>
      </c>
      <c r="H594" s="127" t="s">
        <v>1366</v>
      </c>
    </row>
    <row r="595" spans="1:8" hidden="1" x14ac:dyDescent="0.2">
      <c r="A595" s="126">
        <v>44105</v>
      </c>
      <c r="B595" s="130" t="s">
        <v>198</v>
      </c>
      <c r="C595" s="130" t="s">
        <v>40</v>
      </c>
      <c r="D595" s="130" t="s">
        <v>1005</v>
      </c>
      <c r="E595" s="44" t="s">
        <v>1173</v>
      </c>
      <c r="F595" s="131">
        <v>1010.9</v>
      </c>
      <c r="G595" s="44" t="s">
        <v>635</v>
      </c>
      <c r="H595" s="127" t="s">
        <v>1777</v>
      </c>
    </row>
    <row r="596" spans="1:8" hidden="1" x14ac:dyDescent="0.2">
      <c r="A596" s="126">
        <v>44166</v>
      </c>
      <c r="B596" s="130" t="s">
        <v>197</v>
      </c>
      <c r="C596" s="130" t="s">
        <v>37</v>
      </c>
      <c r="D596" s="130" t="s">
        <v>144</v>
      </c>
      <c r="E596" s="44" t="s">
        <v>1173</v>
      </c>
      <c r="F596" s="131">
        <v>411.61</v>
      </c>
      <c r="G596" s="44" t="s">
        <v>1614</v>
      </c>
      <c r="H596" s="127" t="s">
        <v>1366</v>
      </c>
    </row>
    <row r="597" spans="1:8" hidden="1" x14ac:dyDescent="0.2">
      <c r="A597" s="126">
        <v>44166</v>
      </c>
      <c r="B597" s="130" t="s">
        <v>197</v>
      </c>
      <c r="C597" s="130" t="s">
        <v>37</v>
      </c>
      <c r="D597" s="130" t="s">
        <v>1397</v>
      </c>
      <c r="E597" s="44" t="s">
        <v>1173</v>
      </c>
      <c r="F597" s="131">
        <v>252.82</v>
      </c>
      <c r="G597" s="44" t="s">
        <v>1614</v>
      </c>
      <c r="H597" s="127" t="s">
        <v>1366</v>
      </c>
    </row>
    <row r="598" spans="1:8" hidden="1" x14ac:dyDescent="0.2">
      <c r="A598" s="126">
        <v>44166</v>
      </c>
      <c r="B598" s="130" t="s">
        <v>197</v>
      </c>
      <c r="C598" s="130" t="s">
        <v>37</v>
      </c>
      <c r="D598" s="130" t="s">
        <v>1405</v>
      </c>
      <c r="E598" s="44" t="s">
        <v>1173</v>
      </c>
      <c r="F598" s="131">
        <v>833</v>
      </c>
      <c r="G598" s="44" t="s">
        <v>1614</v>
      </c>
      <c r="H598" s="127" t="s">
        <v>1366</v>
      </c>
    </row>
    <row r="599" spans="1:8" hidden="1" x14ac:dyDescent="0.2">
      <c r="A599" s="126">
        <v>44166</v>
      </c>
      <c r="B599" s="130" t="s">
        <v>197</v>
      </c>
      <c r="C599" s="130" t="s">
        <v>37</v>
      </c>
      <c r="D599" s="130" t="s">
        <v>1418</v>
      </c>
      <c r="E599" s="44" t="s">
        <v>1173</v>
      </c>
      <c r="F599" s="131">
        <v>1079.69</v>
      </c>
      <c r="G599" s="44" t="s">
        <v>1613</v>
      </c>
      <c r="H599" s="127" t="s">
        <v>1366</v>
      </c>
    </row>
    <row r="600" spans="1:8" hidden="1" x14ac:dyDescent="0.2">
      <c r="A600" s="126">
        <v>44166</v>
      </c>
      <c r="B600" s="130" t="s">
        <v>197</v>
      </c>
      <c r="C600" s="130" t="s">
        <v>37</v>
      </c>
      <c r="D600" s="130" t="s">
        <v>1533</v>
      </c>
      <c r="E600" s="44" t="s">
        <v>1173</v>
      </c>
      <c r="F600" s="131">
        <v>258</v>
      </c>
      <c r="G600" s="44" t="s">
        <v>1613</v>
      </c>
      <c r="H600" s="127" t="s">
        <v>1366</v>
      </c>
    </row>
    <row r="601" spans="1:8" hidden="1" x14ac:dyDescent="0.2">
      <c r="A601" s="126">
        <v>44166</v>
      </c>
      <c r="B601" s="130" t="s">
        <v>197</v>
      </c>
      <c r="C601" s="130" t="s">
        <v>37</v>
      </c>
      <c r="D601" s="130" t="s">
        <v>845</v>
      </c>
      <c r="E601" s="44" t="s">
        <v>1173</v>
      </c>
      <c r="F601" s="131">
        <v>110.85</v>
      </c>
      <c r="G601" s="44" t="s">
        <v>1613</v>
      </c>
      <c r="H601" s="127" t="s">
        <v>1366</v>
      </c>
    </row>
    <row r="602" spans="1:8" hidden="1" x14ac:dyDescent="0.2">
      <c r="A602" s="126">
        <v>44166</v>
      </c>
      <c r="B602" s="130" t="s">
        <v>197</v>
      </c>
      <c r="C602" s="130" t="s">
        <v>37</v>
      </c>
      <c r="D602" s="130" t="s">
        <v>144</v>
      </c>
      <c r="E602" s="44" t="s">
        <v>1173</v>
      </c>
      <c r="F602" s="131">
        <v>620</v>
      </c>
      <c r="G602" s="44" t="s">
        <v>1613</v>
      </c>
      <c r="H602" s="127" t="s">
        <v>1366</v>
      </c>
    </row>
    <row r="603" spans="1:8" hidden="1" x14ac:dyDescent="0.2">
      <c r="A603" s="126">
        <v>44166</v>
      </c>
      <c r="B603" s="130" t="s">
        <v>197</v>
      </c>
      <c r="C603" s="130" t="s">
        <v>37</v>
      </c>
      <c r="D603" s="130" t="s">
        <v>967</v>
      </c>
      <c r="E603" s="44" t="s">
        <v>1173</v>
      </c>
      <c r="F603" s="131">
        <v>155.82</v>
      </c>
      <c r="G603" s="44" t="s">
        <v>1613</v>
      </c>
      <c r="H603" s="127" t="s">
        <v>1366</v>
      </c>
    </row>
    <row r="604" spans="1:8" hidden="1" x14ac:dyDescent="0.2">
      <c r="A604" s="126">
        <v>44166</v>
      </c>
      <c r="B604" s="130" t="s">
        <v>197</v>
      </c>
      <c r="C604" s="130" t="s">
        <v>37</v>
      </c>
      <c r="D604" s="130" t="s">
        <v>1676</v>
      </c>
      <c r="E604" s="44" t="s">
        <v>1173</v>
      </c>
      <c r="F604" s="131">
        <v>303.33</v>
      </c>
      <c r="G604" s="44" t="s">
        <v>1613</v>
      </c>
      <c r="H604" s="127" t="s">
        <v>1366</v>
      </c>
    </row>
    <row r="605" spans="1:8" hidden="1" x14ac:dyDescent="0.2">
      <c r="A605" s="126">
        <v>44166</v>
      </c>
      <c r="B605" s="130" t="s">
        <v>197</v>
      </c>
      <c r="C605" s="130" t="s">
        <v>37</v>
      </c>
      <c r="D605" s="130" t="s">
        <v>871</v>
      </c>
      <c r="E605" s="132" t="s">
        <v>1173</v>
      </c>
      <c r="F605" s="131">
        <v>760.4</v>
      </c>
      <c r="G605" s="44" t="s">
        <v>1611</v>
      </c>
      <c r="H605" s="127" t="s">
        <v>1366</v>
      </c>
    </row>
    <row r="606" spans="1:8" hidden="1" x14ac:dyDescent="0.2">
      <c r="A606" s="126">
        <v>44166</v>
      </c>
      <c r="B606" s="130" t="s">
        <v>197</v>
      </c>
      <c r="C606" s="130" t="s">
        <v>37</v>
      </c>
      <c r="D606" s="130" t="s">
        <v>1084</v>
      </c>
      <c r="E606" s="44" t="s">
        <v>1173</v>
      </c>
      <c r="F606" s="131">
        <v>318.7</v>
      </c>
      <c r="G606" s="44" t="s">
        <v>1610</v>
      </c>
      <c r="H606" s="127" t="s">
        <v>1366</v>
      </c>
    </row>
    <row r="607" spans="1:8" hidden="1" x14ac:dyDescent="0.2">
      <c r="A607" s="126">
        <v>44166</v>
      </c>
      <c r="B607" s="130" t="s">
        <v>197</v>
      </c>
      <c r="C607" s="130" t="s">
        <v>37</v>
      </c>
      <c r="D607" s="130" t="s">
        <v>414</v>
      </c>
      <c r="E607" s="44" t="s">
        <v>1173</v>
      </c>
      <c r="F607" s="131">
        <v>374.92</v>
      </c>
      <c r="G607" s="44" t="s">
        <v>1610</v>
      </c>
      <c r="H607" s="127" t="s">
        <v>1366</v>
      </c>
    </row>
    <row r="608" spans="1:8" hidden="1" x14ac:dyDescent="0.2">
      <c r="A608" s="126">
        <v>44227</v>
      </c>
      <c r="B608" s="130" t="s">
        <v>197</v>
      </c>
      <c r="C608" s="130" t="s">
        <v>37</v>
      </c>
      <c r="D608" s="130" t="s">
        <v>1778</v>
      </c>
      <c r="E608" s="44" t="s">
        <v>1173</v>
      </c>
      <c r="F608" s="131">
        <v>419.18</v>
      </c>
      <c r="G608" s="44" t="s">
        <v>1622</v>
      </c>
      <c r="H608" s="127" t="s">
        <v>1366</v>
      </c>
    </row>
    <row r="609" spans="1:8" hidden="1" x14ac:dyDescent="0.2">
      <c r="A609" s="126">
        <v>44227</v>
      </c>
      <c r="B609" s="130" t="s">
        <v>197</v>
      </c>
      <c r="C609" s="130" t="s">
        <v>37</v>
      </c>
      <c r="D609" s="130" t="s">
        <v>1084</v>
      </c>
      <c r="E609" s="44" t="s">
        <v>1173</v>
      </c>
      <c r="F609" s="131">
        <v>805.55</v>
      </c>
      <c r="G609" s="44" t="s">
        <v>1622</v>
      </c>
      <c r="H609" s="127" t="s">
        <v>1366</v>
      </c>
    </row>
    <row r="610" spans="1:8" hidden="1" x14ac:dyDescent="0.2">
      <c r="A610" s="126">
        <v>44227</v>
      </c>
      <c r="B610" s="130" t="s">
        <v>197</v>
      </c>
      <c r="C610" s="130" t="s">
        <v>37</v>
      </c>
      <c r="D610" s="130" t="s">
        <v>871</v>
      </c>
      <c r="E610" s="44" t="s">
        <v>1173</v>
      </c>
      <c r="F610" s="131">
        <v>899.56</v>
      </c>
      <c r="G610" s="44" t="s">
        <v>1623</v>
      </c>
      <c r="H610" s="127" t="s">
        <v>1366</v>
      </c>
    </row>
    <row r="611" spans="1:8" hidden="1" x14ac:dyDescent="0.2">
      <c r="A611" s="126">
        <v>44227</v>
      </c>
      <c r="B611" s="130" t="s">
        <v>197</v>
      </c>
      <c r="C611" s="130" t="s">
        <v>37</v>
      </c>
      <c r="D611" s="130" t="s">
        <v>871</v>
      </c>
      <c r="E611" s="44" t="s">
        <v>1173</v>
      </c>
      <c r="F611" s="131">
        <v>275</v>
      </c>
      <c r="G611" s="44" t="s">
        <v>1624</v>
      </c>
      <c r="H611" s="127" t="s">
        <v>1366</v>
      </c>
    </row>
    <row r="612" spans="1:8" hidden="1" x14ac:dyDescent="0.2">
      <c r="A612" s="126">
        <v>44227</v>
      </c>
      <c r="B612" s="130" t="s">
        <v>197</v>
      </c>
      <c r="C612" s="130" t="s">
        <v>37</v>
      </c>
      <c r="D612" s="130" t="s">
        <v>1431</v>
      </c>
      <c r="E612" s="44" t="s">
        <v>1173</v>
      </c>
      <c r="F612" s="131">
        <v>127.24</v>
      </c>
      <c r="G612" s="44" t="s">
        <v>1626</v>
      </c>
      <c r="H612" s="127" t="s">
        <v>1366</v>
      </c>
    </row>
    <row r="613" spans="1:8" hidden="1" x14ac:dyDescent="0.2">
      <c r="A613" s="126">
        <v>44227</v>
      </c>
      <c r="B613" s="130" t="s">
        <v>197</v>
      </c>
      <c r="C613" s="130" t="s">
        <v>37</v>
      </c>
      <c r="D613" s="130" t="s">
        <v>995</v>
      </c>
      <c r="E613" s="44" t="s">
        <v>1173</v>
      </c>
      <c r="F613" s="131">
        <v>644.44000000000005</v>
      </c>
      <c r="G613" s="44" t="s">
        <v>1626</v>
      </c>
      <c r="H613" s="127" t="s">
        <v>1366</v>
      </c>
    </row>
    <row r="614" spans="1:8" hidden="1" x14ac:dyDescent="0.2">
      <c r="A614" s="126">
        <v>44227</v>
      </c>
      <c r="B614" s="130" t="s">
        <v>197</v>
      </c>
      <c r="C614" s="130" t="s">
        <v>37</v>
      </c>
      <c r="D614" s="130" t="s">
        <v>1397</v>
      </c>
      <c r="E614" s="44" t="s">
        <v>1173</v>
      </c>
      <c r="F614" s="131">
        <v>40.479999999999997</v>
      </c>
      <c r="G614" s="44" t="s">
        <v>1626</v>
      </c>
      <c r="H614" s="127" t="s">
        <v>1366</v>
      </c>
    </row>
    <row r="615" spans="1:8" hidden="1" x14ac:dyDescent="0.2">
      <c r="A615" s="126">
        <v>44227</v>
      </c>
      <c r="B615" s="130" t="s">
        <v>197</v>
      </c>
      <c r="C615" s="130" t="s">
        <v>37</v>
      </c>
      <c r="D615" s="130" t="s">
        <v>1405</v>
      </c>
      <c r="E615" s="44" t="s">
        <v>1173</v>
      </c>
      <c r="F615" s="131">
        <v>478</v>
      </c>
      <c r="G615" s="44" t="s">
        <v>1626</v>
      </c>
      <c r="H615" s="127" t="s">
        <v>1366</v>
      </c>
    </row>
    <row r="616" spans="1:8" x14ac:dyDescent="0.2">
      <c r="A616" s="126">
        <v>44202</v>
      </c>
      <c r="B616" s="130" t="s">
        <v>198</v>
      </c>
      <c r="C616" s="130" t="s">
        <v>40</v>
      </c>
      <c r="D616" s="130" t="s">
        <v>1591</v>
      </c>
      <c r="E616" s="44">
        <v>3</v>
      </c>
      <c r="F616" s="131">
        <v>195.3</v>
      </c>
      <c r="G616" s="44" t="s">
        <v>1625</v>
      </c>
      <c r="H616" s="127" t="s">
        <v>1060</v>
      </c>
    </row>
    <row r="617" spans="1:8" x14ac:dyDescent="0.2">
      <c r="A617" s="126">
        <v>44202</v>
      </c>
      <c r="B617" s="130" t="s">
        <v>198</v>
      </c>
      <c r="C617" s="130" t="s">
        <v>40</v>
      </c>
      <c r="D617" s="130" t="s">
        <v>995</v>
      </c>
      <c r="E617" s="44">
        <v>42</v>
      </c>
      <c r="F617" s="131">
        <v>11.94</v>
      </c>
      <c r="G617" s="44" t="s">
        <v>1625</v>
      </c>
      <c r="H617" s="127" t="s">
        <v>1060</v>
      </c>
    </row>
    <row r="618" spans="1:8" x14ac:dyDescent="0.2">
      <c r="A618" s="126">
        <v>44203</v>
      </c>
      <c r="B618" s="130" t="s">
        <v>198</v>
      </c>
      <c r="C618" s="130" t="s">
        <v>35</v>
      </c>
      <c r="D618" s="130" t="s">
        <v>1591</v>
      </c>
      <c r="E618" s="44">
        <v>4</v>
      </c>
      <c r="F618" s="131">
        <v>2.38</v>
      </c>
      <c r="G618" s="44" t="s">
        <v>1625</v>
      </c>
      <c r="H618" s="127" t="s">
        <v>1555</v>
      </c>
    </row>
    <row r="619" spans="1:8" x14ac:dyDescent="0.2">
      <c r="A619" s="126">
        <v>44203</v>
      </c>
      <c r="B619" s="130" t="s">
        <v>198</v>
      </c>
      <c r="C619" s="130" t="s">
        <v>40</v>
      </c>
      <c r="D619" s="130" t="s">
        <v>1591</v>
      </c>
      <c r="E619" s="44">
        <v>23</v>
      </c>
      <c r="F619" s="131">
        <v>22.8</v>
      </c>
      <c r="G619" s="44" t="s">
        <v>1625</v>
      </c>
      <c r="H619" s="127" t="s">
        <v>1060</v>
      </c>
    </row>
    <row r="620" spans="1:8" x14ac:dyDescent="0.2">
      <c r="A620" s="126">
        <v>44204</v>
      </c>
      <c r="B620" s="130" t="s">
        <v>198</v>
      </c>
      <c r="C620" s="130" t="s">
        <v>35</v>
      </c>
      <c r="D620" s="130" t="s">
        <v>1591</v>
      </c>
      <c r="E620" s="44" t="s">
        <v>1779</v>
      </c>
      <c r="F620" s="131">
        <v>7.6</v>
      </c>
      <c r="G620" s="44" t="s">
        <v>1625</v>
      </c>
      <c r="H620" s="127" t="s">
        <v>1555</v>
      </c>
    </row>
    <row r="621" spans="1:8" x14ac:dyDescent="0.2">
      <c r="A621" s="126">
        <v>44204</v>
      </c>
      <c r="B621" s="130" t="s">
        <v>197</v>
      </c>
      <c r="C621" s="130" t="s">
        <v>36</v>
      </c>
      <c r="D621" s="130" t="s">
        <v>1591</v>
      </c>
      <c r="E621" s="44" t="s">
        <v>1780</v>
      </c>
      <c r="F621" s="131">
        <v>360.4</v>
      </c>
      <c r="G621" s="44" t="s">
        <v>1625</v>
      </c>
      <c r="H621" s="127" t="s">
        <v>1555</v>
      </c>
    </row>
    <row r="622" spans="1:8" x14ac:dyDescent="0.2">
      <c r="A622" s="126">
        <v>44204</v>
      </c>
      <c r="B622" s="130" t="s">
        <v>198</v>
      </c>
      <c r="C622" s="130" t="s">
        <v>40</v>
      </c>
      <c r="D622" s="130" t="s">
        <v>967</v>
      </c>
      <c r="E622" s="44" t="s">
        <v>1780</v>
      </c>
      <c r="F622" s="131">
        <v>360</v>
      </c>
      <c r="G622" s="44" t="s">
        <v>1625</v>
      </c>
      <c r="H622" s="127" t="s">
        <v>1060</v>
      </c>
    </row>
    <row r="623" spans="1:8" x14ac:dyDescent="0.2">
      <c r="A623" s="126">
        <v>44207</v>
      </c>
      <c r="B623" s="130" t="s">
        <v>198</v>
      </c>
      <c r="C623" s="130" t="s">
        <v>35</v>
      </c>
      <c r="D623" s="130" t="s">
        <v>1591</v>
      </c>
      <c r="E623" s="44">
        <v>33</v>
      </c>
      <c r="F623" s="131">
        <v>1.4</v>
      </c>
      <c r="G623" s="44" t="s">
        <v>1625</v>
      </c>
      <c r="H623" s="127" t="s">
        <v>1555</v>
      </c>
    </row>
    <row r="624" spans="1:8" x14ac:dyDescent="0.2">
      <c r="A624" s="126">
        <v>44209</v>
      </c>
      <c r="B624" s="130" t="s">
        <v>198</v>
      </c>
      <c r="C624" s="130" t="s">
        <v>40</v>
      </c>
      <c r="D624" s="130" t="s">
        <v>967</v>
      </c>
      <c r="E624" s="44" t="s">
        <v>1781</v>
      </c>
      <c r="F624" s="131">
        <v>180</v>
      </c>
      <c r="G624" s="44" t="s">
        <v>1625</v>
      </c>
      <c r="H624" s="127" t="s">
        <v>1060</v>
      </c>
    </row>
    <row r="625" spans="1:8" x14ac:dyDescent="0.2">
      <c r="A625" s="126">
        <v>44209</v>
      </c>
      <c r="B625" s="130" t="s">
        <v>197</v>
      </c>
      <c r="C625" s="130" t="s">
        <v>36</v>
      </c>
      <c r="D625" s="130" t="s">
        <v>1591</v>
      </c>
      <c r="E625" s="44" t="s">
        <v>1781</v>
      </c>
      <c r="F625" s="131">
        <v>180.2</v>
      </c>
      <c r="G625" s="44" t="s">
        <v>1625</v>
      </c>
      <c r="H625" s="127" t="s">
        <v>1555</v>
      </c>
    </row>
    <row r="626" spans="1:8" x14ac:dyDescent="0.2">
      <c r="A626" s="126">
        <v>44227</v>
      </c>
      <c r="B626" s="130" t="s">
        <v>197</v>
      </c>
      <c r="C626" s="130" t="s">
        <v>37</v>
      </c>
      <c r="D626" s="130" t="s">
        <v>995</v>
      </c>
      <c r="E626" s="44" t="s">
        <v>1173</v>
      </c>
      <c r="F626" s="131">
        <v>2079.4</v>
      </c>
      <c r="G626" s="44" t="s">
        <v>1625</v>
      </c>
      <c r="H626" s="127" t="s">
        <v>1366</v>
      </c>
    </row>
    <row r="627" spans="1:8" x14ac:dyDescent="0.2">
      <c r="A627" s="126">
        <v>44227</v>
      </c>
      <c r="B627" s="130" t="s">
        <v>197</v>
      </c>
      <c r="C627" s="130" t="s">
        <v>37</v>
      </c>
      <c r="D627" s="130" t="s">
        <v>1591</v>
      </c>
      <c r="E627" s="44" t="s">
        <v>1173</v>
      </c>
      <c r="F627" s="131">
        <v>64.260000000000005</v>
      </c>
      <c r="G627" s="44" t="s">
        <v>1625</v>
      </c>
      <c r="H627" s="127" t="s">
        <v>1366</v>
      </c>
    </row>
    <row r="628" spans="1:8" x14ac:dyDescent="0.2">
      <c r="A628" s="126">
        <v>44227</v>
      </c>
      <c r="B628" s="130" t="s">
        <v>197</v>
      </c>
      <c r="C628" s="130" t="s">
        <v>37</v>
      </c>
      <c r="D628" s="130" t="s">
        <v>967</v>
      </c>
      <c r="E628" s="44" t="s">
        <v>1173</v>
      </c>
      <c r="F628" s="131">
        <v>181.76</v>
      </c>
      <c r="G628" s="44" t="s">
        <v>1625</v>
      </c>
      <c r="H628" s="127" t="s">
        <v>1366</v>
      </c>
    </row>
    <row r="629" spans="1:8" x14ac:dyDescent="0.2">
      <c r="A629" s="126">
        <v>44227</v>
      </c>
      <c r="B629" s="130" t="s">
        <v>197</v>
      </c>
      <c r="C629" s="130" t="s">
        <v>37</v>
      </c>
      <c r="D629" s="130" t="s">
        <v>1005</v>
      </c>
      <c r="E629" s="44" t="s">
        <v>1173</v>
      </c>
      <c r="F629" s="131">
        <v>157.5</v>
      </c>
      <c r="G629" s="44" t="s">
        <v>1625</v>
      </c>
      <c r="H629" s="127" t="s">
        <v>1366</v>
      </c>
    </row>
    <row r="630" spans="1:8" x14ac:dyDescent="0.2">
      <c r="A630" s="126">
        <v>44227</v>
      </c>
      <c r="B630" s="130" t="s">
        <v>197</v>
      </c>
      <c r="C630" s="130" t="s">
        <v>37</v>
      </c>
      <c r="D630" s="130" t="s">
        <v>1676</v>
      </c>
      <c r="E630" s="44" t="s">
        <v>1173</v>
      </c>
      <c r="F630" s="131">
        <v>454.36</v>
      </c>
      <c r="G630" s="44" t="s">
        <v>1625</v>
      </c>
      <c r="H630" s="127" t="s">
        <v>1366</v>
      </c>
    </row>
    <row r="631" spans="1:8" x14ac:dyDescent="0.2">
      <c r="C631" s="130"/>
      <c r="F631" s="131"/>
    </row>
    <row r="632" spans="1:8" x14ac:dyDescent="0.2">
      <c r="C632" s="130"/>
      <c r="F632" s="131"/>
    </row>
    <row r="633" spans="1:8" x14ac:dyDescent="0.2">
      <c r="C633" s="130"/>
      <c r="F633" s="131"/>
    </row>
    <row r="634" spans="1:8" x14ac:dyDescent="0.2">
      <c r="C634" s="130"/>
      <c r="F634" s="131"/>
    </row>
    <row r="635" spans="1:8" x14ac:dyDescent="0.2">
      <c r="C635" s="130"/>
      <c r="F635" s="131"/>
    </row>
    <row r="636" spans="1:8" x14ac:dyDescent="0.2">
      <c r="C636" s="130"/>
      <c r="F636" s="131"/>
    </row>
    <row r="637" spans="1:8" x14ac:dyDescent="0.2">
      <c r="C637" s="130"/>
      <c r="F637" s="131"/>
    </row>
    <row r="638" spans="1:8" x14ac:dyDescent="0.2">
      <c r="C638" s="130"/>
      <c r="F638" s="131"/>
    </row>
    <row r="639" spans="1:8" x14ac:dyDescent="0.2">
      <c r="C639" s="130"/>
      <c r="F639" s="131"/>
    </row>
    <row r="640" spans="1:8" x14ac:dyDescent="0.2">
      <c r="C640" s="130"/>
      <c r="F640" s="131"/>
    </row>
    <row r="641" spans="3:6" x14ac:dyDescent="0.2">
      <c r="C641" s="130"/>
      <c r="F641" s="131"/>
    </row>
    <row r="642" spans="3:6" x14ac:dyDescent="0.2">
      <c r="C642" s="130"/>
      <c r="F642" s="131"/>
    </row>
    <row r="643" spans="3:6" x14ac:dyDescent="0.2">
      <c r="C643" s="130"/>
      <c r="F643" s="131"/>
    </row>
    <row r="644" spans="3:6" x14ac:dyDescent="0.2">
      <c r="C644" s="130"/>
      <c r="F644" s="131"/>
    </row>
    <row r="645" spans="3:6" x14ac:dyDescent="0.2">
      <c r="C645" s="130"/>
      <c r="F645" s="131"/>
    </row>
    <row r="646" spans="3:6" x14ac:dyDescent="0.2">
      <c r="C646" s="130"/>
      <c r="F646" s="131"/>
    </row>
    <row r="647" spans="3:6" x14ac:dyDescent="0.2">
      <c r="C647" s="130"/>
      <c r="F647" s="131"/>
    </row>
    <row r="648" spans="3:6" x14ac:dyDescent="0.2">
      <c r="C648" s="130"/>
      <c r="F648" s="131"/>
    </row>
    <row r="649" spans="3:6" x14ac:dyDescent="0.2">
      <c r="C649" s="130"/>
      <c r="F649" s="131"/>
    </row>
    <row r="650" spans="3:6" x14ac:dyDescent="0.2">
      <c r="C650" s="130"/>
      <c r="F650" s="131"/>
    </row>
    <row r="651" spans="3:6" x14ac:dyDescent="0.2">
      <c r="C651" s="130"/>
      <c r="F651" s="131"/>
    </row>
    <row r="652" spans="3:6" x14ac:dyDescent="0.2">
      <c r="C652" s="130"/>
      <c r="F652" s="131"/>
    </row>
    <row r="653" spans="3:6" x14ac:dyDescent="0.2">
      <c r="C653" s="130"/>
      <c r="F653" s="131"/>
    </row>
    <row r="654" spans="3:6" x14ac:dyDescent="0.2">
      <c r="C654" s="130"/>
      <c r="F654" s="131"/>
    </row>
    <row r="655" spans="3:6" x14ac:dyDescent="0.2">
      <c r="C655" s="130"/>
      <c r="F655" s="131"/>
    </row>
    <row r="656" spans="3:6" x14ac:dyDescent="0.2">
      <c r="C656" s="130"/>
      <c r="F656" s="131"/>
    </row>
    <row r="657" spans="3:6" x14ac:dyDescent="0.2">
      <c r="C657" s="130"/>
      <c r="F657" s="131"/>
    </row>
    <row r="658" spans="3:6" x14ac:dyDescent="0.2">
      <c r="C658" s="130"/>
      <c r="F658" s="131"/>
    </row>
    <row r="659" spans="3:6" x14ac:dyDescent="0.2">
      <c r="C659" s="130"/>
      <c r="F659" s="131"/>
    </row>
    <row r="660" spans="3:6" x14ac:dyDescent="0.2">
      <c r="C660" s="130"/>
      <c r="F660" s="131"/>
    </row>
    <row r="661" spans="3:6" x14ac:dyDescent="0.2">
      <c r="C661" s="130"/>
      <c r="F661" s="131"/>
    </row>
    <row r="662" spans="3:6" x14ac:dyDescent="0.2">
      <c r="C662" s="130"/>
      <c r="F662" s="131"/>
    </row>
    <row r="663" spans="3:6" x14ac:dyDescent="0.2">
      <c r="C663" s="130"/>
      <c r="F663" s="131"/>
    </row>
    <row r="664" spans="3:6" x14ac:dyDescent="0.2">
      <c r="C664" s="130"/>
      <c r="F664" s="131"/>
    </row>
    <row r="665" spans="3:6" x14ac:dyDescent="0.2">
      <c r="C665" s="130"/>
      <c r="F665" s="131"/>
    </row>
    <row r="666" spans="3:6" x14ac:dyDescent="0.2">
      <c r="C666" s="130"/>
      <c r="F666" s="131"/>
    </row>
    <row r="667" spans="3:6" x14ac:dyDescent="0.2">
      <c r="C667" s="130"/>
      <c r="F667" s="131"/>
    </row>
    <row r="668" spans="3:6" x14ac:dyDescent="0.2">
      <c r="C668" s="130"/>
      <c r="F668" s="131"/>
    </row>
    <row r="669" spans="3:6" x14ac:dyDescent="0.2">
      <c r="C669" s="130"/>
      <c r="F669" s="131"/>
    </row>
    <row r="670" spans="3:6" x14ac:dyDescent="0.2">
      <c r="C670" s="130"/>
      <c r="F670" s="131"/>
    </row>
    <row r="671" spans="3:6" x14ac:dyDescent="0.2">
      <c r="C671" s="130"/>
      <c r="F671" s="131"/>
    </row>
    <row r="672" spans="3:6" x14ac:dyDescent="0.2">
      <c r="C672" s="130"/>
      <c r="F672" s="131"/>
    </row>
    <row r="673" spans="3:6" x14ac:dyDescent="0.2">
      <c r="C673" s="130"/>
      <c r="F673" s="131"/>
    </row>
    <row r="674" spans="3:6" x14ac:dyDescent="0.2">
      <c r="C674" s="130"/>
      <c r="F674" s="131"/>
    </row>
    <row r="675" spans="3:6" x14ac:dyDescent="0.2">
      <c r="C675" s="130"/>
      <c r="F675" s="131"/>
    </row>
    <row r="676" spans="3:6" x14ac:dyDescent="0.2">
      <c r="C676" s="130"/>
      <c r="F676" s="131"/>
    </row>
    <row r="677" spans="3:6" x14ac:dyDescent="0.2">
      <c r="C677" s="130"/>
      <c r="F677" s="131"/>
    </row>
    <row r="678" spans="3:6" x14ac:dyDescent="0.2">
      <c r="C678" s="130"/>
      <c r="F678" s="131"/>
    </row>
    <row r="679" spans="3:6" x14ac:dyDescent="0.2">
      <c r="C679" s="130"/>
      <c r="F679" s="131"/>
    </row>
    <row r="680" spans="3:6" x14ac:dyDescent="0.2">
      <c r="C680" s="130"/>
      <c r="F680" s="131"/>
    </row>
    <row r="681" spans="3:6" x14ac:dyDescent="0.2">
      <c r="C681" s="130"/>
      <c r="F681" s="131"/>
    </row>
    <row r="682" spans="3:6" x14ac:dyDescent="0.2">
      <c r="C682" s="130"/>
      <c r="F682" s="131"/>
    </row>
    <row r="683" spans="3:6" x14ac:dyDescent="0.2">
      <c r="C683" s="130"/>
      <c r="F683" s="131"/>
    </row>
    <row r="684" spans="3:6" x14ac:dyDescent="0.2">
      <c r="C684" s="130"/>
      <c r="F684" s="131"/>
    </row>
    <row r="685" spans="3:6" x14ac:dyDescent="0.2">
      <c r="C685" s="130"/>
      <c r="F685" s="131"/>
    </row>
    <row r="686" spans="3:6" x14ac:dyDescent="0.2">
      <c r="C686" s="130"/>
      <c r="F686" s="131"/>
    </row>
    <row r="687" spans="3:6" x14ac:dyDescent="0.2">
      <c r="C687" s="130"/>
      <c r="F687" s="131"/>
    </row>
    <row r="688" spans="3:6" x14ac:dyDescent="0.2">
      <c r="C688" s="130"/>
      <c r="F688" s="131"/>
    </row>
    <row r="689" spans="3:6" x14ac:dyDescent="0.2">
      <c r="C689" s="130"/>
      <c r="F689" s="131"/>
    </row>
    <row r="690" spans="3:6" x14ac:dyDescent="0.2">
      <c r="C690" s="130"/>
      <c r="F690" s="131"/>
    </row>
    <row r="691" spans="3:6" x14ac:dyDescent="0.2">
      <c r="C691" s="130"/>
      <c r="F691" s="131"/>
    </row>
    <row r="692" spans="3:6" x14ac:dyDescent="0.2">
      <c r="C692" s="130"/>
      <c r="F692" s="131"/>
    </row>
    <row r="693" spans="3:6" x14ac:dyDescent="0.2">
      <c r="C693" s="130"/>
      <c r="F693" s="131"/>
    </row>
    <row r="694" spans="3:6" x14ac:dyDescent="0.2">
      <c r="C694" s="130"/>
      <c r="F694" s="131"/>
    </row>
    <row r="695" spans="3:6" x14ac:dyDescent="0.2">
      <c r="C695" s="130"/>
      <c r="F695" s="131"/>
    </row>
    <row r="696" spans="3:6" x14ac:dyDescent="0.2">
      <c r="C696" s="130"/>
      <c r="F696" s="131"/>
    </row>
    <row r="697" spans="3:6" x14ac:dyDescent="0.2">
      <c r="C697" s="130"/>
      <c r="F697" s="131"/>
    </row>
    <row r="698" spans="3:6" x14ac:dyDescent="0.2">
      <c r="C698" s="130"/>
      <c r="F698" s="131"/>
    </row>
    <row r="699" spans="3:6" x14ac:dyDescent="0.2">
      <c r="C699" s="130"/>
      <c r="F699" s="131"/>
    </row>
    <row r="700" spans="3:6" x14ac:dyDescent="0.2">
      <c r="C700" s="130"/>
      <c r="F700" s="131"/>
    </row>
    <row r="701" spans="3:6" x14ac:dyDescent="0.2">
      <c r="C701" s="130"/>
      <c r="F701" s="131"/>
    </row>
    <row r="702" spans="3:6" x14ac:dyDescent="0.2">
      <c r="C702" s="130"/>
      <c r="F702" s="131"/>
    </row>
    <row r="703" spans="3:6" x14ac:dyDescent="0.2">
      <c r="C703" s="130"/>
      <c r="F703" s="131"/>
    </row>
    <row r="704" spans="3:6" x14ac:dyDescent="0.2">
      <c r="C704" s="130"/>
      <c r="F704" s="131"/>
    </row>
    <row r="705" spans="3:6" x14ac:dyDescent="0.2">
      <c r="C705" s="130"/>
      <c r="F705" s="131"/>
    </row>
    <row r="706" spans="3:6" x14ac:dyDescent="0.2">
      <c r="C706" s="130"/>
      <c r="F706" s="131"/>
    </row>
    <row r="707" spans="3:6" x14ac:dyDescent="0.2">
      <c r="C707" s="130"/>
      <c r="F707" s="131"/>
    </row>
    <row r="708" spans="3:6" x14ac:dyDescent="0.2">
      <c r="C708" s="130"/>
      <c r="F708" s="131"/>
    </row>
    <row r="709" spans="3:6" x14ac:dyDescent="0.2">
      <c r="C709" s="130"/>
      <c r="F709" s="131"/>
    </row>
    <row r="710" spans="3:6" x14ac:dyDescent="0.2">
      <c r="C710" s="130"/>
      <c r="F710" s="131"/>
    </row>
    <row r="711" spans="3:6" x14ac:dyDescent="0.2">
      <c r="C711" s="130"/>
      <c r="F711" s="131"/>
    </row>
    <row r="712" spans="3:6" x14ac:dyDescent="0.2">
      <c r="C712" s="130"/>
      <c r="F712" s="131"/>
    </row>
    <row r="713" spans="3:6" x14ac:dyDescent="0.2">
      <c r="C713" s="130"/>
      <c r="F713" s="131"/>
    </row>
    <row r="714" spans="3:6" x14ac:dyDescent="0.2">
      <c r="C714" s="130"/>
      <c r="F714" s="131"/>
    </row>
    <row r="715" spans="3:6" x14ac:dyDescent="0.2">
      <c r="C715" s="130"/>
      <c r="F715" s="131"/>
    </row>
    <row r="716" spans="3:6" x14ac:dyDescent="0.2">
      <c r="C716" s="130"/>
      <c r="F716" s="131"/>
    </row>
    <row r="717" spans="3:6" x14ac:dyDescent="0.2">
      <c r="C717" s="130"/>
      <c r="F717" s="131"/>
    </row>
    <row r="718" spans="3:6" x14ac:dyDescent="0.2">
      <c r="C718" s="130"/>
      <c r="F718" s="131"/>
    </row>
    <row r="719" spans="3:6" x14ac:dyDescent="0.2">
      <c r="C719" s="130"/>
      <c r="F719" s="131"/>
    </row>
    <row r="720" spans="3:6" x14ac:dyDescent="0.2">
      <c r="C720" s="130"/>
      <c r="F720" s="131"/>
    </row>
    <row r="721" spans="3:6" x14ac:dyDescent="0.2">
      <c r="C721" s="130"/>
      <c r="F721" s="131"/>
    </row>
    <row r="722" spans="3:6" x14ac:dyDescent="0.2">
      <c r="C722" s="130"/>
      <c r="F722" s="131"/>
    </row>
    <row r="723" spans="3:6" x14ac:dyDescent="0.2">
      <c r="C723" s="130"/>
      <c r="F723" s="131"/>
    </row>
    <row r="724" spans="3:6" x14ac:dyDescent="0.2">
      <c r="C724" s="130"/>
      <c r="F724" s="131"/>
    </row>
    <row r="725" spans="3:6" x14ac:dyDescent="0.2">
      <c r="C725" s="130"/>
      <c r="F725" s="131"/>
    </row>
    <row r="726" spans="3:6" x14ac:dyDescent="0.2">
      <c r="C726" s="130"/>
      <c r="F726" s="131"/>
    </row>
    <row r="727" spans="3:6" x14ac:dyDescent="0.2">
      <c r="C727" s="130"/>
      <c r="F727" s="131"/>
    </row>
    <row r="728" spans="3:6" x14ac:dyDescent="0.2">
      <c r="C728" s="130"/>
      <c r="F728" s="131"/>
    </row>
    <row r="729" spans="3:6" x14ac:dyDescent="0.2">
      <c r="C729" s="130"/>
      <c r="F729" s="131"/>
    </row>
    <row r="730" spans="3:6" x14ac:dyDescent="0.2">
      <c r="C730" s="130"/>
      <c r="F730" s="131"/>
    </row>
    <row r="731" spans="3:6" x14ac:dyDescent="0.2">
      <c r="C731" s="130"/>
      <c r="F731" s="131"/>
    </row>
    <row r="732" spans="3:6" x14ac:dyDescent="0.2">
      <c r="C732" s="130"/>
      <c r="F732" s="131"/>
    </row>
    <row r="733" spans="3:6" x14ac:dyDescent="0.2">
      <c r="C733" s="130"/>
      <c r="F733" s="131"/>
    </row>
    <row r="734" spans="3:6" x14ac:dyDescent="0.2">
      <c r="C734" s="130"/>
      <c r="F734" s="131"/>
    </row>
    <row r="735" spans="3:6" x14ac:dyDescent="0.2">
      <c r="C735" s="130"/>
      <c r="F735" s="131"/>
    </row>
    <row r="736" spans="3:6" x14ac:dyDescent="0.2">
      <c r="C736" s="130"/>
      <c r="F736" s="131"/>
    </row>
    <row r="737" spans="3:6" x14ac:dyDescent="0.2">
      <c r="C737" s="130"/>
      <c r="F737" s="131"/>
    </row>
    <row r="738" spans="3:6" x14ac:dyDescent="0.2">
      <c r="C738" s="130"/>
      <c r="F738" s="131"/>
    </row>
    <row r="739" spans="3:6" x14ac:dyDescent="0.2">
      <c r="C739" s="130"/>
      <c r="F739" s="131"/>
    </row>
    <row r="740" spans="3:6" x14ac:dyDescent="0.2">
      <c r="C740" s="130"/>
      <c r="F740" s="131"/>
    </row>
    <row r="741" spans="3:6" x14ac:dyDescent="0.2">
      <c r="C741" s="130"/>
      <c r="F741" s="131"/>
    </row>
    <row r="742" spans="3:6" x14ac:dyDescent="0.2">
      <c r="C742" s="130"/>
      <c r="F742" s="131"/>
    </row>
    <row r="743" spans="3:6" x14ac:dyDescent="0.2">
      <c r="C743" s="130"/>
      <c r="F743" s="131"/>
    </row>
    <row r="744" spans="3:6" x14ac:dyDescent="0.2">
      <c r="C744" s="130"/>
      <c r="F744" s="131"/>
    </row>
    <row r="745" spans="3:6" x14ac:dyDescent="0.2">
      <c r="C745" s="130"/>
      <c r="F745" s="131"/>
    </row>
    <row r="746" spans="3:6" x14ac:dyDescent="0.2">
      <c r="C746" s="130"/>
      <c r="F746" s="131"/>
    </row>
    <row r="747" spans="3:6" x14ac:dyDescent="0.2">
      <c r="C747" s="130"/>
      <c r="F747" s="131"/>
    </row>
    <row r="748" spans="3:6" x14ac:dyDescent="0.2">
      <c r="C748" s="130"/>
      <c r="F748" s="131"/>
    </row>
    <row r="749" spans="3:6" x14ac:dyDescent="0.2">
      <c r="C749" s="130"/>
      <c r="F749" s="131"/>
    </row>
    <row r="750" spans="3:6" x14ac:dyDescent="0.2">
      <c r="C750" s="130"/>
      <c r="F750" s="131"/>
    </row>
    <row r="751" spans="3:6" x14ac:dyDescent="0.2">
      <c r="C751" s="130"/>
      <c r="F751" s="131"/>
    </row>
    <row r="752" spans="3:6" x14ac:dyDescent="0.2">
      <c r="C752" s="130"/>
      <c r="F752" s="131"/>
    </row>
    <row r="753" spans="3:6" x14ac:dyDescent="0.2">
      <c r="C753" s="130"/>
      <c r="F753" s="131"/>
    </row>
    <row r="754" spans="3:6" x14ac:dyDescent="0.2">
      <c r="C754" s="130"/>
      <c r="F754" s="131"/>
    </row>
    <row r="755" spans="3:6" x14ac:dyDescent="0.2">
      <c r="C755" s="130"/>
      <c r="F755" s="131"/>
    </row>
    <row r="756" spans="3:6" x14ac:dyDescent="0.2">
      <c r="C756" s="130"/>
      <c r="F756" s="131"/>
    </row>
    <row r="757" spans="3:6" x14ac:dyDescent="0.2">
      <c r="C757" s="130"/>
      <c r="F757" s="131"/>
    </row>
    <row r="758" spans="3:6" x14ac:dyDescent="0.2">
      <c r="C758" s="130"/>
      <c r="F758" s="131"/>
    </row>
    <row r="759" spans="3:6" x14ac:dyDescent="0.2">
      <c r="C759" s="130"/>
      <c r="F759" s="131"/>
    </row>
    <row r="760" spans="3:6" x14ac:dyDescent="0.2">
      <c r="C760" s="130"/>
      <c r="F760" s="131"/>
    </row>
    <row r="761" spans="3:6" x14ac:dyDescent="0.2">
      <c r="C761" s="130"/>
      <c r="F761" s="131"/>
    </row>
    <row r="762" spans="3:6" x14ac:dyDescent="0.2">
      <c r="C762" s="130"/>
      <c r="F762" s="131"/>
    </row>
    <row r="763" spans="3:6" x14ac:dyDescent="0.2">
      <c r="C763" s="130"/>
      <c r="F763" s="131"/>
    </row>
    <row r="764" spans="3:6" x14ac:dyDescent="0.2">
      <c r="C764" s="130"/>
      <c r="F764" s="131"/>
    </row>
    <row r="765" spans="3:6" x14ac:dyDescent="0.2">
      <c r="C765" s="130"/>
      <c r="F765" s="131"/>
    </row>
    <row r="766" spans="3:6" x14ac:dyDescent="0.2">
      <c r="C766" s="130"/>
      <c r="F766" s="131"/>
    </row>
    <row r="767" spans="3:6" x14ac:dyDescent="0.2">
      <c r="C767" s="130"/>
      <c r="F767" s="131"/>
    </row>
    <row r="768" spans="3:6" x14ac:dyDescent="0.2">
      <c r="C768" s="130"/>
      <c r="F768" s="131"/>
    </row>
    <row r="769" spans="3:6" x14ac:dyDescent="0.2">
      <c r="C769" s="130"/>
      <c r="F769" s="131"/>
    </row>
    <row r="770" spans="3:6" x14ac:dyDescent="0.2">
      <c r="C770" s="130"/>
      <c r="F770" s="131"/>
    </row>
    <row r="771" spans="3:6" x14ac:dyDescent="0.2">
      <c r="C771" s="130"/>
      <c r="F771" s="131"/>
    </row>
    <row r="772" spans="3:6" x14ac:dyDescent="0.2">
      <c r="C772" s="130"/>
      <c r="F772" s="131"/>
    </row>
    <row r="773" spans="3:6" x14ac:dyDescent="0.2">
      <c r="C773" s="130"/>
      <c r="F773" s="131"/>
    </row>
    <row r="774" spans="3:6" x14ac:dyDescent="0.2">
      <c r="C774" s="130"/>
      <c r="F774" s="131"/>
    </row>
    <row r="775" spans="3:6" x14ac:dyDescent="0.2">
      <c r="C775" s="130"/>
      <c r="F775" s="131"/>
    </row>
    <row r="776" spans="3:6" x14ac:dyDescent="0.2">
      <c r="C776" s="130"/>
      <c r="F776" s="131"/>
    </row>
    <row r="777" spans="3:6" x14ac:dyDescent="0.2">
      <c r="C777" s="130"/>
      <c r="F777" s="131"/>
    </row>
    <row r="778" spans="3:6" x14ac:dyDescent="0.2">
      <c r="C778" s="130"/>
      <c r="F778" s="131"/>
    </row>
    <row r="779" spans="3:6" x14ac:dyDescent="0.2">
      <c r="C779" s="130"/>
      <c r="F779" s="131"/>
    </row>
    <row r="780" spans="3:6" x14ac:dyDescent="0.2">
      <c r="C780" s="130"/>
      <c r="F780" s="131"/>
    </row>
    <row r="781" spans="3:6" x14ac:dyDescent="0.2">
      <c r="C781" s="130"/>
      <c r="F781" s="131"/>
    </row>
    <row r="782" spans="3:6" x14ac:dyDescent="0.2">
      <c r="C782" s="130"/>
      <c r="F782" s="131"/>
    </row>
    <row r="783" spans="3:6" x14ac:dyDescent="0.2">
      <c r="C783" s="130"/>
      <c r="F783" s="131"/>
    </row>
    <row r="784" spans="3:6" x14ac:dyDescent="0.2">
      <c r="C784" s="130"/>
      <c r="F784" s="131"/>
    </row>
    <row r="785" spans="3:6" x14ac:dyDescent="0.2">
      <c r="C785" s="130"/>
      <c r="F785" s="131"/>
    </row>
    <row r="786" spans="3:6" x14ac:dyDescent="0.2">
      <c r="C786" s="130"/>
      <c r="F786" s="131"/>
    </row>
    <row r="787" spans="3:6" x14ac:dyDescent="0.2">
      <c r="C787" s="130"/>
      <c r="F787" s="131"/>
    </row>
    <row r="788" spans="3:6" x14ac:dyDescent="0.2">
      <c r="C788" s="130"/>
      <c r="F788" s="131"/>
    </row>
    <row r="789" spans="3:6" x14ac:dyDescent="0.2">
      <c r="C789" s="130"/>
      <c r="F789" s="131"/>
    </row>
    <row r="790" spans="3:6" x14ac:dyDescent="0.2">
      <c r="C790" s="130"/>
      <c r="F790" s="131"/>
    </row>
    <row r="791" spans="3:6" x14ac:dyDescent="0.2">
      <c r="C791" s="130"/>
      <c r="F791" s="131"/>
    </row>
    <row r="792" spans="3:6" x14ac:dyDescent="0.2">
      <c r="C792" s="130"/>
      <c r="F792" s="131"/>
    </row>
    <row r="793" spans="3:6" x14ac:dyDescent="0.2">
      <c r="C793" s="130"/>
      <c r="F793" s="131"/>
    </row>
    <row r="794" spans="3:6" x14ac:dyDescent="0.2">
      <c r="C794" s="130"/>
      <c r="F794" s="131"/>
    </row>
    <row r="795" spans="3:6" x14ac:dyDescent="0.2">
      <c r="C795" s="130"/>
      <c r="F795" s="131"/>
    </row>
    <row r="796" spans="3:6" x14ac:dyDescent="0.2">
      <c r="C796" s="130"/>
      <c r="F796" s="131"/>
    </row>
    <row r="797" spans="3:6" x14ac:dyDescent="0.2">
      <c r="C797" s="130"/>
      <c r="F797" s="131"/>
    </row>
    <row r="798" spans="3:6" x14ac:dyDescent="0.2">
      <c r="C798" s="130"/>
      <c r="F798" s="131"/>
    </row>
    <row r="799" spans="3:6" x14ac:dyDescent="0.2">
      <c r="C799" s="130"/>
      <c r="F799" s="131"/>
    </row>
    <row r="800" spans="3:6" x14ac:dyDescent="0.2">
      <c r="C800" s="130"/>
      <c r="F800" s="131"/>
    </row>
    <row r="801" spans="3:6" x14ac:dyDescent="0.2">
      <c r="C801" s="130"/>
      <c r="F801" s="131"/>
    </row>
    <row r="802" spans="3:6" x14ac:dyDescent="0.2">
      <c r="C802" s="130"/>
      <c r="F802" s="131"/>
    </row>
    <row r="803" spans="3:6" x14ac:dyDescent="0.2">
      <c r="C803" s="130"/>
      <c r="F803" s="131"/>
    </row>
    <row r="804" spans="3:6" x14ac:dyDescent="0.2">
      <c r="C804" s="130"/>
      <c r="F804" s="131"/>
    </row>
    <row r="805" spans="3:6" x14ac:dyDescent="0.2">
      <c r="C805" s="130"/>
      <c r="F805" s="131"/>
    </row>
    <row r="806" spans="3:6" x14ac:dyDescent="0.2">
      <c r="C806" s="130"/>
      <c r="F806" s="131"/>
    </row>
    <row r="807" spans="3:6" x14ac:dyDescent="0.2">
      <c r="C807" s="130"/>
      <c r="F807" s="131"/>
    </row>
    <row r="808" spans="3:6" x14ac:dyDescent="0.2">
      <c r="C808" s="130"/>
      <c r="F808" s="131"/>
    </row>
    <row r="809" spans="3:6" x14ac:dyDescent="0.2">
      <c r="C809" s="130"/>
      <c r="F809" s="131"/>
    </row>
    <row r="810" spans="3:6" x14ac:dyDescent="0.2">
      <c r="C810" s="130"/>
      <c r="F810" s="131"/>
    </row>
    <row r="811" spans="3:6" x14ac:dyDescent="0.2">
      <c r="C811" s="130"/>
      <c r="F811" s="131"/>
    </row>
    <row r="812" spans="3:6" x14ac:dyDescent="0.2">
      <c r="C812" s="130"/>
      <c r="F812" s="131"/>
    </row>
    <row r="813" spans="3:6" x14ac:dyDescent="0.2">
      <c r="C813" s="130"/>
      <c r="F813" s="131"/>
    </row>
    <row r="814" spans="3:6" x14ac:dyDescent="0.2">
      <c r="C814" s="130"/>
      <c r="F814" s="131"/>
    </row>
    <row r="815" spans="3:6" x14ac:dyDescent="0.2">
      <c r="C815" s="130"/>
      <c r="F815" s="131"/>
    </row>
    <row r="816" spans="3:6" x14ac:dyDescent="0.2">
      <c r="C816" s="130"/>
      <c r="F816" s="131"/>
    </row>
    <row r="817" spans="3:6" x14ac:dyDescent="0.2">
      <c r="C817" s="130"/>
      <c r="F817" s="131"/>
    </row>
    <row r="818" spans="3:6" x14ac:dyDescent="0.2">
      <c r="C818" s="130"/>
      <c r="F818" s="131"/>
    </row>
    <row r="819" spans="3:6" x14ac:dyDescent="0.2">
      <c r="C819" s="130"/>
      <c r="F819" s="131"/>
    </row>
    <row r="820" spans="3:6" x14ac:dyDescent="0.2">
      <c r="C820" s="130"/>
      <c r="F820" s="131"/>
    </row>
    <row r="821" spans="3:6" x14ac:dyDescent="0.2">
      <c r="C821" s="130"/>
      <c r="F821" s="131"/>
    </row>
    <row r="822" spans="3:6" x14ac:dyDescent="0.2">
      <c r="C822" s="130"/>
      <c r="F822" s="131"/>
    </row>
    <row r="823" spans="3:6" x14ac:dyDescent="0.2">
      <c r="C823" s="130"/>
      <c r="F823" s="131"/>
    </row>
    <row r="824" spans="3:6" x14ac:dyDescent="0.2">
      <c r="C824" s="130"/>
      <c r="F824" s="131"/>
    </row>
    <row r="825" spans="3:6" x14ac:dyDescent="0.2">
      <c r="C825" s="130"/>
      <c r="F825" s="131"/>
    </row>
    <row r="826" spans="3:6" x14ac:dyDescent="0.2">
      <c r="C826" s="130"/>
      <c r="F826" s="131"/>
    </row>
    <row r="827" spans="3:6" x14ac:dyDescent="0.2">
      <c r="C827" s="130"/>
      <c r="F827" s="131"/>
    </row>
    <row r="828" spans="3:6" x14ac:dyDescent="0.2">
      <c r="C828" s="130"/>
      <c r="F828" s="131"/>
    </row>
    <row r="829" spans="3:6" x14ac:dyDescent="0.2">
      <c r="C829" s="130"/>
      <c r="F829" s="131"/>
    </row>
    <row r="830" spans="3:6" x14ac:dyDescent="0.2">
      <c r="C830" s="130"/>
      <c r="F830" s="131"/>
    </row>
    <row r="831" spans="3:6" x14ac:dyDescent="0.2">
      <c r="C831" s="130"/>
      <c r="F831" s="131"/>
    </row>
    <row r="832" spans="3:6" x14ac:dyDescent="0.2">
      <c r="C832" s="130"/>
      <c r="F832" s="131"/>
    </row>
    <row r="833" spans="3:6" x14ac:dyDescent="0.2">
      <c r="C833" s="130"/>
      <c r="F833" s="131"/>
    </row>
    <row r="834" spans="3:6" x14ac:dyDescent="0.2">
      <c r="C834" s="130"/>
      <c r="F834" s="131"/>
    </row>
    <row r="835" spans="3:6" x14ac:dyDescent="0.2">
      <c r="C835" s="130"/>
      <c r="F835" s="131"/>
    </row>
    <row r="836" spans="3:6" x14ac:dyDescent="0.2">
      <c r="C836" s="130"/>
      <c r="F836" s="131"/>
    </row>
    <row r="837" spans="3:6" x14ac:dyDescent="0.2">
      <c r="C837" s="130"/>
      <c r="F837" s="131"/>
    </row>
    <row r="838" spans="3:6" x14ac:dyDescent="0.2">
      <c r="C838" s="130"/>
      <c r="F838" s="131"/>
    </row>
    <row r="839" spans="3:6" x14ac:dyDescent="0.2">
      <c r="C839" s="130"/>
      <c r="F839" s="131"/>
    </row>
    <row r="840" spans="3:6" x14ac:dyDescent="0.2">
      <c r="C840" s="130"/>
      <c r="F840" s="131"/>
    </row>
    <row r="841" spans="3:6" x14ac:dyDescent="0.2">
      <c r="C841" s="130"/>
      <c r="F841" s="131"/>
    </row>
    <row r="842" spans="3:6" x14ac:dyDescent="0.2">
      <c r="C842" s="130"/>
      <c r="F842" s="131"/>
    </row>
    <row r="843" spans="3:6" x14ac:dyDescent="0.2">
      <c r="C843" s="130"/>
      <c r="F843" s="131"/>
    </row>
    <row r="844" spans="3:6" x14ac:dyDescent="0.2">
      <c r="C844" s="130"/>
      <c r="F844" s="131"/>
    </row>
    <row r="845" spans="3:6" x14ac:dyDescent="0.2">
      <c r="C845" s="130"/>
      <c r="F845" s="131"/>
    </row>
    <row r="846" spans="3:6" x14ac:dyDescent="0.2">
      <c r="C846" s="130"/>
      <c r="F846" s="131"/>
    </row>
    <row r="847" spans="3:6" x14ac:dyDescent="0.2">
      <c r="C847" s="130"/>
      <c r="F847" s="131"/>
    </row>
    <row r="848" spans="3:6" x14ac:dyDescent="0.2">
      <c r="C848" s="130"/>
      <c r="F848" s="131"/>
    </row>
    <row r="849" spans="3:6" x14ac:dyDescent="0.2">
      <c r="C849" s="130"/>
      <c r="F849" s="131"/>
    </row>
    <row r="850" spans="3:6" x14ac:dyDescent="0.2">
      <c r="C850" s="130"/>
      <c r="F850" s="131"/>
    </row>
    <row r="851" spans="3:6" x14ac:dyDescent="0.2">
      <c r="C851" s="130"/>
      <c r="F851" s="131"/>
    </row>
    <row r="852" spans="3:6" x14ac:dyDescent="0.2">
      <c r="C852" s="130"/>
      <c r="F852" s="131"/>
    </row>
    <row r="853" spans="3:6" x14ac:dyDescent="0.2">
      <c r="C853" s="130"/>
      <c r="F853" s="131"/>
    </row>
    <row r="854" spans="3:6" x14ac:dyDescent="0.2">
      <c r="C854" s="130"/>
      <c r="F854" s="131"/>
    </row>
    <row r="855" spans="3:6" x14ac:dyDescent="0.2">
      <c r="C855" s="130"/>
      <c r="F855" s="131"/>
    </row>
    <row r="856" spans="3:6" x14ac:dyDescent="0.2">
      <c r="C856" s="130"/>
      <c r="F856" s="131"/>
    </row>
    <row r="857" spans="3:6" x14ac:dyDescent="0.2">
      <c r="C857" s="130"/>
      <c r="F857" s="131"/>
    </row>
    <row r="858" spans="3:6" x14ac:dyDescent="0.2">
      <c r="C858" s="130"/>
      <c r="F858" s="131"/>
    </row>
    <row r="859" spans="3:6" x14ac:dyDescent="0.2">
      <c r="C859" s="130"/>
      <c r="F859" s="131"/>
    </row>
    <row r="860" spans="3:6" x14ac:dyDescent="0.2">
      <c r="C860" s="130"/>
      <c r="F860" s="131"/>
    </row>
    <row r="861" spans="3:6" x14ac:dyDescent="0.2">
      <c r="C861" s="130"/>
      <c r="F861" s="131"/>
    </row>
    <row r="862" spans="3:6" x14ac:dyDescent="0.2">
      <c r="C862" s="130"/>
      <c r="F862" s="131"/>
    </row>
    <row r="863" spans="3:6" x14ac:dyDescent="0.2">
      <c r="C863" s="130"/>
      <c r="F863" s="131"/>
    </row>
    <row r="864" spans="3:6" x14ac:dyDescent="0.2">
      <c r="C864" s="130"/>
      <c r="F864" s="131"/>
    </row>
    <row r="865" spans="3:6" x14ac:dyDescent="0.2">
      <c r="C865" s="130"/>
      <c r="F865" s="131"/>
    </row>
    <row r="866" spans="3:6" x14ac:dyDescent="0.2">
      <c r="C866" s="130"/>
      <c r="F866" s="131"/>
    </row>
    <row r="867" spans="3:6" x14ac:dyDescent="0.2">
      <c r="C867" s="130"/>
      <c r="F867" s="131"/>
    </row>
    <row r="868" spans="3:6" x14ac:dyDescent="0.2">
      <c r="C868" s="130"/>
      <c r="F868" s="131"/>
    </row>
    <row r="869" spans="3:6" x14ac:dyDescent="0.2">
      <c r="C869" s="130"/>
      <c r="F869" s="131"/>
    </row>
    <row r="870" spans="3:6" x14ac:dyDescent="0.2">
      <c r="C870" s="130"/>
      <c r="F870" s="131"/>
    </row>
    <row r="871" spans="3:6" x14ac:dyDescent="0.2">
      <c r="C871" s="130"/>
      <c r="F871" s="131"/>
    </row>
    <row r="872" spans="3:6" x14ac:dyDescent="0.2">
      <c r="C872" s="130"/>
      <c r="F872" s="131"/>
    </row>
    <row r="873" spans="3:6" x14ac:dyDescent="0.2">
      <c r="C873" s="130"/>
      <c r="F873" s="131"/>
    </row>
    <row r="874" spans="3:6" x14ac:dyDescent="0.2">
      <c r="C874" s="130"/>
      <c r="F874" s="131"/>
    </row>
    <row r="875" spans="3:6" x14ac:dyDescent="0.2">
      <c r="C875" s="130"/>
      <c r="F875" s="131"/>
    </row>
    <row r="876" spans="3:6" x14ac:dyDescent="0.2">
      <c r="C876" s="130"/>
      <c r="F876" s="131"/>
    </row>
    <row r="877" spans="3:6" x14ac:dyDescent="0.2">
      <c r="C877" s="130"/>
      <c r="F877" s="131"/>
    </row>
    <row r="878" spans="3:6" x14ac:dyDescent="0.2">
      <c r="C878" s="130"/>
      <c r="F878" s="131"/>
    </row>
    <row r="879" spans="3:6" x14ac:dyDescent="0.2">
      <c r="C879" s="130"/>
      <c r="F879" s="131"/>
    </row>
    <row r="880" spans="3:6" x14ac:dyDescent="0.2">
      <c r="C880" s="130"/>
      <c r="F880" s="131"/>
    </row>
    <row r="881" spans="3:6" x14ac:dyDescent="0.2">
      <c r="C881" s="130"/>
      <c r="F881" s="131"/>
    </row>
    <row r="882" spans="3:6" x14ac:dyDescent="0.2">
      <c r="C882" s="130"/>
      <c r="F882" s="131"/>
    </row>
    <row r="883" spans="3:6" x14ac:dyDescent="0.2">
      <c r="C883" s="130"/>
      <c r="F883" s="131"/>
    </row>
    <row r="884" spans="3:6" x14ac:dyDescent="0.2">
      <c r="C884" s="130"/>
      <c r="F884" s="131"/>
    </row>
    <row r="885" spans="3:6" x14ac:dyDescent="0.2">
      <c r="C885" s="130"/>
      <c r="F885" s="131"/>
    </row>
    <row r="886" spans="3:6" x14ac:dyDescent="0.2">
      <c r="C886" s="130"/>
      <c r="F886" s="131"/>
    </row>
    <row r="887" spans="3:6" x14ac:dyDescent="0.2">
      <c r="C887" s="130"/>
      <c r="F887" s="131"/>
    </row>
    <row r="888" spans="3:6" x14ac:dyDescent="0.2">
      <c r="C888" s="130"/>
      <c r="F888" s="131"/>
    </row>
    <row r="889" spans="3:6" x14ac:dyDescent="0.2">
      <c r="C889" s="130"/>
      <c r="F889" s="131"/>
    </row>
    <row r="890" spans="3:6" x14ac:dyDescent="0.2">
      <c r="C890" s="130"/>
      <c r="F890" s="131"/>
    </row>
    <row r="891" spans="3:6" x14ac:dyDescent="0.2">
      <c r="C891" s="130"/>
      <c r="F891" s="131"/>
    </row>
    <row r="892" spans="3:6" x14ac:dyDescent="0.2">
      <c r="C892" s="130"/>
      <c r="F892" s="131"/>
    </row>
    <row r="893" spans="3:6" x14ac:dyDescent="0.2">
      <c r="C893" s="130"/>
      <c r="F893" s="131"/>
    </row>
    <row r="894" spans="3:6" x14ac:dyDescent="0.2">
      <c r="C894" s="130"/>
      <c r="F894" s="131"/>
    </row>
    <row r="895" spans="3:6" x14ac:dyDescent="0.2">
      <c r="C895" s="130"/>
      <c r="F895" s="131"/>
    </row>
    <row r="896" spans="3:6" x14ac:dyDescent="0.2">
      <c r="C896" s="130"/>
      <c r="F896" s="131"/>
    </row>
    <row r="897" spans="3:6" x14ac:dyDescent="0.2">
      <c r="C897" s="130"/>
      <c r="F897" s="131"/>
    </row>
    <row r="898" spans="3:6" x14ac:dyDescent="0.2">
      <c r="C898" s="130"/>
      <c r="F898" s="131"/>
    </row>
    <row r="899" spans="3:6" x14ac:dyDescent="0.2">
      <c r="C899" s="130"/>
      <c r="F899" s="131"/>
    </row>
    <row r="900" spans="3:6" x14ac:dyDescent="0.2">
      <c r="C900" s="130"/>
      <c r="F900" s="131"/>
    </row>
    <row r="901" spans="3:6" x14ac:dyDescent="0.2">
      <c r="C901" s="130"/>
      <c r="F901" s="131"/>
    </row>
    <row r="902" spans="3:6" x14ac:dyDescent="0.2">
      <c r="C902" s="130"/>
      <c r="F902" s="131"/>
    </row>
    <row r="903" spans="3:6" x14ac:dyDescent="0.2">
      <c r="C903" s="130"/>
      <c r="F903" s="131"/>
    </row>
    <row r="904" spans="3:6" x14ac:dyDescent="0.2">
      <c r="C904" s="130"/>
      <c r="F904" s="131"/>
    </row>
    <row r="905" spans="3:6" x14ac:dyDescent="0.2">
      <c r="C905" s="130"/>
      <c r="F905" s="131"/>
    </row>
    <row r="906" spans="3:6" x14ac:dyDescent="0.2">
      <c r="C906" s="130"/>
      <c r="F906" s="131"/>
    </row>
    <row r="907" spans="3:6" x14ac:dyDescent="0.2">
      <c r="C907" s="130"/>
      <c r="F907" s="131"/>
    </row>
    <row r="908" spans="3:6" x14ac:dyDescent="0.2">
      <c r="C908" s="130"/>
      <c r="F908" s="131"/>
    </row>
    <row r="909" spans="3:6" x14ac:dyDescent="0.2">
      <c r="C909" s="130"/>
      <c r="F909" s="131"/>
    </row>
    <row r="910" spans="3:6" x14ac:dyDescent="0.2">
      <c r="C910" s="130"/>
      <c r="F910" s="131"/>
    </row>
    <row r="911" spans="3:6" x14ac:dyDescent="0.2">
      <c r="C911" s="130"/>
      <c r="F911" s="131"/>
    </row>
    <row r="912" spans="3:6" x14ac:dyDescent="0.2">
      <c r="C912" s="130"/>
      <c r="F912" s="131"/>
    </row>
    <row r="913" spans="3:6" x14ac:dyDescent="0.2">
      <c r="C913" s="130"/>
      <c r="F913" s="131"/>
    </row>
    <row r="914" spans="3:6" x14ac:dyDescent="0.2">
      <c r="C914" s="130"/>
      <c r="F914" s="131"/>
    </row>
    <row r="915" spans="3:6" x14ac:dyDescent="0.2">
      <c r="C915" s="130"/>
      <c r="F915" s="131"/>
    </row>
    <row r="916" spans="3:6" x14ac:dyDescent="0.2">
      <c r="C916" s="130"/>
      <c r="F916" s="131"/>
    </row>
    <row r="917" spans="3:6" x14ac:dyDescent="0.2">
      <c r="C917" s="130"/>
      <c r="F917" s="131"/>
    </row>
    <row r="918" spans="3:6" x14ac:dyDescent="0.2">
      <c r="C918" s="130"/>
      <c r="F918" s="131"/>
    </row>
    <row r="919" spans="3:6" x14ac:dyDescent="0.2">
      <c r="C919" s="130"/>
      <c r="F919" s="131"/>
    </row>
    <row r="920" spans="3:6" x14ac:dyDescent="0.2">
      <c r="C920" s="130"/>
      <c r="F920" s="131"/>
    </row>
    <row r="921" spans="3:6" x14ac:dyDescent="0.2">
      <c r="C921" s="130"/>
      <c r="F921" s="131"/>
    </row>
    <row r="922" spans="3:6" x14ac:dyDescent="0.2">
      <c r="C922" s="130"/>
      <c r="F922" s="131"/>
    </row>
    <row r="923" spans="3:6" x14ac:dyDescent="0.2">
      <c r="C923" s="130"/>
      <c r="F923" s="131"/>
    </row>
    <row r="924" spans="3:6" x14ac:dyDescent="0.2">
      <c r="C924" s="130"/>
      <c r="F924" s="131"/>
    </row>
    <row r="925" spans="3:6" x14ac:dyDescent="0.2">
      <c r="C925" s="130"/>
      <c r="F925" s="131"/>
    </row>
    <row r="926" spans="3:6" x14ac:dyDescent="0.2">
      <c r="C926" s="130"/>
      <c r="F926" s="131"/>
    </row>
    <row r="927" spans="3:6" x14ac:dyDescent="0.2">
      <c r="C927" s="130"/>
      <c r="F927" s="131"/>
    </row>
    <row r="928" spans="3:6" x14ac:dyDescent="0.2">
      <c r="C928" s="130"/>
      <c r="F928" s="131"/>
    </row>
    <row r="929" spans="3:6" x14ac:dyDescent="0.2">
      <c r="C929" s="130"/>
      <c r="F929" s="131"/>
    </row>
    <row r="930" spans="3:6" x14ac:dyDescent="0.2">
      <c r="C930" s="130"/>
      <c r="F930" s="131"/>
    </row>
    <row r="931" spans="3:6" x14ac:dyDescent="0.2">
      <c r="C931" s="130"/>
      <c r="F931" s="131"/>
    </row>
    <row r="932" spans="3:6" x14ac:dyDescent="0.2">
      <c r="C932" s="130"/>
      <c r="F932" s="131"/>
    </row>
    <row r="933" spans="3:6" x14ac:dyDescent="0.2">
      <c r="C933" s="130"/>
      <c r="F933" s="131"/>
    </row>
    <row r="934" spans="3:6" x14ac:dyDescent="0.2">
      <c r="C934" s="130"/>
      <c r="F934" s="131"/>
    </row>
    <row r="935" spans="3:6" x14ac:dyDescent="0.2">
      <c r="C935" s="130"/>
      <c r="F935" s="131"/>
    </row>
    <row r="936" spans="3:6" x14ac:dyDescent="0.2">
      <c r="C936" s="130"/>
      <c r="F936" s="131"/>
    </row>
    <row r="937" spans="3:6" x14ac:dyDescent="0.2">
      <c r="C937" s="130"/>
      <c r="F937" s="131"/>
    </row>
    <row r="938" spans="3:6" x14ac:dyDescent="0.2">
      <c r="C938" s="130"/>
      <c r="F938" s="131"/>
    </row>
    <row r="939" spans="3:6" x14ac:dyDescent="0.2">
      <c r="C939" s="130"/>
      <c r="F939" s="131"/>
    </row>
    <row r="940" spans="3:6" x14ac:dyDescent="0.2">
      <c r="C940" s="130"/>
      <c r="F940" s="131"/>
    </row>
    <row r="941" spans="3:6" x14ac:dyDescent="0.2">
      <c r="C941" s="130"/>
      <c r="F941" s="131"/>
    </row>
    <row r="942" spans="3:6" x14ac:dyDescent="0.2">
      <c r="C942" s="130"/>
      <c r="F942" s="131"/>
    </row>
    <row r="943" spans="3:6" x14ac:dyDescent="0.2">
      <c r="C943" s="130"/>
      <c r="F943" s="131"/>
    </row>
    <row r="944" spans="3:6" x14ac:dyDescent="0.2">
      <c r="C944" s="130"/>
      <c r="F944" s="131"/>
    </row>
    <row r="945" spans="3:6" x14ac:dyDescent="0.2">
      <c r="C945" s="130"/>
      <c r="F945" s="131"/>
    </row>
    <row r="946" spans="3:6" x14ac:dyDescent="0.2">
      <c r="C946" s="130"/>
      <c r="F946" s="131"/>
    </row>
    <row r="947" spans="3:6" x14ac:dyDescent="0.2">
      <c r="C947" s="130"/>
      <c r="F947" s="131"/>
    </row>
    <row r="948" spans="3:6" x14ac:dyDescent="0.2">
      <c r="C948" s="130"/>
      <c r="F948" s="131"/>
    </row>
    <row r="949" spans="3:6" x14ac:dyDescent="0.2">
      <c r="C949" s="130"/>
      <c r="F949" s="131"/>
    </row>
    <row r="950" spans="3:6" x14ac:dyDescent="0.2">
      <c r="C950" s="130"/>
      <c r="F950" s="131"/>
    </row>
    <row r="951" spans="3:6" x14ac:dyDescent="0.2">
      <c r="C951" s="130"/>
      <c r="F951" s="131"/>
    </row>
    <row r="952" spans="3:6" x14ac:dyDescent="0.2">
      <c r="C952" s="130"/>
      <c r="F952" s="131"/>
    </row>
    <row r="953" spans="3:6" x14ac:dyDescent="0.2">
      <c r="C953" s="130"/>
      <c r="F953" s="131"/>
    </row>
    <row r="954" spans="3:6" x14ac:dyDescent="0.2">
      <c r="C954" s="130"/>
      <c r="F954" s="131"/>
    </row>
    <row r="955" spans="3:6" x14ac:dyDescent="0.2">
      <c r="C955" s="130"/>
      <c r="F955" s="131"/>
    </row>
    <row r="956" spans="3:6" x14ac:dyDescent="0.2">
      <c r="C956" s="130"/>
      <c r="F956" s="131"/>
    </row>
    <row r="957" spans="3:6" x14ac:dyDescent="0.2">
      <c r="C957" s="130"/>
      <c r="F957" s="131"/>
    </row>
    <row r="958" spans="3:6" x14ac:dyDescent="0.2">
      <c r="C958" s="130"/>
      <c r="F958" s="131"/>
    </row>
    <row r="959" spans="3:6" x14ac:dyDescent="0.2">
      <c r="C959" s="130"/>
      <c r="F959" s="131"/>
    </row>
    <row r="960" spans="3:6" x14ac:dyDescent="0.2">
      <c r="C960" s="130"/>
      <c r="F960" s="131"/>
    </row>
    <row r="961" spans="3:6" x14ac:dyDescent="0.2">
      <c r="C961" s="130"/>
      <c r="F961" s="131"/>
    </row>
    <row r="962" spans="3:6" x14ac:dyDescent="0.2">
      <c r="C962" s="130"/>
      <c r="F962" s="131"/>
    </row>
    <row r="963" spans="3:6" x14ac:dyDescent="0.2">
      <c r="C963" s="130"/>
      <c r="F963" s="131"/>
    </row>
    <row r="964" spans="3:6" x14ac:dyDescent="0.2">
      <c r="C964" s="130"/>
      <c r="F964" s="131"/>
    </row>
    <row r="965" spans="3:6" x14ac:dyDescent="0.2">
      <c r="C965" s="130"/>
      <c r="F965" s="131"/>
    </row>
    <row r="966" spans="3:6" x14ac:dyDescent="0.2">
      <c r="C966" s="130"/>
      <c r="F966" s="131"/>
    </row>
    <row r="967" spans="3:6" x14ac:dyDescent="0.2">
      <c r="C967" s="130"/>
      <c r="F967" s="131"/>
    </row>
    <row r="968" spans="3:6" x14ac:dyDescent="0.2">
      <c r="C968" s="130"/>
      <c r="F968" s="131"/>
    </row>
    <row r="969" spans="3:6" x14ac:dyDescent="0.2">
      <c r="C969" s="130"/>
      <c r="F969" s="131"/>
    </row>
    <row r="970" spans="3:6" x14ac:dyDescent="0.2">
      <c r="C970" s="130"/>
      <c r="F970" s="131"/>
    </row>
    <row r="971" spans="3:6" x14ac:dyDescent="0.2">
      <c r="C971" s="130"/>
      <c r="F971" s="131"/>
    </row>
    <row r="972" spans="3:6" x14ac:dyDescent="0.2">
      <c r="C972" s="130"/>
      <c r="F972" s="131"/>
    </row>
    <row r="973" spans="3:6" x14ac:dyDescent="0.2">
      <c r="C973" s="130"/>
      <c r="F973" s="131"/>
    </row>
    <row r="974" spans="3:6" x14ac:dyDescent="0.2">
      <c r="C974" s="130"/>
      <c r="F974" s="131"/>
    </row>
    <row r="975" spans="3:6" x14ac:dyDescent="0.2">
      <c r="C975" s="130"/>
      <c r="F975" s="131"/>
    </row>
    <row r="976" spans="3:6" x14ac:dyDescent="0.2">
      <c r="C976" s="130"/>
      <c r="F976" s="131"/>
    </row>
    <row r="977" spans="3:6" x14ac:dyDescent="0.2">
      <c r="C977" s="130"/>
      <c r="F977" s="131"/>
    </row>
    <row r="978" spans="3:6" x14ac:dyDescent="0.2">
      <c r="C978" s="130"/>
      <c r="F978" s="131"/>
    </row>
    <row r="979" spans="3:6" x14ac:dyDescent="0.2">
      <c r="C979" s="130"/>
      <c r="F979" s="131"/>
    </row>
    <row r="980" spans="3:6" x14ac:dyDescent="0.2">
      <c r="C980" s="130"/>
      <c r="F980" s="131"/>
    </row>
    <row r="981" spans="3:6" x14ac:dyDescent="0.2">
      <c r="C981" s="130"/>
      <c r="F981" s="131"/>
    </row>
    <row r="982" spans="3:6" x14ac:dyDescent="0.2">
      <c r="C982" s="130"/>
      <c r="F982" s="131"/>
    </row>
    <row r="983" spans="3:6" x14ac:dyDescent="0.2">
      <c r="C983" s="130"/>
      <c r="F983" s="131"/>
    </row>
    <row r="984" spans="3:6" x14ac:dyDescent="0.2">
      <c r="C984" s="130"/>
      <c r="F984" s="131"/>
    </row>
    <row r="985" spans="3:6" x14ac:dyDescent="0.2">
      <c r="C985" s="130"/>
      <c r="F985" s="131"/>
    </row>
    <row r="986" spans="3:6" x14ac:dyDescent="0.2">
      <c r="C986" s="130"/>
      <c r="F986" s="131"/>
    </row>
    <row r="987" spans="3:6" x14ac:dyDescent="0.2">
      <c r="C987" s="130"/>
      <c r="F987" s="131"/>
    </row>
    <row r="988" spans="3:6" x14ac:dyDescent="0.2">
      <c r="C988" s="130"/>
      <c r="F988" s="131"/>
    </row>
    <row r="989" spans="3:6" x14ac:dyDescent="0.2">
      <c r="C989" s="130"/>
      <c r="F989" s="131"/>
    </row>
    <row r="990" spans="3:6" x14ac:dyDescent="0.2">
      <c r="C990" s="130"/>
      <c r="F990" s="131"/>
    </row>
    <row r="991" spans="3:6" x14ac:dyDescent="0.2">
      <c r="C991" s="130"/>
      <c r="F991" s="131"/>
    </row>
    <row r="992" spans="3:6" x14ac:dyDescent="0.2">
      <c r="C992" s="130"/>
      <c r="F992" s="131"/>
    </row>
    <row r="993" spans="3:6" x14ac:dyDescent="0.2">
      <c r="C993" s="130"/>
      <c r="F993" s="131"/>
    </row>
    <row r="994" spans="3:6" x14ac:dyDescent="0.2">
      <c r="C994" s="130"/>
      <c r="F994" s="131"/>
    </row>
    <row r="995" spans="3:6" x14ac:dyDescent="0.2">
      <c r="C995" s="130"/>
      <c r="F995" s="131"/>
    </row>
    <row r="996" spans="3:6" x14ac:dyDescent="0.2">
      <c r="C996" s="130"/>
      <c r="F996" s="131"/>
    </row>
    <row r="997" spans="3:6" x14ac:dyDescent="0.2">
      <c r="C997" s="130"/>
      <c r="F997" s="131"/>
    </row>
    <row r="998" spans="3:6" x14ac:dyDescent="0.2">
      <c r="C998" s="130"/>
      <c r="F998" s="131"/>
    </row>
    <row r="999" spans="3:6" x14ac:dyDescent="0.2">
      <c r="C999" s="130"/>
      <c r="F999" s="131"/>
    </row>
    <row r="1000" spans="3:6" x14ac:dyDescent="0.2">
      <c r="C1000" s="130"/>
      <c r="F1000" s="131"/>
    </row>
    <row r="1001" spans="3:6" x14ac:dyDescent="0.2">
      <c r="C1001" s="130"/>
      <c r="F1001" s="131"/>
    </row>
    <row r="1002" spans="3:6" x14ac:dyDescent="0.2">
      <c r="C1002" s="130"/>
      <c r="F1002" s="131"/>
    </row>
    <row r="1003" spans="3:6" x14ac:dyDescent="0.2">
      <c r="C1003" s="130"/>
      <c r="F1003" s="131"/>
    </row>
    <row r="1004" spans="3:6" x14ac:dyDescent="0.2">
      <c r="C1004" s="130"/>
      <c r="F1004" s="131"/>
    </row>
    <row r="1005" spans="3:6" x14ac:dyDescent="0.2">
      <c r="C1005" s="130"/>
      <c r="F1005" s="131"/>
    </row>
    <row r="1006" spans="3:6" x14ac:dyDescent="0.2">
      <c r="C1006" s="130"/>
      <c r="F1006" s="131"/>
    </row>
    <row r="1007" spans="3:6" x14ac:dyDescent="0.2">
      <c r="C1007" s="130"/>
      <c r="F1007" s="131"/>
    </row>
    <row r="1008" spans="3:6" x14ac:dyDescent="0.2">
      <c r="C1008" s="130"/>
      <c r="F1008" s="131"/>
    </row>
    <row r="1009" spans="3:6" x14ac:dyDescent="0.2">
      <c r="C1009" s="130"/>
      <c r="F1009" s="131"/>
    </row>
    <row r="1010" spans="3:6" x14ac:dyDescent="0.2">
      <c r="C1010" s="130"/>
      <c r="F1010" s="131"/>
    </row>
    <row r="1011" spans="3:6" x14ac:dyDescent="0.2">
      <c r="C1011" s="130"/>
      <c r="F1011" s="131"/>
    </row>
    <row r="1012" spans="3:6" x14ac:dyDescent="0.2">
      <c r="C1012" s="130"/>
      <c r="F1012" s="131"/>
    </row>
    <row r="1013" spans="3:6" x14ac:dyDescent="0.2">
      <c r="C1013" s="130"/>
      <c r="F1013" s="131"/>
    </row>
    <row r="1014" spans="3:6" x14ac:dyDescent="0.2">
      <c r="C1014" s="130"/>
      <c r="F1014" s="131"/>
    </row>
    <row r="1015" spans="3:6" x14ac:dyDescent="0.2">
      <c r="C1015" s="130"/>
      <c r="F1015" s="131"/>
    </row>
    <row r="1016" spans="3:6" x14ac:dyDescent="0.2">
      <c r="C1016" s="130"/>
      <c r="F1016" s="131"/>
    </row>
    <row r="1017" spans="3:6" x14ac:dyDescent="0.2">
      <c r="C1017" s="130"/>
      <c r="F1017" s="131"/>
    </row>
    <row r="1018" spans="3:6" x14ac:dyDescent="0.2">
      <c r="C1018" s="130"/>
      <c r="F1018" s="131"/>
    </row>
    <row r="1019" spans="3:6" x14ac:dyDescent="0.2">
      <c r="C1019" s="130"/>
      <c r="F1019" s="131"/>
    </row>
    <row r="1020" spans="3:6" x14ac:dyDescent="0.2">
      <c r="C1020" s="130"/>
      <c r="F1020" s="131"/>
    </row>
    <row r="1021" spans="3:6" x14ac:dyDescent="0.2">
      <c r="C1021" s="130"/>
      <c r="F1021" s="131"/>
    </row>
    <row r="1022" spans="3:6" x14ac:dyDescent="0.2">
      <c r="C1022" s="130"/>
      <c r="F1022" s="131"/>
    </row>
    <row r="1023" spans="3:6" x14ac:dyDescent="0.2">
      <c r="C1023" s="130"/>
      <c r="F1023" s="131"/>
    </row>
    <row r="1024" spans="3:6" x14ac:dyDescent="0.2">
      <c r="C1024" s="130"/>
      <c r="F1024" s="131"/>
    </row>
    <row r="1025" spans="3:6" x14ac:dyDescent="0.2">
      <c r="C1025" s="130"/>
      <c r="F1025" s="131"/>
    </row>
    <row r="1026" spans="3:6" x14ac:dyDescent="0.2">
      <c r="C1026" s="130"/>
      <c r="F1026" s="131"/>
    </row>
    <row r="1027" spans="3:6" x14ac:dyDescent="0.2">
      <c r="C1027" s="130"/>
      <c r="F1027" s="131"/>
    </row>
    <row r="1028" spans="3:6" x14ac:dyDescent="0.2">
      <c r="C1028" s="130"/>
      <c r="F1028" s="131"/>
    </row>
    <row r="1029" spans="3:6" x14ac:dyDescent="0.2">
      <c r="C1029" s="130"/>
      <c r="F1029" s="131"/>
    </row>
    <row r="1030" spans="3:6" x14ac:dyDescent="0.2">
      <c r="C1030" s="130"/>
      <c r="F1030" s="131"/>
    </row>
    <row r="1031" spans="3:6" x14ac:dyDescent="0.2">
      <c r="C1031" s="130"/>
      <c r="F1031" s="131"/>
    </row>
    <row r="1032" spans="3:6" x14ac:dyDescent="0.2">
      <c r="C1032" s="130"/>
      <c r="F1032" s="131"/>
    </row>
    <row r="1033" spans="3:6" x14ac:dyDescent="0.2">
      <c r="C1033" s="130"/>
      <c r="F1033" s="131"/>
    </row>
    <row r="1034" spans="3:6" x14ac:dyDescent="0.2">
      <c r="C1034" s="130"/>
      <c r="F1034" s="131"/>
    </row>
    <row r="1035" spans="3:6" x14ac:dyDescent="0.2">
      <c r="C1035" s="130"/>
      <c r="F1035" s="131"/>
    </row>
    <row r="1036" spans="3:6" x14ac:dyDescent="0.2">
      <c r="C1036" s="130"/>
      <c r="F1036" s="131"/>
    </row>
    <row r="1037" spans="3:6" x14ac:dyDescent="0.2">
      <c r="C1037" s="130"/>
      <c r="F1037" s="131"/>
    </row>
    <row r="1038" spans="3:6" x14ac:dyDescent="0.2">
      <c r="C1038" s="130"/>
      <c r="F1038" s="131"/>
    </row>
    <row r="1039" spans="3:6" x14ac:dyDescent="0.2">
      <c r="C1039" s="130"/>
      <c r="F1039" s="131"/>
    </row>
    <row r="1040" spans="3:6" x14ac:dyDescent="0.2">
      <c r="C1040" s="130"/>
      <c r="F1040" s="131"/>
    </row>
    <row r="1041" spans="3:6" x14ac:dyDescent="0.2">
      <c r="C1041" s="130"/>
      <c r="F1041" s="131"/>
    </row>
    <row r="1042" spans="3:6" x14ac:dyDescent="0.2">
      <c r="C1042" s="130"/>
      <c r="F1042" s="131"/>
    </row>
    <row r="1043" spans="3:6" x14ac:dyDescent="0.2">
      <c r="C1043" s="130"/>
      <c r="F1043" s="131"/>
    </row>
    <row r="1044" spans="3:6" x14ac:dyDescent="0.2">
      <c r="C1044" s="130"/>
      <c r="F1044" s="131"/>
    </row>
    <row r="1045" spans="3:6" x14ac:dyDescent="0.2">
      <c r="C1045" s="130"/>
      <c r="F1045" s="131"/>
    </row>
    <row r="1046" spans="3:6" x14ac:dyDescent="0.2">
      <c r="C1046" s="130"/>
      <c r="F1046" s="131"/>
    </row>
    <row r="1047" spans="3:6" x14ac:dyDescent="0.2">
      <c r="C1047" s="130"/>
      <c r="F1047" s="131"/>
    </row>
    <row r="1048" spans="3:6" x14ac:dyDescent="0.2">
      <c r="C1048" s="130"/>
      <c r="F1048" s="131"/>
    </row>
    <row r="1049" spans="3:6" x14ac:dyDescent="0.2">
      <c r="C1049" s="130"/>
      <c r="F1049" s="131"/>
    </row>
    <row r="1050" spans="3:6" x14ac:dyDescent="0.2">
      <c r="C1050" s="130"/>
      <c r="F1050" s="131"/>
    </row>
    <row r="1051" spans="3:6" x14ac:dyDescent="0.2">
      <c r="C1051" s="130"/>
      <c r="F1051" s="131"/>
    </row>
    <row r="1052" spans="3:6" x14ac:dyDescent="0.2">
      <c r="C1052" s="130"/>
      <c r="F1052" s="131"/>
    </row>
    <row r="1053" spans="3:6" x14ac:dyDescent="0.2">
      <c r="C1053" s="130"/>
      <c r="F1053" s="131"/>
    </row>
    <row r="1054" spans="3:6" x14ac:dyDescent="0.2">
      <c r="C1054" s="130"/>
      <c r="F1054" s="131"/>
    </row>
    <row r="1055" spans="3:6" x14ac:dyDescent="0.2">
      <c r="C1055" s="130"/>
      <c r="F1055" s="131"/>
    </row>
    <row r="1056" spans="3:6" x14ac:dyDescent="0.2">
      <c r="C1056" s="130"/>
      <c r="F1056" s="131"/>
    </row>
    <row r="1057" spans="3:6" x14ac:dyDescent="0.2">
      <c r="C1057" s="130"/>
      <c r="F1057" s="131"/>
    </row>
    <row r="1058" spans="3:6" x14ac:dyDescent="0.2">
      <c r="C1058" s="130"/>
      <c r="F1058" s="131"/>
    </row>
    <row r="1059" spans="3:6" x14ac:dyDescent="0.2">
      <c r="C1059" s="130"/>
      <c r="F1059" s="131"/>
    </row>
    <row r="1060" spans="3:6" x14ac:dyDescent="0.2">
      <c r="C1060" s="130"/>
      <c r="F1060" s="131"/>
    </row>
    <row r="1061" spans="3:6" x14ac:dyDescent="0.2">
      <c r="C1061" s="130"/>
      <c r="F1061" s="131"/>
    </row>
    <row r="1062" spans="3:6" x14ac:dyDescent="0.2">
      <c r="C1062" s="130"/>
      <c r="F1062" s="131"/>
    </row>
    <row r="1063" spans="3:6" x14ac:dyDescent="0.2">
      <c r="C1063" s="130"/>
      <c r="F1063" s="131"/>
    </row>
    <row r="1064" spans="3:6" x14ac:dyDescent="0.2">
      <c r="C1064" s="130"/>
      <c r="F1064" s="131"/>
    </row>
    <row r="1065" spans="3:6" x14ac:dyDescent="0.2">
      <c r="C1065" s="130"/>
      <c r="F1065" s="131"/>
    </row>
    <row r="1066" spans="3:6" x14ac:dyDescent="0.2">
      <c r="C1066" s="130"/>
      <c r="F1066" s="131"/>
    </row>
    <row r="1067" spans="3:6" x14ac:dyDescent="0.2">
      <c r="C1067" s="130"/>
      <c r="F1067" s="131"/>
    </row>
    <row r="1068" spans="3:6" x14ac:dyDescent="0.2">
      <c r="C1068" s="130"/>
      <c r="F1068" s="131"/>
    </row>
    <row r="1069" spans="3:6" x14ac:dyDescent="0.2">
      <c r="C1069" s="130"/>
      <c r="F1069" s="131"/>
    </row>
    <row r="1070" spans="3:6" x14ac:dyDescent="0.2">
      <c r="C1070" s="130"/>
      <c r="F1070" s="131"/>
    </row>
    <row r="1071" spans="3:6" x14ac:dyDescent="0.2">
      <c r="C1071" s="130"/>
      <c r="F1071" s="131"/>
    </row>
    <row r="1072" spans="3:6" x14ac:dyDescent="0.2">
      <c r="C1072" s="130"/>
      <c r="F1072" s="131"/>
    </row>
    <row r="1073" spans="3:6" x14ac:dyDescent="0.2">
      <c r="C1073" s="130"/>
      <c r="F1073" s="131"/>
    </row>
    <row r="1074" spans="3:6" x14ac:dyDescent="0.2">
      <c r="C1074" s="130"/>
      <c r="F1074" s="131"/>
    </row>
    <row r="1075" spans="3:6" x14ac:dyDescent="0.2">
      <c r="C1075" s="130"/>
      <c r="F1075" s="131"/>
    </row>
    <row r="1076" spans="3:6" x14ac:dyDescent="0.2">
      <c r="C1076" s="130"/>
      <c r="F1076" s="131"/>
    </row>
    <row r="1077" spans="3:6" x14ac:dyDescent="0.2">
      <c r="C1077" s="130"/>
      <c r="F1077" s="131"/>
    </row>
    <row r="1078" spans="3:6" x14ac:dyDescent="0.2">
      <c r="C1078" s="130"/>
      <c r="F1078" s="131"/>
    </row>
    <row r="1079" spans="3:6" x14ac:dyDescent="0.2">
      <c r="C1079" s="130"/>
      <c r="F1079" s="131"/>
    </row>
    <row r="1080" spans="3:6" x14ac:dyDescent="0.2">
      <c r="C1080" s="130"/>
      <c r="F1080" s="131"/>
    </row>
    <row r="1081" spans="3:6" x14ac:dyDescent="0.2">
      <c r="C1081" s="130"/>
      <c r="F1081" s="131"/>
    </row>
    <row r="1082" spans="3:6" x14ac:dyDescent="0.2">
      <c r="C1082" s="130"/>
      <c r="F1082" s="131"/>
    </row>
    <row r="1083" spans="3:6" x14ac:dyDescent="0.2">
      <c r="C1083" s="130"/>
      <c r="F1083" s="131"/>
    </row>
    <row r="1084" spans="3:6" x14ac:dyDescent="0.2">
      <c r="C1084" s="130"/>
      <c r="F1084" s="131"/>
    </row>
    <row r="1085" spans="3:6" x14ac:dyDescent="0.2">
      <c r="C1085" s="130"/>
      <c r="F1085" s="131"/>
    </row>
    <row r="1086" spans="3:6" x14ac:dyDescent="0.2">
      <c r="C1086" s="130"/>
      <c r="F1086" s="131"/>
    </row>
    <row r="1087" spans="3:6" x14ac:dyDescent="0.2">
      <c r="C1087" s="130"/>
      <c r="F1087" s="131"/>
    </row>
    <row r="1088" spans="3:6" x14ac:dyDescent="0.2">
      <c r="C1088" s="130"/>
      <c r="F1088" s="131"/>
    </row>
    <row r="1089" spans="3:6" x14ac:dyDescent="0.2">
      <c r="C1089" s="130"/>
      <c r="F1089" s="131"/>
    </row>
    <row r="1090" spans="3:6" x14ac:dyDescent="0.2">
      <c r="C1090" s="130"/>
      <c r="F1090" s="131"/>
    </row>
    <row r="1091" spans="3:6" x14ac:dyDescent="0.2">
      <c r="C1091" s="130"/>
      <c r="F1091" s="131"/>
    </row>
    <row r="1092" spans="3:6" x14ac:dyDescent="0.2">
      <c r="C1092" s="130"/>
      <c r="F1092" s="131"/>
    </row>
    <row r="1093" spans="3:6" x14ac:dyDescent="0.2">
      <c r="C1093" s="130"/>
      <c r="F1093" s="131"/>
    </row>
    <row r="1094" spans="3:6" x14ac:dyDescent="0.2">
      <c r="C1094" s="130"/>
      <c r="F1094" s="131"/>
    </row>
    <row r="1095" spans="3:6" x14ac:dyDescent="0.2">
      <c r="C1095" s="130"/>
      <c r="F1095" s="131"/>
    </row>
    <row r="1096" spans="3:6" x14ac:dyDescent="0.2">
      <c r="C1096" s="130"/>
      <c r="F1096" s="131"/>
    </row>
    <row r="1097" spans="3:6" x14ac:dyDescent="0.2">
      <c r="C1097" s="130"/>
      <c r="F1097" s="131"/>
    </row>
    <row r="1098" spans="3:6" x14ac:dyDescent="0.2">
      <c r="C1098" s="130"/>
      <c r="F1098" s="131"/>
    </row>
    <row r="1099" spans="3:6" x14ac:dyDescent="0.2">
      <c r="C1099" s="130"/>
      <c r="F1099" s="131"/>
    </row>
    <row r="1100" spans="3:6" x14ac:dyDescent="0.2">
      <c r="C1100" s="130"/>
      <c r="F1100" s="131"/>
    </row>
    <row r="1101" spans="3:6" x14ac:dyDescent="0.2">
      <c r="C1101" s="130"/>
      <c r="F1101" s="131"/>
    </row>
    <row r="1102" spans="3:6" x14ac:dyDescent="0.2">
      <c r="C1102" s="130"/>
      <c r="F1102" s="131"/>
    </row>
    <row r="1103" spans="3:6" x14ac:dyDescent="0.2">
      <c r="C1103" s="130"/>
      <c r="F1103" s="131"/>
    </row>
    <row r="1104" spans="3:6" x14ac:dyDescent="0.2">
      <c r="C1104" s="130"/>
      <c r="F1104" s="131"/>
    </row>
    <row r="1105" spans="3:6" x14ac:dyDescent="0.2">
      <c r="C1105" s="130"/>
      <c r="F1105" s="131"/>
    </row>
    <row r="1106" spans="3:6" x14ac:dyDescent="0.2">
      <c r="C1106" s="130"/>
      <c r="F1106" s="131"/>
    </row>
    <row r="1107" spans="3:6" x14ac:dyDescent="0.2">
      <c r="C1107" s="130"/>
      <c r="F1107" s="131"/>
    </row>
    <row r="1108" spans="3:6" x14ac:dyDescent="0.2">
      <c r="C1108" s="130"/>
      <c r="F1108" s="131"/>
    </row>
    <row r="1109" spans="3:6" x14ac:dyDescent="0.2">
      <c r="C1109" s="130"/>
      <c r="F1109" s="131"/>
    </row>
    <row r="1110" spans="3:6" x14ac:dyDescent="0.2">
      <c r="C1110" s="130"/>
      <c r="F1110" s="131"/>
    </row>
    <row r="1111" spans="3:6" x14ac:dyDescent="0.2">
      <c r="C1111" s="130"/>
      <c r="F1111" s="131"/>
    </row>
    <row r="1112" spans="3:6" x14ac:dyDescent="0.2">
      <c r="C1112" s="130"/>
      <c r="F1112" s="131"/>
    </row>
    <row r="1113" spans="3:6" x14ac:dyDescent="0.2">
      <c r="C1113" s="130"/>
      <c r="F1113" s="131"/>
    </row>
    <row r="1114" spans="3:6" x14ac:dyDescent="0.2">
      <c r="C1114" s="130"/>
      <c r="F1114" s="131"/>
    </row>
    <row r="1115" spans="3:6" x14ac:dyDescent="0.2">
      <c r="C1115" s="130"/>
      <c r="F1115" s="131"/>
    </row>
    <row r="1116" spans="3:6" x14ac:dyDescent="0.2">
      <c r="C1116" s="130"/>
      <c r="F1116" s="131"/>
    </row>
    <row r="1117" spans="3:6" x14ac:dyDescent="0.2">
      <c r="C1117" s="130"/>
      <c r="F1117" s="131"/>
    </row>
    <row r="1118" spans="3:6" x14ac:dyDescent="0.2">
      <c r="C1118" s="130"/>
      <c r="F1118" s="131"/>
    </row>
    <row r="1119" spans="3:6" x14ac:dyDescent="0.2">
      <c r="C1119" s="130"/>
      <c r="F1119" s="131"/>
    </row>
    <row r="1120" spans="3:6" x14ac:dyDescent="0.2">
      <c r="C1120" s="130"/>
      <c r="F1120" s="131"/>
    </row>
    <row r="1121" spans="3:6" x14ac:dyDescent="0.2">
      <c r="C1121" s="130"/>
      <c r="F1121" s="131"/>
    </row>
    <row r="1122" spans="3:6" x14ac:dyDescent="0.2">
      <c r="C1122" s="130"/>
      <c r="F1122" s="131"/>
    </row>
    <row r="1123" spans="3:6" x14ac:dyDescent="0.2">
      <c r="C1123" s="130"/>
      <c r="F1123" s="131"/>
    </row>
    <row r="1124" spans="3:6" x14ac:dyDescent="0.2">
      <c r="C1124" s="130"/>
      <c r="F1124" s="131"/>
    </row>
    <row r="1125" spans="3:6" x14ac:dyDescent="0.2">
      <c r="C1125" s="130"/>
      <c r="F1125" s="131"/>
    </row>
    <row r="1126" spans="3:6" x14ac:dyDescent="0.2">
      <c r="C1126" s="130"/>
      <c r="F1126" s="131"/>
    </row>
    <row r="1127" spans="3:6" x14ac:dyDescent="0.2">
      <c r="C1127" s="130"/>
      <c r="F1127" s="131"/>
    </row>
    <row r="1128" spans="3:6" x14ac:dyDescent="0.2">
      <c r="C1128" s="130"/>
      <c r="F1128" s="131"/>
    </row>
    <row r="1129" spans="3:6" x14ac:dyDescent="0.2">
      <c r="C1129" s="130"/>
      <c r="F1129" s="131"/>
    </row>
    <row r="1130" spans="3:6" x14ac:dyDescent="0.2">
      <c r="C1130" s="130"/>
      <c r="F1130" s="131"/>
    </row>
    <row r="1131" spans="3:6" x14ac:dyDescent="0.2">
      <c r="C1131" s="130"/>
      <c r="F1131" s="131"/>
    </row>
    <row r="1132" spans="3:6" x14ac:dyDescent="0.2">
      <c r="C1132" s="130"/>
      <c r="F1132" s="131"/>
    </row>
    <row r="1133" spans="3:6" x14ac:dyDescent="0.2">
      <c r="C1133" s="130"/>
      <c r="F1133" s="131"/>
    </row>
    <row r="1134" spans="3:6" x14ac:dyDescent="0.2">
      <c r="C1134" s="130"/>
      <c r="F1134" s="131"/>
    </row>
    <row r="1135" spans="3:6" x14ac:dyDescent="0.2">
      <c r="C1135" s="130"/>
      <c r="F1135" s="131"/>
    </row>
    <row r="1136" spans="3:6" x14ac:dyDescent="0.2">
      <c r="C1136" s="130"/>
      <c r="F1136" s="131"/>
    </row>
    <row r="1137" spans="3:6" x14ac:dyDescent="0.2">
      <c r="C1137" s="130"/>
      <c r="F1137" s="131"/>
    </row>
    <row r="1138" spans="3:6" x14ac:dyDescent="0.2">
      <c r="C1138" s="130"/>
      <c r="F1138" s="131"/>
    </row>
    <row r="1139" spans="3:6" x14ac:dyDescent="0.2">
      <c r="C1139" s="130"/>
      <c r="F1139" s="131"/>
    </row>
    <row r="1140" spans="3:6" x14ac:dyDescent="0.2">
      <c r="C1140" s="130"/>
      <c r="F1140" s="131"/>
    </row>
    <row r="1141" spans="3:6" x14ac:dyDescent="0.2">
      <c r="C1141" s="130"/>
      <c r="F1141" s="131"/>
    </row>
    <row r="1142" spans="3:6" x14ac:dyDescent="0.2">
      <c r="C1142" s="130"/>
      <c r="F1142" s="131"/>
    </row>
    <row r="1143" spans="3:6" x14ac:dyDescent="0.2">
      <c r="C1143" s="130"/>
      <c r="F1143" s="131"/>
    </row>
    <row r="1144" spans="3:6" x14ac:dyDescent="0.2">
      <c r="C1144" s="130"/>
      <c r="F1144" s="131"/>
    </row>
    <row r="1145" spans="3:6" x14ac:dyDescent="0.2">
      <c r="C1145" s="130"/>
      <c r="F1145" s="131"/>
    </row>
    <row r="1146" spans="3:6" x14ac:dyDescent="0.2">
      <c r="C1146" s="130"/>
      <c r="F1146" s="131"/>
    </row>
    <row r="1147" spans="3:6" x14ac:dyDescent="0.2">
      <c r="C1147" s="130"/>
      <c r="F1147" s="131"/>
    </row>
    <row r="1148" spans="3:6" x14ac:dyDescent="0.2">
      <c r="C1148" s="130"/>
      <c r="F1148" s="131"/>
    </row>
    <row r="1149" spans="3:6" x14ac:dyDescent="0.2">
      <c r="C1149" s="130"/>
      <c r="F1149" s="131"/>
    </row>
    <row r="1150" spans="3:6" x14ac:dyDescent="0.2">
      <c r="C1150" s="130"/>
      <c r="F1150" s="131"/>
    </row>
    <row r="1151" spans="3:6" x14ac:dyDescent="0.2">
      <c r="C1151" s="130"/>
      <c r="F1151" s="131"/>
    </row>
    <row r="1152" spans="3:6" x14ac:dyDescent="0.2">
      <c r="C1152" s="130"/>
      <c r="F1152" s="131"/>
    </row>
    <row r="1153" spans="3:6" x14ac:dyDescent="0.2">
      <c r="C1153" s="130"/>
      <c r="F1153" s="131"/>
    </row>
    <row r="1154" spans="3:6" x14ac:dyDescent="0.2">
      <c r="C1154" s="130"/>
      <c r="F1154" s="131"/>
    </row>
    <row r="1155" spans="3:6" x14ac:dyDescent="0.2">
      <c r="C1155" s="130"/>
      <c r="F1155" s="131"/>
    </row>
    <row r="1156" spans="3:6" x14ac:dyDescent="0.2">
      <c r="C1156" s="130"/>
      <c r="F1156" s="131"/>
    </row>
    <row r="1157" spans="3:6" x14ac:dyDescent="0.2">
      <c r="C1157" s="130"/>
      <c r="F1157" s="131"/>
    </row>
    <row r="1158" spans="3:6" x14ac:dyDescent="0.2">
      <c r="C1158" s="130"/>
      <c r="F1158" s="131"/>
    </row>
    <row r="1159" spans="3:6" x14ac:dyDescent="0.2">
      <c r="C1159" s="130"/>
      <c r="F1159" s="131"/>
    </row>
    <row r="1160" spans="3:6" x14ac:dyDescent="0.2">
      <c r="C1160" s="130"/>
      <c r="F1160" s="131"/>
    </row>
    <row r="1161" spans="3:6" x14ac:dyDescent="0.2">
      <c r="C1161" s="130"/>
      <c r="F1161" s="131"/>
    </row>
    <row r="1162" spans="3:6" x14ac:dyDescent="0.2">
      <c r="C1162" s="130"/>
      <c r="F1162" s="131"/>
    </row>
    <row r="1163" spans="3:6" x14ac:dyDescent="0.2">
      <c r="C1163" s="130"/>
      <c r="F1163" s="131"/>
    </row>
    <row r="1164" spans="3:6" x14ac:dyDescent="0.2">
      <c r="C1164" s="130"/>
      <c r="F1164" s="131"/>
    </row>
    <row r="1165" spans="3:6" x14ac:dyDescent="0.2">
      <c r="C1165" s="130"/>
      <c r="F1165" s="131"/>
    </row>
    <row r="1166" spans="3:6" x14ac:dyDescent="0.2">
      <c r="C1166" s="130"/>
      <c r="F1166" s="131"/>
    </row>
    <row r="1167" spans="3:6" x14ac:dyDescent="0.2">
      <c r="C1167" s="130"/>
      <c r="F1167" s="131"/>
    </row>
    <row r="1168" spans="3:6" x14ac:dyDescent="0.2">
      <c r="C1168" s="130"/>
      <c r="F1168" s="131"/>
    </row>
    <row r="1169" spans="3:6" x14ac:dyDescent="0.2">
      <c r="C1169" s="130"/>
      <c r="F1169" s="131"/>
    </row>
    <row r="1170" spans="3:6" x14ac:dyDescent="0.2">
      <c r="C1170" s="130"/>
      <c r="F1170" s="131"/>
    </row>
    <row r="1171" spans="3:6" x14ac:dyDescent="0.2">
      <c r="C1171" s="130"/>
      <c r="F1171" s="131"/>
    </row>
    <row r="1172" spans="3:6" x14ac:dyDescent="0.2">
      <c r="C1172" s="130"/>
      <c r="F1172" s="131"/>
    </row>
    <row r="1173" spans="3:6" x14ac:dyDescent="0.2">
      <c r="C1173" s="130"/>
      <c r="F1173" s="131"/>
    </row>
    <row r="1174" spans="3:6" x14ac:dyDescent="0.2">
      <c r="C1174" s="130"/>
      <c r="F1174" s="131"/>
    </row>
    <row r="1175" spans="3:6" x14ac:dyDescent="0.2">
      <c r="C1175" s="130"/>
      <c r="F1175" s="131"/>
    </row>
    <row r="1176" spans="3:6" x14ac:dyDescent="0.2">
      <c r="C1176" s="130"/>
      <c r="F1176" s="131"/>
    </row>
    <row r="1177" spans="3:6" x14ac:dyDescent="0.2">
      <c r="C1177" s="130"/>
      <c r="F1177" s="131"/>
    </row>
    <row r="1178" spans="3:6" x14ac:dyDescent="0.2">
      <c r="C1178" s="130"/>
      <c r="F1178" s="131"/>
    </row>
    <row r="1179" spans="3:6" x14ac:dyDescent="0.2">
      <c r="C1179" s="130"/>
      <c r="F1179" s="131"/>
    </row>
    <row r="1180" spans="3:6" x14ac:dyDescent="0.2">
      <c r="C1180" s="130"/>
      <c r="F1180" s="131"/>
    </row>
    <row r="1181" spans="3:6" x14ac:dyDescent="0.2">
      <c r="C1181" s="130"/>
      <c r="F1181" s="131"/>
    </row>
    <row r="1182" spans="3:6" x14ac:dyDescent="0.2">
      <c r="C1182" s="130"/>
      <c r="F1182" s="131"/>
    </row>
    <row r="1183" spans="3:6" x14ac:dyDescent="0.2">
      <c r="C1183" s="130"/>
      <c r="F1183" s="131"/>
    </row>
    <row r="1184" spans="3:6" x14ac:dyDescent="0.2">
      <c r="C1184" s="130"/>
      <c r="F1184" s="131"/>
    </row>
    <row r="1185" spans="3:6" x14ac:dyDescent="0.2">
      <c r="C1185" s="130"/>
      <c r="F1185" s="131"/>
    </row>
    <row r="1186" spans="3:6" x14ac:dyDescent="0.2">
      <c r="C1186" s="130"/>
      <c r="F1186" s="131"/>
    </row>
    <row r="1187" spans="3:6" x14ac:dyDescent="0.2">
      <c r="C1187" s="130"/>
      <c r="F1187" s="131"/>
    </row>
    <row r="1188" spans="3:6" x14ac:dyDescent="0.2">
      <c r="C1188" s="130"/>
      <c r="F1188" s="131"/>
    </row>
    <row r="1189" spans="3:6" x14ac:dyDescent="0.2">
      <c r="C1189" s="130"/>
      <c r="F1189" s="131"/>
    </row>
    <row r="1190" spans="3:6" x14ac:dyDescent="0.2">
      <c r="C1190" s="130"/>
      <c r="F1190" s="131"/>
    </row>
    <row r="1191" spans="3:6" x14ac:dyDescent="0.2">
      <c r="C1191" s="130"/>
      <c r="F1191" s="131"/>
    </row>
    <row r="1192" spans="3:6" x14ac:dyDescent="0.2">
      <c r="C1192" s="130"/>
      <c r="F1192" s="131"/>
    </row>
    <row r="1193" spans="3:6" x14ac:dyDescent="0.2">
      <c r="C1193" s="130"/>
      <c r="F1193" s="131"/>
    </row>
    <row r="1194" spans="3:6" x14ac:dyDescent="0.2">
      <c r="C1194" s="130"/>
      <c r="F1194" s="131"/>
    </row>
    <row r="1195" spans="3:6" x14ac:dyDescent="0.2">
      <c r="C1195" s="130"/>
      <c r="F1195" s="131"/>
    </row>
    <row r="1196" spans="3:6" x14ac:dyDescent="0.2">
      <c r="C1196" s="130"/>
      <c r="F1196" s="131"/>
    </row>
    <row r="1197" spans="3:6" x14ac:dyDescent="0.2">
      <c r="C1197" s="130"/>
      <c r="F1197" s="131"/>
    </row>
    <row r="1198" spans="3:6" x14ac:dyDescent="0.2">
      <c r="C1198" s="130"/>
      <c r="F1198" s="131"/>
    </row>
    <row r="1199" spans="3:6" x14ac:dyDescent="0.2">
      <c r="C1199" s="130"/>
      <c r="F1199" s="131"/>
    </row>
    <row r="1200" spans="3:6" x14ac:dyDescent="0.2">
      <c r="C1200" s="130"/>
      <c r="F1200" s="131"/>
    </row>
    <row r="1201" spans="3:6" x14ac:dyDescent="0.2">
      <c r="C1201" s="130"/>
      <c r="F1201" s="131"/>
    </row>
    <row r="1202" spans="3:6" x14ac:dyDescent="0.2">
      <c r="C1202" s="130"/>
      <c r="F1202" s="131"/>
    </row>
    <row r="1203" spans="3:6" x14ac:dyDescent="0.2">
      <c r="C1203" s="130"/>
      <c r="F1203" s="131"/>
    </row>
    <row r="1204" spans="3:6" x14ac:dyDescent="0.2">
      <c r="C1204" s="130"/>
      <c r="F1204" s="131"/>
    </row>
    <row r="1205" spans="3:6" x14ac:dyDescent="0.2">
      <c r="C1205" s="130"/>
      <c r="F1205" s="131"/>
    </row>
    <row r="1206" spans="3:6" x14ac:dyDescent="0.2">
      <c r="C1206" s="130"/>
      <c r="F1206" s="131"/>
    </row>
    <row r="1207" spans="3:6" x14ac:dyDescent="0.2">
      <c r="C1207" s="130"/>
      <c r="F1207" s="131"/>
    </row>
    <row r="1208" spans="3:6" x14ac:dyDescent="0.2">
      <c r="C1208" s="130"/>
      <c r="F1208" s="131"/>
    </row>
    <row r="1209" spans="3:6" x14ac:dyDescent="0.2">
      <c r="C1209" s="130"/>
      <c r="F1209" s="131"/>
    </row>
    <row r="1210" spans="3:6" x14ac:dyDescent="0.2">
      <c r="C1210" s="130"/>
      <c r="F1210" s="131"/>
    </row>
    <row r="1211" spans="3:6" x14ac:dyDescent="0.2">
      <c r="C1211" s="130"/>
      <c r="F1211" s="131"/>
    </row>
    <row r="1212" spans="3:6" x14ac:dyDescent="0.2">
      <c r="C1212" s="130"/>
      <c r="F1212" s="131"/>
    </row>
    <row r="1213" spans="3:6" x14ac:dyDescent="0.2">
      <c r="C1213" s="130"/>
      <c r="F1213" s="131"/>
    </row>
    <row r="1214" spans="3:6" x14ac:dyDescent="0.2">
      <c r="C1214" s="130"/>
      <c r="F1214" s="131"/>
    </row>
    <row r="1215" spans="3:6" x14ac:dyDescent="0.2">
      <c r="C1215" s="130"/>
      <c r="F1215" s="131"/>
    </row>
    <row r="1216" spans="3:6" x14ac:dyDescent="0.2">
      <c r="C1216" s="130"/>
      <c r="F1216" s="131"/>
    </row>
    <row r="1217" spans="3:6" x14ac:dyDescent="0.2">
      <c r="C1217" s="130"/>
      <c r="F1217" s="131"/>
    </row>
    <row r="1218" spans="3:6" x14ac:dyDescent="0.2">
      <c r="C1218" s="130"/>
      <c r="F1218" s="131"/>
    </row>
    <row r="1219" spans="3:6" x14ac:dyDescent="0.2">
      <c r="C1219" s="130"/>
      <c r="F1219" s="131"/>
    </row>
    <row r="1220" spans="3:6" x14ac:dyDescent="0.2">
      <c r="C1220" s="130"/>
      <c r="F1220" s="131"/>
    </row>
    <row r="1221" spans="3:6" x14ac:dyDescent="0.2">
      <c r="C1221" s="130"/>
      <c r="F1221" s="131"/>
    </row>
    <row r="1222" spans="3:6" x14ac:dyDescent="0.2">
      <c r="C1222" s="130"/>
      <c r="F1222" s="131"/>
    </row>
    <row r="1223" spans="3:6" x14ac:dyDescent="0.2">
      <c r="C1223" s="130"/>
      <c r="F1223" s="131"/>
    </row>
    <row r="1224" spans="3:6" x14ac:dyDescent="0.2">
      <c r="C1224" s="130"/>
      <c r="F1224" s="131"/>
    </row>
    <row r="1225" spans="3:6" x14ac:dyDescent="0.2">
      <c r="C1225" s="130"/>
      <c r="F1225" s="131"/>
    </row>
    <row r="1226" spans="3:6" x14ac:dyDescent="0.2">
      <c r="C1226" s="130"/>
      <c r="F1226" s="131"/>
    </row>
    <row r="1227" spans="3:6" x14ac:dyDescent="0.2">
      <c r="C1227" s="130"/>
      <c r="F1227" s="131"/>
    </row>
    <row r="1228" spans="3:6" x14ac:dyDescent="0.2">
      <c r="C1228" s="130"/>
      <c r="F1228" s="131"/>
    </row>
    <row r="1229" spans="3:6" x14ac:dyDescent="0.2">
      <c r="C1229" s="130"/>
      <c r="F1229" s="131"/>
    </row>
    <row r="1230" spans="3:6" x14ac:dyDescent="0.2">
      <c r="C1230" s="130"/>
      <c r="F1230" s="131"/>
    </row>
    <row r="1231" spans="3:6" x14ac:dyDescent="0.2">
      <c r="C1231" s="130"/>
      <c r="F1231" s="131"/>
    </row>
    <row r="1232" spans="3:6" x14ac:dyDescent="0.2">
      <c r="C1232" s="130"/>
      <c r="F1232" s="131"/>
    </row>
    <row r="1233" spans="3:6" x14ac:dyDescent="0.2">
      <c r="C1233" s="130"/>
      <c r="F1233" s="131"/>
    </row>
    <row r="1234" spans="3:6" x14ac:dyDescent="0.2">
      <c r="C1234" s="130"/>
      <c r="F1234" s="131"/>
    </row>
    <row r="1235" spans="3:6" x14ac:dyDescent="0.2">
      <c r="C1235" s="130"/>
      <c r="F1235" s="131"/>
    </row>
    <row r="1236" spans="3:6" x14ac:dyDescent="0.2">
      <c r="C1236" s="130"/>
      <c r="F1236" s="131"/>
    </row>
    <row r="1237" spans="3:6" x14ac:dyDescent="0.2">
      <c r="C1237" s="130"/>
      <c r="F1237" s="131"/>
    </row>
    <row r="1238" spans="3:6" x14ac:dyDescent="0.2">
      <c r="C1238" s="130"/>
      <c r="F1238" s="131"/>
    </row>
    <row r="1239" spans="3:6" x14ac:dyDescent="0.2">
      <c r="C1239" s="130"/>
      <c r="F1239" s="131"/>
    </row>
    <row r="1240" spans="3:6" x14ac:dyDescent="0.2">
      <c r="C1240" s="130"/>
      <c r="F1240" s="131"/>
    </row>
    <row r="1241" spans="3:6" x14ac:dyDescent="0.2">
      <c r="C1241" s="130"/>
      <c r="F1241" s="131"/>
    </row>
    <row r="1242" spans="3:6" x14ac:dyDescent="0.2">
      <c r="C1242" s="130"/>
      <c r="F1242" s="131"/>
    </row>
    <row r="1243" spans="3:6" x14ac:dyDescent="0.2">
      <c r="C1243" s="130"/>
      <c r="F1243" s="131"/>
    </row>
    <row r="1244" spans="3:6" x14ac:dyDescent="0.2">
      <c r="C1244" s="130"/>
      <c r="F1244" s="131"/>
    </row>
    <row r="1245" spans="3:6" x14ac:dyDescent="0.2">
      <c r="C1245" s="130"/>
      <c r="F1245" s="131"/>
    </row>
    <row r="1246" spans="3:6" x14ac:dyDescent="0.2">
      <c r="C1246" s="130"/>
      <c r="F1246" s="131"/>
    </row>
    <row r="1247" spans="3:6" x14ac:dyDescent="0.2">
      <c r="C1247" s="130"/>
      <c r="F1247" s="131"/>
    </row>
    <row r="1248" spans="3:6" x14ac:dyDescent="0.2">
      <c r="C1248" s="130"/>
      <c r="F1248" s="131"/>
    </row>
    <row r="1249" spans="3:6" x14ac:dyDescent="0.2">
      <c r="C1249" s="130"/>
      <c r="F1249" s="131"/>
    </row>
    <row r="1250" spans="3:6" x14ac:dyDescent="0.2">
      <c r="C1250" s="130"/>
      <c r="F1250" s="131"/>
    </row>
    <row r="1251" spans="3:6" x14ac:dyDescent="0.2">
      <c r="C1251" s="130"/>
      <c r="F1251" s="131"/>
    </row>
    <row r="1252" spans="3:6" x14ac:dyDescent="0.2">
      <c r="C1252" s="130"/>
      <c r="F1252" s="131"/>
    </row>
    <row r="1253" spans="3:6" x14ac:dyDescent="0.2">
      <c r="C1253" s="130"/>
      <c r="F1253" s="131"/>
    </row>
    <row r="1254" spans="3:6" x14ac:dyDescent="0.2">
      <c r="C1254" s="130"/>
      <c r="F1254" s="131"/>
    </row>
    <row r="1255" spans="3:6" x14ac:dyDescent="0.2">
      <c r="C1255" s="130"/>
      <c r="F1255" s="131"/>
    </row>
    <row r="1256" spans="3:6" x14ac:dyDescent="0.2">
      <c r="C1256" s="130"/>
      <c r="F1256" s="131"/>
    </row>
    <row r="1257" spans="3:6" x14ac:dyDescent="0.2">
      <c r="C1257" s="130"/>
      <c r="F1257" s="131"/>
    </row>
    <row r="1258" spans="3:6" x14ac:dyDescent="0.2">
      <c r="C1258" s="130"/>
      <c r="F1258" s="131"/>
    </row>
    <row r="1259" spans="3:6" x14ac:dyDescent="0.2">
      <c r="C1259" s="130"/>
      <c r="F1259" s="131"/>
    </row>
    <row r="1260" spans="3:6" x14ac:dyDescent="0.2">
      <c r="C1260" s="130"/>
      <c r="F1260" s="131"/>
    </row>
    <row r="1261" spans="3:6" x14ac:dyDescent="0.2">
      <c r="C1261" s="130"/>
      <c r="F1261" s="131"/>
    </row>
    <row r="1262" spans="3:6" x14ac:dyDescent="0.2">
      <c r="C1262" s="130"/>
      <c r="F1262" s="131"/>
    </row>
    <row r="1263" spans="3:6" x14ac:dyDescent="0.2">
      <c r="C1263" s="130"/>
      <c r="F1263" s="131"/>
    </row>
    <row r="1264" spans="3:6" x14ac:dyDescent="0.2">
      <c r="C1264" s="130"/>
      <c r="F1264" s="131"/>
    </row>
    <row r="1265" spans="3:6" x14ac:dyDescent="0.2">
      <c r="C1265" s="130"/>
      <c r="F1265" s="131"/>
    </row>
    <row r="1266" spans="3:6" x14ac:dyDescent="0.2">
      <c r="C1266" s="130"/>
      <c r="F1266" s="131"/>
    </row>
    <row r="1267" spans="3:6" x14ac:dyDescent="0.2">
      <c r="C1267" s="130"/>
      <c r="F1267" s="131"/>
    </row>
    <row r="1268" spans="3:6" x14ac:dyDescent="0.2">
      <c r="C1268" s="130"/>
      <c r="F1268" s="131"/>
    </row>
    <row r="1269" spans="3:6" x14ac:dyDescent="0.2">
      <c r="C1269" s="130"/>
      <c r="F1269" s="131"/>
    </row>
    <row r="1270" spans="3:6" x14ac:dyDescent="0.2">
      <c r="C1270" s="130"/>
      <c r="F1270" s="131"/>
    </row>
    <row r="1271" spans="3:6" x14ac:dyDescent="0.2">
      <c r="C1271" s="130"/>
      <c r="F1271" s="131"/>
    </row>
    <row r="1272" spans="3:6" x14ac:dyDescent="0.2">
      <c r="C1272" s="130"/>
      <c r="F1272" s="131"/>
    </row>
    <row r="1273" spans="3:6" x14ac:dyDescent="0.2">
      <c r="C1273" s="130"/>
      <c r="F1273" s="131"/>
    </row>
    <row r="1274" spans="3:6" x14ac:dyDescent="0.2">
      <c r="C1274" s="130"/>
      <c r="F1274" s="131"/>
    </row>
    <row r="1275" spans="3:6" x14ac:dyDescent="0.2">
      <c r="C1275" s="130"/>
      <c r="F1275" s="131"/>
    </row>
    <row r="1276" spans="3:6" x14ac:dyDescent="0.2">
      <c r="C1276" s="130"/>
      <c r="F1276" s="131"/>
    </row>
    <row r="1277" spans="3:6" x14ac:dyDescent="0.2">
      <c r="C1277" s="130"/>
      <c r="F1277" s="131"/>
    </row>
    <row r="1278" spans="3:6" x14ac:dyDescent="0.2">
      <c r="C1278" s="130"/>
      <c r="F1278" s="131"/>
    </row>
    <row r="1279" spans="3:6" x14ac:dyDescent="0.2">
      <c r="C1279" s="130"/>
      <c r="F1279" s="131"/>
    </row>
    <row r="1280" spans="3:6" x14ac:dyDescent="0.2">
      <c r="C1280" s="130"/>
      <c r="F1280" s="131"/>
    </row>
    <row r="1281" spans="3:6" x14ac:dyDescent="0.2">
      <c r="C1281" s="130"/>
      <c r="F1281" s="131"/>
    </row>
    <row r="1282" spans="3:6" x14ac:dyDescent="0.2">
      <c r="C1282" s="130"/>
      <c r="F1282" s="131"/>
    </row>
    <row r="1283" spans="3:6" x14ac:dyDescent="0.2">
      <c r="C1283" s="130"/>
      <c r="F1283" s="131"/>
    </row>
    <row r="1284" spans="3:6" x14ac:dyDescent="0.2">
      <c r="C1284" s="130"/>
      <c r="F1284" s="131"/>
    </row>
    <row r="1285" spans="3:6" x14ac:dyDescent="0.2">
      <c r="C1285" s="130"/>
      <c r="F1285" s="131"/>
    </row>
    <row r="1286" spans="3:6" x14ac:dyDescent="0.2">
      <c r="C1286" s="130"/>
      <c r="F1286" s="131"/>
    </row>
    <row r="1287" spans="3:6" x14ac:dyDescent="0.2">
      <c r="C1287" s="130"/>
      <c r="F1287" s="131"/>
    </row>
    <row r="1288" spans="3:6" x14ac:dyDescent="0.2">
      <c r="C1288" s="130"/>
      <c r="F1288" s="131"/>
    </row>
    <row r="1289" spans="3:6" x14ac:dyDescent="0.2">
      <c r="C1289" s="130"/>
      <c r="F1289" s="131"/>
    </row>
    <row r="1290" spans="3:6" x14ac:dyDescent="0.2">
      <c r="C1290" s="130"/>
      <c r="F1290" s="131"/>
    </row>
    <row r="1291" spans="3:6" x14ac:dyDescent="0.2">
      <c r="C1291" s="130"/>
      <c r="F1291" s="131"/>
    </row>
    <row r="1292" spans="3:6" x14ac:dyDescent="0.2">
      <c r="C1292" s="130"/>
      <c r="F1292" s="131"/>
    </row>
    <row r="1293" spans="3:6" x14ac:dyDescent="0.2">
      <c r="C1293" s="130"/>
      <c r="F1293" s="131"/>
    </row>
    <row r="1294" spans="3:6" x14ac:dyDescent="0.2">
      <c r="C1294" s="130"/>
      <c r="F1294" s="131"/>
    </row>
    <row r="1295" spans="3:6" x14ac:dyDescent="0.2">
      <c r="C1295" s="130"/>
      <c r="F1295" s="131"/>
    </row>
    <row r="1296" spans="3:6" x14ac:dyDescent="0.2">
      <c r="C1296" s="130"/>
      <c r="F1296" s="131"/>
    </row>
    <row r="1297" spans="3:6" x14ac:dyDescent="0.2">
      <c r="C1297" s="130"/>
      <c r="F1297" s="131"/>
    </row>
    <row r="1298" spans="3:6" x14ac:dyDescent="0.2">
      <c r="C1298" s="130"/>
      <c r="F1298" s="131"/>
    </row>
    <row r="1299" spans="3:6" x14ac:dyDescent="0.2">
      <c r="C1299" s="130"/>
      <c r="F1299" s="131"/>
    </row>
    <row r="1300" spans="3:6" x14ac:dyDescent="0.2">
      <c r="C1300" s="130"/>
      <c r="F1300" s="131"/>
    </row>
    <row r="1301" spans="3:6" x14ac:dyDescent="0.2">
      <c r="C1301" s="130"/>
      <c r="F1301" s="131"/>
    </row>
    <row r="1302" spans="3:6" x14ac:dyDescent="0.2">
      <c r="C1302" s="130"/>
      <c r="F1302" s="131"/>
    </row>
    <row r="1303" spans="3:6" x14ac:dyDescent="0.2">
      <c r="C1303" s="130"/>
      <c r="F1303" s="131"/>
    </row>
    <row r="1304" spans="3:6" x14ac:dyDescent="0.2">
      <c r="C1304" s="130"/>
      <c r="F1304" s="131"/>
    </row>
    <row r="1305" spans="3:6" x14ac:dyDescent="0.2">
      <c r="C1305" s="130"/>
      <c r="F1305" s="131"/>
    </row>
    <row r="1306" spans="3:6" x14ac:dyDescent="0.2">
      <c r="C1306" s="130"/>
      <c r="F1306" s="131"/>
    </row>
    <row r="1307" spans="3:6" x14ac:dyDescent="0.2">
      <c r="C1307" s="130"/>
      <c r="F1307" s="131"/>
    </row>
    <row r="1308" spans="3:6" x14ac:dyDescent="0.2">
      <c r="C1308" s="130"/>
      <c r="F1308" s="131"/>
    </row>
    <row r="1309" spans="3:6" x14ac:dyDescent="0.2">
      <c r="C1309" s="130"/>
      <c r="F1309" s="131"/>
    </row>
    <row r="1310" spans="3:6" x14ac:dyDescent="0.2">
      <c r="C1310" s="130"/>
      <c r="F1310" s="131"/>
    </row>
    <row r="1311" spans="3:6" x14ac:dyDescent="0.2">
      <c r="C1311" s="130"/>
      <c r="F1311" s="131"/>
    </row>
    <row r="1312" spans="3:6" x14ac:dyDescent="0.2">
      <c r="C1312" s="130"/>
      <c r="F1312" s="131"/>
    </row>
    <row r="1313" spans="3:6" x14ac:dyDescent="0.2">
      <c r="C1313" s="130"/>
      <c r="F1313" s="131"/>
    </row>
    <row r="1314" spans="3:6" x14ac:dyDescent="0.2">
      <c r="C1314" s="130"/>
      <c r="F1314" s="131"/>
    </row>
    <row r="1315" spans="3:6" x14ac:dyDescent="0.2">
      <c r="C1315" s="130"/>
      <c r="F1315" s="131"/>
    </row>
    <row r="1316" spans="3:6" x14ac:dyDescent="0.2">
      <c r="C1316" s="130"/>
      <c r="F1316" s="131"/>
    </row>
    <row r="1317" spans="3:6" x14ac:dyDescent="0.2">
      <c r="C1317" s="130"/>
      <c r="F1317" s="131"/>
    </row>
    <row r="1318" spans="3:6" x14ac:dyDescent="0.2">
      <c r="C1318" s="130"/>
      <c r="F1318" s="131"/>
    </row>
    <row r="1319" spans="3:6" x14ac:dyDescent="0.2">
      <c r="C1319" s="130"/>
      <c r="F1319" s="131"/>
    </row>
    <row r="1320" spans="3:6" x14ac:dyDescent="0.2">
      <c r="C1320" s="130"/>
      <c r="F1320" s="131"/>
    </row>
    <row r="1321" spans="3:6" x14ac:dyDescent="0.2">
      <c r="C1321" s="130"/>
      <c r="F1321" s="131"/>
    </row>
    <row r="1322" spans="3:6" x14ac:dyDescent="0.2">
      <c r="C1322" s="130"/>
      <c r="F1322" s="131"/>
    </row>
    <row r="1323" spans="3:6" x14ac:dyDescent="0.2">
      <c r="C1323" s="130"/>
      <c r="F1323" s="131"/>
    </row>
    <row r="1324" spans="3:6" x14ac:dyDescent="0.2">
      <c r="C1324" s="130"/>
      <c r="F1324" s="131"/>
    </row>
    <row r="1325" spans="3:6" x14ac:dyDescent="0.2">
      <c r="C1325" s="130"/>
      <c r="F1325" s="131"/>
    </row>
    <row r="1326" spans="3:6" x14ac:dyDescent="0.2">
      <c r="C1326" s="130"/>
      <c r="F1326" s="131"/>
    </row>
    <row r="1327" spans="3:6" x14ac:dyDescent="0.2">
      <c r="C1327" s="130"/>
      <c r="F1327" s="131"/>
    </row>
    <row r="1328" spans="3:6" x14ac:dyDescent="0.2">
      <c r="C1328" s="130"/>
      <c r="F1328" s="131"/>
    </row>
    <row r="1329" spans="3:6" x14ac:dyDescent="0.2">
      <c r="C1329" s="130"/>
      <c r="F1329" s="131"/>
    </row>
    <row r="1330" spans="3:6" x14ac:dyDescent="0.2">
      <c r="C1330" s="130"/>
      <c r="F1330" s="131"/>
    </row>
    <row r="1331" spans="3:6" x14ac:dyDescent="0.2">
      <c r="C1331" s="130"/>
      <c r="F1331" s="131"/>
    </row>
    <row r="1332" spans="3:6" x14ac:dyDescent="0.2">
      <c r="C1332" s="130"/>
      <c r="F1332" s="131"/>
    </row>
    <row r="1333" spans="3:6" x14ac:dyDescent="0.2">
      <c r="C1333" s="130"/>
      <c r="F1333" s="131"/>
    </row>
    <row r="1334" spans="3:6" x14ac:dyDescent="0.2">
      <c r="C1334" s="130"/>
      <c r="F1334" s="131"/>
    </row>
    <row r="1335" spans="3:6" x14ac:dyDescent="0.2">
      <c r="C1335" s="130"/>
      <c r="F1335" s="131"/>
    </row>
    <row r="1336" spans="3:6" x14ac:dyDescent="0.2">
      <c r="C1336" s="130"/>
      <c r="F1336" s="131"/>
    </row>
    <row r="1337" spans="3:6" x14ac:dyDescent="0.2">
      <c r="C1337" s="130"/>
      <c r="F1337" s="131"/>
    </row>
    <row r="1338" spans="3:6" x14ac:dyDescent="0.2">
      <c r="C1338" s="130"/>
      <c r="F1338" s="131"/>
    </row>
    <row r="1339" spans="3:6" x14ac:dyDescent="0.2">
      <c r="C1339" s="130"/>
      <c r="F1339" s="131"/>
    </row>
    <row r="1340" spans="3:6" x14ac:dyDescent="0.2">
      <c r="C1340" s="130"/>
      <c r="F1340" s="131"/>
    </row>
    <row r="1341" spans="3:6" x14ac:dyDescent="0.2">
      <c r="C1341" s="130"/>
      <c r="F1341" s="131"/>
    </row>
    <row r="1342" spans="3:6" x14ac:dyDescent="0.2">
      <c r="C1342" s="130"/>
      <c r="F1342" s="131"/>
    </row>
    <row r="1343" spans="3:6" x14ac:dyDescent="0.2">
      <c r="C1343" s="130"/>
      <c r="F1343" s="131"/>
    </row>
    <row r="1344" spans="3:6" x14ac:dyDescent="0.2">
      <c r="C1344" s="130"/>
      <c r="F1344" s="131"/>
    </row>
    <row r="1345" spans="3:6" x14ac:dyDescent="0.2">
      <c r="C1345" s="130"/>
      <c r="F1345" s="131"/>
    </row>
    <row r="1346" spans="3:6" x14ac:dyDescent="0.2">
      <c r="C1346" s="130"/>
      <c r="F1346" s="131"/>
    </row>
    <row r="1347" spans="3:6" x14ac:dyDescent="0.2">
      <c r="C1347" s="130"/>
      <c r="F1347" s="131"/>
    </row>
    <row r="1348" spans="3:6" x14ac:dyDescent="0.2">
      <c r="C1348" s="130"/>
      <c r="F1348" s="131"/>
    </row>
    <row r="1349" spans="3:6" x14ac:dyDescent="0.2">
      <c r="C1349" s="130"/>
      <c r="F1349" s="131"/>
    </row>
    <row r="1350" spans="3:6" x14ac:dyDescent="0.2">
      <c r="C1350" s="130"/>
      <c r="F1350" s="131"/>
    </row>
    <row r="1351" spans="3:6" x14ac:dyDescent="0.2">
      <c r="C1351" s="130"/>
      <c r="F1351" s="131"/>
    </row>
    <row r="1352" spans="3:6" x14ac:dyDescent="0.2">
      <c r="C1352" s="130"/>
      <c r="F1352" s="131"/>
    </row>
    <row r="1353" spans="3:6" x14ac:dyDescent="0.2">
      <c r="C1353" s="130"/>
      <c r="F1353" s="131"/>
    </row>
    <row r="1354" spans="3:6" x14ac:dyDescent="0.2">
      <c r="C1354" s="130"/>
      <c r="F1354" s="131"/>
    </row>
    <row r="1355" spans="3:6" x14ac:dyDescent="0.2">
      <c r="C1355" s="130"/>
      <c r="F1355" s="131"/>
    </row>
    <row r="1356" spans="3:6" x14ac:dyDescent="0.2">
      <c r="C1356" s="130"/>
      <c r="F1356" s="131"/>
    </row>
    <row r="1357" spans="3:6" x14ac:dyDescent="0.2">
      <c r="C1357" s="130"/>
      <c r="F1357" s="131"/>
    </row>
    <row r="1358" spans="3:6" x14ac:dyDescent="0.2">
      <c r="C1358" s="130"/>
      <c r="F1358" s="131"/>
    </row>
    <row r="1359" spans="3:6" x14ac:dyDescent="0.2">
      <c r="C1359" s="130"/>
      <c r="F1359" s="131"/>
    </row>
    <row r="1360" spans="3:6" x14ac:dyDescent="0.2">
      <c r="C1360" s="130"/>
      <c r="F1360" s="131"/>
    </row>
    <row r="1361" spans="3:6" x14ac:dyDescent="0.2">
      <c r="C1361" s="130"/>
      <c r="F1361" s="131"/>
    </row>
    <row r="1362" spans="3:6" x14ac:dyDescent="0.2">
      <c r="C1362" s="130"/>
      <c r="F1362" s="131"/>
    </row>
    <row r="1363" spans="3:6" x14ac:dyDescent="0.2">
      <c r="C1363" s="130"/>
      <c r="F1363" s="131"/>
    </row>
    <row r="1364" spans="3:6" x14ac:dyDescent="0.2">
      <c r="C1364" s="130"/>
      <c r="F1364" s="131"/>
    </row>
    <row r="1365" spans="3:6" x14ac:dyDescent="0.2">
      <c r="C1365" s="130"/>
      <c r="F1365" s="131"/>
    </row>
    <row r="1366" spans="3:6" x14ac:dyDescent="0.2">
      <c r="C1366" s="130"/>
      <c r="F1366" s="131"/>
    </row>
    <row r="1367" spans="3:6" x14ac:dyDescent="0.2">
      <c r="C1367" s="130"/>
      <c r="F1367" s="131"/>
    </row>
    <row r="1368" spans="3:6" x14ac:dyDescent="0.2">
      <c r="C1368" s="130"/>
      <c r="F1368" s="131"/>
    </row>
    <row r="1369" spans="3:6" x14ac:dyDescent="0.2">
      <c r="C1369" s="130"/>
      <c r="F1369" s="131"/>
    </row>
    <row r="1370" spans="3:6" x14ac:dyDescent="0.2">
      <c r="C1370" s="130"/>
      <c r="F1370" s="131"/>
    </row>
    <row r="1371" spans="3:6" x14ac:dyDescent="0.2">
      <c r="C1371" s="130"/>
      <c r="F1371" s="131"/>
    </row>
    <row r="1372" spans="3:6" x14ac:dyDescent="0.2">
      <c r="C1372" s="130"/>
      <c r="F1372" s="131"/>
    </row>
    <row r="1373" spans="3:6" x14ac:dyDescent="0.2">
      <c r="C1373" s="130"/>
      <c r="F1373" s="131"/>
    </row>
    <row r="1374" spans="3:6" x14ac:dyDescent="0.2">
      <c r="C1374" s="130"/>
      <c r="F1374" s="131"/>
    </row>
    <row r="1375" spans="3:6" x14ac:dyDescent="0.2">
      <c r="C1375" s="130"/>
      <c r="F1375" s="131"/>
    </row>
    <row r="1376" spans="3:6" x14ac:dyDescent="0.2">
      <c r="C1376" s="130"/>
      <c r="F1376" s="131"/>
    </row>
    <row r="1377" spans="3:6" x14ac:dyDescent="0.2">
      <c r="C1377" s="130"/>
      <c r="F1377" s="131"/>
    </row>
    <row r="1378" spans="3:6" x14ac:dyDescent="0.2">
      <c r="C1378" s="130"/>
      <c r="F1378" s="131"/>
    </row>
    <row r="1379" spans="3:6" x14ac:dyDescent="0.2">
      <c r="C1379" s="130"/>
      <c r="F1379" s="131"/>
    </row>
    <row r="1380" spans="3:6" x14ac:dyDescent="0.2">
      <c r="C1380" s="130"/>
      <c r="F1380" s="131"/>
    </row>
    <row r="1381" spans="3:6" x14ac:dyDescent="0.2">
      <c r="C1381" s="130"/>
      <c r="F1381" s="131"/>
    </row>
    <row r="1382" spans="3:6" x14ac:dyDescent="0.2">
      <c r="C1382" s="130"/>
      <c r="F1382" s="131"/>
    </row>
    <row r="1383" spans="3:6" x14ac:dyDescent="0.2">
      <c r="C1383" s="130"/>
      <c r="F1383" s="131"/>
    </row>
    <row r="1384" spans="3:6" x14ac:dyDescent="0.2">
      <c r="C1384" s="130"/>
      <c r="F1384" s="131"/>
    </row>
    <row r="1385" spans="3:6" x14ac:dyDescent="0.2">
      <c r="C1385" s="130"/>
      <c r="F1385" s="131"/>
    </row>
    <row r="1386" spans="3:6" x14ac:dyDescent="0.2">
      <c r="C1386" s="130"/>
      <c r="F1386" s="131"/>
    </row>
    <row r="1387" spans="3:6" x14ac:dyDescent="0.2">
      <c r="C1387" s="130"/>
      <c r="F1387" s="131"/>
    </row>
    <row r="1388" spans="3:6" x14ac:dyDescent="0.2">
      <c r="C1388" s="130"/>
      <c r="F1388" s="131"/>
    </row>
    <row r="1389" spans="3:6" x14ac:dyDescent="0.2">
      <c r="C1389" s="130"/>
      <c r="F1389" s="131"/>
    </row>
    <row r="1390" spans="3:6" x14ac:dyDescent="0.2">
      <c r="C1390" s="130"/>
      <c r="F1390" s="131"/>
    </row>
    <row r="1391" spans="3:6" x14ac:dyDescent="0.2">
      <c r="C1391" s="130"/>
      <c r="F1391" s="131"/>
    </row>
    <row r="1392" spans="3:6" x14ac:dyDescent="0.2">
      <c r="C1392" s="130"/>
      <c r="F1392" s="131"/>
    </row>
    <row r="1393" spans="3:6" x14ac:dyDescent="0.2">
      <c r="C1393" s="130"/>
      <c r="F1393" s="131"/>
    </row>
    <row r="1394" spans="3:6" x14ac:dyDescent="0.2">
      <c r="C1394" s="130"/>
      <c r="F1394" s="131"/>
    </row>
    <row r="1395" spans="3:6" x14ac:dyDescent="0.2">
      <c r="C1395" s="130"/>
      <c r="F1395" s="131"/>
    </row>
    <row r="1396" spans="3:6" x14ac:dyDescent="0.2">
      <c r="C1396" s="130"/>
      <c r="F1396" s="131"/>
    </row>
    <row r="1397" spans="3:6" x14ac:dyDescent="0.2">
      <c r="C1397" s="130"/>
      <c r="F1397" s="131"/>
    </row>
    <row r="1398" spans="3:6" x14ac:dyDescent="0.2">
      <c r="C1398" s="130"/>
      <c r="F1398" s="131"/>
    </row>
    <row r="1399" spans="3:6" x14ac:dyDescent="0.2">
      <c r="C1399" s="130"/>
      <c r="F1399" s="131"/>
    </row>
    <row r="1400" spans="3:6" x14ac:dyDescent="0.2">
      <c r="C1400" s="130"/>
      <c r="F1400" s="131"/>
    </row>
    <row r="1401" spans="3:6" x14ac:dyDescent="0.2">
      <c r="C1401" s="130"/>
      <c r="F1401" s="131"/>
    </row>
    <row r="1402" spans="3:6" x14ac:dyDescent="0.2">
      <c r="C1402" s="130"/>
      <c r="F1402" s="131"/>
    </row>
    <row r="1403" spans="3:6" x14ac:dyDescent="0.2">
      <c r="C1403" s="130"/>
      <c r="F1403" s="131"/>
    </row>
    <row r="1404" spans="3:6" x14ac:dyDescent="0.2">
      <c r="C1404" s="130"/>
      <c r="F1404" s="131"/>
    </row>
    <row r="1405" spans="3:6" x14ac:dyDescent="0.2">
      <c r="C1405" s="130"/>
      <c r="F1405" s="131"/>
    </row>
    <row r="1406" spans="3:6" x14ac:dyDescent="0.2">
      <c r="C1406" s="130"/>
      <c r="F1406" s="131"/>
    </row>
    <row r="1407" spans="3:6" x14ac:dyDescent="0.2">
      <c r="C1407" s="130"/>
      <c r="F1407" s="131"/>
    </row>
    <row r="1408" spans="3:6" x14ac:dyDescent="0.2">
      <c r="C1408" s="130"/>
      <c r="F1408" s="131"/>
    </row>
    <row r="1409" spans="3:6" x14ac:dyDescent="0.2">
      <c r="C1409" s="130"/>
      <c r="F1409" s="131"/>
    </row>
    <row r="1410" spans="3:6" x14ac:dyDescent="0.2">
      <c r="C1410" s="130"/>
      <c r="F1410" s="131"/>
    </row>
    <row r="1411" spans="3:6" x14ac:dyDescent="0.2">
      <c r="C1411" s="130"/>
      <c r="F1411" s="131"/>
    </row>
    <row r="1412" spans="3:6" x14ac:dyDescent="0.2">
      <c r="C1412" s="130"/>
      <c r="F1412" s="131"/>
    </row>
    <row r="1413" spans="3:6" x14ac:dyDescent="0.2">
      <c r="C1413" s="130"/>
      <c r="F1413" s="131"/>
    </row>
    <row r="1414" spans="3:6" x14ac:dyDescent="0.2">
      <c r="C1414" s="130"/>
      <c r="F1414" s="131"/>
    </row>
    <row r="1415" spans="3:6" x14ac:dyDescent="0.2">
      <c r="C1415" s="130"/>
      <c r="F1415" s="131"/>
    </row>
    <row r="1416" spans="3:6" x14ac:dyDescent="0.2">
      <c r="C1416" s="130"/>
      <c r="F1416" s="131"/>
    </row>
    <row r="1417" spans="3:6" x14ac:dyDescent="0.2">
      <c r="C1417" s="130"/>
      <c r="F1417" s="131"/>
    </row>
    <row r="1418" spans="3:6" x14ac:dyDescent="0.2">
      <c r="C1418" s="130"/>
      <c r="F1418" s="131"/>
    </row>
    <row r="1419" spans="3:6" x14ac:dyDescent="0.2">
      <c r="C1419" s="130"/>
      <c r="F1419" s="131"/>
    </row>
    <row r="1420" spans="3:6" x14ac:dyDescent="0.2">
      <c r="C1420" s="130"/>
      <c r="F1420" s="131"/>
    </row>
    <row r="1421" spans="3:6" x14ac:dyDescent="0.2">
      <c r="C1421" s="130"/>
      <c r="F1421" s="131"/>
    </row>
    <row r="1422" spans="3:6" x14ac:dyDescent="0.2">
      <c r="C1422" s="130"/>
      <c r="F1422" s="131"/>
    </row>
    <row r="1423" spans="3:6" x14ac:dyDescent="0.2">
      <c r="C1423" s="130"/>
      <c r="F1423" s="131"/>
    </row>
    <row r="1424" spans="3:6" x14ac:dyDescent="0.2">
      <c r="C1424" s="130"/>
      <c r="F1424" s="131"/>
    </row>
    <row r="1425" spans="3:6" x14ac:dyDescent="0.2">
      <c r="C1425" s="130"/>
      <c r="F1425" s="131"/>
    </row>
    <row r="1426" spans="3:6" x14ac:dyDescent="0.2">
      <c r="C1426" s="130"/>
      <c r="F1426" s="131"/>
    </row>
    <row r="1427" spans="3:6" x14ac:dyDescent="0.2">
      <c r="C1427" s="130"/>
      <c r="F1427" s="131"/>
    </row>
    <row r="1428" spans="3:6" x14ac:dyDescent="0.2">
      <c r="C1428" s="130"/>
      <c r="F1428" s="131"/>
    </row>
    <row r="1429" spans="3:6" x14ac:dyDescent="0.2">
      <c r="C1429" s="130"/>
      <c r="F1429" s="131"/>
    </row>
    <row r="1430" spans="3:6" x14ac:dyDescent="0.2">
      <c r="C1430" s="130"/>
      <c r="F1430" s="131"/>
    </row>
    <row r="1431" spans="3:6" x14ac:dyDescent="0.2">
      <c r="C1431" s="130"/>
      <c r="F1431" s="131"/>
    </row>
    <row r="1432" spans="3:6" x14ac:dyDescent="0.2">
      <c r="C1432" s="130"/>
      <c r="F1432" s="131"/>
    </row>
    <row r="1433" spans="3:6" x14ac:dyDescent="0.2">
      <c r="C1433" s="130"/>
      <c r="F1433" s="131"/>
    </row>
    <row r="1434" spans="3:6" x14ac:dyDescent="0.2">
      <c r="C1434" s="130"/>
      <c r="F1434" s="131"/>
    </row>
    <row r="1435" spans="3:6" x14ac:dyDescent="0.2">
      <c r="C1435" s="130"/>
      <c r="F1435" s="131"/>
    </row>
    <row r="1436" spans="3:6" x14ac:dyDescent="0.2">
      <c r="C1436" s="130"/>
      <c r="F1436" s="131"/>
    </row>
    <row r="1437" spans="3:6" x14ac:dyDescent="0.2">
      <c r="C1437" s="130"/>
      <c r="F1437" s="131"/>
    </row>
    <row r="1438" spans="3:6" x14ac:dyDescent="0.2">
      <c r="C1438" s="130"/>
      <c r="F1438" s="131"/>
    </row>
    <row r="1439" spans="3:6" x14ac:dyDescent="0.2">
      <c r="C1439" s="130"/>
      <c r="F1439" s="131"/>
    </row>
    <row r="1440" spans="3:6" x14ac:dyDescent="0.2">
      <c r="C1440" s="130"/>
      <c r="F1440" s="131"/>
    </row>
    <row r="1441" spans="3:6" x14ac:dyDescent="0.2">
      <c r="C1441" s="130"/>
      <c r="F1441" s="131"/>
    </row>
    <row r="1442" spans="3:6" x14ac:dyDescent="0.2">
      <c r="C1442" s="130"/>
      <c r="F1442" s="131"/>
    </row>
    <row r="1443" spans="3:6" x14ac:dyDescent="0.2">
      <c r="C1443" s="130"/>
      <c r="F1443" s="131"/>
    </row>
    <row r="1444" spans="3:6" x14ac:dyDescent="0.2">
      <c r="C1444" s="130"/>
      <c r="F1444" s="131"/>
    </row>
    <row r="1445" spans="3:6" x14ac:dyDescent="0.2">
      <c r="C1445" s="130"/>
      <c r="F1445" s="131"/>
    </row>
    <row r="1446" spans="3:6" x14ac:dyDescent="0.2">
      <c r="C1446" s="130"/>
      <c r="F1446" s="131"/>
    </row>
    <row r="1447" spans="3:6" x14ac:dyDescent="0.2">
      <c r="C1447" s="130"/>
      <c r="F1447" s="131"/>
    </row>
    <row r="1448" spans="3:6" x14ac:dyDescent="0.2">
      <c r="C1448" s="130"/>
      <c r="F1448" s="131"/>
    </row>
    <row r="1449" spans="3:6" x14ac:dyDescent="0.2">
      <c r="C1449" s="130"/>
      <c r="F1449" s="131"/>
    </row>
    <row r="1450" spans="3:6" x14ac:dyDescent="0.2">
      <c r="C1450" s="130"/>
      <c r="F1450" s="131"/>
    </row>
    <row r="1451" spans="3:6" x14ac:dyDescent="0.2">
      <c r="C1451" s="130"/>
      <c r="F1451" s="131"/>
    </row>
    <row r="1452" spans="3:6" x14ac:dyDescent="0.2">
      <c r="C1452" s="130"/>
      <c r="F1452" s="131"/>
    </row>
    <row r="1453" spans="3:6" x14ac:dyDescent="0.2">
      <c r="C1453" s="130"/>
      <c r="F1453" s="131"/>
    </row>
    <row r="1454" spans="3:6" x14ac:dyDescent="0.2">
      <c r="C1454" s="130"/>
      <c r="F1454" s="131"/>
    </row>
    <row r="1455" spans="3:6" x14ac:dyDescent="0.2">
      <c r="C1455" s="130"/>
      <c r="F1455" s="131"/>
    </row>
    <row r="1456" spans="3:6" x14ac:dyDescent="0.2">
      <c r="C1456" s="130"/>
      <c r="F1456" s="131"/>
    </row>
    <row r="1457" spans="3:6" x14ac:dyDescent="0.2">
      <c r="C1457" s="130"/>
      <c r="F1457" s="131"/>
    </row>
    <row r="1458" spans="3:6" x14ac:dyDescent="0.2">
      <c r="C1458" s="130"/>
      <c r="F1458" s="131"/>
    </row>
    <row r="1459" spans="3:6" x14ac:dyDescent="0.2">
      <c r="C1459" s="130"/>
      <c r="F1459" s="131"/>
    </row>
    <row r="1460" spans="3:6" x14ac:dyDescent="0.2">
      <c r="C1460" s="130"/>
      <c r="F1460" s="131"/>
    </row>
    <row r="1461" spans="3:6" x14ac:dyDescent="0.2">
      <c r="C1461" s="130"/>
      <c r="F1461" s="131"/>
    </row>
    <row r="1462" spans="3:6" x14ac:dyDescent="0.2">
      <c r="C1462" s="130"/>
      <c r="F1462" s="131"/>
    </row>
    <row r="1463" spans="3:6" x14ac:dyDescent="0.2">
      <c r="C1463" s="130"/>
      <c r="F1463" s="131"/>
    </row>
    <row r="1464" spans="3:6" x14ac:dyDescent="0.2">
      <c r="C1464" s="130"/>
      <c r="F1464" s="131"/>
    </row>
    <row r="1465" spans="3:6" x14ac:dyDescent="0.2">
      <c r="C1465" s="130"/>
      <c r="F1465" s="131"/>
    </row>
    <row r="1466" spans="3:6" x14ac:dyDescent="0.2">
      <c r="C1466" s="130"/>
      <c r="F1466" s="131"/>
    </row>
    <row r="1467" spans="3:6" x14ac:dyDescent="0.2">
      <c r="C1467" s="130"/>
      <c r="F1467" s="131"/>
    </row>
    <row r="1468" spans="3:6" x14ac:dyDescent="0.2">
      <c r="C1468" s="130"/>
      <c r="F1468" s="131"/>
    </row>
    <row r="1469" spans="3:6" x14ac:dyDescent="0.2">
      <c r="C1469" s="130"/>
      <c r="F1469" s="131"/>
    </row>
    <row r="1470" spans="3:6" x14ac:dyDescent="0.2">
      <c r="C1470" s="130"/>
      <c r="F1470" s="131"/>
    </row>
    <row r="1471" spans="3:6" x14ac:dyDescent="0.2">
      <c r="C1471" s="130"/>
      <c r="F1471" s="131"/>
    </row>
    <row r="1472" spans="3:6" x14ac:dyDescent="0.2">
      <c r="C1472" s="130"/>
      <c r="F1472" s="131"/>
    </row>
    <row r="1473" spans="3:6" x14ac:dyDescent="0.2">
      <c r="C1473" s="130"/>
      <c r="F1473" s="131"/>
    </row>
    <row r="1474" spans="3:6" x14ac:dyDescent="0.2">
      <c r="C1474" s="130"/>
      <c r="F1474" s="131"/>
    </row>
    <row r="1475" spans="3:6" x14ac:dyDescent="0.2">
      <c r="C1475" s="130"/>
      <c r="F1475" s="131"/>
    </row>
    <row r="1476" spans="3:6" x14ac:dyDescent="0.2">
      <c r="C1476" s="130"/>
      <c r="F1476" s="131"/>
    </row>
    <row r="1477" spans="3:6" x14ac:dyDescent="0.2">
      <c r="C1477" s="130"/>
      <c r="F1477" s="131"/>
    </row>
    <row r="1478" spans="3:6" x14ac:dyDescent="0.2">
      <c r="C1478" s="130"/>
      <c r="F1478" s="131"/>
    </row>
    <row r="1479" spans="3:6" x14ac:dyDescent="0.2">
      <c r="C1479" s="130"/>
      <c r="F1479" s="131"/>
    </row>
    <row r="1480" spans="3:6" x14ac:dyDescent="0.2">
      <c r="C1480" s="130"/>
      <c r="F1480" s="131"/>
    </row>
    <row r="1481" spans="3:6" x14ac:dyDescent="0.2">
      <c r="C1481" s="130"/>
      <c r="F1481" s="131"/>
    </row>
    <row r="1482" spans="3:6" x14ac:dyDescent="0.2">
      <c r="C1482" s="130"/>
      <c r="F1482" s="131"/>
    </row>
    <row r="1483" spans="3:6" x14ac:dyDescent="0.2">
      <c r="C1483" s="130"/>
      <c r="F1483" s="131"/>
    </row>
    <row r="1484" spans="3:6" x14ac:dyDescent="0.2">
      <c r="C1484" s="130"/>
      <c r="F1484" s="131"/>
    </row>
    <row r="1485" spans="3:6" x14ac:dyDescent="0.2">
      <c r="C1485" s="130"/>
      <c r="F1485" s="131"/>
    </row>
    <row r="1486" spans="3:6" x14ac:dyDescent="0.2">
      <c r="C1486" s="130"/>
      <c r="F1486" s="131"/>
    </row>
    <row r="1487" spans="3:6" x14ac:dyDescent="0.2">
      <c r="C1487" s="130"/>
      <c r="F1487" s="131"/>
    </row>
    <row r="1488" spans="3:6" x14ac:dyDescent="0.2">
      <c r="C1488" s="130"/>
      <c r="F1488" s="131"/>
    </row>
    <row r="1489" spans="3:6" x14ac:dyDescent="0.2">
      <c r="C1489" s="130"/>
      <c r="F1489" s="131"/>
    </row>
    <row r="1490" spans="3:6" x14ac:dyDescent="0.2">
      <c r="C1490" s="130"/>
      <c r="F1490" s="131"/>
    </row>
    <row r="1491" spans="3:6" x14ac:dyDescent="0.2">
      <c r="C1491" s="130"/>
      <c r="F1491" s="131"/>
    </row>
    <row r="1492" spans="3:6" x14ac:dyDescent="0.2">
      <c r="C1492" s="130"/>
      <c r="F1492" s="131"/>
    </row>
    <row r="1493" spans="3:6" x14ac:dyDescent="0.2">
      <c r="C1493" s="130"/>
      <c r="F1493" s="131"/>
    </row>
    <row r="1494" spans="3:6" x14ac:dyDescent="0.2">
      <c r="C1494" s="130"/>
      <c r="F1494" s="131"/>
    </row>
    <row r="1495" spans="3:6" x14ac:dyDescent="0.2">
      <c r="C1495" s="130"/>
      <c r="F1495" s="131"/>
    </row>
    <row r="1496" spans="3:6" x14ac:dyDescent="0.2">
      <c r="C1496" s="130"/>
      <c r="F1496" s="131"/>
    </row>
    <row r="1497" spans="3:6" x14ac:dyDescent="0.2">
      <c r="C1497" s="130"/>
      <c r="F1497" s="131"/>
    </row>
    <row r="1498" spans="3:6" x14ac:dyDescent="0.2">
      <c r="C1498" s="130"/>
      <c r="F1498" s="131"/>
    </row>
    <row r="1499" spans="3:6" x14ac:dyDescent="0.2">
      <c r="C1499" s="130"/>
      <c r="F1499" s="131"/>
    </row>
    <row r="1500" spans="3:6" x14ac:dyDescent="0.2">
      <c r="C1500" s="130"/>
      <c r="F1500" s="131"/>
    </row>
    <row r="1501" spans="3:6" x14ac:dyDescent="0.2">
      <c r="C1501" s="130"/>
      <c r="F1501" s="131"/>
    </row>
    <row r="1502" spans="3:6" x14ac:dyDescent="0.2">
      <c r="C1502" s="130"/>
      <c r="F1502" s="131"/>
    </row>
    <row r="1503" spans="3:6" x14ac:dyDescent="0.2">
      <c r="C1503" s="130"/>
      <c r="F1503" s="131"/>
    </row>
    <row r="1504" spans="3:6" x14ac:dyDescent="0.2">
      <c r="C1504" s="130"/>
      <c r="F1504" s="131"/>
    </row>
    <row r="1505" spans="3:6" x14ac:dyDescent="0.2">
      <c r="C1505" s="130"/>
      <c r="F1505" s="131"/>
    </row>
    <row r="1506" spans="3:6" x14ac:dyDescent="0.2">
      <c r="C1506" s="130"/>
      <c r="F1506" s="131"/>
    </row>
    <row r="1507" spans="3:6" x14ac:dyDescent="0.2">
      <c r="C1507" s="130"/>
      <c r="F1507" s="131"/>
    </row>
    <row r="1508" spans="3:6" x14ac:dyDescent="0.2">
      <c r="C1508" s="130"/>
      <c r="F1508" s="131"/>
    </row>
    <row r="1509" spans="3:6" x14ac:dyDescent="0.2">
      <c r="C1509" s="130"/>
      <c r="F1509" s="131"/>
    </row>
    <row r="1510" spans="3:6" x14ac:dyDescent="0.2">
      <c r="C1510" s="130"/>
      <c r="F1510" s="131"/>
    </row>
    <row r="1511" spans="3:6" x14ac:dyDescent="0.2">
      <c r="C1511" s="130"/>
      <c r="F1511" s="131"/>
    </row>
    <row r="1512" spans="3:6" x14ac:dyDescent="0.2">
      <c r="C1512" s="130"/>
      <c r="F1512" s="131"/>
    </row>
    <row r="1513" spans="3:6" x14ac:dyDescent="0.2">
      <c r="C1513" s="130"/>
      <c r="F1513" s="131"/>
    </row>
    <row r="1514" spans="3:6" x14ac:dyDescent="0.2">
      <c r="C1514" s="130"/>
      <c r="F1514" s="131"/>
    </row>
    <row r="1515" spans="3:6" x14ac:dyDescent="0.2">
      <c r="C1515" s="130"/>
      <c r="F1515" s="131"/>
    </row>
    <row r="1516" spans="3:6" x14ac:dyDescent="0.2">
      <c r="C1516" s="130"/>
      <c r="F1516" s="131"/>
    </row>
    <row r="1517" spans="3:6" x14ac:dyDescent="0.2">
      <c r="C1517" s="130"/>
      <c r="F1517" s="131"/>
    </row>
    <row r="1518" spans="3:6" x14ac:dyDescent="0.2">
      <c r="C1518" s="130"/>
      <c r="F1518" s="131"/>
    </row>
    <row r="1519" spans="3:6" x14ac:dyDescent="0.2">
      <c r="C1519" s="130"/>
      <c r="F1519" s="131"/>
    </row>
    <row r="1520" spans="3:6" x14ac:dyDescent="0.2">
      <c r="C1520" s="130"/>
      <c r="F1520" s="131"/>
    </row>
    <row r="1521" spans="3:6" x14ac:dyDescent="0.2">
      <c r="C1521" s="130"/>
      <c r="F1521" s="131"/>
    </row>
    <row r="1522" spans="3:6" x14ac:dyDescent="0.2">
      <c r="C1522" s="130"/>
      <c r="F1522" s="131"/>
    </row>
    <row r="1523" spans="3:6" x14ac:dyDescent="0.2">
      <c r="C1523" s="130"/>
      <c r="F1523" s="131"/>
    </row>
    <row r="1524" spans="3:6" x14ac:dyDescent="0.2">
      <c r="C1524" s="130"/>
      <c r="F1524" s="131"/>
    </row>
    <row r="1525" spans="3:6" x14ac:dyDescent="0.2">
      <c r="C1525" s="130"/>
      <c r="F1525" s="131"/>
    </row>
    <row r="1526" spans="3:6" x14ac:dyDescent="0.2">
      <c r="C1526" s="130"/>
      <c r="F1526" s="131"/>
    </row>
    <row r="1527" spans="3:6" x14ac:dyDescent="0.2">
      <c r="C1527" s="130"/>
      <c r="F1527" s="131"/>
    </row>
    <row r="1528" spans="3:6" x14ac:dyDescent="0.2">
      <c r="C1528" s="130"/>
      <c r="F1528" s="131"/>
    </row>
    <row r="1529" spans="3:6" x14ac:dyDescent="0.2">
      <c r="C1529" s="130"/>
      <c r="F1529" s="131"/>
    </row>
    <row r="1530" spans="3:6" x14ac:dyDescent="0.2">
      <c r="C1530" s="130"/>
      <c r="F1530" s="131"/>
    </row>
    <row r="1531" spans="3:6" x14ac:dyDescent="0.2">
      <c r="C1531" s="130"/>
      <c r="F1531" s="131"/>
    </row>
    <row r="1532" spans="3:6" x14ac:dyDescent="0.2">
      <c r="C1532" s="130"/>
      <c r="F1532" s="131"/>
    </row>
    <row r="1533" spans="3:6" x14ac:dyDescent="0.2">
      <c r="C1533" s="130"/>
      <c r="F1533" s="131"/>
    </row>
    <row r="1534" spans="3:6" x14ac:dyDescent="0.2">
      <c r="C1534" s="130"/>
      <c r="F1534" s="131"/>
    </row>
    <row r="1535" spans="3:6" x14ac:dyDescent="0.2">
      <c r="C1535" s="130"/>
      <c r="F1535" s="131"/>
    </row>
    <row r="1536" spans="3:6" x14ac:dyDescent="0.2">
      <c r="C1536" s="130"/>
      <c r="F1536" s="131"/>
    </row>
    <row r="1537" spans="3:6" x14ac:dyDescent="0.2">
      <c r="C1537" s="130"/>
      <c r="F1537" s="131"/>
    </row>
    <row r="1538" spans="3:6" x14ac:dyDescent="0.2">
      <c r="C1538" s="130"/>
      <c r="F1538" s="131"/>
    </row>
    <row r="1539" spans="3:6" x14ac:dyDescent="0.2">
      <c r="C1539" s="130"/>
      <c r="F1539" s="131"/>
    </row>
    <row r="1540" spans="3:6" x14ac:dyDescent="0.2">
      <c r="C1540" s="130"/>
      <c r="F1540" s="131"/>
    </row>
    <row r="1541" spans="3:6" x14ac:dyDescent="0.2">
      <c r="C1541" s="130"/>
      <c r="F1541" s="131"/>
    </row>
    <row r="1542" spans="3:6" x14ac:dyDescent="0.2">
      <c r="C1542" s="130"/>
      <c r="F1542" s="131"/>
    </row>
    <row r="1543" spans="3:6" x14ac:dyDescent="0.2">
      <c r="C1543" s="130"/>
      <c r="F1543" s="131"/>
    </row>
    <row r="1544" spans="3:6" x14ac:dyDescent="0.2">
      <c r="C1544" s="130"/>
      <c r="F1544" s="131"/>
    </row>
    <row r="1545" spans="3:6" x14ac:dyDescent="0.2">
      <c r="C1545" s="130"/>
      <c r="F1545" s="131"/>
    </row>
    <row r="1546" spans="3:6" x14ac:dyDescent="0.2">
      <c r="C1546" s="130"/>
      <c r="F1546" s="131"/>
    </row>
    <row r="1547" spans="3:6" x14ac:dyDescent="0.2">
      <c r="C1547" s="130"/>
      <c r="F1547" s="131"/>
    </row>
    <row r="1548" spans="3:6" x14ac:dyDescent="0.2">
      <c r="C1548" s="130"/>
      <c r="F1548" s="131"/>
    </row>
    <row r="1549" spans="3:6" x14ac:dyDescent="0.2">
      <c r="C1549" s="130"/>
      <c r="F1549" s="131"/>
    </row>
    <row r="1550" spans="3:6" x14ac:dyDescent="0.2">
      <c r="C1550" s="130"/>
      <c r="F1550" s="131"/>
    </row>
    <row r="1551" spans="3:6" x14ac:dyDescent="0.2">
      <c r="C1551" s="130"/>
      <c r="F1551" s="131"/>
    </row>
    <row r="1552" spans="3:6" x14ac:dyDescent="0.2">
      <c r="C1552" s="130"/>
      <c r="F1552" s="131"/>
    </row>
    <row r="1553" spans="3:6" x14ac:dyDescent="0.2">
      <c r="C1553" s="130"/>
      <c r="F1553" s="131"/>
    </row>
    <row r="1554" spans="3:6" x14ac:dyDescent="0.2">
      <c r="C1554" s="130"/>
      <c r="F1554" s="131"/>
    </row>
    <row r="1555" spans="3:6" x14ac:dyDescent="0.2">
      <c r="C1555" s="130"/>
      <c r="F1555" s="131"/>
    </row>
    <row r="1556" spans="3:6" x14ac:dyDescent="0.2">
      <c r="C1556" s="130"/>
      <c r="F1556" s="131"/>
    </row>
    <row r="1557" spans="3:6" x14ac:dyDescent="0.2">
      <c r="C1557" s="130"/>
      <c r="F1557" s="131"/>
    </row>
    <row r="1558" spans="3:6" x14ac:dyDescent="0.2">
      <c r="C1558" s="130"/>
      <c r="F1558" s="131"/>
    </row>
    <row r="1559" spans="3:6" x14ac:dyDescent="0.2">
      <c r="C1559" s="130"/>
      <c r="F1559" s="131"/>
    </row>
    <row r="1560" spans="3:6" x14ac:dyDescent="0.2">
      <c r="C1560" s="130"/>
      <c r="F1560" s="131"/>
    </row>
    <row r="1561" spans="3:6" x14ac:dyDescent="0.2">
      <c r="C1561" s="130"/>
      <c r="F1561" s="131"/>
    </row>
    <row r="1562" spans="3:6" x14ac:dyDescent="0.2">
      <c r="C1562" s="130"/>
      <c r="F1562" s="131"/>
    </row>
    <row r="1563" spans="3:6" x14ac:dyDescent="0.2">
      <c r="C1563" s="130"/>
      <c r="F1563" s="131"/>
    </row>
    <row r="1564" spans="3:6" x14ac:dyDescent="0.2">
      <c r="C1564" s="130"/>
      <c r="F1564" s="131"/>
    </row>
    <row r="1565" spans="3:6" x14ac:dyDescent="0.2">
      <c r="C1565" s="130"/>
      <c r="F1565" s="131"/>
    </row>
    <row r="1566" spans="3:6" x14ac:dyDescent="0.2">
      <c r="C1566" s="130"/>
      <c r="F1566" s="131"/>
    </row>
    <row r="1567" spans="3:6" x14ac:dyDescent="0.2">
      <c r="C1567" s="130"/>
      <c r="F1567" s="131"/>
    </row>
    <row r="1568" spans="3:6" x14ac:dyDescent="0.2">
      <c r="C1568" s="130"/>
      <c r="F1568" s="131"/>
    </row>
    <row r="1569" spans="3:6" x14ac:dyDescent="0.2">
      <c r="C1569" s="130"/>
      <c r="F1569" s="131"/>
    </row>
    <row r="1570" spans="3:6" x14ac:dyDescent="0.2">
      <c r="C1570" s="130"/>
      <c r="F1570" s="131"/>
    </row>
    <row r="1571" spans="3:6" x14ac:dyDescent="0.2">
      <c r="C1571" s="130"/>
      <c r="F1571" s="131"/>
    </row>
    <row r="1572" spans="3:6" x14ac:dyDescent="0.2">
      <c r="C1572" s="130"/>
      <c r="F1572" s="131"/>
    </row>
    <row r="1573" spans="3:6" x14ac:dyDescent="0.2">
      <c r="C1573" s="130"/>
      <c r="F1573" s="131"/>
    </row>
    <row r="1574" spans="3:6" x14ac:dyDescent="0.2">
      <c r="C1574" s="130"/>
      <c r="F1574" s="131"/>
    </row>
    <row r="1575" spans="3:6" x14ac:dyDescent="0.2">
      <c r="C1575" s="130"/>
      <c r="F1575" s="131"/>
    </row>
    <row r="1576" spans="3:6" x14ac:dyDescent="0.2">
      <c r="C1576" s="130"/>
      <c r="F1576" s="131"/>
    </row>
    <row r="1577" spans="3:6" x14ac:dyDescent="0.2">
      <c r="C1577" s="130"/>
      <c r="F1577" s="131"/>
    </row>
    <row r="1578" spans="3:6" x14ac:dyDescent="0.2">
      <c r="C1578" s="130"/>
      <c r="F1578" s="131"/>
    </row>
    <row r="1579" spans="3:6" x14ac:dyDescent="0.2">
      <c r="C1579" s="130"/>
      <c r="F1579" s="131"/>
    </row>
    <row r="1580" spans="3:6" x14ac:dyDescent="0.2">
      <c r="C1580" s="130"/>
      <c r="F1580" s="131"/>
    </row>
    <row r="1581" spans="3:6" x14ac:dyDescent="0.2">
      <c r="C1581" s="130"/>
      <c r="F1581" s="131"/>
    </row>
    <row r="1582" spans="3:6" x14ac:dyDescent="0.2">
      <c r="C1582" s="130"/>
      <c r="F1582" s="131"/>
    </row>
    <row r="1583" spans="3:6" x14ac:dyDescent="0.2">
      <c r="C1583" s="130"/>
      <c r="F1583" s="131"/>
    </row>
    <row r="1584" spans="3:6" x14ac:dyDescent="0.2">
      <c r="C1584" s="130"/>
      <c r="F1584" s="131"/>
    </row>
    <row r="1585" spans="3:6" x14ac:dyDescent="0.2">
      <c r="C1585" s="130"/>
      <c r="F1585" s="131"/>
    </row>
    <row r="1586" spans="3:6" x14ac:dyDescent="0.2">
      <c r="C1586" s="130"/>
      <c r="F1586" s="131"/>
    </row>
    <row r="1587" spans="3:6" x14ac:dyDescent="0.2">
      <c r="C1587" s="130"/>
      <c r="F1587" s="131"/>
    </row>
    <row r="1588" spans="3:6" x14ac:dyDescent="0.2">
      <c r="C1588" s="130"/>
      <c r="F1588" s="131"/>
    </row>
    <row r="1589" spans="3:6" x14ac:dyDescent="0.2">
      <c r="C1589" s="130"/>
      <c r="F1589" s="131"/>
    </row>
    <row r="1590" spans="3:6" x14ac:dyDescent="0.2">
      <c r="C1590" s="130"/>
      <c r="F1590" s="131"/>
    </row>
    <row r="1591" spans="3:6" x14ac:dyDescent="0.2">
      <c r="C1591" s="130"/>
      <c r="F1591" s="131"/>
    </row>
    <row r="1592" spans="3:6" x14ac:dyDescent="0.2">
      <c r="C1592" s="130"/>
      <c r="F1592" s="131"/>
    </row>
    <row r="1593" spans="3:6" x14ac:dyDescent="0.2">
      <c r="C1593" s="130"/>
      <c r="F1593" s="131"/>
    </row>
    <row r="1594" spans="3:6" x14ac:dyDescent="0.2">
      <c r="C1594" s="130"/>
      <c r="F1594" s="131"/>
    </row>
    <row r="1595" spans="3:6" x14ac:dyDescent="0.2">
      <c r="C1595" s="130"/>
      <c r="F1595" s="131"/>
    </row>
    <row r="1596" spans="3:6" x14ac:dyDescent="0.2">
      <c r="C1596" s="130"/>
      <c r="F1596" s="131"/>
    </row>
    <row r="1597" spans="3:6" x14ac:dyDescent="0.2">
      <c r="C1597" s="130"/>
      <c r="F1597" s="131"/>
    </row>
    <row r="1598" spans="3:6" x14ac:dyDescent="0.2">
      <c r="C1598" s="130"/>
      <c r="F1598" s="131"/>
    </row>
    <row r="1599" spans="3:6" x14ac:dyDescent="0.2">
      <c r="C1599" s="130"/>
      <c r="F1599" s="131"/>
    </row>
    <row r="1600" spans="3:6" x14ac:dyDescent="0.2">
      <c r="C1600" s="130"/>
      <c r="F1600" s="131"/>
    </row>
    <row r="1601" spans="3:6" x14ac:dyDescent="0.2">
      <c r="C1601" s="130"/>
      <c r="F1601" s="131"/>
    </row>
    <row r="1602" spans="3:6" x14ac:dyDescent="0.2">
      <c r="C1602" s="130"/>
      <c r="F1602" s="131"/>
    </row>
    <row r="1603" spans="3:6" x14ac:dyDescent="0.2">
      <c r="C1603" s="130"/>
      <c r="F1603" s="131"/>
    </row>
    <row r="1604" spans="3:6" x14ac:dyDescent="0.2">
      <c r="C1604" s="130"/>
      <c r="F1604" s="131"/>
    </row>
    <row r="1605" spans="3:6" x14ac:dyDescent="0.2">
      <c r="C1605" s="130"/>
      <c r="F1605" s="131"/>
    </row>
    <row r="1606" spans="3:6" x14ac:dyDescent="0.2">
      <c r="C1606" s="130"/>
      <c r="F1606" s="131"/>
    </row>
    <row r="1607" spans="3:6" x14ac:dyDescent="0.2">
      <c r="C1607" s="130"/>
      <c r="F1607" s="131"/>
    </row>
    <row r="1608" spans="3:6" x14ac:dyDescent="0.2">
      <c r="C1608" s="130"/>
      <c r="F1608" s="131"/>
    </row>
    <row r="1609" spans="3:6" x14ac:dyDescent="0.2">
      <c r="C1609" s="130"/>
      <c r="F1609" s="131"/>
    </row>
    <row r="1610" spans="3:6" x14ac:dyDescent="0.2">
      <c r="C1610" s="130"/>
      <c r="F1610" s="131"/>
    </row>
    <row r="1611" spans="3:6" x14ac:dyDescent="0.2">
      <c r="C1611" s="130"/>
      <c r="F1611" s="131"/>
    </row>
    <row r="1612" spans="3:6" x14ac:dyDescent="0.2">
      <c r="C1612" s="130"/>
      <c r="F1612" s="131"/>
    </row>
    <row r="1613" spans="3:6" x14ac:dyDescent="0.2">
      <c r="C1613" s="130"/>
      <c r="F1613" s="131"/>
    </row>
    <row r="1614" spans="3:6" x14ac:dyDescent="0.2">
      <c r="C1614" s="130"/>
      <c r="F1614" s="131"/>
    </row>
    <row r="1615" spans="3:6" x14ac:dyDescent="0.2">
      <c r="C1615" s="130"/>
      <c r="F1615" s="131"/>
    </row>
    <row r="1616" spans="3:6" x14ac:dyDescent="0.2">
      <c r="C1616" s="130"/>
      <c r="F1616" s="131"/>
    </row>
    <row r="1617" spans="3:6" x14ac:dyDescent="0.2">
      <c r="C1617" s="130"/>
      <c r="F1617" s="131"/>
    </row>
    <row r="1618" spans="3:6" x14ac:dyDescent="0.2">
      <c r="C1618" s="130"/>
      <c r="F1618" s="131"/>
    </row>
    <row r="1619" spans="3:6" x14ac:dyDescent="0.2">
      <c r="C1619" s="130"/>
      <c r="F1619" s="131"/>
    </row>
    <row r="1620" spans="3:6" x14ac:dyDescent="0.2">
      <c r="C1620" s="130"/>
      <c r="F1620" s="131"/>
    </row>
    <row r="1621" spans="3:6" x14ac:dyDescent="0.2">
      <c r="C1621" s="130"/>
      <c r="F1621" s="131"/>
    </row>
    <row r="1622" spans="3:6" x14ac:dyDescent="0.2">
      <c r="C1622" s="130"/>
      <c r="F1622" s="131"/>
    </row>
    <row r="1623" spans="3:6" x14ac:dyDescent="0.2">
      <c r="C1623" s="130"/>
      <c r="F1623" s="131"/>
    </row>
    <row r="1624" spans="3:6" x14ac:dyDescent="0.2">
      <c r="C1624" s="130"/>
      <c r="F1624" s="131"/>
    </row>
    <row r="1625" spans="3:6" x14ac:dyDescent="0.2">
      <c r="C1625" s="130"/>
      <c r="F1625" s="131"/>
    </row>
    <row r="1626" spans="3:6" x14ac:dyDescent="0.2">
      <c r="C1626" s="130"/>
      <c r="F1626" s="131"/>
    </row>
    <row r="1627" spans="3:6" x14ac:dyDescent="0.2">
      <c r="C1627" s="130"/>
      <c r="F1627" s="131"/>
    </row>
    <row r="1628" spans="3:6" x14ac:dyDescent="0.2">
      <c r="C1628" s="130"/>
      <c r="F1628" s="131"/>
    </row>
    <row r="1629" spans="3:6" x14ac:dyDescent="0.2">
      <c r="C1629" s="130"/>
      <c r="F1629" s="131"/>
    </row>
    <row r="1630" spans="3:6" x14ac:dyDescent="0.2">
      <c r="C1630" s="130"/>
      <c r="F1630" s="131"/>
    </row>
    <row r="1631" spans="3:6" x14ac:dyDescent="0.2">
      <c r="C1631" s="130"/>
      <c r="F1631" s="131"/>
    </row>
    <row r="1632" spans="3:6" x14ac:dyDescent="0.2">
      <c r="C1632" s="130"/>
      <c r="F1632" s="131"/>
    </row>
    <row r="1633" spans="3:6" x14ac:dyDescent="0.2">
      <c r="C1633" s="130"/>
      <c r="F1633" s="131"/>
    </row>
    <row r="1634" spans="3:6" x14ac:dyDescent="0.2">
      <c r="C1634" s="130"/>
      <c r="F1634" s="131"/>
    </row>
    <row r="1635" spans="3:6" x14ac:dyDescent="0.2">
      <c r="C1635" s="130"/>
      <c r="F1635" s="131"/>
    </row>
    <row r="1636" spans="3:6" x14ac:dyDescent="0.2">
      <c r="C1636" s="130"/>
      <c r="F1636" s="131"/>
    </row>
    <row r="1637" spans="3:6" x14ac:dyDescent="0.2">
      <c r="C1637" s="130"/>
      <c r="F1637" s="131"/>
    </row>
    <row r="1638" spans="3:6" x14ac:dyDescent="0.2">
      <c r="C1638" s="130"/>
      <c r="F1638" s="131"/>
    </row>
    <row r="1639" spans="3:6" x14ac:dyDescent="0.2">
      <c r="C1639" s="130"/>
      <c r="F1639" s="131"/>
    </row>
    <row r="1640" spans="3:6" x14ac:dyDescent="0.2">
      <c r="C1640" s="130"/>
      <c r="F1640" s="131"/>
    </row>
    <row r="1641" spans="3:6" x14ac:dyDescent="0.2">
      <c r="C1641" s="130"/>
      <c r="F1641" s="131"/>
    </row>
    <row r="1642" spans="3:6" x14ac:dyDescent="0.2">
      <c r="C1642" s="130"/>
      <c r="F1642" s="131"/>
    </row>
    <row r="1643" spans="3:6" x14ac:dyDescent="0.2">
      <c r="C1643" s="130"/>
      <c r="F1643" s="131"/>
    </row>
    <row r="1644" spans="3:6" x14ac:dyDescent="0.2">
      <c r="C1644" s="130"/>
      <c r="F1644" s="131"/>
    </row>
    <row r="1645" spans="3:6" x14ac:dyDescent="0.2">
      <c r="C1645" s="130"/>
      <c r="F1645" s="131"/>
    </row>
    <row r="1646" spans="3:6" x14ac:dyDescent="0.2">
      <c r="C1646" s="130"/>
      <c r="F1646" s="131"/>
    </row>
    <row r="1647" spans="3:6" x14ac:dyDescent="0.2">
      <c r="C1647" s="130"/>
      <c r="F1647" s="131"/>
    </row>
    <row r="1648" spans="3:6" x14ac:dyDescent="0.2">
      <c r="C1648" s="130"/>
      <c r="F1648" s="131"/>
    </row>
    <row r="1649" spans="3:6" x14ac:dyDescent="0.2">
      <c r="C1649" s="130"/>
      <c r="F1649" s="131"/>
    </row>
    <row r="1650" spans="3:6" x14ac:dyDescent="0.2">
      <c r="C1650" s="130"/>
      <c r="F1650" s="131"/>
    </row>
    <row r="1651" spans="3:6" x14ac:dyDescent="0.2">
      <c r="C1651" s="130"/>
      <c r="F1651" s="131"/>
    </row>
    <row r="1652" spans="3:6" x14ac:dyDescent="0.2">
      <c r="C1652" s="130"/>
      <c r="F1652" s="131"/>
    </row>
    <row r="1653" spans="3:6" x14ac:dyDescent="0.2">
      <c r="C1653" s="130"/>
      <c r="F1653" s="131"/>
    </row>
    <row r="1654" spans="3:6" x14ac:dyDescent="0.2">
      <c r="C1654" s="130"/>
      <c r="F1654" s="131"/>
    </row>
    <row r="1655" spans="3:6" x14ac:dyDescent="0.2">
      <c r="C1655" s="130"/>
      <c r="F1655" s="131"/>
    </row>
    <row r="1656" spans="3:6" x14ac:dyDescent="0.2">
      <c r="C1656" s="130"/>
      <c r="F1656" s="131"/>
    </row>
    <row r="1657" spans="3:6" x14ac:dyDescent="0.2">
      <c r="C1657" s="130"/>
      <c r="F1657" s="131"/>
    </row>
    <row r="1658" spans="3:6" x14ac:dyDescent="0.2">
      <c r="C1658" s="130"/>
      <c r="F1658" s="131"/>
    </row>
    <row r="1659" spans="3:6" x14ac:dyDescent="0.2">
      <c r="C1659" s="130"/>
      <c r="F1659" s="131"/>
    </row>
    <row r="1660" spans="3:6" x14ac:dyDescent="0.2">
      <c r="C1660" s="130"/>
      <c r="F1660" s="131"/>
    </row>
    <row r="1661" spans="3:6" x14ac:dyDescent="0.2">
      <c r="C1661" s="130"/>
      <c r="F1661" s="131"/>
    </row>
    <row r="1662" spans="3:6" x14ac:dyDescent="0.2">
      <c r="C1662" s="130"/>
      <c r="F1662" s="131"/>
    </row>
    <row r="1663" spans="3:6" x14ac:dyDescent="0.2">
      <c r="C1663" s="130"/>
      <c r="F1663" s="131"/>
    </row>
    <row r="1664" spans="3:6" x14ac:dyDescent="0.2">
      <c r="C1664" s="130"/>
      <c r="F1664" s="131"/>
    </row>
    <row r="1665" spans="3:6" x14ac:dyDescent="0.2">
      <c r="C1665" s="130"/>
      <c r="F1665" s="131"/>
    </row>
    <row r="1666" spans="3:6" x14ac:dyDescent="0.2">
      <c r="C1666" s="130"/>
      <c r="F1666" s="131"/>
    </row>
    <row r="1667" spans="3:6" x14ac:dyDescent="0.2">
      <c r="C1667" s="130"/>
      <c r="F1667" s="131"/>
    </row>
    <row r="1668" spans="3:6" x14ac:dyDescent="0.2">
      <c r="C1668" s="130"/>
      <c r="F1668" s="131"/>
    </row>
    <row r="1669" spans="3:6" x14ac:dyDescent="0.2">
      <c r="C1669" s="130"/>
      <c r="F1669" s="131"/>
    </row>
    <row r="1670" spans="3:6" x14ac:dyDescent="0.2">
      <c r="C1670" s="130"/>
      <c r="F1670" s="131"/>
    </row>
    <row r="1671" spans="3:6" x14ac:dyDescent="0.2">
      <c r="C1671" s="130"/>
      <c r="F1671" s="131"/>
    </row>
    <row r="1672" spans="3:6" x14ac:dyDescent="0.2">
      <c r="C1672" s="130"/>
      <c r="F1672" s="131"/>
    </row>
    <row r="1673" spans="3:6" x14ac:dyDescent="0.2">
      <c r="C1673" s="130"/>
      <c r="F1673" s="131"/>
    </row>
    <row r="1674" spans="3:6" x14ac:dyDescent="0.2">
      <c r="C1674" s="130"/>
      <c r="F1674" s="131"/>
    </row>
    <row r="1675" spans="3:6" x14ac:dyDescent="0.2">
      <c r="C1675" s="130"/>
      <c r="F1675" s="131"/>
    </row>
    <row r="1676" spans="3:6" x14ac:dyDescent="0.2">
      <c r="C1676" s="130"/>
      <c r="F1676" s="131"/>
    </row>
    <row r="1677" spans="3:6" x14ac:dyDescent="0.2">
      <c r="C1677" s="130"/>
      <c r="F1677" s="131"/>
    </row>
    <row r="1678" spans="3:6" x14ac:dyDescent="0.2">
      <c r="C1678" s="130"/>
      <c r="F1678" s="131"/>
    </row>
    <row r="1679" spans="3:6" x14ac:dyDescent="0.2">
      <c r="C1679" s="130"/>
      <c r="F1679" s="131"/>
    </row>
    <row r="1680" spans="3:6" x14ac:dyDescent="0.2">
      <c r="C1680" s="130"/>
      <c r="F1680" s="131"/>
    </row>
    <row r="1681" spans="3:6" x14ac:dyDescent="0.2">
      <c r="C1681" s="130"/>
      <c r="F1681" s="131"/>
    </row>
    <row r="1682" spans="3:6" x14ac:dyDescent="0.2">
      <c r="C1682" s="130"/>
      <c r="F1682" s="131"/>
    </row>
    <row r="1683" spans="3:6" x14ac:dyDescent="0.2">
      <c r="C1683" s="130"/>
      <c r="F1683" s="131"/>
    </row>
    <row r="1684" spans="3:6" x14ac:dyDescent="0.2">
      <c r="C1684" s="130"/>
      <c r="F1684" s="131"/>
    </row>
    <row r="1685" spans="3:6" x14ac:dyDescent="0.2">
      <c r="C1685" s="130"/>
      <c r="F1685" s="131"/>
    </row>
    <row r="1686" spans="3:6" x14ac:dyDescent="0.2">
      <c r="C1686" s="130"/>
      <c r="F1686" s="131"/>
    </row>
    <row r="1687" spans="3:6" x14ac:dyDescent="0.2">
      <c r="C1687" s="130"/>
      <c r="F1687" s="131"/>
    </row>
    <row r="1688" spans="3:6" x14ac:dyDescent="0.2">
      <c r="C1688" s="130"/>
      <c r="F1688" s="131"/>
    </row>
    <row r="1689" spans="3:6" x14ac:dyDescent="0.2">
      <c r="C1689" s="130"/>
      <c r="F1689" s="131"/>
    </row>
    <row r="1690" spans="3:6" x14ac:dyDescent="0.2">
      <c r="C1690" s="130"/>
      <c r="F1690" s="131"/>
    </row>
    <row r="1691" spans="3:6" x14ac:dyDescent="0.2">
      <c r="C1691" s="130"/>
      <c r="F1691" s="131"/>
    </row>
    <row r="1692" spans="3:6" x14ac:dyDescent="0.2">
      <c r="C1692" s="130"/>
      <c r="F1692" s="131"/>
    </row>
    <row r="1693" spans="3:6" x14ac:dyDescent="0.2">
      <c r="C1693" s="130"/>
      <c r="F1693" s="131"/>
    </row>
    <row r="1694" spans="3:6" x14ac:dyDescent="0.2">
      <c r="C1694" s="130"/>
      <c r="F1694" s="131"/>
    </row>
    <row r="1695" spans="3:6" x14ac:dyDescent="0.2">
      <c r="C1695" s="130"/>
      <c r="F1695" s="131"/>
    </row>
    <row r="1696" spans="3:6" x14ac:dyDescent="0.2">
      <c r="C1696" s="130"/>
      <c r="F1696" s="131"/>
    </row>
    <row r="1697" spans="3:6" x14ac:dyDescent="0.2">
      <c r="C1697" s="130"/>
      <c r="F1697" s="131"/>
    </row>
    <row r="1698" spans="3:6" x14ac:dyDescent="0.2">
      <c r="C1698" s="130"/>
      <c r="F1698" s="131"/>
    </row>
    <row r="1699" spans="3:6" x14ac:dyDescent="0.2">
      <c r="C1699" s="130"/>
      <c r="F1699" s="131"/>
    </row>
    <row r="1700" spans="3:6" x14ac:dyDescent="0.2">
      <c r="C1700" s="130"/>
      <c r="F1700" s="131"/>
    </row>
    <row r="1701" spans="3:6" x14ac:dyDescent="0.2">
      <c r="C1701" s="130"/>
      <c r="F1701" s="131"/>
    </row>
    <row r="1702" spans="3:6" x14ac:dyDescent="0.2">
      <c r="C1702" s="130"/>
      <c r="F1702" s="131"/>
    </row>
    <row r="1703" spans="3:6" x14ac:dyDescent="0.2">
      <c r="C1703" s="130"/>
      <c r="F1703" s="131"/>
    </row>
    <row r="1704" spans="3:6" x14ac:dyDescent="0.2">
      <c r="C1704" s="130"/>
      <c r="F1704" s="131"/>
    </row>
    <row r="1705" spans="3:6" x14ac:dyDescent="0.2">
      <c r="C1705" s="130"/>
      <c r="F1705" s="131"/>
    </row>
    <row r="1706" spans="3:6" x14ac:dyDescent="0.2">
      <c r="C1706" s="130"/>
      <c r="F1706" s="131"/>
    </row>
    <row r="1707" spans="3:6" x14ac:dyDescent="0.2">
      <c r="C1707" s="130"/>
      <c r="F1707" s="131"/>
    </row>
    <row r="1708" spans="3:6" x14ac:dyDescent="0.2">
      <c r="C1708" s="130"/>
      <c r="F1708" s="131"/>
    </row>
    <row r="1709" spans="3:6" x14ac:dyDescent="0.2">
      <c r="C1709" s="130"/>
      <c r="F1709" s="131"/>
    </row>
    <row r="1710" spans="3:6" x14ac:dyDescent="0.2">
      <c r="C1710" s="130"/>
      <c r="F1710" s="131"/>
    </row>
    <row r="1711" spans="3:6" x14ac:dyDescent="0.2">
      <c r="C1711" s="130"/>
      <c r="F1711" s="131"/>
    </row>
    <row r="1712" spans="3:6" x14ac:dyDescent="0.2">
      <c r="C1712" s="130"/>
      <c r="F1712" s="131"/>
    </row>
    <row r="1713" spans="3:6" x14ac:dyDescent="0.2">
      <c r="C1713" s="130"/>
      <c r="F1713" s="131"/>
    </row>
    <row r="1714" spans="3:6" x14ac:dyDescent="0.2">
      <c r="C1714" s="130"/>
      <c r="F1714" s="131"/>
    </row>
    <row r="1715" spans="3:6" x14ac:dyDescent="0.2">
      <c r="C1715" s="130"/>
      <c r="F1715" s="131"/>
    </row>
    <row r="1716" spans="3:6" x14ac:dyDescent="0.2">
      <c r="C1716" s="130"/>
      <c r="F1716" s="131"/>
    </row>
    <row r="1717" spans="3:6" x14ac:dyDescent="0.2">
      <c r="C1717" s="130"/>
      <c r="F1717" s="131"/>
    </row>
    <row r="1718" spans="3:6" x14ac:dyDescent="0.2">
      <c r="C1718" s="130"/>
      <c r="F1718" s="131"/>
    </row>
    <row r="1719" spans="3:6" x14ac:dyDescent="0.2">
      <c r="C1719" s="130"/>
      <c r="F1719" s="131"/>
    </row>
    <row r="1720" spans="3:6" x14ac:dyDescent="0.2">
      <c r="C1720" s="130"/>
      <c r="F1720" s="131"/>
    </row>
    <row r="1721" spans="3:6" x14ac:dyDescent="0.2">
      <c r="C1721" s="130"/>
      <c r="F1721" s="131"/>
    </row>
    <row r="1722" spans="3:6" x14ac:dyDescent="0.2">
      <c r="C1722" s="130"/>
      <c r="F1722" s="131"/>
    </row>
    <row r="1723" spans="3:6" x14ac:dyDescent="0.2">
      <c r="C1723" s="130"/>
      <c r="F1723" s="131"/>
    </row>
    <row r="1724" spans="3:6" x14ac:dyDescent="0.2">
      <c r="C1724" s="130"/>
      <c r="F1724" s="131"/>
    </row>
    <row r="1725" spans="3:6" x14ac:dyDescent="0.2">
      <c r="C1725" s="130"/>
      <c r="F1725" s="131"/>
    </row>
    <row r="1726" spans="3:6" x14ac:dyDescent="0.2">
      <c r="C1726" s="130"/>
      <c r="F1726" s="131"/>
    </row>
    <row r="1727" spans="3:6" x14ac:dyDescent="0.2">
      <c r="C1727" s="130"/>
      <c r="F1727" s="131"/>
    </row>
    <row r="1728" spans="3:6" x14ac:dyDescent="0.2">
      <c r="C1728" s="130"/>
      <c r="F1728" s="131"/>
    </row>
    <row r="1729" spans="3:6" x14ac:dyDescent="0.2">
      <c r="C1729" s="130"/>
      <c r="F1729" s="131"/>
    </row>
    <row r="1730" spans="3:6" x14ac:dyDescent="0.2">
      <c r="C1730" s="130"/>
      <c r="F1730" s="131"/>
    </row>
    <row r="1731" spans="3:6" x14ac:dyDescent="0.2">
      <c r="C1731" s="130"/>
      <c r="F1731" s="131"/>
    </row>
    <row r="1732" spans="3:6" x14ac:dyDescent="0.2">
      <c r="C1732" s="130"/>
      <c r="F1732" s="131"/>
    </row>
    <row r="1733" spans="3:6" x14ac:dyDescent="0.2">
      <c r="C1733" s="130"/>
      <c r="F1733" s="131"/>
    </row>
    <row r="1734" spans="3:6" x14ac:dyDescent="0.2">
      <c r="C1734" s="130"/>
      <c r="F1734" s="131"/>
    </row>
    <row r="1735" spans="3:6" x14ac:dyDescent="0.2">
      <c r="C1735" s="130"/>
      <c r="F1735" s="131"/>
    </row>
    <row r="1736" spans="3:6" x14ac:dyDescent="0.2">
      <c r="C1736" s="130"/>
      <c r="F1736" s="131"/>
    </row>
    <row r="1737" spans="3:6" x14ac:dyDescent="0.2">
      <c r="C1737" s="130"/>
      <c r="F1737" s="131"/>
    </row>
    <row r="1738" spans="3:6" x14ac:dyDescent="0.2">
      <c r="C1738" s="130"/>
      <c r="F1738" s="131"/>
    </row>
    <row r="1739" spans="3:6" x14ac:dyDescent="0.2">
      <c r="C1739" s="130"/>
      <c r="F1739" s="131"/>
    </row>
    <row r="1740" spans="3:6" x14ac:dyDescent="0.2">
      <c r="C1740" s="130"/>
      <c r="F1740" s="131"/>
    </row>
    <row r="1741" spans="3:6" x14ac:dyDescent="0.2">
      <c r="C1741" s="130"/>
      <c r="F1741" s="131"/>
    </row>
    <row r="1742" spans="3:6" x14ac:dyDescent="0.2">
      <c r="C1742" s="130"/>
      <c r="F1742" s="131"/>
    </row>
    <row r="1743" spans="3:6" x14ac:dyDescent="0.2">
      <c r="C1743" s="130"/>
      <c r="F1743" s="131"/>
    </row>
    <row r="1744" spans="3:6" x14ac:dyDescent="0.2">
      <c r="C1744" s="130"/>
      <c r="F1744" s="131"/>
    </row>
    <row r="1745" spans="3:6" x14ac:dyDescent="0.2">
      <c r="C1745" s="130"/>
      <c r="F1745" s="131"/>
    </row>
    <row r="1746" spans="3:6" x14ac:dyDescent="0.2">
      <c r="C1746" s="130"/>
      <c r="F1746" s="131"/>
    </row>
    <row r="1747" spans="3:6" x14ac:dyDescent="0.2">
      <c r="C1747" s="130"/>
      <c r="F1747" s="131"/>
    </row>
    <row r="1748" spans="3:6" x14ac:dyDescent="0.2">
      <c r="C1748" s="130"/>
      <c r="F1748" s="131"/>
    </row>
    <row r="1749" spans="3:6" x14ac:dyDescent="0.2">
      <c r="C1749" s="130"/>
      <c r="F1749" s="131"/>
    </row>
    <row r="1750" spans="3:6" x14ac:dyDescent="0.2">
      <c r="C1750" s="130"/>
      <c r="F1750" s="131"/>
    </row>
    <row r="1751" spans="3:6" x14ac:dyDescent="0.2">
      <c r="C1751" s="130"/>
      <c r="F1751" s="131"/>
    </row>
    <row r="1752" spans="3:6" x14ac:dyDescent="0.2">
      <c r="C1752" s="130"/>
      <c r="F1752" s="131"/>
    </row>
    <row r="1753" spans="3:6" x14ac:dyDescent="0.2">
      <c r="C1753" s="130"/>
      <c r="F1753" s="131"/>
    </row>
    <row r="1754" spans="3:6" x14ac:dyDescent="0.2">
      <c r="C1754" s="130"/>
      <c r="F1754" s="131"/>
    </row>
    <row r="1755" spans="3:6" x14ac:dyDescent="0.2">
      <c r="C1755" s="130"/>
      <c r="F1755" s="131"/>
    </row>
    <row r="1756" spans="3:6" x14ac:dyDescent="0.2">
      <c r="C1756" s="130"/>
      <c r="F1756" s="131"/>
    </row>
    <row r="1757" spans="3:6" x14ac:dyDescent="0.2">
      <c r="C1757" s="130"/>
      <c r="F1757" s="131"/>
    </row>
    <row r="1758" spans="3:6" x14ac:dyDescent="0.2">
      <c r="C1758" s="130"/>
      <c r="F1758" s="131"/>
    </row>
    <row r="1759" spans="3:6" x14ac:dyDescent="0.2">
      <c r="C1759" s="130"/>
      <c r="F1759" s="131"/>
    </row>
    <row r="1760" spans="3:6" x14ac:dyDescent="0.2">
      <c r="C1760" s="130"/>
      <c r="F1760" s="131"/>
    </row>
    <row r="1761" spans="3:6" x14ac:dyDescent="0.2">
      <c r="C1761" s="130"/>
      <c r="F1761" s="131"/>
    </row>
    <row r="1762" spans="3:6" x14ac:dyDescent="0.2">
      <c r="C1762" s="130"/>
      <c r="F1762" s="131"/>
    </row>
    <row r="1763" spans="3:6" x14ac:dyDescent="0.2">
      <c r="C1763" s="130"/>
      <c r="F1763" s="131"/>
    </row>
    <row r="1764" spans="3:6" x14ac:dyDescent="0.2">
      <c r="C1764" s="130"/>
      <c r="F1764" s="131"/>
    </row>
    <row r="1765" spans="3:6" x14ac:dyDescent="0.2">
      <c r="C1765" s="130"/>
      <c r="F1765" s="131"/>
    </row>
    <row r="1766" spans="3:6" x14ac:dyDescent="0.2">
      <c r="C1766" s="130"/>
      <c r="F1766" s="131"/>
    </row>
    <row r="1767" spans="3:6" x14ac:dyDescent="0.2">
      <c r="C1767" s="130"/>
      <c r="F1767" s="131"/>
    </row>
    <row r="1768" spans="3:6" x14ac:dyDescent="0.2">
      <c r="C1768" s="130"/>
      <c r="F1768" s="131"/>
    </row>
    <row r="1769" spans="3:6" x14ac:dyDescent="0.2">
      <c r="C1769" s="130"/>
      <c r="F1769" s="131"/>
    </row>
    <row r="1770" spans="3:6" x14ac:dyDescent="0.2">
      <c r="C1770" s="130"/>
      <c r="F1770" s="131"/>
    </row>
    <row r="1771" spans="3:6" x14ac:dyDescent="0.2">
      <c r="C1771" s="130"/>
      <c r="F1771" s="131"/>
    </row>
    <row r="1772" spans="3:6" x14ac:dyDescent="0.2">
      <c r="C1772" s="130"/>
      <c r="F1772" s="131"/>
    </row>
    <row r="1773" spans="3:6" x14ac:dyDescent="0.2">
      <c r="C1773" s="130"/>
      <c r="F1773" s="131"/>
    </row>
    <row r="1774" spans="3:6" x14ac:dyDescent="0.2">
      <c r="C1774" s="130"/>
      <c r="F1774" s="131"/>
    </row>
    <row r="1775" spans="3:6" x14ac:dyDescent="0.2">
      <c r="C1775" s="130"/>
      <c r="F1775" s="131"/>
    </row>
    <row r="1776" spans="3:6" x14ac:dyDescent="0.2">
      <c r="C1776" s="130"/>
      <c r="F1776" s="131"/>
    </row>
    <row r="1777" spans="3:6" x14ac:dyDescent="0.2">
      <c r="C1777" s="130"/>
      <c r="F1777" s="131"/>
    </row>
    <row r="1778" spans="3:6" x14ac:dyDescent="0.2">
      <c r="C1778" s="130"/>
      <c r="F1778" s="131"/>
    </row>
    <row r="1779" spans="3:6" x14ac:dyDescent="0.2">
      <c r="C1779" s="130"/>
      <c r="F1779" s="131"/>
    </row>
    <row r="1780" spans="3:6" x14ac:dyDescent="0.2">
      <c r="C1780" s="130"/>
      <c r="F1780" s="131"/>
    </row>
    <row r="1781" spans="3:6" x14ac:dyDescent="0.2">
      <c r="C1781" s="130"/>
      <c r="F1781" s="131"/>
    </row>
    <row r="1782" spans="3:6" x14ac:dyDescent="0.2">
      <c r="C1782" s="130"/>
      <c r="F1782" s="131"/>
    </row>
    <row r="1783" spans="3:6" x14ac:dyDescent="0.2">
      <c r="C1783" s="130"/>
      <c r="F1783" s="131"/>
    </row>
    <row r="1784" spans="3:6" x14ac:dyDescent="0.2">
      <c r="C1784" s="130"/>
      <c r="F1784" s="131"/>
    </row>
    <row r="1785" spans="3:6" x14ac:dyDescent="0.2">
      <c r="C1785" s="130"/>
      <c r="F1785" s="131"/>
    </row>
    <row r="1786" spans="3:6" x14ac:dyDescent="0.2">
      <c r="C1786" s="130"/>
      <c r="F1786" s="131"/>
    </row>
    <row r="1787" spans="3:6" x14ac:dyDescent="0.2">
      <c r="C1787" s="130"/>
      <c r="F1787" s="131"/>
    </row>
    <row r="1788" spans="3:6" x14ac:dyDescent="0.2">
      <c r="C1788" s="130"/>
      <c r="F1788" s="131"/>
    </row>
    <row r="1789" spans="3:6" x14ac:dyDescent="0.2">
      <c r="C1789" s="130"/>
      <c r="F1789" s="131"/>
    </row>
    <row r="1790" spans="3:6" x14ac:dyDescent="0.2">
      <c r="C1790" s="130"/>
      <c r="F1790" s="131"/>
    </row>
    <row r="1791" spans="3:6" x14ac:dyDescent="0.2">
      <c r="C1791" s="130"/>
      <c r="F1791" s="131"/>
    </row>
    <row r="1792" spans="3:6" x14ac:dyDescent="0.2">
      <c r="C1792" s="130"/>
      <c r="F1792" s="131"/>
    </row>
    <row r="1793" spans="3:6" x14ac:dyDescent="0.2">
      <c r="C1793" s="130"/>
      <c r="F1793" s="131"/>
    </row>
    <row r="1794" spans="3:6" x14ac:dyDescent="0.2">
      <c r="C1794" s="130"/>
      <c r="F1794" s="131"/>
    </row>
    <row r="1795" spans="3:6" x14ac:dyDescent="0.2">
      <c r="C1795" s="130"/>
      <c r="F1795" s="131"/>
    </row>
    <row r="1796" spans="3:6" x14ac:dyDescent="0.2">
      <c r="C1796" s="130"/>
      <c r="F1796" s="131"/>
    </row>
    <row r="1797" spans="3:6" x14ac:dyDescent="0.2">
      <c r="C1797" s="130"/>
      <c r="F1797" s="131"/>
    </row>
    <row r="1798" spans="3:6" x14ac:dyDescent="0.2">
      <c r="C1798" s="130"/>
      <c r="F1798" s="131"/>
    </row>
    <row r="1799" spans="3:6" x14ac:dyDescent="0.2">
      <c r="C1799" s="130"/>
      <c r="F1799" s="131"/>
    </row>
    <row r="1800" spans="3:6" x14ac:dyDescent="0.2">
      <c r="C1800" s="130"/>
      <c r="F1800" s="131"/>
    </row>
    <row r="1801" spans="3:6" x14ac:dyDescent="0.2">
      <c r="C1801" s="130"/>
      <c r="F1801" s="131"/>
    </row>
    <row r="1802" spans="3:6" x14ac:dyDescent="0.2">
      <c r="C1802" s="130"/>
      <c r="F1802" s="131"/>
    </row>
    <row r="1803" spans="3:6" x14ac:dyDescent="0.2">
      <c r="C1803" s="130"/>
      <c r="F1803" s="131"/>
    </row>
    <row r="1804" spans="3:6" x14ac:dyDescent="0.2">
      <c r="C1804" s="130"/>
      <c r="F1804" s="131"/>
    </row>
    <row r="1805" spans="3:6" x14ac:dyDescent="0.2">
      <c r="C1805" s="130"/>
      <c r="F1805" s="131"/>
    </row>
    <row r="1806" spans="3:6" x14ac:dyDescent="0.2">
      <c r="C1806" s="130"/>
      <c r="F1806" s="131"/>
    </row>
    <row r="1807" spans="3:6" x14ac:dyDescent="0.2">
      <c r="C1807" s="130"/>
      <c r="F1807" s="131"/>
    </row>
    <row r="1808" spans="3:6" x14ac:dyDescent="0.2">
      <c r="C1808" s="130"/>
      <c r="F1808" s="131"/>
    </row>
    <row r="1809" spans="3:6" x14ac:dyDescent="0.2">
      <c r="C1809" s="130"/>
      <c r="F1809" s="131"/>
    </row>
    <row r="1810" spans="3:6" x14ac:dyDescent="0.2">
      <c r="C1810" s="130"/>
      <c r="F1810" s="131"/>
    </row>
    <row r="1811" spans="3:6" x14ac:dyDescent="0.2">
      <c r="C1811" s="130"/>
      <c r="F1811" s="131"/>
    </row>
    <row r="1812" spans="3:6" x14ac:dyDescent="0.2">
      <c r="C1812" s="130"/>
      <c r="F1812" s="131"/>
    </row>
    <row r="1813" spans="3:6" x14ac:dyDescent="0.2">
      <c r="C1813" s="130"/>
      <c r="F1813" s="131"/>
    </row>
    <row r="1814" spans="3:6" x14ac:dyDescent="0.2">
      <c r="C1814" s="130"/>
      <c r="F1814" s="131"/>
    </row>
    <row r="1815" spans="3:6" x14ac:dyDescent="0.2">
      <c r="C1815" s="130"/>
      <c r="F1815" s="131"/>
    </row>
    <row r="1816" spans="3:6" x14ac:dyDescent="0.2">
      <c r="C1816" s="130"/>
      <c r="F1816" s="131"/>
    </row>
    <row r="1817" spans="3:6" x14ac:dyDescent="0.2">
      <c r="C1817" s="130"/>
      <c r="F1817" s="131"/>
    </row>
    <row r="1818" spans="3:6" x14ac:dyDescent="0.2">
      <c r="C1818" s="130"/>
      <c r="F1818" s="131"/>
    </row>
    <row r="1819" spans="3:6" x14ac:dyDescent="0.2">
      <c r="C1819" s="130"/>
      <c r="F1819" s="131"/>
    </row>
    <row r="1820" spans="3:6" x14ac:dyDescent="0.2">
      <c r="C1820" s="130"/>
      <c r="F1820" s="131"/>
    </row>
    <row r="1821" spans="3:6" x14ac:dyDescent="0.2">
      <c r="C1821" s="130"/>
      <c r="F1821" s="131"/>
    </row>
    <row r="1822" spans="3:6" x14ac:dyDescent="0.2">
      <c r="C1822" s="130"/>
      <c r="F1822" s="131"/>
    </row>
    <row r="1823" spans="3:6" x14ac:dyDescent="0.2">
      <c r="C1823" s="130"/>
      <c r="F1823" s="131"/>
    </row>
    <row r="1824" spans="3:6" x14ac:dyDescent="0.2">
      <c r="C1824" s="130"/>
      <c r="F1824" s="131"/>
    </row>
    <row r="1825" spans="3:6" x14ac:dyDescent="0.2">
      <c r="C1825" s="130"/>
      <c r="F1825" s="131"/>
    </row>
    <row r="1826" spans="3:6" x14ac:dyDescent="0.2">
      <c r="C1826" s="130"/>
      <c r="F1826" s="131"/>
    </row>
    <row r="1827" spans="3:6" x14ac:dyDescent="0.2">
      <c r="C1827" s="130"/>
      <c r="F1827" s="131"/>
    </row>
    <row r="1828" spans="3:6" x14ac:dyDescent="0.2">
      <c r="C1828" s="130"/>
      <c r="F1828" s="131"/>
    </row>
    <row r="1829" spans="3:6" x14ac:dyDescent="0.2">
      <c r="C1829" s="130"/>
      <c r="F1829" s="131"/>
    </row>
    <row r="1830" spans="3:6" x14ac:dyDescent="0.2">
      <c r="C1830" s="130"/>
      <c r="F1830" s="131"/>
    </row>
    <row r="1831" spans="3:6" x14ac:dyDescent="0.2">
      <c r="C1831" s="130"/>
      <c r="F1831" s="131"/>
    </row>
    <row r="1832" spans="3:6" x14ac:dyDescent="0.2">
      <c r="C1832" s="130"/>
      <c r="F1832" s="131"/>
    </row>
    <row r="1833" spans="3:6" x14ac:dyDescent="0.2">
      <c r="C1833" s="130"/>
      <c r="F1833" s="131"/>
    </row>
    <row r="1834" spans="3:6" x14ac:dyDescent="0.2">
      <c r="C1834" s="130"/>
      <c r="F1834" s="131"/>
    </row>
    <row r="1835" spans="3:6" x14ac:dyDescent="0.2">
      <c r="C1835" s="130"/>
      <c r="F1835" s="131"/>
    </row>
    <row r="1836" spans="3:6" x14ac:dyDescent="0.2">
      <c r="C1836" s="130"/>
      <c r="F1836" s="131"/>
    </row>
    <row r="1837" spans="3:6" x14ac:dyDescent="0.2">
      <c r="C1837" s="130"/>
      <c r="F1837" s="131"/>
    </row>
    <row r="1838" spans="3:6" x14ac:dyDescent="0.2">
      <c r="C1838" s="130"/>
      <c r="F1838" s="131"/>
    </row>
    <row r="1839" spans="3:6" x14ac:dyDescent="0.2">
      <c r="C1839" s="130"/>
      <c r="F1839" s="131"/>
    </row>
    <row r="1840" spans="3:6" x14ac:dyDescent="0.2">
      <c r="C1840" s="130"/>
      <c r="F1840" s="131"/>
    </row>
    <row r="1841" spans="3:6" x14ac:dyDescent="0.2">
      <c r="C1841" s="130"/>
      <c r="F1841" s="131"/>
    </row>
    <row r="1842" spans="3:6" x14ac:dyDescent="0.2">
      <c r="C1842" s="130"/>
      <c r="F1842" s="131"/>
    </row>
    <row r="1843" spans="3:6" x14ac:dyDescent="0.2">
      <c r="C1843" s="130"/>
      <c r="F1843" s="131"/>
    </row>
    <row r="1844" spans="3:6" x14ac:dyDescent="0.2">
      <c r="C1844" s="130"/>
      <c r="F1844" s="131"/>
    </row>
    <row r="1845" spans="3:6" x14ac:dyDescent="0.2">
      <c r="C1845" s="130"/>
      <c r="F1845" s="131"/>
    </row>
    <row r="1846" spans="3:6" x14ac:dyDescent="0.2">
      <c r="C1846" s="130"/>
      <c r="F1846" s="131"/>
    </row>
    <row r="1847" spans="3:6" x14ac:dyDescent="0.2">
      <c r="C1847" s="130"/>
      <c r="F1847" s="131"/>
    </row>
    <row r="1848" spans="3:6" x14ac:dyDescent="0.2">
      <c r="C1848" s="130"/>
      <c r="F1848" s="131"/>
    </row>
    <row r="1849" spans="3:6" x14ac:dyDescent="0.2">
      <c r="C1849" s="130"/>
      <c r="F1849" s="131"/>
    </row>
    <row r="1850" spans="3:6" x14ac:dyDescent="0.2">
      <c r="C1850" s="130"/>
      <c r="F1850" s="131"/>
    </row>
    <row r="1851" spans="3:6" x14ac:dyDescent="0.2">
      <c r="C1851" s="130"/>
      <c r="F1851" s="131"/>
    </row>
    <row r="1852" spans="3:6" x14ac:dyDescent="0.2">
      <c r="C1852" s="130"/>
      <c r="F1852" s="131"/>
    </row>
    <row r="1853" spans="3:6" x14ac:dyDescent="0.2">
      <c r="C1853" s="130"/>
      <c r="F1853" s="131"/>
    </row>
    <row r="1854" spans="3:6" x14ac:dyDescent="0.2">
      <c r="C1854" s="130"/>
      <c r="F1854" s="131"/>
    </row>
    <row r="1855" spans="3:6" x14ac:dyDescent="0.2">
      <c r="C1855" s="130"/>
      <c r="F1855" s="131"/>
    </row>
    <row r="1856" spans="3:6" x14ac:dyDescent="0.2">
      <c r="C1856" s="130"/>
      <c r="F1856" s="131"/>
    </row>
    <row r="1857" spans="3:6" x14ac:dyDescent="0.2">
      <c r="C1857" s="130"/>
      <c r="F1857" s="131"/>
    </row>
    <row r="1858" spans="3:6" x14ac:dyDescent="0.2">
      <c r="C1858" s="130"/>
      <c r="F1858" s="131"/>
    </row>
    <row r="1859" spans="3:6" x14ac:dyDescent="0.2">
      <c r="C1859" s="130"/>
      <c r="F1859" s="131"/>
    </row>
    <row r="1860" spans="3:6" x14ac:dyDescent="0.2">
      <c r="C1860" s="130"/>
      <c r="F1860" s="131"/>
    </row>
    <row r="1861" spans="3:6" x14ac:dyDescent="0.2">
      <c r="C1861" s="130"/>
      <c r="F1861" s="131"/>
    </row>
    <row r="1862" spans="3:6" x14ac:dyDescent="0.2">
      <c r="C1862" s="130"/>
      <c r="F1862" s="131"/>
    </row>
    <row r="1863" spans="3:6" x14ac:dyDescent="0.2">
      <c r="C1863" s="130"/>
      <c r="F1863" s="131"/>
    </row>
    <row r="1864" spans="3:6" x14ac:dyDescent="0.2">
      <c r="C1864" s="130"/>
      <c r="F1864" s="131"/>
    </row>
    <row r="1865" spans="3:6" x14ac:dyDescent="0.2">
      <c r="C1865" s="130"/>
      <c r="F1865" s="131"/>
    </row>
    <row r="1866" spans="3:6" x14ac:dyDescent="0.2">
      <c r="C1866" s="130"/>
      <c r="F1866" s="131"/>
    </row>
    <row r="1867" spans="3:6" x14ac:dyDescent="0.2">
      <c r="C1867" s="130"/>
      <c r="F1867" s="131"/>
    </row>
    <row r="1868" spans="3:6" x14ac:dyDescent="0.2">
      <c r="C1868" s="130"/>
      <c r="F1868" s="131"/>
    </row>
    <row r="1869" spans="3:6" x14ac:dyDescent="0.2">
      <c r="C1869" s="130"/>
      <c r="F1869" s="131"/>
    </row>
    <row r="1870" spans="3:6" x14ac:dyDescent="0.2">
      <c r="C1870" s="130"/>
      <c r="F1870" s="131"/>
    </row>
    <row r="1871" spans="3:6" x14ac:dyDescent="0.2">
      <c r="C1871" s="130"/>
      <c r="F1871" s="131"/>
    </row>
    <row r="1872" spans="3:6" x14ac:dyDescent="0.2">
      <c r="C1872" s="130"/>
      <c r="F1872" s="131"/>
    </row>
    <row r="1873" spans="3:6" x14ac:dyDescent="0.2">
      <c r="C1873" s="130"/>
      <c r="F1873" s="131"/>
    </row>
    <row r="1874" spans="3:6" x14ac:dyDescent="0.2">
      <c r="C1874" s="130"/>
      <c r="F1874" s="131"/>
    </row>
    <row r="1875" spans="3:6" x14ac:dyDescent="0.2">
      <c r="C1875" s="130"/>
      <c r="F1875" s="131"/>
    </row>
    <row r="1876" spans="3:6" x14ac:dyDescent="0.2">
      <c r="C1876" s="130"/>
      <c r="F1876" s="131"/>
    </row>
    <row r="1877" spans="3:6" x14ac:dyDescent="0.2">
      <c r="C1877" s="130"/>
      <c r="F1877" s="131"/>
    </row>
    <row r="1878" spans="3:6" x14ac:dyDescent="0.2">
      <c r="C1878" s="130"/>
      <c r="F1878" s="131"/>
    </row>
    <row r="1879" spans="3:6" x14ac:dyDescent="0.2">
      <c r="C1879" s="130"/>
      <c r="F1879" s="131"/>
    </row>
    <row r="1880" spans="3:6" x14ac:dyDescent="0.2">
      <c r="C1880" s="130"/>
      <c r="F1880" s="131"/>
    </row>
    <row r="1881" spans="3:6" x14ac:dyDescent="0.2">
      <c r="C1881" s="130"/>
      <c r="F1881" s="131"/>
    </row>
    <row r="1882" spans="3:6" x14ac:dyDescent="0.2">
      <c r="C1882" s="130"/>
      <c r="F1882" s="131"/>
    </row>
    <row r="1883" spans="3:6" x14ac:dyDescent="0.2">
      <c r="C1883" s="130"/>
      <c r="F1883" s="131"/>
    </row>
    <row r="1884" spans="3:6" x14ac:dyDescent="0.2">
      <c r="C1884" s="130"/>
      <c r="F1884" s="131"/>
    </row>
    <row r="1885" spans="3:6" x14ac:dyDescent="0.2">
      <c r="C1885" s="130"/>
      <c r="F1885" s="131"/>
    </row>
    <row r="1886" spans="3:6" x14ac:dyDescent="0.2">
      <c r="C1886" s="130"/>
      <c r="F1886" s="131"/>
    </row>
    <row r="1887" spans="3:6" x14ac:dyDescent="0.2">
      <c r="C1887" s="130"/>
      <c r="F1887" s="131"/>
    </row>
    <row r="1888" spans="3:6" x14ac:dyDescent="0.2">
      <c r="C1888" s="130"/>
      <c r="F1888" s="131"/>
    </row>
    <row r="1889" spans="3:6" x14ac:dyDescent="0.2">
      <c r="C1889" s="130"/>
      <c r="F1889" s="131"/>
    </row>
    <row r="1890" spans="3:6" x14ac:dyDescent="0.2">
      <c r="C1890" s="130"/>
      <c r="F1890" s="131"/>
    </row>
    <row r="1891" spans="3:6" x14ac:dyDescent="0.2">
      <c r="C1891" s="130"/>
      <c r="F1891" s="131"/>
    </row>
    <row r="1892" spans="3:6" x14ac:dyDescent="0.2">
      <c r="C1892" s="130"/>
      <c r="F1892" s="131"/>
    </row>
    <row r="1893" spans="3:6" x14ac:dyDescent="0.2">
      <c r="C1893" s="130"/>
      <c r="F1893" s="131"/>
    </row>
    <row r="1894" spans="3:6" x14ac:dyDescent="0.2">
      <c r="C1894" s="130"/>
      <c r="F1894" s="131"/>
    </row>
    <row r="1895" spans="3:6" x14ac:dyDescent="0.2">
      <c r="C1895" s="130"/>
      <c r="F1895" s="131"/>
    </row>
    <row r="1896" spans="3:6" x14ac:dyDescent="0.2">
      <c r="C1896" s="130"/>
      <c r="F1896" s="131"/>
    </row>
    <row r="1897" spans="3:6" x14ac:dyDescent="0.2">
      <c r="C1897" s="130"/>
      <c r="F1897" s="131"/>
    </row>
    <row r="1898" spans="3:6" x14ac:dyDescent="0.2">
      <c r="C1898" s="130"/>
      <c r="F1898" s="131"/>
    </row>
    <row r="1899" spans="3:6" x14ac:dyDescent="0.2">
      <c r="C1899" s="130"/>
      <c r="F1899" s="131"/>
    </row>
    <row r="1900" spans="3:6" x14ac:dyDescent="0.2">
      <c r="C1900" s="130"/>
      <c r="F1900" s="131"/>
    </row>
    <row r="1901" spans="3:6" x14ac:dyDescent="0.2">
      <c r="C1901" s="130"/>
      <c r="F1901" s="131"/>
    </row>
    <row r="1902" spans="3:6" x14ac:dyDescent="0.2">
      <c r="C1902" s="130"/>
      <c r="F1902" s="131"/>
    </row>
    <row r="1903" spans="3:6" x14ac:dyDescent="0.2">
      <c r="C1903" s="130"/>
      <c r="F1903" s="131"/>
    </row>
    <row r="1904" spans="3:6" x14ac:dyDescent="0.2">
      <c r="C1904" s="130"/>
      <c r="F1904" s="131"/>
    </row>
    <row r="1905" spans="3:6" x14ac:dyDescent="0.2">
      <c r="C1905" s="130"/>
      <c r="F1905" s="131"/>
    </row>
    <row r="1906" spans="3:6" x14ac:dyDescent="0.2">
      <c r="C1906" s="130"/>
      <c r="F1906" s="131"/>
    </row>
    <row r="1907" spans="3:6" x14ac:dyDescent="0.2">
      <c r="C1907" s="130"/>
      <c r="F1907" s="131"/>
    </row>
    <row r="1908" spans="3:6" x14ac:dyDescent="0.2">
      <c r="C1908" s="130"/>
      <c r="F1908" s="131"/>
    </row>
    <row r="1909" spans="3:6" x14ac:dyDescent="0.2">
      <c r="C1909" s="130"/>
      <c r="F1909" s="131"/>
    </row>
    <row r="1910" spans="3:6" x14ac:dyDescent="0.2">
      <c r="C1910" s="130"/>
      <c r="F1910" s="131"/>
    </row>
    <row r="1911" spans="3:6" x14ac:dyDescent="0.2">
      <c r="C1911" s="130"/>
      <c r="F1911" s="131"/>
    </row>
    <row r="1912" spans="3:6" x14ac:dyDescent="0.2">
      <c r="C1912" s="130"/>
      <c r="F1912" s="131"/>
    </row>
    <row r="1913" spans="3:6" x14ac:dyDescent="0.2">
      <c r="C1913" s="130"/>
      <c r="F1913" s="131"/>
    </row>
    <row r="1914" spans="3:6" x14ac:dyDescent="0.2">
      <c r="C1914" s="130"/>
      <c r="F1914" s="131"/>
    </row>
    <row r="1915" spans="3:6" x14ac:dyDescent="0.2">
      <c r="C1915" s="130"/>
      <c r="F1915" s="131"/>
    </row>
    <row r="1916" spans="3:6" x14ac:dyDescent="0.2">
      <c r="C1916" s="130"/>
      <c r="F1916" s="131"/>
    </row>
    <row r="1917" spans="3:6" x14ac:dyDescent="0.2">
      <c r="C1917" s="130"/>
      <c r="F1917" s="131"/>
    </row>
    <row r="1918" spans="3:6" x14ac:dyDescent="0.2">
      <c r="C1918" s="130"/>
      <c r="F1918" s="131"/>
    </row>
    <row r="1919" spans="3:6" x14ac:dyDescent="0.2">
      <c r="C1919" s="130"/>
      <c r="F1919" s="131"/>
    </row>
    <row r="1920" spans="3:6" x14ac:dyDescent="0.2">
      <c r="C1920" s="130"/>
      <c r="F1920" s="131"/>
    </row>
    <row r="1921" spans="3:6" x14ac:dyDescent="0.2">
      <c r="C1921" s="130"/>
      <c r="F1921" s="131"/>
    </row>
    <row r="1922" spans="3:6" x14ac:dyDescent="0.2">
      <c r="C1922" s="130"/>
      <c r="F1922" s="131"/>
    </row>
    <row r="1923" spans="3:6" x14ac:dyDescent="0.2">
      <c r="C1923" s="130"/>
      <c r="F1923" s="131"/>
    </row>
    <row r="1924" spans="3:6" x14ac:dyDescent="0.2">
      <c r="C1924" s="130"/>
      <c r="F1924" s="131"/>
    </row>
    <row r="1925" spans="3:6" x14ac:dyDescent="0.2">
      <c r="C1925" s="130"/>
      <c r="F1925" s="131"/>
    </row>
    <row r="1926" spans="3:6" x14ac:dyDescent="0.2">
      <c r="C1926" s="130"/>
      <c r="F1926" s="131"/>
    </row>
    <row r="1927" spans="3:6" x14ac:dyDescent="0.2">
      <c r="C1927" s="130"/>
      <c r="F1927" s="131"/>
    </row>
    <row r="1928" spans="3:6" x14ac:dyDescent="0.2">
      <c r="C1928" s="130"/>
      <c r="F1928" s="131"/>
    </row>
    <row r="1929" spans="3:6" x14ac:dyDescent="0.2">
      <c r="C1929" s="130"/>
      <c r="F1929" s="131"/>
    </row>
    <row r="1930" spans="3:6" x14ac:dyDescent="0.2">
      <c r="C1930" s="130"/>
      <c r="F1930" s="131"/>
    </row>
    <row r="1931" spans="3:6" x14ac:dyDescent="0.2">
      <c r="C1931" s="130"/>
      <c r="F1931" s="131"/>
    </row>
    <row r="1932" spans="3:6" x14ac:dyDescent="0.2">
      <c r="C1932" s="130"/>
      <c r="F1932" s="131"/>
    </row>
    <row r="1933" spans="3:6" x14ac:dyDescent="0.2">
      <c r="C1933" s="130"/>
      <c r="F1933" s="131"/>
    </row>
    <row r="1934" spans="3:6" x14ac:dyDescent="0.2">
      <c r="C1934" s="130"/>
      <c r="F1934" s="131"/>
    </row>
    <row r="1935" spans="3:6" x14ac:dyDescent="0.2">
      <c r="C1935" s="130"/>
      <c r="F1935" s="131"/>
    </row>
    <row r="1936" spans="3:6" x14ac:dyDescent="0.2">
      <c r="C1936" s="130"/>
      <c r="F1936" s="131"/>
    </row>
    <row r="1937" spans="3:6" x14ac:dyDescent="0.2">
      <c r="C1937" s="130"/>
      <c r="F1937" s="131"/>
    </row>
    <row r="1938" spans="3:6" x14ac:dyDescent="0.2">
      <c r="C1938" s="130"/>
      <c r="F1938" s="131"/>
    </row>
    <row r="1939" spans="3:6" x14ac:dyDescent="0.2">
      <c r="C1939" s="130"/>
      <c r="F1939" s="131"/>
    </row>
    <row r="1940" spans="3:6" x14ac:dyDescent="0.2">
      <c r="C1940" s="130"/>
      <c r="F1940" s="131"/>
    </row>
    <row r="1941" spans="3:6" x14ac:dyDescent="0.2">
      <c r="C1941" s="130"/>
      <c r="F1941" s="131"/>
    </row>
    <row r="1942" spans="3:6" x14ac:dyDescent="0.2">
      <c r="C1942" s="130"/>
      <c r="F1942" s="131"/>
    </row>
    <row r="1943" spans="3:6" x14ac:dyDescent="0.2">
      <c r="C1943" s="130"/>
      <c r="F1943" s="131"/>
    </row>
    <row r="1944" spans="3:6" x14ac:dyDescent="0.2">
      <c r="C1944" s="130"/>
      <c r="F1944" s="131"/>
    </row>
    <row r="1945" spans="3:6" x14ac:dyDescent="0.2">
      <c r="C1945" s="130"/>
      <c r="F1945" s="131"/>
    </row>
    <row r="1946" spans="3:6" x14ac:dyDescent="0.2">
      <c r="C1946" s="130"/>
      <c r="F1946" s="131"/>
    </row>
    <row r="1947" spans="3:6" x14ac:dyDescent="0.2">
      <c r="C1947" s="130"/>
      <c r="F1947" s="131"/>
    </row>
    <row r="1948" spans="3:6" x14ac:dyDescent="0.2">
      <c r="C1948" s="130"/>
      <c r="F1948" s="131"/>
    </row>
    <row r="1949" spans="3:6" x14ac:dyDescent="0.2">
      <c r="C1949" s="130"/>
      <c r="F1949" s="131"/>
    </row>
    <row r="1950" spans="3:6" x14ac:dyDescent="0.2">
      <c r="C1950" s="130"/>
      <c r="F1950" s="131"/>
    </row>
    <row r="1951" spans="3:6" x14ac:dyDescent="0.2">
      <c r="C1951" s="130"/>
      <c r="F1951" s="131"/>
    </row>
    <row r="1952" spans="3:6" x14ac:dyDescent="0.2">
      <c r="C1952" s="130"/>
      <c r="F1952" s="131"/>
    </row>
    <row r="1953" spans="3:6" x14ac:dyDescent="0.2">
      <c r="C1953" s="130"/>
      <c r="F1953" s="131"/>
    </row>
    <row r="1954" spans="3:6" x14ac:dyDescent="0.2">
      <c r="C1954" s="130"/>
      <c r="F1954" s="131"/>
    </row>
    <row r="1955" spans="3:6" x14ac:dyDescent="0.2">
      <c r="C1955" s="130"/>
      <c r="F1955" s="131"/>
    </row>
    <row r="1956" spans="3:6" x14ac:dyDescent="0.2">
      <c r="C1956" s="130"/>
      <c r="F1956" s="131"/>
    </row>
    <row r="1957" spans="3:6" x14ac:dyDescent="0.2">
      <c r="C1957" s="130"/>
      <c r="F1957" s="131"/>
    </row>
    <row r="1958" spans="3:6" x14ac:dyDescent="0.2">
      <c r="C1958" s="130"/>
      <c r="F1958" s="131"/>
    </row>
    <row r="1959" spans="3:6" x14ac:dyDescent="0.2">
      <c r="C1959" s="130"/>
      <c r="F1959" s="131"/>
    </row>
    <row r="1960" spans="3:6" x14ac:dyDescent="0.2">
      <c r="C1960" s="130"/>
      <c r="F1960" s="131"/>
    </row>
    <row r="1961" spans="3:6" x14ac:dyDescent="0.2">
      <c r="C1961" s="130"/>
      <c r="F1961" s="131"/>
    </row>
    <row r="1962" spans="3:6" x14ac:dyDescent="0.2">
      <c r="C1962" s="130"/>
      <c r="F1962" s="131"/>
    </row>
    <row r="1963" spans="3:6" x14ac:dyDescent="0.2">
      <c r="C1963" s="130"/>
      <c r="F1963" s="131"/>
    </row>
    <row r="1964" spans="3:6" x14ac:dyDescent="0.2">
      <c r="C1964" s="130"/>
      <c r="F1964" s="131"/>
    </row>
    <row r="1965" spans="3:6" x14ac:dyDescent="0.2">
      <c r="C1965" s="130"/>
      <c r="F1965" s="131"/>
    </row>
    <row r="1966" spans="3:6" x14ac:dyDescent="0.2">
      <c r="C1966" s="130"/>
      <c r="F1966" s="131"/>
    </row>
    <row r="1967" spans="3:6" x14ac:dyDescent="0.2">
      <c r="C1967" s="130"/>
      <c r="F1967" s="131"/>
    </row>
    <row r="1968" spans="3:6" x14ac:dyDescent="0.2">
      <c r="C1968" s="130"/>
      <c r="F1968" s="131"/>
    </row>
    <row r="1969" spans="3:6" x14ac:dyDescent="0.2">
      <c r="C1969" s="130"/>
      <c r="F1969" s="131"/>
    </row>
    <row r="1970" spans="3:6" x14ac:dyDescent="0.2">
      <c r="C1970" s="130"/>
      <c r="F1970" s="131"/>
    </row>
    <row r="1971" spans="3:6" x14ac:dyDescent="0.2">
      <c r="C1971" s="130"/>
      <c r="F1971" s="131"/>
    </row>
    <row r="1972" spans="3:6" x14ac:dyDescent="0.2">
      <c r="C1972" s="130"/>
      <c r="F1972" s="131"/>
    </row>
    <row r="1973" spans="3:6" x14ac:dyDescent="0.2">
      <c r="C1973" s="130"/>
      <c r="F1973" s="131"/>
    </row>
    <row r="1974" spans="3:6" x14ac:dyDescent="0.2">
      <c r="C1974" s="130"/>
      <c r="F1974" s="131"/>
    </row>
    <row r="1975" spans="3:6" x14ac:dyDescent="0.2">
      <c r="C1975" s="130"/>
      <c r="F1975" s="131"/>
    </row>
    <row r="1976" spans="3:6" x14ac:dyDescent="0.2">
      <c r="C1976" s="130"/>
      <c r="F1976" s="131"/>
    </row>
    <row r="1977" spans="3:6" x14ac:dyDescent="0.2">
      <c r="C1977" s="130"/>
      <c r="F1977" s="131"/>
    </row>
    <row r="1978" spans="3:6" x14ac:dyDescent="0.2">
      <c r="C1978" s="130"/>
      <c r="F1978" s="131"/>
    </row>
    <row r="1979" spans="3:6" x14ac:dyDescent="0.2">
      <c r="C1979" s="130"/>
      <c r="F1979" s="131"/>
    </row>
    <row r="1980" spans="3:6" x14ac:dyDescent="0.2">
      <c r="C1980" s="130"/>
      <c r="F1980" s="131"/>
    </row>
    <row r="1981" spans="3:6" x14ac:dyDescent="0.2">
      <c r="C1981" s="130"/>
      <c r="F1981" s="131"/>
    </row>
    <row r="1982" spans="3:6" x14ac:dyDescent="0.2">
      <c r="C1982" s="130"/>
      <c r="F1982" s="131"/>
    </row>
    <row r="1983" spans="3:6" x14ac:dyDescent="0.2">
      <c r="C1983" s="130"/>
      <c r="F1983" s="131"/>
    </row>
    <row r="1984" spans="3:6" x14ac:dyDescent="0.2">
      <c r="C1984" s="130"/>
      <c r="F1984" s="131"/>
    </row>
    <row r="1985" spans="3:6" x14ac:dyDescent="0.2">
      <c r="C1985" s="130"/>
      <c r="F1985" s="131"/>
    </row>
    <row r="1986" spans="3:6" x14ac:dyDescent="0.2">
      <c r="C1986" s="130"/>
      <c r="F1986" s="131"/>
    </row>
    <row r="1987" spans="3:6" x14ac:dyDescent="0.2">
      <c r="C1987" s="130"/>
      <c r="F1987" s="131"/>
    </row>
    <row r="1988" spans="3:6" x14ac:dyDescent="0.2">
      <c r="C1988" s="130"/>
      <c r="F1988" s="131"/>
    </row>
    <row r="1989" spans="3:6" x14ac:dyDescent="0.2">
      <c r="C1989" s="130"/>
      <c r="F1989" s="131"/>
    </row>
    <row r="1990" spans="3:6" x14ac:dyDescent="0.2">
      <c r="C1990" s="130"/>
      <c r="F1990" s="131"/>
    </row>
    <row r="1991" spans="3:6" x14ac:dyDescent="0.2">
      <c r="C1991" s="130"/>
      <c r="F1991" s="131"/>
    </row>
    <row r="1992" spans="3:6" x14ac:dyDescent="0.2">
      <c r="C1992" s="130"/>
      <c r="F1992" s="131"/>
    </row>
    <row r="1993" spans="3:6" x14ac:dyDescent="0.2">
      <c r="C1993" s="130"/>
      <c r="F1993" s="131"/>
    </row>
    <row r="1994" spans="3:6" x14ac:dyDescent="0.2">
      <c r="C1994" s="130"/>
      <c r="F1994" s="131"/>
    </row>
    <row r="1995" spans="3:6" x14ac:dyDescent="0.2">
      <c r="C1995" s="130"/>
      <c r="F1995" s="131"/>
    </row>
    <row r="1996" spans="3:6" x14ac:dyDescent="0.2">
      <c r="C1996" s="130"/>
      <c r="F1996" s="131"/>
    </row>
    <row r="1997" spans="3:6" x14ac:dyDescent="0.2">
      <c r="C1997" s="130"/>
      <c r="F1997" s="131"/>
    </row>
    <row r="1998" spans="3:6" x14ac:dyDescent="0.2">
      <c r="C1998" s="130"/>
      <c r="F1998" s="131"/>
    </row>
    <row r="1999" spans="3:6" x14ac:dyDescent="0.2">
      <c r="C1999" s="130"/>
      <c r="F1999" s="131"/>
    </row>
    <row r="2000" spans="3:6" x14ac:dyDescent="0.2">
      <c r="C2000" s="130"/>
      <c r="F2000" s="131"/>
    </row>
    <row r="2001" spans="3:6" x14ac:dyDescent="0.2">
      <c r="C2001" s="130"/>
      <c r="F2001" s="131"/>
    </row>
    <row r="2002" spans="3:6" x14ac:dyDescent="0.2">
      <c r="C2002" s="130"/>
      <c r="F2002" s="131"/>
    </row>
    <row r="2003" spans="3:6" x14ac:dyDescent="0.2">
      <c r="C2003" s="130"/>
      <c r="F2003" s="131"/>
    </row>
    <row r="2004" spans="3:6" x14ac:dyDescent="0.2">
      <c r="C2004" s="130"/>
      <c r="F2004" s="131"/>
    </row>
    <row r="2005" spans="3:6" x14ac:dyDescent="0.2">
      <c r="C2005" s="130"/>
      <c r="F2005" s="131"/>
    </row>
    <row r="2006" spans="3:6" x14ac:dyDescent="0.2">
      <c r="C2006" s="130"/>
      <c r="F2006" s="131"/>
    </row>
    <row r="2007" spans="3:6" x14ac:dyDescent="0.2">
      <c r="C2007" s="130"/>
      <c r="F2007" s="131"/>
    </row>
    <row r="2008" spans="3:6" x14ac:dyDescent="0.2">
      <c r="C2008" s="130"/>
      <c r="F2008" s="131"/>
    </row>
    <row r="2009" spans="3:6" x14ac:dyDescent="0.2">
      <c r="C2009" s="130"/>
      <c r="F2009" s="131"/>
    </row>
    <row r="2010" spans="3:6" x14ac:dyDescent="0.2">
      <c r="C2010" s="130"/>
      <c r="F2010" s="131"/>
    </row>
    <row r="2011" spans="3:6" x14ac:dyDescent="0.2">
      <c r="C2011" s="130"/>
      <c r="F2011" s="131"/>
    </row>
    <row r="2012" spans="3:6" x14ac:dyDescent="0.2">
      <c r="C2012" s="130"/>
      <c r="F2012" s="131"/>
    </row>
    <row r="2013" spans="3:6" x14ac:dyDescent="0.2">
      <c r="C2013" s="130"/>
      <c r="F2013" s="131"/>
    </row>
    <row r="2014" spans="3:6" x14ac:dyDescent="0.2">
      <c r="C2014" s="130"/>
      <c r="F2014" s="131"/>
    </row>
    <row r="2015" spans="3:6" x14ac:dyDescent="0.2">
      <c r="C2015" s="130"/>
      <c r="F2015" s="131"/>
    </row>
    <row r="2016" spans="3:6" x14ac:dyDescent="0.2">
      <c r="C2016" s="130"/>
      <c r="F2016" s="131"/>
    </row>
    <row r="2017" spans="3:6" x14ac:dyDescent="0.2">
      <c r="C2017" s="130"/>
      <c r="F2017" s="131"/>
    </row>
    <row r="2018" spans="3:6" x14ac:dyDescent="0.2">
      <c r="C2018" s="130"/>
      <c r="F2018" s="131"/>
    </row>
    <row r="2019" spans="3:6" x14ac:dyDescent="0.2">
      <c r="C2019" s="130"/>
      <c r="F2019" s="131"/>
    </row>
    <row r="2020" spans="3:6" x14ac:dyDescent="0.2">
      <c r="C2020" s="130"/>
      <c r="F2020" s="131"/>
    </row>
    <row r="2021" spans="3:6" x14ac:dyDescent="0.2">
      <c r="C2021" s="130"/>
      <c r="F2021" s="131"/>
    </row>
    <row r="2022" spans="3:6" x14ac:dyDescent="0.2">
      <c r="C2022" s="130"/>
      <c r="F2022" s="131"/>
    </row>
    <row r="2023" spans="3:6" x14ac:dyDescent="0.2">
      <c r="C2023" s="130"/>
      <c r="F2023" s="131"/>
    </row>
    <row r="2024" spans="3:6" x14ac:dyDescent="0.2">
      <c r="C2024" s="130"/>
      <c r="F2024" s="131"/>
    </row>
    <row r="2025" spans="3:6" x14ac:dyDescent="0.2">
      <c r="C2025" s="130"/>
      <c r="F2025" s="131"/>
    </row>
    <row r="2026" spans="3:6" x14ac:dyDescent="0.2">
      <c r="C2026" s="130"/>
      <c r="F2026" s="131"/>
    </row>
    <row r="2027" spans="3:6" x14ac:dyDescent="0.2">
      <c r="C2027" s="130"/>
      <c r="F2027" s="131"/>
    </row>
    <row r="2028" spans="3:6" x14ac:dyDescent="0.2">
      <c r="C2028" s="130"/>
      <c r="F2028" s="131"/>
    </row>
    <row r="2029" spans="3:6" x14ac:dyDescent="0.2">
      <c r="C2029" s="130"/>
      <c r="F2029" s="131"/>
    </row>
    <row r="2030" spans="3:6" x14ac:dyDescent="0.2">
      <c r="C2030" s="130"/>
      <c r="F2030" s="131"/>
    </row>
    <row r="2031" spans="3:6" x14ac:dyDescent="0.2">
      <c r="C2031" s="130"/>
      <c r="F2031" s="131"/>
    </row>
    <row r="2032" spans="3:6" x14ac:dyDescent="0.2">
      <c r="C2032" s="130"/>
      <c r="F2032" s="131"/>
    </row>
    <row r="2033" spans="3:6" x14ac:dyDescent="0.2">
      <c r="C2033" s="130"/>
      <c r="F2033" s="131"/>
    </row>
    <row r="2034" spans="3:6" x14ac:dyDescent="0.2">
      <c r="C2034" s="130"/>
      <c r="F2034" s="131"/>
    </row>
    <row r="2035" spans="3:6" x14ac:dyDescent="0.2">
      <c r="C2035" s="130"/>
      <c r="F2035" s="131"/>
    </row>
    <row r="2036" spans="3:6" x14ac:dyDescent="0.2">
      <c r="C2036" s="130"/>
      <c r="F2036" s="131"/>
    </row>
    <row r="2037" spans="3:6" x14ac:dyDescent="0.2">
      <c r="C2037" s="130"/>
      <c r="F2037" s="131"/>
    </row>
    <row r="2038" spans="3:6" x14ac:dyDescent="0.2">
      <c r="C2038" s="130"/>
      <c r="F2038" s="131"/>
    </row>
    <row r="2039" spans="3:6" x14ac:dyDescent="0.2">
      <c r="C2039" s="130"/>
      <c r="F2039" s="131"/>
    </row>
    <row r="2040" spans="3:6" x14ac:dyDescent="0.2">
      <c r="C2040" s="130"/>
      <c r="F2040" s="131"/>
    </row>
    <row r="2041" spans="3:6" x14ac:dyDescent="0.2">
      <c r="C2041" s="130"/>
      <c r="F2041" s="131"/>
    </row>
    <row r="2042" spans="3:6" x14ac:dyDescent="0.2">
      <c r="C2042" s="130"/>
      <c r="F2042" s="131"/>
    </row>
    <row r="2043" spans="3:6" x14ac:dyDescent="0.2">
      <c r="C2043" s="130"/>
      <c r="F2043" s="131"/>
    </row>
    <row r="2044" spans="3:6" x14ac:dyDescent="0.2">
      <c r="C2044" s="130"/>
      <c r="F2044" s="131"/>
    </row>
    <row r="2045" spans="3:6" x14ac:dyDescent="0.2">
      <c r="C2045" s="130"/>
      <c r="F2045" s="131"/>
    </row>
    <row r="2046" spans="3:6" x14ac:dyDescent="0.2">
      <c r="C2046" s="130"/>
      <c r="F2046" s="131"/>
    </row>
    <row r="2047" spans="3:6" x14ac:dyDescent="0.2">
      <c r="C2047" s="130"/>
      <c r="F2047" s="131"/>
    </row>
    <row r="2048" spans="3:6" x14ac:dyDescent="0.2">
      <c r="C2048" s="130"/>
      <c r="F2048" s="131"/>
    </row>
    <row r="2049" spans="3:6" x14ac:dyDescent="0.2">
      <c r="C2049" s="130"/>
      <c r="F2049" s="131"/>
    </row>
    <row r="2050" spans="3:6" x14ac:dyDescent="0.2">
      <c r="C2050" s="130"/>
      <c r="F2050" s="131"/>
    </row>
    <row r="2051" spans="3:6" x14ac:dyDescent="0.2">
      <c r="C2051" s="130"/>
      <c r="F2051" s="131"/>
    </row>
    <row r="2052" spans="3:6" x14ac:dyDescent="0.2">
      <c r="C2052" s="130"/>
      <c r="F2052" s="131"/>
    </row>
    <row r="2053" spans="3:6" x14ac:dyDescent="0.2">
      <c r="C2053" s="130"/>
      <c r="F2053" s="131"/>
    </row>
    <row r="2054" spans="3:6" x14ac:dyDescent="0.2">
      <c r="C2054" s="130"/>
      <c r="F2054" s="131"/>
    </row>
    <row r="2055" spans="3:6" x14ac:dyDescent="0.2">
      <c r="C2055" s="130"/>
      <c r="F2055" s="131"/>
    </row>
    <row r="2056" spans="3:6" x14ac:dyDescent="0.2">
      <c r="C2056" s="130"/>
      <c r="F2056" s="131"/>
    </row>
    <row r="2057" spans="3:6" x14ac:dyDescent="0.2">
      <c r="C2057" s="130"/>
      <c r="F2057" s="131"/>
    </row>
    <row r="2058" spans="3:6" x14ac:dyDescent="0.2">
      <c r="C2058" s="130"/>
      <c r="F2058" s="131"/>
    </row>
    <row r="2059" spans="3:6" x14ac:dyDescent="0.2">
      <c r="C2059" s="130"/>
      <c r="F2059" s="131"/>
    </row>
    <row r="2060" spans="3:6" x14ac:dyDescent="0.2">
      <c r="C2060" s="130"/>
      <c r="F2060" s="131"/>
    </row>
    <row r="2061" spans="3:6" x14ac:dyDescent="0.2">
      <c r="C2061" s="130"/>
      <c r="F2061" s="131"/>
    </row>
    <row r="2062" spans="3:6" x14ac:dyDescent="0.2">
      <c r="C2062" s="130"/>
      <c r="F2062" s="131"/>
    </row>
    <row r="2063" spans="3:6" x14ac:dyDescent="0.2">
      <c r="C2063" s="130"/>
      <c r="F2063" s="131"/>
    </row>
    <row r="2064" spans="3:6" x14ac:dyDescent="0.2">
      <c r="C2064" s="130"/>
      <c r="F2064" s="131"/>
    </row>
    <row r="2065" spans="3:6" x14ac:dyDescent="0.2">
      <c r="C2065" s="130"/>
      <c r="F2065" s="131"/>
    </row>
    <row r="2066" spans="3:6" x14ac:dyDescent="0.2">
      <c r="C2066" s="130"/>
      <c r="F2066" s="131"/>
    </row>
    <row r="2067" spans="3:6" x14ac:dyDescent="0.2">
      <c r="C2067" s="130"/>
      <c r="F2067" s="131"/>
    </row>
    <row r="2068" spans="3:6" x14ac:dyDescent="0.2">
      <c r="C2068" s="130"/>
      <c r="F2068" s="131"/>
    </row>
    <row r="2069" spans="3:6" x14ac:dyDescent="0.2">
      <c r="C2069" s="130"/>
      <c r="F2069" s="131"/>
    </row>
    <row r="2070" spans="3:6" x14ac:dyDescent="0.2">
      <c r="C2070" s="130"/>
      <c r="F2070" s="131"/>
    </row>
    <row r="2071" spans="3:6" x14ac:dyDescent="0.2">
      <c r="C2071" s="130"/>
      <c r="F2071" s="131"/>
    </row>
    <row r="2072" spans="3:6" x14ac:dyDescent="0.2">
      <c r="C2072" s="130"/>
      <c r="F2072" s="131"/>
    </row>
    <row r="2073" spans="3:6" x14ac:dyDescent="0.2">
      <c r="C2073" s="130"/>
      <c r="F2073" s="131"/>
    </row>
    <row r="2074" spans="3:6" x14ac:dyDescent="0.2">
      <c r="C2074" s="130"/>
      <c r="F2074" s="131"/>
    </row>
    <row r="2075" spans="3:6" x14ac:dyDescent="0.2">
      <c r="C2075" s="130"/>
      <c r="F2075" s="131"/>
    </row>
    <row r="2076" spans="3:6" x14ac:dyDescent="0.2">
      <c r="C2076" s="130"/>
      <c r="F2076" s="131"/>
    </row>
    <row r="2077" spans="3:6" x14ac:dyDescent="0.2">
      <c r="C2077" s="130"/>
      <c r="F2077" s="131"/>
    </row>
    <row r="2078" spans="3:6" x14ac:dyDescent="0.2">
      <c r="C2078" s="130"/>
      <c r="F2078" s="131"/>
    </row>
    <row r="2079" spans="3:6" x14ac:dyDescent="0.2">
      <c r="C2079" s="130"/>
      <c r="F2079" s="131"/>
    </row>
    <row r="2080" spans="3:6" x14ac:dyDescent="0.2">
      <c r="C2080" s="130"/>
      <c r="F2080" s="131"/>
    </row>
    <row r="2081" spans="3:6" x14ac:dyDescent="0.2">
      <c r="C2081" s="130"/>
      <c r="F2081" s="131"/>
    </row>
    <row r="2082" spans="3:6" x14ac:dyDescent="0.2">
      <c r="C2082" s="130"/>
      <c r="F2082" s="131"/>
    </row>
    <row r="2083" spans="3:6" x14ac:dyDescent="0.2">
      <c r="C2083" s="130"/>
      <c r="F2083" s="131"/>
    </row>
    <row r="2084" spans="3:6" x14ac:dyDescent="0.2">
      <c r="C2084" s="130"/>
      <c r="F2084" s="131"/>
    </row>
    <row r="2085" spans="3:6" x14ac:dyDescent="0.2">
      <c r="C2085" s="130"/>
      <c r="F2085" s="131"/>
    </row>
    <row r="2086" spans="3:6" x14ac:dyDescent="0.2">
      <c r="C2086" s="130"/>
      <c r="F2086" s="131"/>
    </row>
    <row r="2087" spans="3:6" x14ac:dyDescent="0.2">
      <c r="C2087" s="130"/>
      <c r="F2087" s="131"/>
    </row>
    <row r="2088" spans="3:6" x14ac:dyDescent="0.2">
      <c r="C2088" s="130"/>
      <c r="F2088" s="131"/>
    </row>
    <row r="2089" spans="3:6" x14ac:dyDescent="0.2">
      <c r="C2089" s="130"/>
      <c r="F2089" s="131"/>
    </row>
    <row r="2090" spans="3:6" x14ac:dyDescent="0.2">
      <c r="C2090" s="130"/>
      <c r="F2090" s="131"/>
    </row>
    <row r="2091" spans="3:6" x14ac:dyDescent="0.2">
      <c r="C2091" s="130"/>
      <c r="F2091" s="131"/>
    </row>
    <row r="2092" spans="3:6" x14ac:dyDescent="0.2">
      <c r="C2092" s="130"/>
      <c r="F2092" s="131"/>
    </row>
    <row r="2093" spans="3:6" x14ac:dyDescent="0.2">
      <c r="C2093" s="130"/>
      <c r="F2093" s="131"/>
    </row>
    <row r="2094" spans="3:6" x14ac:dyDescent="0.2">
      <c r="C2094" s="130"/>
      <c r="F2094" s="131"/>
    </row>
    <row r="2095" spans="3:6" x14ac:dyDescent="0.2">
      <c r="C2095" s="130"/>
      <c r="F2095" s="131"/>
    </row>
    <row r="2096" spans="3:6" x14ac:dyDescent="0.2">
      <c r="C2096" s="130"/>
      <c r="F2096" s="131"/>
    </row>
    <row r="2097" spans="3:6" x14ac:dyDescent="0.2">
      <c r="C2097" s="130"/>
      <c r="F2097" s="131"/>
    </row>
    <row r="2098" spans="3:6" x14ac:dyDescent="0.2">
      <c r="C2098" s="130"/>
      <c r="F2098" s="131"/>
    </row>
    <row r="2099" spans="3:6" x14ac:dyDescent="0.2">
      <c r="C2099" s="130"/>
      <c r="F2099" s="131"/>
    </row>
    <row r="2100" spans="3:6" x14ac:dyDescent="0.2">
      <c r="C2100" s="130"/>
      <c r="F2100" s="131"/>
    </row>
    <row r="2101" spans="3:6" x14ac:dyDescent="0.2">
      <c r="C2101" s="130"/>
      <c r="F2101" s="131"/>
    </row>
    <row r="2102" spans="3:6" x14ac:dyDescent="0.2">
      <c r="C2102" s="130"/>
      <c r="F2102" s="131"/>
    </row>
    <row r="2103" spans="3:6" x14ac:dyDescent="0.2">
      <c r="C2103" s="130"/>
      <c r="F2103" s="131"/>
    </row>
    <row r="2104" spans="3:6" x14ac:dyDescent="0.2">
      <c r="C2104" s="130"/>
      <c r="F2104" s="131"/>
    </row>
    <row r="2105" spans="3:6" x14ac:dyDescent="0.2">
      <c r="C2105" s="130"/>
      <c r="F2105" s="131"/>
    </row>
    <row r="2106" spans="3:6" x14ac:dyDescent="0.2">
      <c r="C2106" s="130"/>
      <c r="F2106" s="131"/>
    </row>
    <row r="2107" spans="3:6" x14ac:dyDescent="0.2">
      <c r="C2107" s="130"/>
      <c r="F2107" s="131"/>
    </row>
    <row r="2108" spans="3:6" x14ac:dyDescent="0.2">
      <c r="C2108" s="130"/>
      <c r="F2108" s="131"/>
    </row>
    <row r="2109" spans="3:6" x14ac:dyDescent="0.2">
      <c r="C2109" s="130"/>
      <c r="F2109" s="131"/>
    </row>
    <row r="2110" spans="3:6" x14ac:dyDescent="0.2">
      <c r="C2110" s="130"/>
      <c r="F2110" s="131"/>
    </row>
    <row r="2111" spans="3:6" x14ac:dyDescent="0.2">
      <c r="C2111" s="130"/>
      <c r="F2111" s="131"/>
    </row>
    <row r="2112" spans="3:6" x14ac:dyDescent="0.2">
      <c r="C2112" s="130"/>
      <c r="F2112" s="131"/>
    </row>
    <row r="2113" spans="3:6" x14ac:dyDescent="0.2">
      <c r="C2113" s="130"/>
      <c r="F2113" s="131"/>
    </row>
    <row r="2114" spans="3:6" x14ac:dyDescent="0.2">
      <c r="C2114" s="130"/>
      <c r="F2114" s="131"/>
    </row>
    <row r="2115" spans="3:6" x14ac:dyDescent="0.2">
      <c r="C2115" s="130"/>
      <c r="F2115" s="131"/>
    </row>
    <row r="2116" spans="3:6" x14ac:dyDescent="0.2">
      <c r="C2116" s="130"/>
      <c r="F2116" s="131"/>
    </row>
    <row r="2117" spans="3:6" x14ac:dyDescent="0.2">
      <c r="C2117" s="130"/>
      <c r="F2117" s="131"/>
    </row>
    <row r="2118" spans="3:6" x14ac:dyDescent="0.2">
      <c r="C2118" s="130"/>
      <c r="F2118" s="131"/>
    </row>
    <row r="2119" spans="3:6" x14ac:dyDescent="0.2">
      <c r="C2119" s="130"/>
      <c r="F2119" s="131"/>
    </row>
    <row r="2120" spans="3:6" x14ac:dyDescent="0.2">
      <c r="C2120" s="130"/>
      <c r="F2120" s="131"/>
    </row>
    <row r="2121" spans="3:6" x14ac:dyDescent="0.2">
      <c r="C2121" s="130"/>
      <c r="F2121" s="131"/>
    </row>
    <row r="2122" spans="3:6" x14ac:dyDescent="0.2">
      <c r="C2122" s="130"/>
      <c r="F2122" s="131"/>
    </row>
    <row r="2123" spans="3:6" x14ac:dyDescent="0.2">
      <c r="C2123" s="130"/>
      <c r="F2123" s="131"/>
    </row>
    <row r="2124" spans="3:6" x14ac:dyDescent="0.2">
      <c r="C2124" s="130"/>
      <c r="F2124" s="131"/>
    </row>
    <row r="2125" spans="3:6" x14ac:dyDescent="0.2">
      <c r="C2125" s="130"/>
      <c r="F2125" s="131"/>
    </row>
    <row r="2126" spans="3:6" x14ac:dyDescent="0.2">
      <c r="C2126" s="130"/>
      <c r="F2126" s="131"/>
    </row>
    <row r="2127" spans="3:6" x14ac:dyDescent="0.2">
      <c r="C2127" s="130"/>
      <c r="F2127" s="131"/>
    </row>
    <row r="2128" spans="3:6" x14ac:dyDescent="0.2">
      <c r="C2128" s="130"/>
      <c r="F2128" s="131"/>
    </row>
    <row r="2129" spans="3:6" x14ac:dyDescent="0.2">
      <c r="C2129" s="130"/>
      <c r="F2129" s="131"/>
    </row>
    <row r="2130" spans="3:6" x14ac:dyDescent="0.2">
      <c r="C2130" s="130"/>
      <c r="F2130" s="131"/>
    </row>
    <row r="2131" spans="3:6" x14ac:dyDescent="0.2">
      <c r="C2131" s="130"/>
      <c r="F2131" s="131"/>
    </row>
    <row r="2132" spans="3:6" x14ac:dyDescent="0.2">
      <c r="C2132" s="130"/>
      <c r="F2132" s="131"/>
    </row>
    <row r="2133" spans="3:6" x14ac:dyDescent="0.2">
      <c r="C2133" s="130"/>
      <c r="F2133" s="131"/>
    </row>
    <row r="2134" spans="3:6" x14ac:dyDescent="0.2">
      <c r="C2134" s="130"/>
      <c r="F2134" s="131"/>
    </row>
    <row r="2135" spans="3:6" x14ac:dyDescent="0.2">
      <c r="C2135" s="130"/>
      <c r="F2135" s="131"/>
    </row>
    <row r="2136" spans="3:6" x14ac:dyDescent="0.2">
      <c r="C2136" s="130"/>
      <c r="F2136" s="131"/>
    </row>
    <row r="2137" spans="3:6" x14ac:dyDescent="0.2">
      <c r="C2137" s="130"/>
      <c r="F2137" s="131"/>
    </row>
    <row r="2138" spans="3:6" x14ac:dyDescent="0.2">
      <c r="C2138" s="130"/>
      <c r="F2138" s="131"/>
    </row>
    <row r="2139" spans="3:6" x14ac:dyDescent="0.2">
      <c r="C2139" s="130"/>
      <c r="F2139" s="131"/>
    </row>
    <row r="2140" spans="3:6" x14ac:dyDescent="0.2">
      <c r="C2140" s="130"/>
      <c r="F2140" s="131"/>
    </row>
    <row r="2141" spans="3:6" x14ac:dyDescent="0.2">
      <c r="C2141" s="130"/>
      <c r="F2141" s="131"/>
    </row>
    <row r="2142" spans="3:6" x14ac:dyDescent="0.2">
      <c r="C2142" s="130"/>
      <c r="F2142" s="131"/>
    </row>
    <row r="2143" spans="3:6" x14ac:dyDescent="0.2">
      <c r="C2143" s="130"/>
      <c r="F2143" s="131"/>
    </row>
    <row r="2144" spans="3:6" x14ac:dyDescent="0.2">
      <c r="C2144" s="130"/>
      <c r="F2144" s="131"/>
    </row>
    <row r="2145" spans="3:6" x14ac:dyDescent="0.2">
      <c r="C2145" s="130"/>
      <c r="F2145" s="131"/>
    </row>
    <row r="2146" spans="3:6" x14ac:dyDescent="0.2">
      <c r="C2146" s="130"/>
      <c r="F2146" s="131"/>
    </row>
    <row r="2147" spans="3:6" x14ac:dyDescent="0.2">
      <c r="C2147" s="130"/>
      <c r="F2147" s="131"/>
    </row>
    <row r="2148" spans="3:6" x14ac:dyDescent="0.2">
      <c r="C2148" s="130"/>
      <c r="F2148" s="131"/>
    </row>
    <row r="2149" spans="3:6" x14ac:dyDescent="0.2">
      <c r="C2149" s="130"/>
      <c r="F2149" s="131"/>
    </row>
    <row r="2150" spans="3:6" x14ac:dyDescent="0.2">
      <c r="C2150" s="130"/>
      <c r="F2150" s="131"/>
    </row>
    <row r="2151" spans="3:6" x14ac:dyDescent="0.2">
      <c r="C2151" s="130"/>
      <c r="F2151" s="131"/>
    </row>
    <row r="2152" spans="3:6" x14ac:dyDescent="0.2">
      <c r="C2152" s="130"/>
      <c r="F2152" s="131"/>
    </row>
    <row r="2153" spans="3:6" x14ac:dyDescent="0.2">
      <c r="C2153" s="130"/>
      <c r="F2153" s="131"/>
    </row>
    <row r="2154" spans="3:6" x14ac:dyDescent="0.2">
      <c r="C2154" s="130"/>
      <c r="F2154" s="131"/>
    </row>
    <row r="2155" spans="3:6" x14ac:dyDescent="0.2">
      <c r="C2155" s="130"/>
      <c r="F2155" s="131"/>
    </row>
    <row r="2156" spans="3:6" x14ac:dyDescent="0.2">
      <c r="C2156" s="130"/>
      <c r="F2156" s="131"/>
    </row>
    <row r="2157" spans="3:6" x14ac:dyDescent="0.2">
      <c r="C2157" s="130"/>
      <c r="F2157" s="131"/>
    </row>
    <row r="2158" spans="3:6" x14ac:dyDescent="0.2">
      <c r="C2158" s="130"/>
      <c r="F2158" s="131"/>
    </row>
    <row r="2159" spans="3:6" x14ac:dyDescent="0.2">
      <c r="C2159" s="130"/>
      <c r="F2159" s="131"/>
    </row>
    <row r="2160" spans="3:6" x14ac:dyDescent="0.2">
      <c r="C2160" s="130"/>
      <c r="F2160" s="131"/>
    </row>
    <row r="2161" spans="3:6" x14ac:dyDescent="0.2">
      <c r="C2161" s="130"/>
      <c r="F2161" s="131"/>
    </row>
    <row r="2162" spans="3:6" x14ac:dyDescent="0.2">
      <c r="C2162" s="130"/>
      <c r="F2162" s="131"/>
    </row>
    <row r="2163" spans="3:6" x14ac:dyDescent="0.2">
      <c r="C2163" s="130"/>
      <c r="F2163" s="131"/>
    </row>
    <row r="2164" spans="3:6" x14ac:dyDescent="0.2">
      <c r="C2164" s="130"/>
      <c r="F2164" s="131"/>
    </row>
    <row r="2165" spans="3:6" x14ac:dyDescent="0.2">
      <c r="C2165" s="130"/>
      <c r="F2165" s="131"/>
    </row>
    <row r="2166" spans="3:6" x14ac:dyDescent="0.2">
      <c r="C2166" s="130"/>
      <c r="F2166" s="131"/>
    </row>
    <row r="2167" spans="3:6" x14ac:dyDescent="0.2">
      <c r="C2167" s="130"/>
      <c r="F2167" s="131"/>
    </row>
    <row r="2168" spans="3:6" x14ac:dyDescent="0.2">
      <c r="C2168" s="130"/>
      <c r="F2168" s="131"/>
    </row>
    <row r="2169" spans="3:6" x14ac:dyDescent="0.2">
      <c r="C2169" s="130"/>
      <c r="F2169" s="131"/>
    </row>
    <row r="2170" spans="3:6" x14ac:dyDescent="0.2">
      <c r="C2170" s="130"/>
      <c r="F2170" s="131"/>
    </row>
    <row r="2171" spans="3:6" x14ac:dyDescent="0.2">
      <c r="C2171" s="130"/>
      <c r="F2171" s="131"/>
    </row>
    <row r="2172" spans="3:6" x14ac:dyDescent="0.2">
      <c r="C2172" s="130"/>
      <c r="F2172" s="131"/>
    </row>
    <row r="2173" spans="3:6" x14ac:dyDescent="0.2">
      <c r="C2173" s="130"/>
      <c r="F2173" s="131"/>
    </row>
    <row r="2174" spans="3:6" x14ac:dyDescent="0.2">
      <c r="C2174" s="130"/>
      <c r="F2174" s="131"/>
    </row>
    <row r="2175" spans="3:6" x14ac:dyDescent="0.2">
      <c r="C2175" s="130"/>
      <c r="F2175" s="131"/>
    </row>
    <row r="2176" spans="3:6" x14ac:dyDescent="0.2">
      <c r="C2176" s="130"/>
      <c r="F2176" s="131"/>
    </row>
    <row r="2177" spans="3:6" x14ac:dyDescent="0.2">
      <c r="C2177" s="130"/>
      <c r="F2177" s="131"/>
    </row>
    <row r="2178" spans="3:6" x14ac:dyDescent="0.2">
      <c r="C2178" s="130"/>
      <c r="F2178" s="131"/>
    </row>
    <row r="2179" spans="3:6" x14ac:dyDescent="0.2">
      <c r="C2179" s="130"/>
      <c r="F2179" s="131"/>
    </row>
    <row r="2180" spans="3:6" x14ac:dyDescent="0.2">
      <c r="C2180" s="130"/>
      <c r="F2180" s="131"/>
    </row>
    <row r="2181" spans="3:6" x14ac:dyDescent="0.2">
      <c r="C2181" s="130"/>
      <c r="F2181" s="131"/>
    </row>
    <row r="2182" spans="3:6" x14ac:dyDescent="0.2">
      <c r="C2182" s="130"/>
      <c r="F2182" s="131"/>
    </row>
    <row r="2183" spans="3:6" x14ac:dyDescent="0.2">
      <c r="C2183" s="130"/>
      <c r="F2183" s="131"/>
    </row>
    <row r="2184" spans="3:6" x14ac:dyDescent="0.2">
      <c r="C2184" s="130"/>
      <c r="F2184" s="131"/>
    </row>
    <row r="2185" spans="3:6" x14ac:dyDescent="0.2">
      <c r="C2185" s="130"/>
      <c r="F2185" s="131"/>
    </row>
    <row r="2186" spans="3:6" x14ac:dyDescent="0.2">
      <c r="C2186" s="130"/>
      <c r="F2186" s="131"/>
    </row>
    <row r="2187" spans="3:6" x14ac:dyDescent="0.2">
      <c r="C2187" s="130"/>
      <c r="F2187" s="131"/>
    </row>
    <row r="2188" spans="3:6" x14ac:dyDescent="0.2">
      <c r="C2188" s="130"/>
      <c r="F2188" s="131"/>
    </row>
    <row r="2189" spans="3:6" x14ac:dyDescent="0.2">
      <c r="C2189" s="130"/>
      <c r="F2189" s="131"/>
    </row>
    <row r="2190" spans="3:6" x14ac:dyDescent="0.2">
      <c r="C2190" s="130"/>
      <c r="F2190" s="131"/>
    </row>
    <row r="2191" spans="3:6" x14ac:dyDescent="0.2">
      <c r="C2191" s="130"/>
      <c r="F2191" s="131"/>
    </row>
    <row r="2192" spans="3:6" x14ac:dyDescent="0.2">
      <c r="C2192" s="130"/>
      <c r="F2192" s="131"/>
    </row>
    <row r="2193" spans="3:6" x14ac:dyDescent="0.2">
      <c r="C2193" s="130"/>
      <c r="F2193" s="131"/>
    </row>
    <row r="2194" spans="3:6" x14ac:dyDescent="0.2">
      <c r="C2194" s="130"/>
      <c r="F2194" s="131"/>
    </row>
    <row r="2195" spans="3:6" x14ac:dyDescent="0.2">
      <c r="C2195" s="130"/>
      <c r="F2195" s="131"/>
    </row>
    <row r="2196" spans="3:6" x14ac:dyDescent="0.2">
      <c r="C2196" s="130"/>
      <c r="F2196" s="131"/>
    </row>
    <row r="2197" spans="3:6" x14ac:dyDescent="0.2">
      <c r="C2197" s="130"/>
      <c r="F2197" s="131"/>
    </row>
    <row r="2198" spans="3:6" x14ac:dyDescent="0.2">
      <c r="C2198" s="130"/>
      <c r="F2198" s="131"/>
    </row>
    <row r="2199" spans="3:6" x14ac:dyDescent="0.2">
      <c r="C2199" s="130"/>
      <c r="F2199" s="131"/>
    </row>
    <row r="2200" spans="3:6" x14ac:dyDescent="0.2">
      <c r="C2200" s="130"/>
      <c r="F2200" s="131"/>
    </row>
    <row r="2201" spans="3:6" x14ac:dyDescent="0.2">
      <c r="C2201" s="130"/>
      <c r="F2201" s="131"/>
    </row>
    <row r="2202" spans="3:6" x14ac:dyDescent="0.2">
      <c r="C2202" s="130"/>
      <c r="F2202" s="131"/>
    </row>
    <row r="2203" spans="3:6" x14ac:dyDescent="0.2">
      <c r="C2203" s="130"/>
      <c r="F2203" s="131"/>
    </row>
    <row r="2204" spans="3:6" x14ac:dyDescent="0.2">
      <c r="C2204" s="130"/>
      <c r="F2204" s="131"/>
    </row>
    <row r="2205" spans="3:6" x14ac:dyDescent="0.2">
      <c r="C2205" s="130"/>
      <c r="F2205" s="131"/>
    </row>
    <row r="2206" spans="3:6" x14ac:dyDescent="0.2">
      <c r="C2206" s="130"/>
      <c r="F2206" s="131"/>
    </row>
    <row r="2207" spans="3:6" x14ac:dyDescent="0.2">
      <c r="C2207" s="130"/>
      <c r="F2207" s="131"/>
    </row>
    <row r="2208" spans="3:6" x14ac:dyDescent="0.2">
      <c r="C2208" s="130"/>
      <c r="F2208" s="131"/>
    </row>
    <row r="2209" spans="3:6" x14ac:dyDescent="0.2">
      <c r="C2209" s="130"/>
      <c r="F2209" s="131"/>
    </row>
    <row r="2210" spans="3:6" x14ac:dyDescent="0.2">
      <c r="C2210" s="130"/>
      <c r="F2210" s="131"/>
    </row>
    <row r="2211" spans="3:6" x14ac:dyDescent="0.2">
      <c r="C2211" s="130"/>
      <c r="F2211" s="131"/>
    </row>
    <row r="2212" spans="3:6" x14ac:dyDescent="0.2">
      <c r="C2212" s="130"/>
      <c r="F2212" s="131"/>
    </row>
    <row r="2213" spans="3:6" x14ac:dyDescent="0.2">
      <c r="C2213" s="130"/>
      <c r="F2213" s="131"/>
    </row>
    <row r="2214" spans="3:6" x14ac:dyDescent="0.2">
      <c r="C2214" s="130"/>
      <c r="F2214" s="131"/>
    </row>
    <row r="2215" spans="3:6" x14ac:dyDescent="0.2">
      <c r="C2215" s="130"/>
      <c r="F2215" s="131"/>
    </row>
    <row r="2216" spans="3:6" x14ac:dyDescent="0.2">
      <c r="C2216" s="130"/>
      <c r="F2216" s="131"/>
    </row>
    <row r="2217" spans="3:6" x14ac:dyDescent="0.2">
      <c r="C2217" s="130"/>
      <c r="F2217" s="131"/>
    </row>
    <row r="2218" spans="3:6" x14ac:dyDescent="0.2">
      <c r="C2218" s="130"/>
      <c r="F2218" s="131"/>
    </row>
    <row r="2219" spans="3:6" x14ac:dyDescent="0.2">
      <c r="C2219" s="130"/>
      <c r="F2219" s="131"/>
    </row>
    <row r="2220" spans="3:6" x14ac:dyDescent="0.2">
      <c r="C2220" s="130"/>
      <c r="F2220" s="131"/>
    </row>
    <row r="2221" spans="3:6" x14ac:dyDescent="0.2">
      <c r="C2221" s="130"/>
      <c r="F2221" s="131"/>
    </row>
    <row r="2222" spans="3:6" x14ac:dyDescent="0.2">
      <c r="C2222" s="130"/>
      <c r="F2222" s="131"/>
    </row>
    <row r="2223" spans="3:6" x14ac:dyDescent="0.2">
      <c r="C2223" s="130"/>
      <c r="F2223" s="131"/>
    </row>
    <row r="2224" spans="3:6" x14ac:dyDescent="0.2">
      <c r="C2224" s="130"/>
      <c r="F2224" s="131"/>
    </row>
    <row r="2225" spans="3:6" x14ac:dyDescent="0.2">
      <c r="C2225" s="130"/>
      <c r="F2225" s="131"/>
    </row>
    <row r="2226" spans="3:6" x14ac:dyDescent="0.2">
      <c r="C2226" s="130"/>
      <c r="F2226" s="131"/>
    </row>
    <row r="2227" spans="3:6" x14ac:dyDescent="0.2">
      <c r="C2227" s="130"/>
      <c r="F2227" s="131"/>
    </row>
    <row r="2228" spans="3:6" x14ac:dyDescent="0.2">
      <c r="C2228" s="130"/>
      <c r="F2228" s="131"/>
    </row>
    <row r="2229" spans="3:6" x14ac:dyDescent="0.2">
      <c r="C2229" s="130"/>
      <c r="F2229" s="131"/>
    </row>
    <row r="2230" spans="3:6" x14ac:dyDescent="0.2">
      <c r="C2230" s="130"/>
      <c r="F2230" s="131"/>
    </row>
    <row r="2231" spans="3:6" x14ac:dyDescent="0.2">
      <c r="C2231" s="130"/>
      <c r="F2231" s="131"/>
    </row>
    <row r="2232" spans="3:6" x14ac:dyDescent="0.2">
      <c r="C2232" s="130"/>
      <c r="F2232" s="131"/>
    </row>
    <row r="2233" spans="3:6" x14ac:dyDescent="0.2">
      <c r="C2233" s="130"/>
      <c r="F2233" s="131"/>
    </row>
    <row r="2234" spans="3:6" x14ac:dyDescent="0.2">
      <c r="C2234" s="130"/>
      <c r="F2234" s="131"/>
    </row>
    <row r="2235" spans="3:6" x14ac:dyDescent="0.2">
      <c r="C2235" s="130"/>
      <c r="F2235" s="131"/>
    </row>
    <row r="2236" spans="3:6" x14ac:dyDescent="0.2">
      <c r="C2236" s="130"/>
      <c r="F2236" s="131"/>
    </row>
    <row r="2237" spans="3:6" x14ac:dyDescent="0.2">
      <c r="C2237" s="130"/>
      <c r="F2237" s="131"/>
    </row>
    <row r="2238" spans="3:6" x14ac:dyDescent="0.2">
      <c r="C2238" s="130"/>
      <c r="F2238" s="131"/>
    </row>
    <row r="2239" spans="3:6" x14ac:dyDescent="0.2">
      <c r="C2239" s="130"/>
      <c r="F2239" s="131"/>
    </row>
    <row r="2240" spans="3:6" x14ac:dyDescent="0.2">
      <c r="C2240" s="130"/>
      <c r="F2240" s="131"/>
    </row>
    <row r="2241" spans="3:6" x14ac:dyDescent="0.2">
      <c r="C2241" s="130"/>
      <c r="F2241" s="131"/>
    </row>
    <row r="2242" spans="3:6" x14ac:dyDescent="0.2">
      <c r="C2242" s="130"/>
      <c r="F2242" s="131"/>
    </row>
    <row r="2243" spans="3:6" x14ac:dyDescent="0.2">
      <c r="C2243" s="130"/>
      <c r="F2243" s="131"/>
    </row>
    <row r="2244" spans="3:6" x14ac:dyDescent="0.2">
      <c r="C2244" s="130"/>
      <c r="F2244" s="131"/>
    </row>
    <row r="2245" spans="3:6" x14ac:dyDescent="0.2">
      <c r="C2245" s="130"/>
      <c r="F2245" s="131"/>
    </row>
    <row r="2246" spans="3:6" x14ac:dyDescent="0.2">
      <c r="C2246" s="130"/>
      <c r="F2246" s="131"/>
    </row>
    <row r="2247" spans="3:6" x14ac:dyDescent="0.2">
      <c r="C2247" s="130"/>
      <c r="F2247" s="131"/>
    </row>
    <row r="2248" spans="3:6" x14ac:dyDescent="0.2">
      <c r="C2248" s="130"/>
      <c r="F2248" s="131"/>
    </row>
    <row r="2249" spans="3:6" x14ac:dyDescent="0.2">
      <c r="C2249" s="130"/>
      <c r="F2249" s="131"/>
    </row>
    <row r="2250" spans="3:6" x14ac:dyDescent="0.2">
      <c r="C2250" s="130"/>
      <c r="F2250" s="131"/>
    </row>
    <row r="2251" spans="3:6" x14ac:dyDescent="0.2">
      <c r="C2251" s="130"/>
      <c r="F2251" s="131"/>
    </row>
    <row r="2252" spans="3:6" x14ac:dyDescent="0.2">
      <c r="C2252" s="130"/>
      <c r="F2252" s="131"/>
    </row>
    <row r="2253" spans="3:6" x14ac:dyDescent="0.2">
      <c r="C2253" s="130"/>
      <c r="F2253" s="131"/>
    </row>
    <row r="2254" spans="3:6" x14ac:dyDescent="0.2">
      <c r="C2254" s="130"/>
      <c r="F2254" s="131"/>
    </row>
    <row r="2255" spans="3:6" x14ac:dyDescent="0.2">
      <c r="C2255" s="130"/>
      <c r="F2255" s="131"/>
    </row>
    <row r="2256" spans="3:6" x14ac:dyDescent="0.2">
      <c r="C2256" s="130"/>
      <c r="F2256" s="131"/>
    </row>
    <row r="2257" spans="3:6" x14ac:dyDescent="0.2">
      <c r="C2257" s="130"/>
      <c r="F2257" s="131"/>
    </row>
    <row r="2258" spans="3:6" x14ac:dyDescent="0.2">
      <c r="C2258" s="130"/>
      <c r="F2258" s="131"/>
    </row>
    <row r="2259" spans="3:6" x14ac:dyDescent="0.2">
      <c r="C2259" s="130"/>
      <c r="F2259" s="131"/>
    </row>
    <row r="2260" spans="3:6" x14ac:dyDescent="0.2">
      <c r="C2260" s="130"/>
      <c r="F2260" s="131"/>
    </row>
    <row r="2261" spans="3:6" x14ac:dyDescent="0.2">
      <c r="C2261" s="130"/>
      <c r="F2261" s="131"/>
    </row>
    <row r="2262" spans="3:6" x14ac:dyDescent="0.2">
      <c r="C2262" s="130"/>
      <c r="F2262" s="131"/>
    </row>
    <row r="2263" spans="3:6" x14ac:dyDescent="0.2">
      <c r="C2263" s="130"/>
      <c r="F2263" s="131"/>
    </row>
    <row r="2264" spans="3:6" x14ac:dyDescent="0.2">
      <c r="C2264" s="130"/>
      <c r="F2264" s="131"/>
    </row>
    <row r="2265" spans="3:6" x14ac:dyDescent="0.2">
      <c r="C2265" s="130"/>
      <c r="F2265" s="131"/>
    </row>
    <row r="2266" spans="3:6" x14ac:dyDescent="0.2">
      <c r="C2266" s="130"/>
      <c r="F2266" s="131"/>
    </row>
    <row r="2267" spans="3:6" x14ac:dyDescent="0.2">
      <c r="C2267" s="130"/>
      <c r="F2267" s="131"/>
    </row>
    <row r="2268" spans="3:6" x14ac:dyDescent="0.2">
      <c r="C2268" s="130"/>
      <c r="F2268" s="131"/>
    </row>
    <row r="2269" spans="3:6" x14ac:dyDescent="0.2">
      <c r="C2269" s="130"/>
      <c r="F2269" s="131"/>
    </row>
    <row r="2270" spans="3:6" x14ac:dyDescent="0.2">
      <c r="C2270" s="130"/>
      <c r="F2270" s="131"/>
    </row>
    <row r="2271" spans="3:6" x14ac:dyDescent="0.2">
      <c r="C2271" s="130"/>
      <c r="F2271" s="131"/>
    </row>
    <row r="2272" spans="3:6" x14ac:dyDescent="0.2">
      <c r="C2272" s="130"/>
      <c r="F2272" s="131"/>
    </row>
    <row r="2273" spans="3:6" x14ac:dyDescent="0.2">
      <c r="C2273" s="130"/>
      <c r="F2273" s="131"/>
    </row>
    <row r="2274" spans="3:6" x14ac:dyDescent="0.2">
      <c r="C2274" s="130"/>
      <c r="F2274" s="131"/>
    </row>
    <row r="2275" spans="3:6" x14ac:dyDescent="0.2">
      <c r="C2275" s="130"/>
      <c r="F2275" s="131"/>
    </row>
    <row r="2276" spans="3:6" x14ac:dyDescent="0.2">
      <c r="C2276" s="130"/>
      <c r="F2276" s="131"/>
    </row>
    <row r="2277" spans="3:6" x14ac:dyDescent="0.2">
      <c r="C2277" s="130"/>
      <c r="F2277" s="131"/>
    </row>
    <row r="2278" spans="3:6" x14ac:dyDescent="0.2">
      <c r="C2278" s="130"/>
      <c r="F2278" s="131"/>
    </row>
    <row r="2279" spans="3:6" x14ac:dyDescent="0.2">
      <c r="C2279" s="130"/>
      <c r="F2279" s="131"/>
    </row>
    <row r="2280" spans="3:6" x14ac:dyDescent="0.2">
      <c r="C2280" s="130"/>
      <c r="F2280" s="131"/>
    </row>
    <row r="2281" spans="3:6" x14ac:dyDescent="0.2">
      <c r="C2281" s="130"/>
      <c r="F2281" s="131"/>
    </row>
    <row r="2282" spans="3:6" x14ac:dyDescent="0.2">
      <c r="C2282" s="130"/>
      <c r="F2282" s="131"/>
    </row>
    <row r="2283" spans="3:6" x14ac:dyDescent="0.2">
      <c r="C2283" s="130"/>
      <c r="F2283" s="131"/>
    </row>
    <row r="2284" spans="3:6" x14ac:dyDescent="0.2">
      <c r="C2284" s="130"/>
      <c r="F2284" s="131"/>
    </row>
    <row r="2285" spans="3:6" x14ac:dyDescent="0.2">
      <c r="C2285" s="130"/>
      <c r="F2285" s="131"/>
    </row>
    <row r="2286" spans="3:6" x14ac:dyDescent="0.2">
      <c r="C2286" s="130"/>
      <c r="F2286" s="131"/>
    </row>
    <row r="2287" spans="3:6" x14ac:dyDescent="0.2">
      <c r="C2287" s="130"/>
      <c r="F2287" s="131"/>
    </row>
    <row r="2288" spans="3:6" x14ac:dyDescent="0.2">
      <c r="C2288" s="130"/>
      <c r="F2288" s="131"/>
    </row>
    <row r="2289" spans="3:6" x14ac:dyDescent="0.2">
      <c r="C2289" s="130"/>
      <c r="F2289" s="131"/>
    </row>
    <row r="2290" spans="3:6" x14ac:dyDescent="0.2">
      <c r="C2290" s="130"/>
      <c r="F2290" s="131"/>
    </row>
    <row r="2291" spans="3:6" x14ac:dyDescent="0.2">
      <c r="C2291" s="130"/>
      <c r="F2291" s="131"/>
    </row>
    <row r="2292" spans="3:6" x14ac:dyDescent="0.2">
      <c r="C2292" s="130"/>
      <c r="F2292" s="131"/>
    </row>
    <row r="2293" spans="3:6" x14ac:dyDescent="0.2">
      <c r="C2293" s="130"/>
      <c r="F2293" s="131"/>
    </row>
    <row r="2294" spans="3:6" x14ac:dyDescent="0.2">
      <c r="C2294" s="130"/>
      <c r="F2294" s="131"/>
    </row>
    <row r="2295" spans="3:6" x14ac:dyDescent="0.2">
      <c r="C2295" s="130"/>
      <c r="F2295" s="131"/>
    </row>
    <row r="2296" spans="3:6" x14ac:dyDescent="0.2">
      <c r="C2296" s="130"/>
      <c r="F2296" s="131"/>
    </row>
    <row r="2297" spans="3:6" x14ac:dyDescent="0.2">
      <c r="C2297" s="130"/>
      <c r="F2297" s="131"/>
    </row>
    <row r="2298" spans="3:6" x14ac:dyDescent="0.2">
      <c r="C2298" s="130"/>
      <c r="F2298" s="131"/>
    </row>
    <row r="2299" spans="3:6" x14ac:dyDescent="0.2">
      <c r="C2299" s="130"/>
      <c r="F2299" s="131"/>
    </row>
    <row r="2300" spans="3:6" x14ac:dyDescent="0.2">
      <c r="C2300" s="130"/>
      <c r="F2300" s="131"/>
    </row>
    <row r="2301" spans="3:6" x14ac:dyDescent="0.2">
      <c r="C2301" s="130"/>
      <c r="F2301" s="131"/>
    </row>
    <row r="2302" spans="3:6" x14ac:dyDescent="0.2">
      <c r="C2302" s="130"/>
      <c r="F2302" s="131"/>
    </row>
    <row r="2303" spans="3:6" x14ac:dyDescent="0.2">
      <c r="C2303" s="130"/>
      <c r="F2303" s="131"/>
    </row>
    <row r="2304" spans="3:6" x14ac:dyDescent="0.2">
      <c r="C2304" s="130"/>
      <c r="F2304" s="131"/>
    </row>
    <row r="2305" spans="3:6" x14ac:dyDescent="0.2">
      <c r="C2305" s="130"/>
      <c r="F2305" s="131"/>
    </row>
    <row r="2306" spans="3:6" x14ac:dyDescent="0.2">
      <c r="C2306" s="130"/>
      <c r="F2306" s="131"/>
    </row>
    <row r="2307" spans="3:6" x14ac:dyDescent="0.2">
      <c r="C2307" s="130"/>
      <c r="F2307" s="131"/>
    </row>
    <row r="2308" spans="3:6" x14ac:dyDescent="0.2">
      <c r="C2308" s="130"/>
      <c r="F2308" s="131"/>
    </row>
    <row r="2309" spans="3:6" x14ac:dyDescent="0.2">
      <c r="C2309" s="130"/>
      <c r="F2309" s="131"/>
    </row>
    <row r="2310" spans="3:6" x14ac:dyDescent="0.2">
      <c r="C2310" s="130"/>
      <c r="F2310" s="131"/>
    </row>
    <row r="2311" spans="3:6" x14ac:dyDescent="0.2">
      <c r="C2311" s="130"/>
      <c r="F2311" s="131"/>
    </row>
    <row r="2312" spans="3:6" x14ac:dyDescent="0.2">
      <c r="C2312" s="130"/>
      <c r="F2312" s="131"/>
    </row>
    <row r="2313" spans="3:6" x14ac:dyDescent="0.2">
      <c r="C2313" s="130"/>
      <c r="F2313" s="131"/>
    </row>
    <row r="2314" spans="3:6" x14ac:dyDescent="0.2">
      <c r="C2314" s="130"/>
      <c r="F2314" s="131"/>
    </row>
    <row r="2315" spans="3:6" x14ac:dyDescent="0.2">
      <c r="C2315" s="130"/>
      <c r="F2315" s="131"/>
    </row>
    <row r="2316" spans="3:6" x14ac:dyDescent="0.2">
      <c r="C2316" s="130"/>
      <c r="F2316" s="131"/>
    </row>
    <row r="2317" spans="3:6" x14ac:dyDescent="0.2">
      <c r="C2317" s="130"/>
      <c r="F2317" s="131"/>
    </row>
    <row r="2318" spans="3:6" x14ac:dyDescent="0.2">
      <c r="C2318" s="130"/>
      <c r="F2318" s="131"/>
    </row>
    <row r="2319" spans="3:6" x14ac:dyDescent="0.2">
      <c r="C2319" s="130"/>
      <c r="F2319" s="131"/>
    </row>
    <row r="2320" spans="3:6" x14ac:dyDescent="0.2">
      <c r="C2320" s="130"/>
      <c r="F2320" s="131"/>
    </row>
    <row r="2321" spans="3:6" x14ac:dyDescent="0.2">
      <c r="C2321" s="130"/>
      <c r="F2321" s="131"/>
    </row>
    <row r="2322" spans="3:6" x14ac:dyDescent="0.2">
      <c r="C2322" s="130"/>
      <c r="F2322" s="131"/>
    </row>
    <row r="2323" spans="3:6" x14ac:dyDescent="0.2">
      <c r="C2323" s="130"/>
      <c r="F2323" s="131"/>
    </row>
    <row r="2324" spans="3:6" x14ac:dyDescent="0.2">
      <c r="C2324" s="130"/>
      <c r="F2324" s="131"/>
    </row>
    <row r="2325" spans="3:6" x14ac:dyDescent="0.2">
      <c r="C2325" s="130"/>
      <c r="F2325" s="131"/>
    </row>
    <row r="2326" spans="3:6" x14ac:dyDescent="0.2">
      <c r="C2326" s="130"/>
      <c r="F2326" s="131"/>
    </row>
    <row r="2327" spans="3:6" x14ac:dyDescent="0.2">
      <c r="C2327" s="130"/>
      <c r="F2327" s="131"/>
    </row>
    <row r="2328" spans="3:6" x14ac:dyDescent="0.2">
      <c r="C2328" s="130"/>
      <c r="F2328" s="131"/>
    </row>
    <row r="2329" spans="3:6" x14ac:dyDescent="0.2">
      <c r="C2329" s="130"/>
      <c r="F2329" s="131"/>
    </row>
    <row r="2330" spans="3:6" x14ac:dyDescent="0.2">
      <c r="C2330" s="130"/>
      <c r="F2330" s="131"/>
    </row>
    <row r="2331" spans="3:6" x14ac:dyDescent="0.2">
      <c r="C2331" s="130"/>
      <c r="F2331" s="131"/>
    </row>
    <row r="2332" spans="3:6" x14ac:dyDescent="0.2">
      <c r="C2332" s="130"/>
      <c r="F2332" s="131"/>
    </row>
    <row r="2333" spans="3:6" x14ac:dyDescent="0.2">
      <c r="C2333" s="130"/>
      <c r="F2333" s="131"/>
    </row>
    <row r="2334" spans="3:6" x14ac:dyDescent="0.2">
      <c r="C2334" s="130"/>
      <c r="F2334" s="131"/>
    </row>
    <row r="2335" spans="3:6" x14ac:dyDescent="0.2">
      <c r="C2335" s="130"/>
      <c r="F2335" s="131"/>
    </row>
    <row r="2336" spans="3:6" x14ac:dyDescent="0.2">
      <c r="C2336" s="130"/>
      <c r="F2336" s="131"/>
    </row>
    <row r="2337" spans="3:6" x14ac:dyDescent="0.2">
      <c r="C2337" s="130"/>
      <c r="F2337" s="131"/>
    </row>
    <row r="2338" spans="3:6" x14ac:dyDescent="0.2">
      <c r="C2338" s="130"/>
      <c r="F2338" s="131"/>
    </row>
    <row r="2339" spans="3:6" x14ac:dyDescent="0.2">
      <c r="C2339" s="130"/>
      <c r="F2339" s="131"/>
    </row>
    <row r="2340" spans="3:6" x14ac:dyDescent="0.2">
      <c r="C2340" s="130"/>
      <c r="F2340" s="131"/>
    </row>
    <row r="2341" spans="3:6" x14ac:dyDescent="0.2">
      <c r="C2341" s="130"/>
      <c r="F2341" s="131"/>
    </row>
    <row r="2342" spans="3:6" x14ac:dyDescent="0.2">
      <c r="C2342" s="130"/>
      <c r="F2342" s="131"/>
    </row>
    <row r="2343" spans="3:6" x14ac:dyDescent="0.2">
      <c r="C2343" s="130"/>
      <c r="F2343" s="131"/>
    </row>
    <row r="2344" spans="3:6" x14ac:dyDescent="0.2">
      <c r="C2344" s="130"/>
      <c r="F2344" s="131"/>
    </row>
    <row r="2345" spans="3:6" x14ac:dyDescent="0.2">
      <c r="C2345" s="130"/>
      <c r="F2345" s="131"/>
    </row>
    <row r="2346" spans="3:6" x14ac:dyDescent="0.2">
      <c r="C2346" s="130"/>
      <c r="F2346" s="131"/>
    </row>
    <row r="2347" spans="3:6" x14ac:dyDescent="0.2">
      <c r="C2347" s="130"/>
      <c r="F2347" s="131"/>
    </row>
    <row r="2348" spans="3:6" x14ac:dyDescent="0.2">
      <c r="C2348" s="130"/>
      <c r="F2348" s="131"/>
    </row>
    <row r="2349" spans="3:6" x14ac:dyDescent="0.2">
      <c r="C2349" s="130"/>
      <c r="F2349" s="131"/>
    </row>
    <row r="2350" spans="3:6" x14ac:dyDescent="0.2">
      <c r="C2350" s="130"/>
      <c r="F2350" s="131"/>
    </row>
    <row r="2351" spans="3:6" x14ac:dyDescent="0.2">
      <c r="C2351" s="130"/>
      <c r="F2351" s="131"/>
    </row>
    <row r="2352" spans="3:6" x14ac:dyDescent="0.2">
      <c r="C2352" s="130"/>
      <c r="F2352" s="131"/>
    </row>
    <row r="2353" spans="3:6" x14ac:dyDescent="0.2">
      <c r="C2353" s="130"/>
      <c r="F2353" s="131"/>
    </row>
    <row r="2354" spans="3:6" x14ac:dyDescent="0.2">
      <c r="C2354" s="130"/>
      <c r="F2354" s="131"/>
    </row>
    <row r="2355" spans="3:6" x14ac:dyDescent="0.2">
      <c r="C2355" s="130"/>
      <c r="F2355" s="131"/>
    </row>
    <row r="2356" spans="3:6" x14ac:dyDescent="0.2">
      <c r="C2356" s="130"/>
      <c r="F2356" s="131"/>
    </row>
    <row r="2357" spans="3:6" x14ac:dyDescent="0.2">
      <c r="C2357" s="130"/>
      <c r="F2357" s="131"/>
    </row>
    <row r="2358" spans="3:6" x14ac:dyDescent="0.2">
      <c r="C2358" s="130"/>
      <c r="F2358" s="131"/>
    </row>
    <row r="2359" spans="3:6" x14ac:dyDescent="0.2">
      <c r="C2359" s="130"/>
      <c r="F2359" s="131"/>
    </row>
    <row r="2360" spans="3:6" x14ac:dyDescent="0.2">
      <c r="C2360" s="130"/>
      <c r="F2360" s="131"/>
    </row>
    <row r="2361" spans="3:6" x14ac:dyDescent="0.2">
      <c r="C2361" s="130"/>
      <c r="F2361" s="131"/>
    </row>
    <row r="2362" spans="3:6" x14ac:dyDescent="0.2">
      <c r="C2362" s="130"/>
      <c r="F2362" s="131"/>
    </row>
    <row r="2363" spans="3:6" x14ac:dyDescent="0.2">
      <c r="C2363" s="130"/>
      <c r="F2363" s="131"/>
    </row>
    <row r="2364" spans="3:6" x14ac:dyDescent="0.2">
      <c r="C2364" s="130"/>
      <c r="F2364" s="131"/>
    </row>
    <row r="2365" spans="3:6" x14ac:dyDescent="0.2">
      <c r="C2365" s="130"/>
      <c r="F2365" s="131"/>
    </row>
    <row r="2366" spans="3:6" x14ac:dyDescent="0.2">
      <c r="C2366" s="130"/>
      <c r="F2366" s="131"/>
    </row>
    <row r="2367" spans="3:6" x14ac:dyDescent="0.2">
      <c r="C2367" s="130"/>
      <c r="F2367" s="131"/>
    </row>
    <row r="2368" spans="3:6" x14ac:dyDescent="0.2">
      <c r="C2368" s="130"/>
      <c r="F2368" s="131"/>
    </row>
    <row r="2369" spans="3:6" x14ac:dyDescent="0.2">
      <c r="C2369" s="130"/>
      <c r="F2369" s="131"/>
    </row>
    <row r="2370" spans="3:6" x14ac:dyDescent="0.2">
      <c r="C2370" s="130"/>
      <c r="F2370" s="131"/>
    </row>
    <row r="2371" spans="3:6" x14ac:dyDescent="0.2">
      <c r="C2371" s="130"/>
      <c r="F2371" s="131"/>
    </row>
    <row r="2372" spans="3:6" x14ac:dyDescent="0.2">
      <c r="C2372" s="130"/>
      <c r="F2372" s="131"/>
    </row>
    <row r="2373" spans="3:6" x14ac:dyDescent="0.2">
      <c r="C2373" s="130"/>
      <c r="F2373" s="131"/>
    </row>
    <row r="2374" spans="3:6" x14ac:dyDescent="0.2">
      <c r="C2374" s="130"/>
      <c r="F2374" s="131"/>
    </row>
    <row r="2375" spans="3:6" x14ac:dyDescent="0.2">
      <c r="C2375" s="130"/>
      <c r="F2375" s="131"/>
    </row>
    <row r="2376" spans="3:6" x14ac:dyDescent="0.2">
      <c r="C2376" s="130"/>
      <c r="F2376" s="131"/>
    </row>
    <row r="2377" spans="3:6" x14ac:dyDescent="0.2">
      <c r="C2377" s="130"/>
      <c r="F2377" s="131"/>
    </row>
    <row r="2378" spans="3:6" x14ac:dyDescent="0.2">
      <c r="C2378" s="130"/>
      <c r="F2378" s="131"/>
    </row>
    <row r="2379" spans="3:6" x14ac:dyDescent="0.2">
      <c r="C2379" s="130"/>
      <c r="F2379" s="131"/>
    </row>
    <row r="2380" spans="3:6" x14ac:dyDescent="0.2">
      <c r="C2380" s="130"/>
      <c r="F2380" s="131"/>
    </row>
    <row r="2381" spans="3:6" x14ac:dyDescent="0.2">
      <c r="C2381" s="130"/>
      <c r="F2381" s="131"/>
    </row>
    <row r="2382" spans="3:6" x14ac:dyDescent="0.2">
      <c r="C2382" s="130"/>
      <c r="F2382" s="131"/>
    </row>
    <row r="2383" spans="3:6" x14ac:dyDescent="0.2">
      <c r="C2383" s="130"/>
      <c r="F2383" s="131"/>
    </row>
    <row r="2384" spans="3:6" x14ac:dyDescent="0.2">
      <c r="C2384" s="130"/>
      <c r="F2384" s="131"/>
    </row>
    <row r="2385" spans="3:6" x14ac:dyDescent="0.2">
      <c r="C2385" s="130"/>
      <c r="F2385" s="131"/>
    </row>
    <row r="2386" spans="3:6" x14ac:dyDescent="0.2">
      <c r="C2386" s="130"/>
      <c r="F2386" s="131"/>
    </row>
    <row r="2387" spans="3:6" x14ac:dyDescent="0.2">
      <c r="C2387" s="130"/>
      <c r="F2387" s="131"/>
    </row>
    <row r="2388" spans="3:6" x14ac:dyDescent="0.2">
      <c r="C2388" s="130"/>
      <c r="F2388" s="131"/>
    </row>
    <row r="2389" spans="3:6" x14ac:dyDescent="0.2">
      <c r="C2389" s="130"/>
      <c r="F2389" s="131"/>
    </row>
    <row r="2390" spans="3:6" x14ac:dyDescent="0.2">
      <c r="C2390" s="130"/>
      <c r="F2390" s="131"/>
    </row>
    <row r="2391" spans="3:6" x14ac:dyDescent="0.2">
      <c r="C2391" s="130"/>
      <c r="F2391" s="131"/>
    </row>
    <row r="2392" spans="3:6" x14ac:dyDescent="0.2">
      <c r="C2392" s="130"/>
      <c r="F2392" s="131"/>
    </row>
    <row r="2393" spans="3:6" x14ac:dyDescent="0.2">
      <c r="C2393" s="130"/>
      <c r="F2393" s="131"/>
    </row>
    <row r="2394" spans="3:6" x14ac:dyDescent="0.2">
      <c r="C2394" s="130"/>
      <c r="F2394" s="131"/>
    </row>
    <row r="2395" spans="3:6" x14ac:dyDescent="0.2">
      <c r="C2395" s="130"/>
      <c r="F2395" s="131"/>
    </row>
    <row r="2396" spans="3:6" x14ac:dyDescent="0.2">
      <c r="C2396" s="130"/>
      <c r="F2396" s="131"/>
    </row>
    <row r="2397" spans="3:6" x14ac:dyDescent="0.2">
      <c r="C2397" s="130"/>
      <c r="F2397" s="131"/>
    </row>
    <row r="2398" spans="3:6" x14ac:dyDescent="0.2">
      <c r="C2398" s="130"/>
      <c r="F2398" s="131"/>
    </row>
    <row r="2399" spans="3:6" x14ac:dyDescent="0.2">
      <c r="C2399" s="130"/>
      <c r="F2399" s="131"/>
    </row>
    <row r="2400" spans="3:6" x14ac:dyDescent="0.2">
      <c r="C2400" s="130"/>
      <c r="F2400" s="131"/>
    </row>
    <row r="2401" spans="3:6" x14ac:dyDescent="0.2">
      <c r="C2401" s="130"/>
      <c r="F2401" s="131"/>
    </row>
    <row r="2402" spans="3:6" x14ac:dyDescent="0.2">
      <c r="C2402" s="130"/>
      <c r="F2402" s="131"/>
    </row>
    <row r="2403" spans="3:6" x14ac:dyDescent="0.2">
      <c r="C2403" s="130"/>
      <c r="F2403" s="131"/>
    </row>
    <row r="2404" spans="3:6" x14ac:dyDescent="0.2">
      <c r="C2404" s="130"/>
      <c r="F2404" s="131"/>
    </row>
    <row r="2405" spans="3:6" x14ac:dyDescent="0.2">
      <c r="C2405" s="130"/>
      <c r="F2405" s="131"/>
    </row>
    <row r="2406" spans="3:6" x14ac:dyDescent="0.2">
      <c r="C2406" s="130"/>
      <c r="F2406" s="131"/>
    </row>
    <row r="2407" spans="3:6" x14ac:dyDescent="0.2">
      <c r="C2407" s="130"/>
      <c r="F2407" s="131"/>
    </row>
    <row r="2408" spans="3:6" x14ac:dyDescent="0.2">
      <c r="C2408" s="130"/>
      <c r="F2408" s="131"/>
    </row>
    <row r="2409" spans="3:6" x14ac:dyDescent="0.2">
      <c r="C2409" s="130"/>
      <c r="F2409" s="131"/>
    </row>
    <row r="2410" spans="3:6" x14ac:dyDescent="0.2">
      <c r="C2410" s="130"/>
      <c r="F2410" s="131"/>
    </row>
    <row r="2411" spans="3:6" x14ac:dyDescent="0.2">
      <c r="C2411" s="130"/>
      <c r="F2411" s="131"/>
    </row>
    <row r="2412" spans="3:6" x14ac:dyDescent="0.2">
      <c r="C2412" s="130"/>
      <c r="F2412" s="131"/>
    </row>
    <row r="2413" spans="3:6" x14ac:dyDescent="0.2">
      <c r="C2413" s="130"/>
      <c r="F2413" s="131"/>
    </row>
    <row r="2414" spans="3:6" x14ac:dyDescent="0.2">
      <c r="C2414" s="130"/>
      <c r="F2414" s="131"/>
    </row>
    <row r="2415" spans="3:6" x14ac:dyDescent="0.2">
      <c r="C2415" s="130"/>
      <c r="F2415" s="131"/>
    </row>
    <row r="2416" spans="3:6" x14ac:dyDescent="0.2">
      <c r="C2416" s="130"/>
      <c r="F2416" s="131"/>
    </row>
    <row r="2417" spans="3:6" x14ac:dyDescent="0.2">
      <c r="C2417" s="130"/>
      <c r="F2417" s="131"/>
    </row>
    <row r="2418" spans="3:6" x14ac:dyDescent="0.2">
      <c r="C2418" s="130"/>
      <c r="F2418" s="131"/>
    </row>
    <row r="2419" spans="3:6" x14ac:dyDescent="0.2">
      <c r="C2419" s="130"/>
      <c r="F2419" s="131"/>
    </row>
    <row r="2420" spans="3:6" x14ac:dyDescent="0.2">
      <c r="C2420" s="130"/>
      <c r="F2420" s="131"/>
    </row>
    <row r="2421" spans="3:6" x14ac:dyDescent="0.2">
      <c r="C2421" s="130"/>
      <c r="F2421" s="131"/>
    </row>
    <row r="2422" spans="3:6" x14ac:dyDescent="0.2">
      <c r="C2422" s="130"/>
      <c r="F2422" s="131"/>
    </row>
    <row r="2423" spans="3:6" x14ac:dyDescent="0.2">
      <c r="C2423" s="130"/>
      <c r="F2423" s="131"/>
    </row>
    <row r="2424" spans="3:6" x14ac:dyDescent="0.2">
      <c r="C2424" s="130"/>
      <c r="F2424" s="131"/>
    </row>
    <row r="2425" spans="3:6" x14ac:dyDescent="0.2">
      <c r="C2425" s="130"/>
      <c r="F2425" s="131"/>
    </row>
    <row r="2426" spans="3:6" x14ac:dyDescent="0.2">
      <c r="C2426" s="130"/>
      <c r="F2426" s="131"/>
    </row>
    <row r="2427" spans="3:6" x14ac:dyDescent="0.2">
      <c r="C2427" s="130"/>
      <c r="F2427" s="131"/>
    </row>
    <row r="2428" spans="3:6" x14ac:dyDescent="0.2">
      <c r="C2428" s="130"/>
      <c r="F2428" s="131"/>
    </row>
    <row r="2429" spans="3:6" x14ac:dyDescent="0.2">
      <c r="C2429" s="130"/>
      <c r="F2429" s="131"/>
    </row>
    <row r="2430" spans="3:6" x14ac:dyDescent="0.2">
      <c r="C2430" s="130"/>
      <c r="F2430" s="131"/>
    </row>
    <row r="2431" spans="3:6" x14ac:dyDescent="0.2">
      <c r="C2431" s="130"/>
      <c r="F2431" s="131"/>
    </row>
    <row r="2432" spans="3:6" x14ac:dyDescent="0.2">
      <c r="C2432" s="130"/>
      <c r="F2432" s="131"/>
    </row>
    <row r="2433" spans="3:6" x14ac:dyDescent="0.2">
      <c r="C2433" s="130"/>
      <c r="F2433" s="131"/>
    </row>
    <row r="2434" spans="3:6" x14ac:dyDescent="0.2">
      <c r="C2434" s="130"/>
      <c r="F2434" s="131"/>
    </row>
    <row r="2435" spans="3:6" x14ac:dyDescent="0.2">
      <c r="C2435" s="130"/>
      <c r="F2435" s="131"/>
    </row>
    <row r="2436" spans="3:6" x14ac:dyDescent="0.2">
      <c r="C2436" s="130"/>
      <c r="F2436" s="131"/>
    </row>
    <row r="2437" spans="3:6" x14ac:dyDescent="0.2">
      <c r="C2437" s="130"/>
      <c r="F2437" s="131"/>
    </row>
    <row r="2438" spans="3:6" x14ac:dyDescent="0.2">
      <c r="C2438" s="130"/>
      <c r="F2438" s="131"/>
    </row>
    <row r="2439" spans="3:6" x14ac:dyDescent="0.2">
      <c r="C2439" s="130"/>
      <c r="F2439" s="131"/>
    </row>
    <row r="2440" spans="3:6" x14ac:dyDescent="0.2">
      <c r="C2440" s="130"/>
      <c r="F2440" s="131"/>
    </row>
    <row r="2441" spans="3:6" x14ac:dyDescent="0.2">
      <c r="C2441" s="130"/>
      <c r="F2441" s="131"/>
    </row>
    <row r="2442" spans="3:6" x14ac:dyDescent="0.2">
      <c r="C2442" s="130"/>
      <c r="F2442" s="131"/>
    </row>
    <row r="2443" spans="3:6" x14ac:dyDescent="0.2">
      <c r="C2443" s="130"/>
      <c r="F2443" s="131"/>
    </row>
    <row r="2444" spans="3:6" x14ac:dyDescent="0.2">
      <c r="C2444" s="130"/>
      <c r="F2444" s="131"/>
    </row>
    <row r="2445" spans="3:6" x14ac:dyDescent="0.2">
      <c r="C2445" s="130"/>
      <c r="F2445" s="131"/>
    </row>
    <row r="2446" spans="3:6" x14ac:dyDescent="0.2">
      <c r="C2446" s="130"/>
      <c r="F2446" s="131"/>
    </row>
    <row r="2447" spans="3:6" x14ac:dyDescent="0.2">
      <c r="C2447" s="130"/>
      <c r="F2447" s="131"/>
    </row>
    <row r="2448" spans="3:6" x14ac:dyDescent="0.2">
      <c r="C2448" s="130"/>
      <c r="F2448" s="131"/>
    </row>
    <row r="2449" spans="3:6" x14ac:dyDescent="0.2">
      <c r="C2449" s="130"/>
      <c r="F2449" s="131"/>
    </row>
    <row r="2450" spans="3:6" x14ac:dyDescent="0.2">
      <c r="C2450" s="130"/>
      <c r="F2450" s="131"/>
    </row>
    <row r="2451" spans="3:6" x14ac:dyDescent="0.2">
      <c r="C2451" s="130"/>
      <c r="F2451" s="131"/>
    </row>
    <row r="2452" spans="3:6" x14ac:dyDescent="0.2">
      <c r="C2452" s="130"/>
      <c r="F2452" s="131"/>
    </row>
    <row r="2453" spans="3:6" x14ac:dyDescent="0.2">
      <c r="C2453" s="130"/>
      <c r="F2453" s="131"/>
    </row>
    <row r="2454" spans="3:6" x14ac:dyDescent="0.2">
      <c r="C2454" s="130"/>
      <c r="F2454" s="131"/>
    </row>
    <row r="2455" spans="3:6" x14ac:dyDescent="0.2">
      <c r="C2455" s="130"/>
      <c r="F2455" s="131"/>
    </row>
    <row r="2456" spans="3:6" x14ac:dyDescent="0.2">
      <c r="C2456" s="130"/>
      <c r="F2456" s="131"/>
    </row>
    <row r="2457" spans="3:6" x14ac:dyDescent="0.2">
      <c r="C2457" s="130"/>
      <c r="F2457" s="131"/>
    </row>
    <row r="2458" spans="3:6" x14ac:dyDescent="0.2">
      <c r="C2458" s="130"/>
      <c r="F2458" s="131"/>
    </row>
    <row r="2459" spans="3:6" x14ac:dyDescent="0.2">
      <c r="C2459" s="130"/>
      <c r="F2459" s="131"/>
    </row>
    <row r="2460" spans="3:6" x14ac:dyDescent="0.2">
      <c r="C2460" s="130"/>
      <c r="F2460" s="131"/>
    </row>
    <row r="2461" spans="3:6" x14ac:dyDescent="0.2">
      <c r="C2461" s="130"/>
      <c r="F2461" s="131"/>
    </row>
    <row r="2462" spans="3:6" x14ac:dyDescent="0.2">
      <c r="C2462" s="130"/>
      <c r="F2462" s="131"/>
    </row>
    <row r="2463" spans="3:6" x14ac:dyDescent="0.2">
      <c r="C2463" s="130"/>
      <c r="F2463" s="131"/>
    </row>
    <row r="2464" spans="3:6" x14ac:dyDescent="0.2">
      <c r="C2464" s="130"/>
      <c r="F2464" s="131"/>
    </row>
    <row r="2465" spans="3:6" x14ac:dyDescent="0.2">
      <c r="C2465" s="130"/>
      <c r="F2465" s="131"/>
    </row>
    <row r="2466" spans="3:6" x14ac:dyDescent="0.2">
      <c r="C2466" s="130"/>
      <c r="F2466" s="131"/>
    </row>
    <row r="2467" spans="3:6" x14ac:dyDescent="0.2">
      <c r="C2467" s="130"/>
      <c r="F2467" s="131"/>
    </row>
    <row r="2468" spans="3:6" x14ac:dyDescent="0.2">
      <c r="C2468" s="130"/>
      <c r="F2468" s="131"/>
    </row>
    <row r="2469" spans="3:6" x14ac:dyDescent="0.2">
      <c r="C2469" s="130"/>
      <c r="F2469" s="131"/>
    </row>
    <row r="2470" spans="3:6" x14ac:dyDescent="0.2">
      <c r="C2470" s="130"/>
      <c r="F2470" s="131"/>
    </row>
    <row r="2471" spans="3:6" x14ac:dyDescent="0.2">
      <c r="C2471" s="130"/>
      <c r="F2471" s="131"/>
    </row>
    <row r="2472" spans="3:6" x14ac:dyDescent="0.2">
      <c r="C2472" s="130"/>
      <c r="F2472" s="131"/>
    </row>
    <row r="2473" spans="3:6" x14ac:dyDescent="0.2">
      <c r="C2473" s="130"/>
      <c r="F2473" s="131"/>
    </row>
    <row r="2474" spans="3:6" x14ac:dyDescent="0.2">
      <c r="C2474" s="130"/>
      <c r="F2474" s="131"/>
    </row>
    <row r="2475" spans="3:6" x14ac:dyDescent="0.2">
      <c r="C2475" s="130"/>
      <c r="F2475" s="131"/>
    </row>
    <row r="2476" spans="3:6" x14ac:dyDescent="0.2">
      <c r="C2476" s="130"/>
      <c r="F2476" s="131"/>
    </row>
    <row r="2477" spans="3:6" x14ac:dyDescent="0.2">
      <c r="C2477" s="130"/>
      <c r="F2477" s="131"/>
    </row>
    <row r="2478" spans="3:6" x14ac:dyDescent="0.2">
      <c r="C2478" s="130"/>
      <c r="F2478" s="131"/>
    </row>
    <row r="2479" spans="3:6" x14ac:dyDescent="0.2">
      <c r="C2479" s="130"/>
      <c r="F2479" s="131"/>
    </row>
    <row r="2480" spans="3:6" x14ac:dyDescent="0.2">
      <c r="C2480" s="130"/>
      <c r="F2480" s="131"/>
    </row>
    <row r="2481" spans="3:6" x14ac:dyDescent="0.2">
      <c r="C2481" s="130"/>
      <c r="F2481" s="131"/>
    </row>
    <row r="2482" spans="3:6" x14ac:dyDescent="0.2">
      <c r="C2482" s="130"/>
      <c r="F2482" s="131"/>
    </row>
    <row r="2483" spans="3:6" x14ac:dyDescent="0.2">
      <c r="C2483" s="130"/>
      <c r="F2483" s="131"/>
    </row>
    <row r="2484" spans="3:6" x14ac:dyDescent="0.2">
      <c r="C2484" s="130"/>
      <c r="F2484" s="131"/>
    </row>
    <row r="2485" spans="3:6" x14ac:dyDescent="0.2">
      <c r="C2485" s="130"/>
      <c r="F2485" s="131"/>
    </row>
    <row r="2486" spans="3:6" x14ac:dyDescent="0.2">
      <c r="C2486" s="130"/>
      <c r="F2486" s="131"/>
    </row>
    <row r="2487" spans="3:6" x14ac:dyDescent="0.2">
      <c r="C2487" s="130"/>
      <c r="F2487" s="131"/>
    </row>
    <row r="2488" spans="3:6" x14ac:dyDescent="0.2">
      <c r="C2488" s="130"/>
      <c r="F2488" s="131"/>
    </row>
    <row r="2489" spans="3:6" x14ac:dyDescent="0.2">
      <c r="C2489" s="130"/>
      <c r="F2489" s="131"/>
    </row>
    <row r="2490" spans="3:6" x14ac:dyDescent="0.2">
      <c r="C2490" s="130"/>
      <c r="F2490" s="131"/>
    </row>
    <row r="2491" spans="3:6" x14ac:dyDescent="0.2">
      <c r="C2491" s="130"/>
      <c r="F2491" s="131"/>
    </row>
    <row r="2492" spans="3:6" x14ac:dyDescent="0.2">
      <c r="C2492" s="130"/>
      <c r="F2492" s="131"/>
    </row>
    <row r="2493" spans="3:6" x14ac:dyDescent="0.2">
      <c r="C2493" s="130"/>
      <c r="F2493" s="131"/>
    </row>
    <row r="2494" spans="3:6" x14ac:dyDescent="0.2">
      <c r="C2494" s="130"/>
      <c r="F2494" s="131"/>
    </row>
    <row r="2495" spans="3:6" x14ac:dyDescent="0.2">
      <c r="C2495" s="130"/>
      <c r="F2495" s="131"/>
    </row>
    <row r="2496" spans="3:6" x14ac:dyDescent="0.2">
      <c r="C2496" s="130"/>
      <c r="F2496" s="131"/>
    </row>
    <row r="2497" spans="3:6" x14ac:dyDescent="0.2">
      <c r="C2497" s="130"/>
      <c r="F2497" s="131"/>
    </row>
    <row r="2498" spans="3:6" x14ac:dyDescent="0.2">
      <c r="C2498" s="130"/>
      <c r="F2498" s="131"/>
    </row>
    <row r="2499" spans="3:6" x14ac:dyDescent="0.2">
      <c r="C2499" s="130"/>
      <c r="F2499" s="131"/>
    </row>
    <row r="2500" spans="3:6" x14ac:dyDescent="0.2">
      <c r="C2500" s="130"/>
      <c r="F2500" s="131"/>
    </row>
    <row r="2501" spans="3:6" x14ac:dyDescent="0.2">
      <c r="C2501" s="130"/>
      <c r="F2501" s="131"/>
    </row>
    <row r="2502" spans="3:6" x14ac:dyDescent="0.2">
      <c r="C2502" s="130"/>
      <c r="F2502" s="131"/>
    </row>
    <row r="2503" spans="3:6" x14ac:dyDescent="0.2">
      <c r="C2503" s="130"/>
      <c r="F2503" s="131"/>
    </row>
    <row r="2504" spans="3:6" x14ac:dyDescent="0.2">
      <c r="C2504" s="130"/>
      <c r="F2504" s="131"/>
    </row>
    <row r="2505" spans="3:6" x14ac:dyDescent="0.2">
      <c r="C2505" s="130"/>
      <c r="F2505" s="131"/>
    </row>
    <row r="2506" spans="3:6" x14ac:dyDescent="0.2">
      <c r="C2506" s="130"/>
      <c r="F2506" s="131"/>
    </row>
    <row r="2507" spans="3:6" x14ac:dyDescent="0.2">
      <c r="C2507" s="130"/>
      <c r="F2507" s="131"/>
    </row>
    <row r="2508" spans="3:6" x14ac:dyDescent="0.2">
      <c r="C2508" s="130"/>
      <c r="F2508" s="131"/>
    </row>
    <row r="2509" spans="3:6" x14ac:dyDescent="0.2">
      <c r="C2509" s="130"/>
      <c r="F2509" s="131"/>
    </row>
    <row r="2510" spans="3:6" x14ac:dyDescent="0.2">
      <c r="C2510" s="130"/>
      <c r="F2510" s="131"/>
    </row>
    <row r="2511" spans="3:6" x14ac:dyDescent="0.2">
      <c r="C2511" s="130"/>
      <c r="F2511" s="131"/>
    </row>
    <row r="2512" spans="3:6" x14ac:dyDescent="0.2">
      <c r="C2512" s="130"/>
      <c r="F2512" s="131"/>
    </row>
    <row r="2513" spans="3:6" x14ac:dyDescent="0.2">
      <c r="C2513" s="130"/>
      <c r="F2513" s="131"/>
    </row>
    <row r="2514" spans="3:6" x14ac:dyDescent="0.2">
      <c r="C2514" s="130"/>
      <c r="F2514" s="131"/>
    </row>
    <row r="2515" spans="3:6" x14ac:dyDescent="0.2">
      <c r="C2515" s="130"/>
      <c r="F2515" s="131"/>
    </row>
    <row r="2516" spans="3:6" x14ac:dyDescent="0.2">
      <c r="C2516" s="130"/>
      <c r="F2516" s="131"/>
    </row>
    <row r="2517" spans="3:6" x14ac:dyDescent="0.2">
      <c r="C2517" s="130"/>
      <c r="F2517" s="131"/>
    </row>
    <row r="2518" spans="3:6" x14ac:dyDescent="0.2">
      <c r="C2518" s="130"/>
      <c r="F2518" s="131"/>
    </row>
    <row r="2519" spans="3:6" x14ac:dyDescent="0.2">
      <c r="C2519" s="130"/>
      <c r="F2519" s="131"/>
    </row>
    <row r="2520" spans="3:6" x14ac:dyDescent="0.2">
      <c r="C2520" s="130"/>
      <c r="F2520" s="131"/>
    </row>
    <row r="2521" spans="3:6" x14ac:dyDescent="0.2">
      <c r="C2521" s="130"/>
      <c r="F2521" s="131"/>
    </row>
    <row r="2522" spans="3:6" x14ac:dyDescent="0.2">
      <c r="C2522" s="130"/>
      <c r="F2522" s="131"/>
    </row>
    <row r="2523" spans="3:6" x14ac:dyDescent="0.2">
      <c r="C2523" s="130"/>
      <c r="F2523" s="131"/>
    </row>
    <row r="2524" spans="3:6" x14ac:dyDescent="0.2">
      <c r="C2524" s="130"/>
      <c r="F2524" s="131"/>
    </row>
    <row r="2525" spans="3:6" x14ac:dyDescent="0.2">
      <c r="C2525" s="130"/>
      <c r="F2525" s="131"/>
    </row>
    <row r="2526" spans="3:6" x14ac:dyDescent="0.2">
      <c r="C2526" s="130"/>
      <c r="F2526" s="131"/>
    </row>
    <row r="2527" spans="3:6" x14ac:dyDescent="0.2">
      <c r="C2527" s="130"/>
      <c r="F2527" s="131"/>
    </row>
    <row r="2528" spans="3:6" x14ac:dyDescent="0.2">
      <c r="C2528" s="130"/>
      <c r="F2528" s="131"/>
    </row>
    <row r="2529" spans="3:6" x14ac:dyDescent="0.2">
      <c r="C2529" s="130"/>
      <c r="F2529" s="131"/>
    </row>
    <row r="2530" spans="3:6" x14ac:dyDescent="0.2">
      <c r="C2530" s="130"/>
      <c r="F2530" s="131"/>
    </row>
    <row r="2531" spans="3:6" x14ac:dyDescent="0.2">
      <c r="C2531" s="130"/>
      <c r="F2531" s="131"/>
    </row>
    <row r="2532" spans="3:6" x14ac:dyDescent="0.2">
      <c r="C2532" s="130"/>
      <c r="F2532" s="131"/>
    </row>
    <row r="2533" spans="3:6" x14ac:dyDescent="0.2">
      <c r="C2533" s="130"/>
      <c r="F2533" s="131"/>
    </row>
    <row r="2534" spans="3:6" x14ac:dyDescent="0.2">
      <c r="C2534" s="130"/>
      <c r="F2534" s="131"/>
    </row>
    <row r="2535" spans="3:6" x14ac:dyDescent="0.2">
      <c r="C2535" s="130"/>
      <c r="F2535" s="131"/>
    </row>
    <row r="2536" spans="3:6" x14ac:dyDescent="0.2">
      <c r="C2536" s="130"/>
      <c r="F2536" s="131"/>
    </row>
    <row r="2537" spans="3:6" x14ac:dyDescent="0.2">
      <c r="C2537" s="130"/>
      <c r="F2537" s="131"/>
    </row>
    <row r="2538" spans="3:6" x14ac:dyDescent="0.2">
      <c r="C2538" s="130"/>
      <c r="F2538" s="131"/>
    </row>
    <row r="2539" spans="3:6" x14ac:dyDescent="0.2">
      <c r="C2539" s="130"/>
      <c r="F2539" s="131"/>
    </row>
    <row r="2540" spans="3:6" x14ac:dyDescent="0.2">
      <c r="C2540" s="130"/>
      <c r="F2540" s="131"/>
    </row>
    <row r="2541" spans="3:6" x14ac:dyDescent="0.2">
      <c r="C2541" s="130"/>
      <c r="F2541" s="131"/>
    </row>
    <row r="2542" spans="3:6" x14ac:dyDescent="0.2">
      <c r="C2542" s="130"/>
      <c r="F2542" s="131"/>
    </row>
    <row r="2543" spans="3:6" x14ac:dyDescent="0.2">
      <c r="C2543" s="130"/>
      <c r="F2543" s="131"/>
    </row>
    <row r="2544" spans="3:6" x14ac:dyDescent="0.2">
      <c r="C2544" s="130"/>
      <c r="F2544" s="131"/>
    </row>
    <row r="2545" spans="3:6" x14ac:dyDescent="0.2">
      <c r="C2545" s="130"/>
      <c r="F2545" s="131"/>
    </row>
    <row r="2546" spans="3:6" x14ac:dyDescent="0.2">
      <c r="C2546" s="130"/>
      <c r="F2546" s="131"/>
    </row>
    <row r="2547" spans="3:6" x14ac:dyDescent="0.2">
      <c r="C2547" s="130"/>
      <c r="F2547" s="131"/>
    </row>
    <row r="2548" spans="3:6" x14ac:dyDescent="0.2">
      <c r="C2548" s="130"/>
      <c r="F2548" s="131"/>
    </row>
    <row r="2549" spans="3:6" x14ac:dyDescent="0.2">
      <c r="C2549" s="130"/>
      <c r="F2549" s="131"/>
    </row>
    <row r="2550" spans="3:6" x14ac:dyDescent="0.2">
      <c r="C2550" s="130"/>
      <c r="F2550" s="131"/>
    </row>
    <row r="2551" spans="3:6" x14ac:dyDescent="0.2">
      <c r="C2551" s="130"/>
      <c r="F2551" s="131"/>
    </row>
    <row r="2552" spans="3:6" x14ac:dyDescent="0.2">
      <c r="C2552" s="130"/>
      <c r="F2552" s="131"/>
    </row>
    <row r="2553" spans="3:6" x14ac:dyDescent="0.2">
      <c r="C2553" s="130"/>
      <c r="F2553" s="131"/>
    </row>
    <row r="2554" spans="3:6" x14ac:dyDescent="0.2">
      <c r="C2554" s="130"/>
      <c r="F2554" s="131"/>
    </row>
    <row r="2555" spans="3:6" x14ac:dyDescent="0.2">
      <c r="C2555" s="130"/>
      <c r="F2555" s="131"/>
    </row>
    <row r="2556" spans="3:6" x14ac:dyDescent="0.2">
      <c r="C2556" s="130"/>
      <c r="F2556" s="131"/>
    </row>
    <row r="2557" spans="3:6" x14ac:dyDescent="0.2">
      <c r="C2557" s="130"/>
      <c r="F2557" s="131"/>
    </row>
    <row r="2558" spans="3:6" x14ac:dyDescent="0.2">
      <c r="C2558" s="130"/>
      <c r="F2558" s="131"/>
    </row>
    <row r="2559" spans="3:6" x14ac:dyDescent="0.2">
      <c r="C2559" s="130"/>
      <c r="F2559" s="131"/>
    </row>
    <row r="2560" spans="3:6" x14ac:dyDescent="0.2">
      <c r="C2560" s="130"/>
      <c r="F2560" s="131"/>
    </row>
    <row r="2561" spans="3:6" x14ac:dyDescent="0.2">
      <c r="C2561" s="130"/>
      <c r="F2561" s="131"/>
    </row>
    <row r="2562" spans="3:6" x14ac:dyDescent="0.2">
      <c r="C2562" s="130"/>
      <c r="F2562" s="131"/>
    </row>
    <row r="2563" spans="3:6" x14ac:dyDescent="0.2">
      <c r="C2563" s="130"/>
      <c r="F2563" s="131"/>
    </row>
    <row r="2564" spans="3:6" x14ac:dyDescent="0.2">
      <c r="C2564" s="130"/>
      <c r="F2564" s="131"/>
    </row>
    <row r="2565" spans="3:6" x14ac:dyDescent="0.2">
      <c r="C2565" s="130"/>
      <c r="F2565" s="131"/>
    </row>
    <row r="2566" spans="3:6" x14ac:dyDescent="0.2">
      <c r="C2566" s="130"/>
      <c r="F2566" s="131"/>
    </row>
    <row r="2567" spans="3:6" x14ac:dyDescent="0.2">
      <c r="C2567" s="130"/>
      <c r="F2567" s="131"/>
    </row>
    <row r="2568" spans="3:6" x14ac:dyDescent="0.2">
      <c r="C2568" s="130"/>
      <c r="F2568" s="131"/>
    </row>
    <row r="2569" spans="3:6" x14ac:dyDescent="0.2">
      <c r="C2569" s="130"/>
      <c r="F2569" s="131"/>
    </row>
    <row r="2570" spans="3:6" x14ac:dyDescent="0.2">
      <c r="C2570" s="130"/>
      <c r="F2570" s="131"/>
    </row>
    <row r="2571" spans="3:6" x14ac:dyDescent="0.2">
      <c r="C2571" s="130"/>
      <c r="F2571" s="131"/>
    </row>
    <row r="2572" spans="3:6" x14ac:dyDescent="0.2">
      <c r="C2572" s="130"/>
      <c r="F2572" s="131"/>
    </row>
    <row r="2573" spans="3:6" x14ac:dyDescent="0.2">
      <c r="C2573" s="130"/>
      <c r="F2573" s="131"/>
    </row>
    <row r="2574" spans="3:6" x14ac:dyDescent="0.2">
      <c r="C2574" s="130"/>
      <c r="F2574" s="131"/>
    </row>
    <row r="2575" spans="3:6" x14ac:dyDescent="0.2">
      <c r="C2575" s="130"/>
      <c r="F2575" s="131"/>
    </row>
    <row r="2576" spans="3:6" x14ac:dyDescent="0.2">
      <c r="C2576" s="130"/>
      <c r="F2576" s="131"/>
    </row>
    <row r="2577" spans="3:6" x14ac:dyDescent="0.2">
      <c r="C2577" s="130"/>
      <c r="F2577" s="131"/>
    </row>
    <row r="2578" spans="3:6" x14ac:dyDescent="0.2">
      <c r="C2578" s="130"/>
      <c r="F2578" s="131"/>
    </row>
    <row r="2579" spans="3:6" x14ac:dyDescent="0.2">
      <c r="C2579" s="130"/>
      <c r="F2579" s="131"/>
    </row>
    <row r="2580" spans="3:6" x14ac:dyDescent="0.2">
      <c r="C2580" s="130"/>
      <c r="F2580" s="131"/>
    </row>
    <row r="2581" spans="3:6" x14ac:dyDescent="0.2">
      <c r="C2581" s="130"/>
      <c r="F2581" s="131"/>
    </row>
    <row r="2582" spans="3:6" x14ac:dyDescent="0.2">
      <c r="C2582" s="130"/>
      <c r="F2582" s="131"/>
    </row>
    <row r="2583" spans="3:6" x14ac:dyDescent="0.2">
      <c r="C2583" s="130"/>
      <c r="F2583" s="131"/>
    </row>
    <row r="2584" spans="3:6" x14ac:dyDescent="0.2">
      <c r="C2584" s="130"/>
      <c r="F2584" s="131"/>
    </row>
    <row r="2585" spans="3:6" x14ac:dyDescent="0.2">
      <c r="C2585" s="130"/>
      <c r="F2585" s="131"/>
    </row>
    <row r="2586" spans="3:6" x14ac:dyDescent="0.2">
      <c r="C2586" s="130"/>
      <c r="F2586" s="131"/>
    </row>
    <row r="2587" spans="3:6" x14ac:dyDescent="0.2">
      <c r="C2587" s="130"/>
      <c r="F2587" s="131"/>
    </row>
    <row r="2588" spans="3:6" x14ac:dyDescent="0.2">
      <c r="C2588" s="130"/>
      <c r="F2588" s="131"/>
    </row>
    <row r="2589" spans="3:6" x14ac:dyDescent="0.2">
      <c r="C2589" s="130"/>
      <c r="F2589" s="131"/>
    </row>
    <row r="2590" spans="3:6" x14ac:dyDescent="0.2">
      <c r="C2590" s="130"/>
      <c r="F2590" s="131"/>
    </row>
    <row r="2591" spans="3:6" x14ac:dyDescent="0.2">
      <c r="C2591" s="130"/>
      <c r="F2591" s="131"/>
    </row>
    <row r="2592" spans="3:6" x14ac:dyDescent="0.2">
      <c r="C2592" s="130"/>
      <c r="F2592" s="131"/>
    </row>
    <row r="2593" spans="3:6" x14ac:dyDescent="0.2">
      <c r="C2593" s="130"/>
      <c r="F2593" s="131"/>
    </row>
    <row r="2594" spans="3:6" x14ac:dyDescent="0.2">
      <c r="C2594" s="130"/>
      <c r="F2594" s="131"/>
    </row>
    <row r="2595" spans="3:6" x14ac:dyDescent="0.2">
      <c r="C2595" s="130"/>
      <c r="F2595" s="131"/>
    </row>
    <row r="2596" spans="3:6" x14ac:dyDescent="0.2">
      <c r="C2596" s="130"/>
      <c r="F2596" s="131"/>
    </row>
    <row r="2597" spans="3:6" x14ac:dyDescent="0.2">
      <c r="C2597" s="130"/>
      <c r="F2597" s="131"/>
    </row>
    <row r="2598" spans="3:6" x14ac:dyDescent="0.2">
      <c r="C2598" s="130"/>
      <c r="F2598" s="131"/>
    </row>
    <row r="2599" spans="3:6" x14ac:dyDescent="0.2">
      <c r="C2599" s="130"/>
      <c r="F2599" s="131"/>
    </row>
    <row r="2600" spans="3:6" x14ac:dyDescent="0.2">
      <c r="C2600" s="130"/>
      <c r="F2600" s="131"/>
    </row>
    <row r="2601" spans="3:6" x14ac:dyDescent="0.2">
      <c r="C2601" s="130"/>
      <c r="F2601" s="131"/>
    </row>
    <row r="2602" spans="3:6" x14ac:dyDescent="0.2">
      <c r="C2602" s="130"/>
      <c r="F2602" s="131"/>
    </row>
    <row r="2603" spans="3:6" x14ac:dyDescent="0.2">
      <c r="C2603" s="130"/>
      <c r="F2603" s="131"/>
    </row>
    <row r="2604" spans="3:6" x14ac:dyDescent="0.2">
      <c r="C2604" s="130"/>
      <c r="F2604" s="131"/>
    </row>
    <row r="2605" spans="3:6" x14ac:dyDescent="0.2">
      <c r="C2605" s="130"/>
      <c r="F2605" s="131"/>
    </row>
    <row r="2606" spans="3:6" x14ac:dyDescent="0.2">
      <c r="C2606" s="130"/>
      <c r="F2606" s="131"/>
    </row>
    <row r="2607" spans="3:6" x14ac:dyDescent="0.2">
      <c r="C2607" s="130"/>
      <c r="F2607" s="131"/>
    </row>
    <row r="2608" spans="3:6" x14ac:dyDescent="0.2">
      <c r="C2608" s="130"/>
      <c r="F2608" s="131"/>
    </row>
    <row r="2609" spans="3:6" x14ac:dyDescent="0.2">
      <c r="C2609" s="130"/>
      <c r="F2609" s="131"/>
    </row>
    <row r="2610" spans="3:6" x14ac:dyDescent="0.2">
      <c r="C2610" s="130"/>
      <c r="F2610" s="131"/>
    </row>
    <row r="2611" spans="3:6" x14ac:dyDescent="0.2">
      <c r="C2611" s="130"/>
      <c r="F2611" s="131"/>
    </row>
    <row r="2612" spans="3:6" x14ac:dyDescent="0.2">
      <c r="C2612" s="130"/>
      <c r="F2612" s="131"/>
    </row>
    <row r="2613" spans="3:6" x14ac:dyDescent="0.2">
      <c r="C2613" s="130"/>
      <c r="F2613" s="131"/>
    </row>
    <row r="2614" spans="3:6" x14ac:dyDescent="0.2">
      <c r="C2614" s="130"/>
      <c r="F2614" s="131"/>
    </row>
    <row r="2615" spans="3:6" x14ac:dyDescent="0.2">
      <c r="C2615" s="130"/>
      <c r="F2615" s="131"/>
    </row>
    <row r="2616" spans="3:6" x14ac:dyDescent="0.2">
      <c r="C2616" s="130"/>
      <c r="F2616" s="131"/>
    </row>
    <row r="2617" spans="3:6" x14ac:dyDescent="0.2">
      <c r="C2617" s="130"/>
      <c r="F2617" s="131"/>
    </row>
    <row r="2618" spans="3:6" x14ac:dyDescent="0.2">
      <c r="C2618" s="130"/>
      <c r="F2618" s="131"/>
    </row>
    <row r="2619" spans="3:6" x14ac:dyDescent="0.2">
      <c r="C2619" s="130"/>
      <c r="F2619" s="131"/>
    </row>
    <row r="2620" spans="3:6" x14ac:dyDescent="0.2">
      <c r="C2620" s="130"/>
      <c r="F2620" s="131"/>
    </row>
    <row r="2621" spans="3:6" x14ac:dyDescent="0.2">
      <c r="C2621" s="130"/>
      <c r="F2621" s="131"/>
    </row>
    <row r="2622" spans="3:6" x14ac:dyDescent="0.2">
      <c r="C2622" s="130"/>
      <c r="F2622" s="131"/>
    </row>
    <row r="2623" spans="3:6" x14ac:dyDescent="0.2">
      <c r="C2623" s="130"/>
      <c r="F2623" s="131"/>
    </row>
    <row r="2624" spans="3:6" x14ac:dyDescent="0.2">
      <c r="C2624" s="130"/>
      <c r="F2624" s="131"/>
    </row>
    <row r="2625" spans="3:6" x14ac:dyDescent="0.2">
      <c r="C2625" s="130"/>
      <c r="F2625" s="131"/>
    </row>
    <row r="2626" spans="3:6" x14ac:dyDescent="0.2">
      <c r="C2626" s="130"/>
      <c r="F2626" s="131"/>
    </row>
    <row r="2627" spans="3:6" x14ac:dyDescent="0.2">
      <c r="C2627" s="130"/>
      <c r="F2627" s="131"/>
    </row>
    <row r="2628" spans="3:6" x14ac:dyDescent="0.2">
      <c r="C2628" s="130"/>
      <c r="F2628" s="131"/>
    </row>
    <row r="2629" spans="3:6" x14ac:dyDescent="0.2">
      <c r="C2629" s="130"/>
      <c r="F2629" s="131"/>
    </row>
    <row r="2630" spans="3:6" x14ac:dyDescent="0.2">
      <c r="C2630" s="130"/>
      <c r="F2630" s="131"/>
    </row>
    <row r="2631" spans="3:6" x14ac:dyDescent="0.2">
      <c r="C2631" s="130"/>
      <c r="F2631" s="131"/>
    </row>
    <row r="2632" spans="3:6" x14ac:dyDescent="0.2">
      <c r="C2632" s="130"/>
      <c r="F2632" s="131"/>
    </row>
    <row r="2633" spans="3:6" x14ac:dyDescent="0.2">
      <c r="C2633" s="130"/>
      <c r="F2633" s="131"/>
    </row>
    <row r="2634" spans="3:6" x14ac:dyDescent="0.2">
      <c r="C2634" s="130"/>
      <c r="F2634" s="131"/>
    </row>
    <row r="2635" spans="3:6" x14ac:dyDescent="0.2">
      <c r="C2635" s="130"/>
      <c r="F2635" s="131"/>
    </row>
    <row r="2636" spans="3:6" x14ac:dyDescent="0.2">
      <c r="C2636" s="130"/>
      <c r="F2636" s="131"/>
    </row>
    <row r="2637" spans="3:6" x14ac:dyDescent="0.2">
      <c r="C2637" s="130"/>
      <c r="F2637" s="131"/>
    </row>
    <row r="2638" spans="3:6" x14ac:dyDescent="0.2">
      <c r="C2638" s="130"/>
      <c r="F2638" s="131"/>
    </row>
    <row r="2639" spans="3:6" x14ac:dyDescent="0.2">
      <c r="C2639" s="130"/>
      <c r="F2639" s="131"/>
    </row>
    <row r="2640" spans="3:6" x14ac:dyDescent="0.2">
      <c r="C2640" s="130"/>
      <c r="F2640" s="131"/>
    </row>
    <row r="2641" spans="3:6" x14ac:dyDescent="0.2">
      <c r="C2641" s="130"/>
      <c r="F2641" s="131"/>
    </row>
    <row r="2642" spans="3:6" x14ac:dyDescent="0.2">
      <c r="C2642" s="130"/>
      <c r="F2642" s="131"/>
    </row>
    <row r="2643" spans="3:6" x14ac:dyDescent="0.2">
      <c r="C2643" s="130"/>
      <c r="F2643" s="131"/>
    </row>
    <row r="2644" spans="3:6" x14ac:dyDescent="0.2">
      <c r="C2644" s="130"/>
      <c r="F2644" s="131"/>
    </row>
    <row r="2645" spans="3:6" x14ac:dyDescent="0.2">
      <c r="C2645" s="130"/>
      <c r="F2645" s="131"/>
    </row>
    <row r="2646" spans="3:6" x14ac:dyDescent="0.2">
      <c r="C2646" s="130"/>
      <c r="F2646" s="131"/>
    </row>
    <row r="2647" spans="3:6" x14ac:dyDescent="0.2">
      <c r="C2647" s="130"/>
      <c r="F2647" s="131"/>
    </row>
    <row r="2648" spans="3:6" x14ac:dyDescent="0.2">
      <c r="C2648" s="130"/>
      <c r="F2648" s="131"/>
    </row>
    <row r="2649" spans="3:6" x14ac:dyDescent="0.2">
      <c r="C2649" s="130"/>
      <c r="F2649" s="131"/>
    </row>
    <row r="2650" spans="3:6" x14ac:dyDescent="0.2">
      <c r="C2650" s="130"/>
      <c r="F2650" s="131"/>
    </row>
    <row r="2651" spans="3:6" x14ac:dyDescent="0.2">
      <c r="C2651" s="130"/>
      <c r="F2651" s="131"/>
    </row>
    <row r="2652" spans="3:6" x14ac:dyDescent="0.2">
      <c r="C2652" s="130"/>
      <c r="F2652" s="131"/>
    </row>
    <row r="2653" spans="3:6" x14ac:dyDescent="0.2">
      <c r="C2653" s="130"/>
      <c r="F2653" s="131"/>
    </row>
    <row r="2654" spans="3:6" x14ac:dyDescent="0.2">
      <c r="C2654" s="130"/>
      <c r="F2654" s="131"/>
    </row>
    <row r="2655" spans="3:6" x14ac:dyDescent="0.2">
      <c r="C2655" s="130"/>
      <c r="F2655" s="131"/>
    </row>
    <row r="2656" spans="3:6" x14ac:dyDescent="0.2">
      <c r="C2656" s="130"/>
      <c r="F2656" s="131"/>
    </row>
    <row r="2657" spans="3:6" x14ac:dyDescent="0.2">
      <c r="C2657" s="130"/>
      <c r="F2657" s="131"/>
    </row>
    <row r="2658" spans="3:6" x14ac:dyDescent="0.2">
      <c r="C2658" s="130"/>
      <c r="F2658" s="131"/>
    </row>
    <row r="2659" spans="3:6" x14ac:dyDescent="0.2">
      <c r="C2659" s="130"/>
      <c r="F2659" s="131"/>
    </row>
    <row r="2660" spans="3:6" x14ac:dyDescent="0.2">
      <c r="C2660" s="130"/>
      <c r="F2660" s="131"/>
    </row>
    <row r="2661" spans="3:6" x14ac:dyDescent="0.2">
      <c r="C2661" s="130"/>
      <c r="F2661" s="131"/>
    </row>
    <row r="2662" spans="3:6" x14ac:dyDescent="0.2">
      <c r="C2662" s="130"/>
      <c r="F2662" s="131"/>
    </row>
    <row r="2663" spans="3:6" x14ac:dyDescent="0.2">
      <c r="C2663" s="130"/>
      <c r="F2663" s="131"/>
    </row>
    <row r="2664" spans="3:6" x14ac:dyDescent="0.2">
      <c r="C2664" s="130"/>
      <c r="F2664" s="131"/>
    </row>
    <row r="2665" spans="3:6" x14ac:dyDescent="0.2">
      <c r="C2665" s="130"/>
      <c r="F2665" s="131"/>
    </row>
    <row r="2666" spans="3:6" x14ac:dyDescent="0.2">
      <c r="C2666" s="130"/>
      <c r="F2666" s="131"/>
    </row>
    <row r="2667" spans="3:6" x14ac:dyDescent="0.2">
      <c r="C2667" s="130"/>
      <c r="F2667" s="131"/>
    </row>
    <row r="2668" spans="3:6" x14ac:dyDescent="0.2">
      <c r="C2668" s="130"/>
      <c r="F2668" s="131"/>
    </row>
    <row r="2669" spans="3:6" x14ac:dyDescent="0.2">
      <c r="C2669" s="130"/>
      <c r="F2669" s="131"/>
    </row>
    <row r="2670" spans="3:6" x14ac:dyDescent="0.2">
      <c r="C2670" s="130"/>
      <c r="F2670" s="131"/>
    </row>
    <row r="2671" spans="3:6" x14ac:dyDescent="0.2">
      <c r="C2671" s="130"/>
      <c r="F2671" s="131"/>
    </row>
    <row r="2672" spans="3:6" x14ac:dyDescent="0.2">
      <c r="C2672" s="130"/>
      <c r="F2672" s="131"/>
    </row>
    <row r="2673" spans="3:6" x14ac:dyDescent="0.2">
      <c r="C2673" s="130"/>
      <c r="F2673" s="131"/>
    </row>
    <row r="2674" spans="3:6" x14ac:dyDescent="0.2">
      <c r="C2674" s="130"/>
      <c r="F2674" s="131"/>
    </row>
    <row r="2675" spans="3:6" x14ac:dyDescent="0.2">
      <c r="C2675" s="130"/>
      <c r="F2675" s="131"/>
    </row>
    <row r="2676" spans="3:6" x14ac:dyDescent="0.2">
      <c r="C2676" s="130"/>
      <c r="F2676" s="131"/>
    </row>
    <row r="2677" spans="3:6" x14ac:dyDescent="0.2">
      <c r="C2677" s="130"/>
      <c r="F2677" s="131"/>
    </row>
    <row r="2678" spans="3:6" x14ac:dyDescent="0.2">
      <c r="C2678" s="130"/>
      <c r="F2678" s="131"/>
    </row>
    <row r="2679" spans="3:6" x14ac:dyDescent="0.2">
      <c r="C2679" s="130"/>
      <c r="F2679" s="131"/>
    </row>
    <row r="2680" spans="3:6" x14ac:dyDescent="0.2">
      <c r="C2680" s="130"/>
      <c r="F2680" s="131"/>
    </row>
    <row r="2681" spans="3:6" x14ac:dyDescent="0.2">
      <c r="C2681" s="130"/>
      <c r="F2681" s="131"/>
    </row>
    <row r="2682" spans="3:6" x14ac:dyDescent="0.2">
      <c r="C2682" s="130"/>
      <c r="F2682" s="131"/>
    </row>
    <row r="2683" spans="3:6" x14ac:dyDescent="0.2">
      <c r="C2683" s="130"/>
      <c r="F2683" s="131"/>
    </row>
    <row r="2684" spans="3:6" x14ac:dyDescent="0.2">
      <c r="C2684" s="130"/>
      <c r="F2684" s="131"/>
    </row>
    <row r="2685" spans="3:6" x14ac:dyDescent="0.2">
      <c r="C2685" s="130"/>
      <c r="F2685" s="131"/>
    </row>
    <row r="2686" spans="3:6" x14ac:dyDescent="0.2">
      <c r="C2686" s="130"/>
      <c r="F2686" s="131"/>
    </row>
    <row r="2687" spans="3:6" x14ac:dyDescent="0.2">
      <c r="C2687" s="130"/>
      <c r="F2687" s="131"/>
    </row>
    <row r="2688" spans="3:6" x14ac:dyDescent="0.2">
      <c r="C2688" s="130"/>
      <c r="F2688" s="131"/>
    </row>
    <row r="2689" spans="3:6" x14ac:dyDescent="0.2">
      <c r="C2689" s="130"/>
      <c r="F2689" s="131"/>
    </row>
    <row r="2690" spans="3:6" x14ac:dyDescent="0.2">
      <c r="C2690" s="130"/>
      <c r="F2690" s="131"/>
    </row>
    <row r="2691" spans="3:6" x14ac:dyDescent="0.2">
      <c r="C2691" s="130"/>
      <c r="F2691" s="131"/>
    </row>
    <row r="2692" spans="3:6" x14ac:dyDescent="0.2">
      <c r="C2692" s="130"/>
      <c r="F2692" s="131"/>
    </row>
    <row r="2693" spans="3:6" x14ac:dyDescent="0.2">
      <c r="C2693" s="130"/>
      <c r="F2693" s="131"/>
    </row>
    <row r="2694" spans="3:6" x14ac:dyDescent="0.2">
      <c r="C2694" s="130"/>
      <c r="F2694" s="131"/>
    </row>
    <row r="2695" spans="3:6" x14ac:dyDescent="0.2">
      <c r="C2695" s="130"/>
      <c r="F2695" s="131"/>
    </row>
    <row r="2696" spans="3:6" x14ac:dyDescent="0.2">
      <c r="C2696" s="130"/>
      <c r="F2696" s="131"/>
    </row>
    <row r="2697" spans="3:6" x14ac:dyDescent="0.2">
      <c r="C2697" s="130"/>
      <c r="F2697" s="131"/>
    </row>
    <row r="2698" spans="3:6" x14ac:dyDescent="0.2">
      <c r="C2698" s="130"/>
      <c r="F2698" s="131"/>
    </row>
    <row r="2699" spans="3:6" x14ac:dyDescent="0.2">
      <c r="C2699" s="130"/>
      <c r="F2699" s="131"/>
    </row>
    <row r="2700" spans="3:6" x14ac:dyDescent="0.2">
      <c r="C2700" s="130"/>
      <c r="F2700" s="131"/>
    </row>
    <row r="2701" spans="3:6" x14ac:dyDescent="0.2">
      <c r="C2701" s="130"/>
      <c r="F2701" s="131"/>
    </row>
    <row r="2702" spans="3:6" x14ac:dyDescent="0.2">
      <c r="C2702" s="130"/>
      <c r="F2702" s="131"/>
    </row>
    <row r="2703" spans="3:6" x14ac:dyDescent="0.2">
      <c r="C2703" s="130"/>
      <c r="F2703" s="131"/>
    </row>
    <row r="2704" spans="3:6" x14ac:dyDescent="0.2">
      <c r="C2704" s="130"/>
      <c r="F2704" s="131"/>
    </row>
    <row r="2705" spans="3:6" x14ac:dyDescent="0.2">
      <c r="C2705" s="130"/>
      <c r="F2705" s="131"/>
    </row>
    <row r="2706" spans="3:6" x14ac:dyDescent="0.2">
      <c r="C2706" s="130"/>
      <c r="F2706" s="131"/>
    </row>
    <row r="2707" spans="3:6" x14ac:dyDescent="0.2">
      <c r="C2707" s="130"/>
      <c r="F2707" s="131"/>
    </row>
    <row r="2708" spans="3:6" x14ac:dyDescent="0.2">
      <c r="C2708" s="130"/>
      <c r="F2708" s="131"/>
    </row>
    <row r="2709" spans="3:6" x14ac:dyDescent="0.2">
      <c r="C2709" s="130"/>
      <c r="F2709" s="131"/>
    </row>
    <row r="2710" spans="3:6" x14ac:dyDescent="0.2">
      <c r="C2710" s="130"/>
      <c r="F2710" s="131"/>
    </row>
    <row r="2711" spans="3:6" x14ac:dyDescent="0.2">
      <c r="C2711" s="130"/>
      <c r="F2711" s="131"/>
    </row>
    <row r="2712" spans="3:6" x14ac:dyDescent="0.2">
      <c r="C2712" s="130"/>
      <c r="F2712" s="131"/>
    </row>
    <row r="2713" spans="3:6" x14ac:dyDescent="0.2">
      <c r="C2713" s="130"/>
      <c r="F2713" s="131"/>
    </row>
    <row r="2714" spans="3:6" x14ac:dyDescent="0.2">
      <c r="C2714" s="130"/>
      <c r="F2714" s="131"/>
    </row>
    <row r="2715" spans="3:6" x14ac:dyDescent="0.2">
      <c r="C2715" s="130"/>
      <c r="F2715" s="131"/>
    </row>
    <row r="2716" spans="3:6" x14ac:dyDescent="0.2">
      <c r="C2716" s="130"/>
      <c r="F2716" s="131"/>
    </row>
    <row r="2717" spans="3:6" x14ac:dyDescent="0.2">
      <c r="C2717" s="130"/>
      <c r="F2717" s="131"/>
    </row>
    <row r="2718" spans="3:6" x14ac:dyDescent="0.2">
      <c r="C2718" s="130"/>
      <c r="F2718" s="131"/>
    </row>
    <row r="2719" spans="3:6" x14ac:dyDescent="0.2">
      <c r="C2719" s="130"/>
      <c r="F2719" s="131"/>
    </row>
    <row r="2720" spans="3:6" x14ac:dyDescent="0.2">
      <c r="C2720" s="130"/>
      <c r="F2720" s="131"/>
    </row>
    <row r="2721" spans="3:6" x14ac:dyDescent="0.2">
      <c r="C2721" s="130"/>
      <c r="F2721" s="131"/>
    </row>
    <row r="2722" spans="3:6" x14ac:dyDescent="0.2">
      <c r="C2722" s="130"/>
      <c r="F2722" s="131"/>
    </row>
    <row r="2723" spans="3:6" x14ac:dyDescent="0.2">
      <c r="C2723" s="130"/>
      <c r="F2723" s="131"/>
    </row>
    <row r="2724" spans="3:6" x14ac:dyDescent="0.2">
      <c r="C2724" s="130"/>
      <c r="F2724" s="131"/>
    </row>
    <row r="2725" spans="3:6" x14ac:dyDescent="0.2">
      <c r="C2725" s="130"/>
      <c r="F2725" s="131"/>
    </row>
    <row r="2726" spans="3:6" x14ac:dyDescent="0.2">
      <c r="C2726" s="130"/>
      <c r="F2726" s="131"/>
    </row>
    <row r="2727" spans="3:6" x14ac:dyDescent="0.2">
      <c r="C2727" s="130"/>
      <c r="F2727" s="131"/>
    </row>
    <row r="2728" spans="3:6" x14ac:dyDescent="0.2">
      <c r="C2728" s="130"/>
      <c r="F2728" s="131"/>
    </row>
    <row r="2729" spans="3:6" x14ac:dyDescent="0.2">
      <c r="C2729" s="130"/>
      <c r="F2729" s="131"/>
    </row>
    <row r="2730" spans="3:6" x14ac:dyDescent="0.2">
      <c r="C2730" s="130"/>
      <c r="F2730" s="131"/>
    </row>
    <row r="2731" spans="3:6" x14ac:dyDescent="0.2">
      <c r="C2731" s="130"/>
      <c r="F2731" s="131"/>
    </row>
    <row r="2732" spans="3:6" x14ac:dyDescent="0.2">
      <c r="C2732" s="130"/>
      <c r="F2732" s="131"/>
    </row>
    <row r="2733" spans="3:6" x14ac:dyDescent="0.2">
      <c r="C2733" s="130"/>
      <c r="F2733" s="131"/>
    </row>
    <row r="2734" spans="3:6" x14ac:dyDescent="0.2">
      <c r="C2734" s="130"/>
      <c r="F2734" s="131"/>
    </row>
    <row r="2735" spans="3:6" x14ac:dyDescent="0.2">
      <c r="C2735" s="130"/>
      <c r="F2735" s="131"/>
    </row>
    <row r="2736" spans="3:6" x14ac:dyDescent="0.2">
      <c r="C2736" s="130"/>
      <c r="F2736" s="131"/>
    </row>
    <row r="2737" spans="3:6" x14ac:dyDescent="0.2">
      <c r="C2737" s="130"/>
      <c r="F2737" s="131"/>
    </row>
    <row r="2738" spans="3:6" x14ac:dyDescent="0.2">
      <c r="C2738" s="130"/>
      <c r="F2738" s="131"/>
    </row>
    <row r="2739" spans="3:6" x14ac:dyDescent="0.2">
      <c r="C2739" s="130"/>
      <c r="F2739" s="131"/>
    </row>
    <row r="2740" spans="3:6" x14ac:dyDescent="0.2">
      <c r="C2740" s="130"/>
      <c r="F2740" s="131"/>
    </row>
    <row r="2741" spans="3:6" x14ac:dyDescent="0.2">
      <c r="C2741" s="130"/>
      <c r="F2741" s="131"/>
    </row>
    <row r="2742" spans="3:6" x14ac:dyDescent="0.2">
      <c r="C2742" s="130"/>
      <c r="F2742" s="131"/>
    </row>
    <row r="2743" spans="3:6" x14ac:dyDescent="0.2">
      <c r="C2743" s="130"/>
      <c r="F2743" s="131"/>
    </row>
    <row r="2744" spans="3:6" x14ac:dyDescent="0.2">
      <c r="C2744" s="130"/>
      <c r="F2744" s="131"/>
    </row>
    <row r="2745" spans="3:6" x14ac:dyDescent="0.2">
      <c r="C2745" s="130"/>
      <c r="F2745" s="131"/>
    </row>
    <row r="2746" spans="3:6" x14ac:dyDescent="0.2">
      <c r="C2746" s="130"/>
      <c r="F2746" s="131"/>
    </row>
    <row r="2747" spans="3:6" x14ac:dyDescent="0.2">
      <c r="C2747" s="130"/>
      <c r="F2747" s="131"/>
    </row>
    <row r="2748" spans="3:6" x14ac:dyDescent="0.2">
      <c r="C2748" s="130"/>
      <c r="F2748" s="131"/>
    </row>
    <row r="2749" spans="3:6" x14ac:dyDescent="0.2">
      <c r="C2749" s="130"/>
      <c r="F2749" s="131"/>
    </row>
    <row r="2750" spans="3:6" x14ac:dyDescent="0.2">
      <c r="C2750" s="130"/>
      <c r="F2750" s="131"/>
    </row>
    <row r="2751" spans="3:6" x14ac:dyDescent="0.2">
      <c r="C2751" s="130"/>
      <c r="F2751" s="131"/>
    </row>
    <row r="2752" spans="3:6" x14ac:dyDescent="0.2">
      <c r="C2752" s="130"/>
      <c r="F2752" s="131"/>
    </row>
    <row r="2753" spans="3:6" x14ac:dyDescent="0.2">
      <c r="C2753" s="130"/>
      <c r="F2753" s="131"/>
    </row>
    <row r="2754" spans="3:6" x14ac:dyDescent="0.2">
      <c r="C2754" s="130"/>
      <c r="F2754" s="131"/>
    </row>
    <row r="2755" spans="3:6" x14ac:dyDescent="0.2">
      <c r="C2755" s="130"/>
      <c r="F2755" s="131"/>
    </row>
    <row r="2756" spans="3:6" x14ac:dyDescent="0.2">
      <c r="C2756" s="130"/>
      <c r="F2756" s="131"/>
    </row>
    <row r="2757" spans="3:6" x14ac:dyDescent="0.2">
      <c r="C2757" s="130"/>
      <c r="F2757" s="131"/>
    </row>
    <row r="2758" spans="3:6" x14ac:dyDescent="0.2">
      <c r="C2758" s="130"/>
      <c r="F2758" s="131"/>
    </row>
    <row r="2759" spans="3:6" x14ac:dyDescent="0.2">
      <c r="C2759" s="130"/>
      <c r="F2759" s="131"/>
    </row>
    <row r="2760" spans="3:6" x14ac:dyDescent="0.2">
      <c r="C2760" s="130"/>
      <c r="F2760" s="131"/>
    </row>
    <row r="2761" spans="3:6" x14ac:dyDescent="0.2">
      <c r="C2761" s="130"/>
      <c r="F2761" s="131"/>
    </row>
    <row r="2762" spans="3:6" x14ac:dyDescent="0.2">
      <c r="C2762" s="130"/>
      <c r="F2762" s="131"/>
    </row>
    <row r="2763" spans="3:6" x14ac:dyDescent="0.2">
      <c r="C2763" s="130"/>
      <c r="F2763" s="131"/>
    </row>
    <row r="2764" spans="3:6" x14ac:dyDescent="0.2">
      <c r="C2764" s="130"/>
      <c r="F2764" s="131"/>
    </row>
    <row r="2765" spans="3:6" x14ac:dyDescent="0.2">
      <c r="C2765" s="130"/>
      <c r="F2765" s="131"/>
    </row>
    <row r="2766" spans="3:6" x14ac:dyDescent="0.2">
      <c r="C2766" s="130"/>
      <c r="F2766" s="131"/>
    </row>
    <row r="2767" spans="3:6" x14ac:dyDescent="0.2">
      <c r="C2767" s="130"/>
      <c r="F2767" s="131"/>
    </row>
    <row r="2768" spans="3:6" x14ac:dyDescent="0.2">
      <c r="C2768" s="130"/>
      <c r="F2768" s="131"/>
    </row>
    <row r="2769" spans="3:6" x14ac:dyDescent="0.2">
      <c r="C2769" s="130"/>
      <c r="F2769" s="131"/>
    </row>
    <row r="2770" spans="3:6" x14ac:dyDescent="0.2">
      <c r="C2770" s="130"/>
      <c r="F2770" s="131"/>
    </row>
    <row r="2771" spans="3:6" x14ac:dyDescent="0.2">
      <c r="C2771" s="130"/>
      <c r="F2771" s="131"/>
    </row>
    <row r="2772" spans="3:6" x14ac:dyDescent="0.2">
      <c r="C2772" s="130"/>
      <c r="F2772" s="131"/>
    </row>
    <row r="2773" spans="3:6" x14ac:dyDescent="0.2">
      <c r="C2773" s="130"/>
      <c r="F2773" s="131"/>
    </row>
    <row r="2774" spans="3:6" x14ac:dyDescent="0.2">
      <c r="C2774" s="130"/>
      <c r="F2774" s="131"/>
    </row>
    <row r="2775" spans="3:6" x14ac:dyDescent="0.2">
      <c r="C2775" s="130"/>
      <c r="F2775" s="131"/>
    </row>
    <row r="2776" spans="3:6" x14ac:dyDescent="0.2">
      <c r="C2776" s="130"/>
      <c r="F2776" s="131"/>
    </row>
    <row r="2777" spans="3:6" x14ac:dyDescent="0.2">
      <c r="C2777" s="130"/>
      <c r="F2777" s="131"/>
    </row>
    <row r="2778" spans="3:6" x14ac:dyDescent="0.2">
      <c r="C2778" s="130"/>
      <c r="F2778" s="131"/>
    </row>
    <row r="2779" spans="3:6" x14ac:dyDescent="0.2">
      <c r="C2779" s="130"/>
      <c r="F2779" s="131"/>
    </row>
    <row r="2780" spans="3:6" x14ac:dyDescent="0.2">
      <c r="C2780" s="130"/>
      <c r="F2780" s="131"/>
    </row>
    <row r="2781" spans="3:6" x14ac:dyDescent="0.2">
      <c r="C2781" s="130"/>
      <c r="F2781" s="131"/>
    </row>
    <row r="2782" spans="3:6" x14ac:dyDescent="0.2">
      <c r="C2782" s="130"/>
      <c r="F2782" s="131"/>
    </row>
    <row r="2783" spans="3:6" x14ac:dyDescent="0.2">
      <c r="C2783" s="130"/>
      <c r="F2783" s="131"/>
    </row>
    <row r="2784" spans="3:6" x14ac:dyDescent="0.2">
      <c r="C2784" s="130"/>
      <c r="F2784" s="131"/>
    </row>
    <row r="2785" spans="3:6" x14ac:dyDescent="0.2">
      <c r="C2785" s="130"/>
      <c r="F2785" s="131"/>
    </row>
    <row r="2786" spans="3:6" x14ac:dyDescent="0.2">
      <c r="C2786" s="130"/>
      <c r="F2786" s="131"/>
    </row>
    <row r="2787" spans="3:6" x14ac:dyDescent="0.2">
      <c r="C2787" s="130"/>
      <c r="F2787" s="131"/>
    </row>
    <row r="2788" spans="3:6" x14ac:dyDescent="0.2">
      <c r="C2788" s="130"/>
      <c r="F2788" s="131"/>
    </row>
    <row r="2789" spans="3:6" x14ac:dyDescent="0.2">
      <c r="C2789" s="130"/>
      <c r="F2789" s="131"/>
    </row>
    <row r="2790" spans="3:6" x14ac:dyDescent="0.2">
      <c r="C2790" s="130"/>
      <c r="F2790" s="131"/>
    </row>
    <row r="2791" spans="3:6" x14ac:dyDescent="0.2">
      <c r="C2791" s="130"/>
      <c r="F2791" s="131"/>
    </row>
    <row r="2792" spans="3:6" x14ac:dyDescent="0.2">
      <c r="C2792" s="130"/>
      <c r="F2792" s="131"/>
    </row>
    <row r="2793" spans="3:6" x14ac:dyDescent="0.2">
      <c r="C2793" s="130"/>
      <c r="F2793" s="131"/>
    </row>
    <row r="2794" spans="3:6" x14ac:dyDescent="0.2">
      <c r="C2794" s="130"/>
      <c r="F2794" s="131"/>
    </row>
    <row r="2795" spans="3:6" x14ac:dyDescent="0.2">
      <c r="C2795" s="130"/>
      <c r="F2795" s="131"/>
    </row>
    <row r="2796" spans="3:6" x14ac:dyDescent="0.2">
      <c r="C2796" s="130"/>
      <c r="F2796" s="131"/>
    </row>
    <row r="2797" spans="3:6" x14ac:dyDescent="0.2">
      <c r="C2797" s="130"/>
      <c r="F2797" s="131"/>
    </row>
    <row r="2798" spans="3:6" x14ac:dyDescent="0.2">
      <c r="C2798" s="130"/>
      <c r="F2798" s="131"/>
    </row>
    <row r="2799" spans="3:6" x14ac:dyDescent="0.2">
      <c r="C2799" s="130"/>
      <c r="F2799" s="131"/>
    </row>
    <row r="2800" spans="3:6" x14ac:dyDescent="0.2">
      <c r="C2800" s="130"/>
      <c r="F2800" s="131"/>
    </row>
    <row r="2801" spans="3:6" x14ac:dyDescent="0.2">
      <c r="C2801" s="130"/>
      <c r="F2801" s="131"/>
    </row>
    <row r="2802" spans="3:6" x14ac:dyDescent="0.2">
      <c r="C2802" s="130"/>
      <c r="F2802" s="131"/>
    </row>
    <row r="2803" spans="3:6" x14ac:dyDescent="0.2">
      <c r="C2803" s="130"/>
      <c r="F2803" s="131"/>
    </row>
    <row r="2804" spans="3:6" x14ac:dyDescent="0.2">
      <c r="C2804" s="130"/>
      <c r="F2804" s="131"/>
    </row>
    <row r="2805" spans="3:6" x14ac:dyDescent="0.2">
      <c r="C2805" s="130"/>
      <c r="F2805" s="131"/>
    </row>
    <row r="2806" spans="3:6" x14ac:dyDescent="0.2">
      <c r="C2806" s="130"/>
      <c r="F2806" s="131"/>
    </row>
    <row r="2807" spans="3:6" x14ac:dyDescent="0.2">
      <c r="C2807" s="130"/>
      <c r="F2807" s="131"/>
    </row>
    <row r="2808" spans="3:6" x14ac:dyDescent="0.2">
      <c r="C2808" s="130"/>
      <c r="F2808" s="131"/>
    </row>
    <row r="2809" spans="3:6" x14ac:dyDescent="0.2">
      <c r="C2809" s="130"/>
      <c r="F2809" s="131"/>
    </row>
    <row r="2810" spans="3:6" x14ac:dyDescent="0.2">
      <c r="C2810" s="130"/>
      <c r="F2810" s="131"/>
    </row>
    <row r="2811" spans="3:6" x14ac:dyDescent="0.2">
      <c r="C2811" s="130"/>
      <c r="F2811" s="131"/>
    </row>
    <row r="2812" spans="3:6" x14ac:dyDescent="0.2">
      <c r="C2812" s="130"/>
      <c r="F2812" s="131"/>
    </row>
    <row r="2813" spans="3:6" x14ac:dyDescent="0.2">
      <c r="C2813" s="130"/>
      <c r="F2813" s="131"/>
    </row>
    <row r="2814" spans="3:6" x14ac:dyDescent="0.2">
      <c r="C2814" s="130"/>
      <c r="F2814" s="131"/>
    </row>
    <row r="2815" spans="3:6" x14ac:dyDescent="0.2">
      <c r="C2815" s="130"/>
      <c r="F2815" s="131"/>
    </row>
    <row r="2816" spans="3:6" x14ac:dyDescent="0.2">
      <c r="C2816" s="130"/>
      <c r="F2816" s="131"/>
    </row>
    <row r="2817" spans="3:6" x14ac:dyDescent="0.2">
      <c r="C2817" s="130"/>
      <c r="F2817" s="131"/>
    </row>
    <row r="2818" spans="3:6" x14ac:dyDescent="0.2">
      <c r="C2818" s="130"/>
      <c r="F2818" s="131"/>
    </row>
    <row r="2819" spans="3:6" x14ac:dyDescent="0.2">
      <c r="C2819" s="130"/>
      <c r="F2819" s="131"/>
    </row>
    <row r="2820" spans="3:6" x14ac:dyDescent="0.2">
      <c r="C2820" s="130"/>
      <c r="F2820" s="131"/>
    </row>
    <row r="2821" spans="3:6" x14ac:dyDescent="0.2">
      <c r="C2821" s="130"/>
      <c r="F2821" s="131"/>
    </row>
    <row r="2822" spans="3:6" x14ac:dyDescent="0.2">
      <c r="C2822" s="130"/>
      <c r="F2822" s="131"/>
    </row>
    <row r="2823" spans="3:6" x14ac:dyDescent="0.2">
      <c r="C2823" s="130"/>
      <c r="F2823" s="131"/>
    </row>
    <row r="2824" spans="3:6" x14ac:dyDescent="0.2">
      <c r="C2824" s="130"/>
      <c r="F2824" s="131"/>
    </row>
    <row r="2825" spans="3:6" x14ac:dyDescent="0.2">
      <c r="C2825" s="130"/>
      <c r="F2825" s="131"/>
    </row>
    <row r="2826" spans="3:6" x14ac:dyDescent="0.2">
      <c r="C2826" s="130"/>
      <c r="F2826" s="131"/>
    </row>
    <row r="2827" spans="3:6" x14ac:dyDescent="0.2">
      <c r="C2827" s="130"/>
      <c r="F2827" s="131"/>
    </row>
    <row r="2828" spans="3:6" x14ac:dyDescent="0.2">
      <c r="C2828" s="130"/>
      <c r="F2828" s="131"/>
    </row>
    <row r="2829" spans="3:6" x14ac:dyDescent="0.2">
      <c r="C2829" s="130"/>
      <c r="F2829" s="131"/>
    </row>
    <row r="2830" spans="3:6" x14ac:dyDescent="0.2">
      <c r="C2830" s="130"/>
      <c r="F2830" s="131"/>
    </row>
    <row r="2831" spans="3:6" x14ac:dyDescent="0.2">
      <c r="C2831" s="130"/>
      <c r="F2831" s="131"/>
    </row>
    <row r="2832" spans="3:6" x14ac:dyDescent="0.2">
      <c r="C2832" s="130"/>
      <c r="F2832" s="131"/>
    </row>
    <row r="2833" spans="3:6" x14ac:dyDescent="0.2">
      <c r="C2833" s="130"/>
      <c r="F2833" s="131"/>
    </row>
    <row r="2834" spans="3:6" x14ac:dyDescent="0.2">
      <c r="C2834" s="130"/>
      <c r="F2834" s="131"/>
    </row>
    <row r="2835" spans="3:6" x14ac:dyDescent="0.2">
      <c r="C2835" s="130"/>
      <c r="F2835" s="131"/>
    </row>
    <row r="2836" spans="3:6" x14ac:dyDescent="0.2">
      <c r="C2836" s="130"/>
      <c r="F2836" s="131"/>
    </row>
    <row r="2837" spans="3:6" x14ac:dyDescent="0.2">
      <c r="C2837" s="130"/>
      <c r="F2837" s="131"/>
    </row>
    <row r="2838" spans="3:6" x14ac:dyDescent="0.2">
      <c r="C2838" s="130"/>
      <c r="F2838" s="131"/>
    </row>
    <row r="2839" spans="3:6" x14ac:dyDescent="0.2">
      <c r="C2839" s="130"/>
      <c r="F2839" s="131"/>
    </row>
    <row r="2840" spans="3:6" x14ac:dyDescent="0.2">
      <c r="C2840" s="130"/>
      <c r="F2840" s="131"/>
    </row>
    <row r="2841" spans="3:6" x14ac:dyDescent="0.2">
      <c r="C2841" s="130"/>
      <c r="F2841" s="131"/>
    </row>
    <row r="2842" spans="3:6" x14ac:dyDescent="0.2">
      <c r="C2842" s="130"/>
      <c r="F2842" s="131"/>
    </row>
    <row r="2843" spans="3:6" x14ac:dyDescent="0.2">
      <c r="C2843" s="130"/>
      <c r="F2843" s="131"/>
    </row>
    <row r="2844" spans="3:6" x14ac:dyDescent="0.2">
      <c r="C2844" s="130"/>
      <c r="F2844" s="131"/>
    </row>
    <row r="2845" spans="3:6" x14ac:dyDescent="0.2">
      <c r="C2845" s="130"/>
      <c r="F2845" s="131"/>
    </row>
    <row r="2846" spans="3:6" x14ac:dyDescent="0.2">
      <c r="C2846" s="130"/>
      <c r="F2846" s="131"/>
    </row>
    <row r="2847" spans="3:6" x14ac:dyDescent="0.2">
      <c r="C2847" s="130"/>
      <c r="F2847" s="131"/>
    </row>
    <row r="2848" spans="3:6" x14ac:dyDescent="0.2">
      <c r="C2848" s="130"/>
      <c r="F2848" s="131"/>
    </row>
    <row r="2849" spans="3:6" x14ac:dyDescent="0.2">
      <c r="C2849" s="130"/>
      <c r="F2849" s="131"/>
    </row>
    <row r="2850" spans="3:6" x14ac:dyDescent="0.2">
      <c r="C2850" s="130"/>
      <c r="F2850" s="131"/>
    </row>
    <row r="2851" spans="3:6" x14ac:dyDescent="0.2">
      <c r="C2851" s="130"/>
      <c r="F2851" s="131"/>
    </row>
    <row r="2852" spans="3:6" x14ac:dyDescent="0.2">
      <c r="C2852" s="130"/>
      <c r="F2852" s="131"/>
    </row>
    <row r="2853" spans="3:6" x14ac:dyDescent="0.2">
      <c r="C2853" s="130"/>
      <c r="F2853" s="131"/>
    </row>
    <row r="2854" spans="3:6" x14ac:dyDescent="0.2">
      <c r="C2854" s="130"/>
      <c r="F2854" s="131"/>
    </row>
    <row r="2855" spans="3:6" x14ac:dyDescent="0.2">
      <c r="C2855" s="130"/>
      <c r="F2855" s="131"/>
    </row>
    <row r="2856" spans="3:6" x14ac:dyDescent="0.2">
      <c r="C2856" s="130"/>
      <c r="F2856" s="131"/>
    </row>
    <row r="2857" spans="3:6" x14ac:dyDescent="0.2">
      <c r="C2857" s="130"/>
      <c r="F2857" s="131"/>
    </row>
    <row r="2858" spans="3:6" x14ac:dyDescent="0.2">
      <c r="C2858" s="130"/>
      <c r="F2858" s="131"/>
    </row>
    <row r="2859" spans="3:6" x14ac:dyDescent="0.2">
      <c r="C2859" s="130"/>
      <c r="F2859" s="131"/>
    </row>
    <row r="2860" spans="3:6" x14ac:dyDescent="0.2">
      <c r="C2860" s="130"/>
      <c r="F2860" s="131"/>
    </row>
    <row r="2861" spans="3:6" x14ac:dyDescent="0.2">
      <c r="C2861" s="130"/>
      <c r="F2861" s="131"/>
    </row>
    <row r="2862" spans="3:6" x14ac:dyDescent="0.2">
      <c r="C2862" s="130"/>
      <c r="F2862" s="131"/>
    </row>
    <row r="2863" spans="3:6" x14ac:dyDescent="0.2">
      <c r="C2863" s="130"/>
      <c r="F2863" s="131"/>
    </row>
    <row r="2864" spans="3:6" x14ac:dyDescent="0.2">
      <c r="C2864" s="130"/>
      <c r="F2864" s="131"/>
    </row>
    <row r="2865" spans="3:6" x14ac:dyDescent="0.2">
      <c r="C2865" s="130"/>
      <c r="F2865" s="131"/>
    </row>
    <row r="2866" spans="3:6" x14ac:dyDescent="0.2">
      <c r="C2866" s="130"/>
      <c r="F2866" s="131"/>
    </row>
    <row r="2867" spans="3:6" x14ac:dyDescent="0.2">
      <c r="C2867" s="130"/>
      <c r="F2867" s="131"/>
    </row>
    <row r="2868" spans="3:6" x14ac:dyDescent="0.2">
      <c r="C2868" s="130"/>
      <c r="F2868" s="131"/>
    </row>
    <row r="2869" spans="3:6" x14ac:dyDescent="0.2">
      <c r="C2869" s="130"/>
      <c r="F2869" s="131"/>
    </row>
    <row r="2870" spans="3:6" x14ac:dyDescent="0.2">
      <c r="C2870" s="130"/>
      <c r="F2870" s="131"/>
    </row>
    <row r="2871" spans="3:6" x14ac:dyDescent="0.2">
      <c r="C2871" s="130"/>
      <c r="F2871" s="131"/>
    </row>
    <row r="2872" spans="3:6" x14ac:dyDescent="0.2">
      <c r="C2872" s="130"/>
      <c r="F2872" s="131"/>
    </row>
    <row r="2873" spans="3:6" x14ac:dyDescent="0.2">
      <c r="C2873" s="130"/>
      <c r="F2873" s="131"/>
    </row>
    <row r="2874" spans="3:6" x14ac:dyDescent="0.2">
      <c r="C2874" s="130"/>
      <c r="F2874" s="131"/>
    </row>
    <row r="2875" spans="3:6" x14ac:dyDescent="0.2">
      <c r="C2875" s="130"/>
      <c r="F2875" s="131"/>
    </row>
    <row r="2876" spans="3:6" x14ac:dyDescent="0.2">
      <c r="C2876" s="130"/>
      <c r="F2876" s="131"/>
    </row>
    <row r="2877" spans="3:6" x14ac:dyDescent="0.2">
      <c r="C2877" s="130"/>
      <c r="F2877" s="131"/>
    </row>
    <row r="2878" spans="3:6" x14ac:dyDescent="0.2">
      <c r="C2878" s="130"/>
      <c r="F2878" s="131"/>
    </row>
    <row r="2879" spans="3:6" x14ac:dyDescent="0.2">
      <c r="C2879" s="130"/>
      <c r="F2879" s="131"/>
    </row>
    <row r="2880" spans="3:6" x14ac:dyDescent="0.2">
      <c r="C2880" s="130"/>
      <c r="F2880" s="131"/>
    </row>
    <row r="2881" spans="3:6" x14ac:dyDescent="0.2">
      <c r="C2881" s="130"/>
      <c r="F2881" s="131"/>
    </row>
    <row r="2882" spans="3:6" x14ac:dyDescent="0.2">
      <c r="C2882" s="130"/>
      <c r="F2882" s="131"/>
    </row>
    <row r="2883" spans="3:6" x14ac:dyDescent="0.2">
      <c r="C2883" s="130"/>
      <c r="F2883" s="131"/>
    </row>
    <row r="2884" spans="3:6" x14ac:dyDescent="0.2">
      <c r="C2884" s="130"/>
      <c r="F2884" s="131"/>
    </row>
    <row r="2885" spans="3:6" x14ac:dyDescent="0.2">
      <c r="C2885" s="130"/>
      <c r="F2885" s="131"/>
    </row>
    <row r="2886" spans="3:6" x14ac:dyDescent="0.2">
      <c r="C2886" s="130"/>
      <c r="F2886" s="131"/>
    </row>
    <row r="2887" spans="3:6" x14ac:dyDescent="0.2">
      <c r="C2887" s="130"/>
      <c r="F2887" s="131"/>
    </row>
    <row r="2888" spans="3:6" x14ac:dyDescent="0.2">
      <c r="C2888" s="130"/>
      <c r="F2888" s="131"/>
    </row>
    <row r="2889" spans="3:6" x14ac:dyDescent="0.2">
      <c r="C2889" s="130"/>
      <c r="F2889" s="131"/>
    </row>
    <row r="2890" spans="3:6" x14ac:dyDescent="0.2">
      <c r="C2890" s="130"/>
      <c r="F2890" s="131"/>
    </row>
    <row r="2891" spans="3:6" x14ac:dyDescent="0.2">
      <c r="C2891" s="130"/>
      <c r="F2891" s="131"/>
    </row>
    <row r="2892" spans="3:6" x14ac:dyDescent="0.2">
      <c r="C2892" s="130"/>
      <c r="F2892" s="131"/>
    </row>
    <row r="2893" spans="3:6" x14ac:dyDescent="0.2">
      <c r="C2893" s="130"/>
      <c r="F2893" s="131"/>
    </row>
    <row r="2894" spans="3:6" x14ac:dyDescent="0.2">
      <c r="C2894" s="130"/>
      <c r="F2894" s="131"/>
    </row>
    <row r="2895" spans="3:6" x14ac:dyDescent="0.2">
      <c r="C2895" s="130"/>
      <c r="F2895" s="131"/>
    </row>
    <row r="2896" spans="3:6" x14ac:dyDescent="0.2">
      <c r="C2896" s="130"/>
      <c r="F2896" s="131"/>
    </row>
    <row r="2897" spans="3:6" x14ac:dyDescent="0.2">
      <c r="C2897" s="130"/>
      <c r="F2897" s="131"/>
    </row>
    <row r="2898" spans="3:6" x14ac:dyDescent="0.2">
      <c r="C2898" s="130"/>
      <c r="F2898" s="131"/>
    </row>
    <row r="2899" spans="3:6" x14ac:dyDescent="0.2">
      <c r="C2899" s="130"/>
      <c r="F2899" s="131"/>
    </row>
    <row r="2900" spans="3:6" x14ac:dyDescent="0.2">
      <c r="C2900" s="130"/>
      <c r="F2900" s="131"/>
    </row>
    <row r="2901" spans="3:6" x14ac:dyDescent="0.2">
      <c r="C2901" s="130"/>
      <c r="F2901" s="131"/>
    </row>
    <row r="2902" spans="3:6" x14ac:dyDescent="0.2">
      <c r="C2902" s="130"/>
      <c r="F2902" s="131"/>
    </row>
    <row r="2903" spans="3:6" x14ac:dyDescent="0.2">
      <c r="C2903" s="130"/>
      <c r="F2903" s="131"/>
    </row>
    <row r="2904" spans="3:6" x14ac:dyDescent="0.2">
      <c r="C2904" s="130"/>
      <c r="F2904" s="131"/>
    </row>
    <row r="2905" spans="3:6" x14ac:dyDescent="0.2">
      <c r="C2905" s="130"/>
      <c r="F2905" s="131"/>
    </row>
    <row r="2906" spans="3:6" x14ac:dyDescent="0.2">
      <c r="C2906" s="130"/>
      <c r="F2906" s="131"/>
    </row>
    <row r="2907" spans="3:6" x14ac:dyDescent="0.2">
      <c r="C2907" s="130"/>
      <c r="F2907" s="131"/>
    </row>
    <row r="2908" spans="3:6" x14ac:dyDescent="0.2">
      <c r="C2908" s="130"/>
      <c r="F2908" s="131"/>
    </row>
    <row r="2909" spans="3:6" x14ac:dyDescent="0.2">
      <c r="C2909" s="130"/>
      <c r="F2909" s="131"/>
    </row>
    <row r="2910" spans="3:6" x14ac:dyDescent="0.2">
      <c r="C2910" s="130"/>
      <c r="F2910" s="131"/>
    </row>
    <row r="2911" spans="3:6" x14ac:dyDescent="0.2">
      <c r="C2911" s="130"/>
      <c r="F2911" s="131"/>
    </row>
    <row r="2912" spans="3:6" x14ac:dyDescent="0.2">
      <c r="C2912" s="130"/>
      <c r="F2912" s="131"/>
    </row>
    <row r="2913" spans="3:6" x14ac:dyDescent="0.2">
      <c r="C2913" s="130"/>
      <c r="F2913" s="131"/>
    </row>
    <row r="2914" spans="3:6" x14ac:dyDescent="0.2">
      <c r="C2914" s="130"/>
      <c r="F2914" s="131"/>
    </row>
    <row r="2915" spans="3:6" x14ac:dyDescent="0.2">
      <c r="C2915" s="130"/>
      <c r="F2915" s="131"/>
    </row>
    <row r="2916" spans="3:6" x14ac:dyDescent="0.2">
      <c r="C2916" s="130"/>
      <c r="F2916" s="131"/>
    </row>
    <row r="2917" spans="3:6" x14ac:dyDescent="0.2">
      <c r="C2917" s="130"/>
      <c r="F2917" s="131"/>
    </row>
    <row r="2918" spans="3:6" x14ac:dyDescent="0.2">
      <c r="C2918" s="130"/>
      <c r="F2918" s="131"/>
    </row>
    <row r="2919" spans="3:6" x14ac:dyDescent="0.2">
      <c r="C2919" s="130"/>
      <c r="F2919" s="131"/>
    </row>
    <row r="2920" spans="3:6" x14ac:dyDescent="0.2">
      <c r="C2920" s="130"/>
      <c r="F2920" s="131"/>
    </row>
    <row r="2921" spans="3:6" x14ac:dyDescent="0.2">
      <c r="C2921" s="130"/>
      <c r="F2921" s="131"/>
    </row>
    <row r="2922" spans="3:6" x14ac:dyDescent="0.2">
      <c r="C2922" s="130"/>
      <c r="F2922" s="131"/>
    </row>
    <row r="2923" spans="3:6" x14ac:dyDescent="0.2">
      <c r="C2923" s="130"/>
      <c r="F2923" s="131"/>
    </row>
    <row r="2924" spans="3:6" x14ac:dyDescent="0.2">
      <c r="C2924" s="130"/>
      <c r="F2924" s="131"/>
    </row>
    <row r="2925" spans="3:6" x14ac:dyDescent="0.2">
      <c r="C2925" s="130"/>
      <c r="F2925" s="131"/>
    </row>
    <row r="2926" spans="3:6" x14ac:dyDescent="0.2">
      <c r="C2926" s="130"/>
      <c r="F2926" s="131"/>
    </row>
    <row r="2927" spans="3:6" x14ac:dyDescent="0.2">
      <c r="C2927" s="130"/>
      <c r="F2927" s="131"/>
    </row>
    <row r="2928" spans="3:6" x14ac:dyDescent="0.2">
      <c r="C2928" s="130"/>
      <c r="F2928" s="131"/>
    </row>
    <row r="2929" spans="3:6" x14ac:dyDescent="0.2">
      <c r="C2929" s="130"/>
      <c r="F2929" s="131"/>
    </row>
    <row r="2930" spans="3:6" x14ac:dyDescent="0.2">
      <c r="C2930" s="130"/>
      <c r="F2930" s="131"/>
    </row>
    <row r="2931" spans="3:6" x14ac:dyDescent="0.2">
      <c r="C2931" s="130"/>
      <c r="F2931" s="131"/>
    </row>
    <row r="2932" spans="3:6" x14ac:dyDescent="0.2">
      <c r="C2932" s="130"/>
      <c r="F2932" s="131"/>
    </row>
    <row r="2933" spans="3:6" x14ac:dyDescent="0.2">
      <c r="C2933" s="130"/>
      <c r="F2933" s="131"/>
    </row>
    <row r="2934" spans="3:6" x14ac:dyDescent="0.2">
      <c r="C2934" s="130"/>
      <c r="F2934" s="131"/>
    </row>
    <row r="2935" spans="3:6" x14ac:dyDescent="0.2">
      <c r="C2935" s="130"/>
      <c r="F2935" s="131"/>
    </row>
    <row r="2936" spans="3:6" x14ac:dyDescent="0.2">
      <c r="C2936" s="130"/>
      <c r="F2936" s="131"/>
    </row>
    <row r="2937" spans="3:6" x14ac:dyDescent="0.2">
      <c r="C2937" s="130"/>
      <c r="F2937" s="131"/>
    </row>
    <row r="2938" spans="3:6" x14ac:dyDescent="0.2">
      <c r="C2938" s="130"/>
      <c r="F2938" s="131"/>
    </row>
    <row r="2939" spans="3:6" x14ac:dyDescent="0.2">
      <c r="C2939" s="130"/>
      <c r="F2939" s="131"/>
    </row>
    <row r="2940" spans="3:6" x14ac:dyDescent="0.2">
      <c r="C2940" s="130"/>
      <c r="F2940" s="131"/>
    </row>
    <row r="2941" spans="3:6" x14ac:dyDescent="0.2">
      <c r="C2941" s="130"/>
      <c r="F2941" s="131"/>
    </row>
    <row r="2942" spans="3:6" x14ac:dyDescent="0.2">
      <c r="C2942" s="130"/>
      <c r="F2942" s="131"/>
    </row>
    <row r="2943" spans="3:6" x14ac:dyDescent="0.2">
      <c r="C2943" s="130"/>
      <c r="F2943" s="131"/>
    </row>
    <row r="2944" spans="3:6" x14ac:dyDescent="0.2">
      <c r="C2944" s="130"/>
      <c r="F2944" s="131"/>
    </row>
    <row r="2945" spans="3:6" x14ac:dyDescent="0.2">
      <c r="C2945" s="130"/>
      <c r="F2945" s="131"/>
    </row>
    <row r="2946" spans="3:6" x14ac:dyDescent="0.2">
      <c r="C2946" s="130"/>
      <c r="F2946" s="131"/>
    </row>
    <row r="2947" spans="3:6" x14ac:dyDescent="0.2">
      <c r="C2947" s="130"/>
      <c r="F2947" s="131"/>
    </row>
    <row r="2948" spans="3:6" x14ac:dyDescent="0.2">
      <c r="C2948" s="130"/>
      <c r="F2948" s="131"/>
    </row>
    <row r="2949" spans="3:6" x14ac:dyDescent="0.2">
      <c r="C2949" s="130"/>
      <c r="F2949" s="131"/>
    </row>
    <row r="2950" spans="3:6" x14ac:dyDescent="0.2">
      <c r="C2950" s="130"/>
      <c r="F2950" s="131"/>
    </row>
    <row r="2951" spans="3:6" x14ac:dyDescent="0.2">
      <c r="C2951" s="130"/>
      <c r="F2951" s="131"/>
    </row>
    <row r="2952" spans="3:6" x14ac:dyDescent="0.2">
      <c r="C2952" s="130"/>
      <c r="F2952" s="131"/>
    </row>
    <row r="2953" spans="3:6" x14ac:dyDescent="0.2">
      <c r="C2953" s="130"/>
      <c r="F2953" s="131"/>
    </row>
    <row r="2954" spans="3:6" x14ac:dyDescent="0.2">
      <c r="C2954" s="130"/>
      <c r="F2954" s="131"/>
    </row>
    <row r="2955" spans="3:6" x14ac:dyDescent="0.2">
      <c r="C2955" s="130"/>
      <c r="F2955" s="131"/>
    </row>
    <row r="2956" spans="3:6" x14ac:dyDescent="0.2">
      <c r="C2956" s="130"/>
      <c r="F2956" s="131"/>
    </row>
    <row r="2957" spans="3:6" x14ac:dyDescent="0.2">
      <c r="C2957" s="130"/>
      <c r="F2957" s="131"/>
    </row>
    <row r="2958" spans="3:6" x14ac:dyDescent="0.2">
      <c r="C2958" s="130"/>
      <c r="F2958" s="131"/>
    </row>
    <row r="2959" spans="3:6" x14ac:dyDescent="0.2">
      <c r="C2959" s="130"/>
      <c r="F2959" s="131"/>
    </row>
    <row r="2960" spans="3:6" x14ac:dyDescent="0.2">
      <c r="C2960" s="130"/>
      <c r="F2960" s="131"/>
    </row>
    <row r="2961" spans="3:6" x14ac:dyDescent="0.2">
      <c r="C2961" s="130"/>
      <c r="F2961" s="131"/>
    </row>
    <row r="2962" spans="3:6" x14ac:dyDescent="0.2">
      <c r="C2962" s="130"/>
      <c r="F2962" s="131"/>
    </row>
    <row r="2963" spans="3:6" x14ac:dyDescent="0.2">
      <c r="C2963" s="130"/>
      <c r="F2963" s="131"/>
    </row>
    <row r="2964" spans="3:6" x14ac:dyDescent="0.2">
      <c r="C2964" s="130"/>
      <c r="F2964" s="131"/>
    </row>
    <row r="2965" spans="3:6" x14ac:dyDescent="0.2">
      <c r="C2965" s="130"/>
      <c r="F2965" s="131"/>
    </row>
    <row r="2966" spans="3:6" x14ac:dyDescent="0.2">
      <c r="C2966" s="130"/>
      <c r="F2966" s="131"/>
    </row>
    <row r="2967" spans="3:6" x14ac:dyDescent="0.2">
      <c r="C2967" s="130"/>
      <c r="F2967" s="131"/>
    </row>
    <row r="2968" spans="3:6" x14ac:dyDescent="0.2">
      <c r="C2968" s="130"/>
      <c r="F2968" s="131"/>
    </row>
    <row r="2969" spans="3:6" x14ac:dyDescent="0.2">
      <c r="C2969" s="130"/>
      <c r="F2969" s="131"/>
    </row>
    <row r="2970" spans="3:6" x14ac:dyDescent="0.2">
      <c r="C2970" s="130"/>
      <c r="F2970" s="131"/>
    </row>
    <row r="2971" spans="3:6" x14ac:dyDescent="0.2">
      <c r="C2971" s="130"/>
      <c r="F2971" s="131"/>
    </row>
    <row r="2972" spans="3:6" x14ac:dyDescent="0.2">
      <c r="C2972" s="130"/>
      <c r="F2972" s="131"/>
    </row>
    <row r="2973" spans="3:6" x14ac:dyDescent="0.2">
      <c r="C2973" s="130"/>
      <c r="F2973" s="131"/>
    </row>
    <row r="2974" spans="3:6" x14ac:dyDescent="0.2">
      <c r="C2974" s="130"/>
      <c r="F2974" s="131"/>
    </row>
    <row r="2975" spans="3:6" x14ac:dyDescent="0.2">
      <c r="C2975" s="130"/>
      <c r="F2975" s="131"/>
    </row>
    <row r="2976" spans="3:6" x14ac:dyDescent="0.2">
      <c r="C2976" s="130"/>
      <c r="F2976" s="131"/>
    </row>
    <row r="2977" spans="3:6" x14ac:dyDescent="0.2">
      <c r="C2977" s="130"/>
      <c r="F2977" s="131"/>
    </row>
    <row r="2978" spans="3:6" x14ac:dyDescent="0.2">
      <c r="C2978" s="130"/>
      <c r="F2978" s="131"/>
    </row>
    <row r="2979" spans="3:6" x14ac:dyDescent="0.2">
      <c r="C2979" s="130"/>
      <c r="F2979" s="131"/>
    </row>
    <row r="2980" spans="3:6" x14ac:dyDescent="0.2">
      <c r="C2980" s="130"/>
      <c r="F2980" s="131"/>
    </row>
    <row r="2981" spans="3:6" x14ac:dyDescent="0.2">
      <c r="C2981" s="130"/>
      <c r="F2981" s="131"/>
    </row>
    <row r="2982" spans="3:6" x14ac:dyDescent="0.2">
      <c r="C2982" s="130"/>
      <c r="F2982" s="131"/>
    </row>
    <row r="2983" spans="3:6" x14ac:dyDescent="0.2">
      <c r="C2983" s="130"/>
      <c r="F2983" s="131"/>
    </row>
    <row r="2984" spans="3:6" x14ac:dyDescent="0.2">
      <c r="C2984" s="130"/>
      <c r="F2984" s="131"/>
    </row>
    <row r="2985" spans="3:6" x14ac:dyDescent="0.2">
      <c r="C2985" s="130"/>
      <c r="F2985" s="131"/>
    </row>
    <row r="2986" spans="3:6" x14ac:dyDescent="0.2">
      <c r="C2986" s="130"/>
      <c r="F2986" s="131"/>
    </row>
    <row r="2987" spans="3:6" x14ac:dyDescent="0.2">
      <c r="C2987" s="130"/>
      <c r="F2987" s="131"/>
    </row>
    <row r="2988" spans="3:6" x14ac:dyDescent="0.2">
      <c r="C2988" s="130"/>
      <c r="F2988" s="131"/>
    </row>
    <row r="2989" spans="3:6" x14ac:dyDescent="0.2">
      <c r="C2989" s="130"/>
      <c r="F2989" s="131"/>
    </row>
    <row r="2990" spans="3:6" x14ac:dyDescent="0.2">
      <c r="C2990" s="130"/>
      <c r="F2990" s="131"/>
    </row>
    <row r="2991" spans="3:6" x14ac:dyDescent="0.2">
      <c r="C2991" s="130"/>
      <c r="F2991" s="131"/>
    </row>
    <row r="2992" spans="3:6" x14ac:dyDescent="0.2">
      <c r="C2992" s="130"/>
      <c r="F2992" s="131"/>
    </row>
    <row r="2993" spans="3:6" x14ac:dyDescent="0.2">
      <c r="C2993" s="130"/>
      <c r="F2993" s="131"/>
    </row>
    <row r="2994" spans="3:6" x14ac:dyDescent="0.2">
      <c r="C2994" s="130"/>
      <c r="F2994" s="131"/>
    </row>
    <row r="2995" spans="3:6" x14ac:dyDescent="0.2">
      <c r="C2995" s="130"/>
      <c r="F2995" s="131"/>
    </row>
    <row r="2996" spans="3:6" x14ac:dyDescent="0.2">
      <c r="C2996" s="130"/>
      <c r="F2996" s="131"/>
    </row>
    <row r="2997" spans="3:6" x14ac:dyDescent="0.2">
      <c r="C2997" s="130"/>
      <c r="F2997" s="131"/>
    </row>
    <row r="2998" spans="3:6" x14ac:dyDescent="0.2">
      <c r="C2998" s="130"/>
      <c r="F2998" s="131"/>
    </row>
    <row r="2999" spans="3:6" x14ac:dyDescent="0.2">
      <c r="C2999" s="130"/>
      <c r="F2999" s="131"/>
    </row>
    <row r="3000" spans="3:6" x14ac:dyDescent="0.2">
      <c r="C3000" s="130"/>
      <c r="F3000" s="131"/>
    </row>
    <row r="3001" spans="3:6" x14ac:dyDescent="0.2">
      <c r="C3001" s="130"/>
      <c r="F3001" s="131"/>
    </row>
    <row r="3002" spans="3:6" x14ac:dyDescent="0.2">
      <c r="C3002" s="130"/>
      <c r="F3002" s="131"/>
    </row>
    <row r="3003" spans="3:6" x14ac:dyDescent="0.2">
      <c r="C3003" s="130"/>
      <c r="F3003" s="131"/>
    </row>
    <row r="3004" spans="3:6" x14ac:dyDescent="0.2">
      <c r="C3004" s="130"/>
      <c r="F3004" s="131"/>
    </row>
    <row r="3005" spans="3:6" x14ac:dyDescent="0.2">
      <c r="C3005" s="130"/>
      <c r="F3005" s="131"/>
    </row>
    <row r="3006" spans="3:6" x14ac:dyDescent="0.2">
      <c r="C3006" s="130"/>
      <c r="F3006" s="131"/>
    </row>
    <row r="3007" spans="3:6" x14ac:dyDescent="0.2">
      <c r="C3007" s="130"/>
      <c r="F3007" s="131"/>
    </row>
    <row r="3008" spans="3:6" x14ac:dyDescent="0.2">
      <c r="C3008" s="130"/>
      <c r="F3008" s="131"/>
    </row>
    <row r="3009" spans="3:6" x14ac:dyDescent="0.2">
      <c r="C3009" s="130"/>
      <c r="F3009" s="131"/>
    </row>
    <row r="3010" spans="3:6" x14ac:dyDescent="0.2">
      <c r="C3010" s="130"/>
      <c r="F3010" s="131"/>
    </row>
    <row r="3011" spans="3:6" x14ac:dyDescent="0.2">
      <c r="C3011" s="130"/>
      <c r="F3011" s="131"/>
    </row>
    <row r="3012" spans="3:6" x14ac:dyDescent="0.2">
      <c r="C3012" s="130"/>
      <c r="F3012" s="131"/>
    </row>
    <row r="3013" spans="3:6" x14ac:dyDescent="0.2">
      <c r="C3013" s="130"/>
      <c r="F3013" s="131"/>
    </row>
    <row r="3014" spans="3:6" x14ac:dyDescent="0.2">
      <c r="C3014" s="130"/>
      <c r="F3014" s="131"/>
    </row>
    <row r="3015" spans="3:6" x14ac:dyDescent="0.2">
      <c r="C3015" s="130"/>
      <c r="F3015" s="131"/>
    </row>
    <row r="3016" spans="3:6" x14ac:dyDescent="0.2">
      <c r="C3016" s="130"/>
      <c r="F3016" s="131"/>
    </row>
    <row r="3017" spans="3:6" x14ac:dyDescent="0.2">
      <c r="C3017" s="130"/>
      <c r="F3017" s="131"/>
    </row>
    <row r="3018" spans="3:6" x14ac:dyDescent="0.2">
      <c r="C3018" s="130"/>
      <c r="F3018" s="131"/>
    </row>
    <row r="3019" spans="3:6" x14ac:dyDescent="0.2">
      <c r="C3019" s="130"/>
      <c r="F3019" s="131"/>
    </row>
    <row r="3020" spans="3:6" x14ac:dyDescent="0.2">
      <c r="C3020" s="130"/>
      <c r="F3020" s="131"/>
    </row>
    <row r="3021" spans="3:6" x14ac:dyDescent="0.2">
      <c r="C3021" s="130"/>
      <c r="F3021" s="131"/>
    </row>
    <row r="3022" spans="3:6" x14ac:dyDescent="0.2">
      <c r="C3022" s="130"/>
      <c r="F3022" s="131"/>
    </row>
    <row r="3023" spans="3:6" x14ac:dyDescent="0.2">
      <c r="C3023" s="130"/>
      <c r="F3023" s="131"/>
    </row>
    <row r="3024" spans="3:6" x14ac:dyDescent="0.2">
      <c r="C3024" s="130"/>
      <c r="F3024" s="131"/>
    </row>
    <row r="3025" spans="3:6" x14ac:dyDescent="0.2">
      <c r="C3025" s="130"/>
      <c r="F3025" s="131"/>
    </row>
    <row r="3026" spans="3:6" x14ac:dyDescent="0.2">
      <c r="C3026" s="130"/>
      <c r="F3026" s="131"/>
    </row>
    <row r="3027" spans="3:6" x14ac:dyDescent="0.2">
      <c r="C3027" s="130"/>
      <c r="F3027" s="131"/>
    </row>
    <row r="3028" spans="3:6" x14ac:dyDescent="0.2">
      <c r="C3028" s="130"/>
      <c r="F3028" s="131"/>
    </row>
    <row r="3029" spans="3:6" x14ac:dyDescent="0.2">
      <c r="C3029" s="130"/>
      <c r="F3029" s="131"/>
    </row>
    <row r="3030" spans="3:6" x14ac:dyDescent="0.2">
      <c r="C3030" s="130"/>
      <c r="F3030" s="131"/>
    </row>
    <row r="3031" spans="3:6" x14ac:dyDescent="0.2">
      <c r="C3031" s="130"/>
      <c r="F3031" s="131"/>
    </row>
    <row r="3032" spans="3:6" x14ac:dyDescent="0.2">
      <c r="C3032" s="130"/>
      <c r="F3032" s="131"/>
    </row>
    <row r="3033" spans="3:6" x14ac:dyDescent="0.2">
      <c r="C3033" s="130"/>
      <c r="F3033" s="131"/>
    </row>
    <row r="3034" spans="3:6" x14ac:dyDescent="0.2">
      <c r="C3034" s="130"/>
      <c r="F3034" s="131"/>
    </row>
    <row r="3035" spans="3:6" x14ac:dyDescent="0.2">
      <c r="C3035" s="130"/>
      <c r="F3035" s="131"/>
    </row>
    <row r="3036" spans="3:6" x14ac:dyDescent="0.2">
      <c r="C3036" s="130"/>
      <c r="F3036" s="131"/>
    </row>
    <row r="3037" spans="3:6" x14ac:dyDescent="0.2">
      <c r="C3037" s="130"/>
      <c r="F3037" s="131"/>
    </row>
    <row r="3038" spans="3:6" x14ac:dyDescent="0.2">
      <c r="C3038" s="130"/>
      <c r="F3038" s="131"/>
    </row>
    <row r="3039" spans="3:6" x14ac:dyDescent="0.2">
      <c r="C3039" s="130"/>
      <c r="F3039" s="131"/>
    </row>
    <row r="3040" spans="3:6" x14ac:dyDescent="0.2">
      <c r="C3040" s="130"/>
      <c r="F3040" s="131"/>
    </row>
    <row r="3041" spans="3:6" x14ac:dyDescent="0.2">
      <c r="C3041" s="130"/>
      <c r="F3041" s="131"/>
    </row>
    <row r="3042" spans="3:6" x14ac:dyDescent="0.2">
      <c r="C3042" s="130"/>
      <c r="F3042" s="131"/>
    </row>
    <row r="3043" spans="3:6" x14ac:dyDescent="0.2">
      <c r="C3043" s="130"/>
      <c r="F3043" s="131"/>
    </row>
    <row r="3044" spans="3:6" x14ac:dyDescent="0.2">
      <c r="C3044" s="130"/>
      <c r="F3044" s="131"/>
    </row>
    <row r="3045" spans="3:6" x14ac:dyDescent="0.2">
      <c r="C3045" s="130"/>
      <c r="F3045" s="131"/>
    </row>
    <row r="3046" spans="3:6" x14ac:dyDescent="0.2">
      <c r="C3046" s="130"/>
      <c r="F3046" s="131"/>
    </row>
    <row r="3047" spans="3:6" x14ac:dyDescent="0.2">
      <c r="C3047" s="130"/>
      <c r="F3047" s="131"/>
    </row>
    <row r="3048" spans="3:6" x14ac:dyDescent="0.2">
      <c r="C3048" s="130"/>
      <c r="F3048" s="131"/>
    </row>
    <row r="3049" spans="3:6" x14ac:dyDescent="0.2">
      <c r="C3049" s="130"/>
      <c r="F3049" s="131"/>
    </row>
    <row r="3050" spans="3:6" x14ac:dyDescent="0.2">
      <c r="C3050" s="130"/>
      <c r="F3050" s="131"/>
    </row>
    <row r="3051" spans="3:6" x14ac:dyDescent="0.2">
      <c r="C3051" s="130"/>
      <c r="F3051" s="131"/>
    </row>
    <row r="3052" spans="3:6" x14ac:dyDescent="0.2">
      <c r="C3052" s="130"/>
      <c r="F3052" s="131"/>
    </row>
    <row r="3053" spans="3:6" x14ac:dyDescent="0.2">
      <c r="C3053" s="130"/>
      <c r="F3053" s="131"/>
    </row>
    <row r="3054" spans="3:6" x14ac:dyDescent="0.2">
      <c r="C3054" s="130"/>
      <c r="F3054" s="131"/>
    </row>
    <row r="3055" spans="3:6" x14ac:dyDescent="0.2">
      <c r="C3055" s="130"/>
      <c r="F3055" s="131"/>
    </row>
    <row r="3056" spans="3:6" x14ac:dyDescent="0.2">
      <c r="C3056" s="130"/>
      <c r="F3056" s="131"/>
    </row>
    <row r="3057" spans="3:6" x14ac:dyDescent="0.2">
      <c r="C3057" s="130"/>
      <c r="F3057" s="131"/>
    </row>
    <row r="3058" spans="3:6" x14ac:dyDescent="0.2">
      <c r="C3058" s="130"/>
      <c r="F3058" s="131"/>
    </row>
    <row r="3059" spans="3:6" x14ac:dyDescent="0.2">
      <c r="C3059" s="130"/>
      <c r="F3059" s="131"/>
    </row>
    <row r="3060" spans="3:6" x14ac:dyDescent="0.2">
      <c r="C3060" s="130"/>
      <c r="F3060" s="131"/>
    </row>
    <row r="3061" spans="3:6" x14ac:dyDescent="0.2">
      <c r="C3061" s="130"/>
      <c r="F3061" s="131"/>
    </row>
    <row r="3062" spans="3:6" x14ac:dyDescent="0.2">
      <c r="C3062" s="130"/>
      <c r="F3062" s="131"/>
    </row>
    <row r="3063" spans="3:6" x14ac:dyDescent="0.2">
      <c r="C3063" s="130"/>
      <c r="F3063" s="131"/>
    </row>
    <row r="3064" spans="3:6" x14ac:dyDescent="0.2">
      <c r="C3064" s="130"/>
      <c r="F3064" s="131"/>
    </row>
    <row r="3065" spans="3:6" x14ac:dyDescent="0.2">
      <c r="C3065" s="130"/>
      <c r="F3065" s="131"/>
    </row>
    <row r="3066" spans="3:6" x14ac:dyDescent="0.2">
      <c r="C3066" s="130"/>
      <c r="F3066" s="131"/>
    </row>
    <row r="3067" spans="3:6" x14ac:dyDescent="0.2">
      <c r="C3067" s="130"/>
      <c r="F3067" s="131"/>
    </row>
    <row r="3068" spans="3:6" x14ac:dyDescent="0.2">
      <c r="C3068" s="130"/>
      <c r="F3068" s="131"/>
    </row>
    <row r="3069" spans="3:6" x14ac:dyDescent="0.2">
      <c r="C3069" s="130"/>
      <c r="F3069" s="131"/>
    </row>
    <row r="3070" spans="3:6" x14ac:dyDescent="0.2">
      <c r="C3070" s="130"/>
      <c r="F3070" s="131"/>
    </row>
    <row r="3071" spans="3:6" x14ac:dyDescent="0.2">
      <c r="C3071" s="130"/>
      <c r="F3071" s="131"/>
    </row>
    <row r="3072" spans="3:6" x14ac:dyDescent="0.2">
      <c r="C3072" s="130"/>
      <c r="F3072" s="131"/>
    </row>
    <row r="3073" spans="3:6" x14ac:dyDescent="0.2">
      <c r="C3073" s="130"/>
      <c r="F3073" s="131"/>
    </row>
    <row r="3074" spans="3:6" x14ac:dyDescent="0.2">
      <c r="C3074" s="130"/>
      <c r="F3074" s="131"/>
    </row>
    <row r="3075" spans="3:6" x14ac:dyDescent="0.2">
      <c r="C3075" s="130"/>
      <c r="F3075" s="131"/>
    </row>
    <row r="3076" spans="3:6" x14ac:dyDescent="0.2">
      <c r="C3076" s="130"/>
      <c r="F3076" s="131"/>
    </row>
    <row r="3077" spans="3:6" x14ac:dyDescent="0.2">
      <c r="C3077" s="130"/>
      <c r="F3077" s="131"/>
    </row>
    <row r="3078" spans="3:6" x14ac:dyDescent="0.2">
      <c r="C3078" s="130"/>
      <c r="F3078" s="131"/>
    </row>
    <row r="3079" spans="3:6" x14ac:dyDescent="0.2">
      <c r="C3079" s="130"/>
      <c r="F3079" s="131"/>
    </row>
    <row r="3080" spans="3:6" x14ac:dyDescent="0.2">
      <c r="C3080" s="130"/>
      <c r="F3080" s="131"/>
    </row>
    <row r="3081" spans="3:6" x14ac:dyDescent="0.2">
      <c r="C3081" s="130"/>
      <c r="F3081" s="131"/>
    </row>
    <row r="3082" spans="3:6" x14ac:dyDescent="0.2">
      <c r="C3082" s="130"/>
      <c r="F3082" s="131"/>
    </row>
    <row r="3083" spans="3:6" x14ac:dyDescent="0.2">
      <c r="C3083" s="130"/>
      <c r="F3083" s="131"/>
    </row>
    <row r="3084" spans="3:6" x14ac:dyDescent="0.2">
      <c r="C3084" s="130"/>
      <c r="F3084" s="131"/>
    </row>
    <row r="3085" spans="3:6" x14ac:dyDescent="0.2">
      <c r="C3085" s="130"/>
      <c r="F3085" s="131"/>
    </row>
    <row r="3086" spans="3:6" x14ac:dyDescent="0.2">
      <c r="C3086" s="130"/>
      <c r="F3086" s="131"/>
    </row>
    <row r="3087" spans="3:6" x14ac:dyDescent="0.2">
      <c r="C3087" s="130"/>
      <c r="F3087" s="131"/>
    </row>
    <row r="3088" spans="3:6" x14ac:dyDescent="0.2">
      <c r="C3088" s="130"/>
      <c r="F3088" s="131"/>
    </row>
    <row r="3089" spans="3:6" x14ac:dyDescent="0.2">
      <c r="C3089" s="130"/>
      <c r="F3089" s="131"/>
    </row>
    <row r="3090" spans="3:6" x14ac:dyDescent="0.2">
      <c r="C3090" s="130"/>
      <c r="F3090" s="131"/>
    </row>
    <row r="3091" spans="3:6" x14ac:dyDescent="0.2">
      <c r="C3091" s="130"/>
      <c r="F3091" s="131"/>
    </row>
    <row r="3092" spans="3:6" x14ac:dyDescent="0.2">
      <c r="C3092" s="130"/>
      <c r="F3092" s="131"/>
    </row>
    <row r="3093" spans="3:6" x14ac:dyDescent="0.2">
      <c r="C3093" s="130"/>
      <c r="F3093" s="131"/>
    </row>
    <row r="3094" spans="3:6" x14ac:dyDescent="0.2">
      <c r="C3094" s="130"/>
      <c r="F3094" s="131"/>
    </row>
    <row r="3095" spans="3:6" x14ac:dyDescent="0.2">
      <c r="C3095" s="130"/>
      <c r="F3095" s="131"/>
    </row>
    <row r="3096" spans="3:6" x14ac:dyDescent="0.2">
      <c r="C3096" s="130"/>
      <c r="F3096" s="131"/>
    </row>
    <row r="3097" spans="3:6" x14ac:dyDescent="0.2">
      <c r="C3097" s="130"/>
      <c r="F3097" s="131"/>
    </row>
    <row r="3098" spans="3:6" x14ac:dyDescent="0.2">
      <c r="C3098" s="130"/>
      <c r="F3098" s="131"/>
    </row>
    <row r="3099" spans="3:6" x14ac:dyDescent="0.2">
      <c r="C3099" s="130"/>
      <c r="F3099" s="131"/>
    </row>
    <row r="3100" spans="3:6" x14ac:dyDescent="0.2">
      <c r="C3100" s="130"/>
      <c r="F3100" s="131"/>
    </row>
    <row r="3101" spans="3:6" x14ac:dyDescent="0.2">
      <c r="C3101" s="130"/>
      <c r="F3101" s="131"/>
    </row>
    <row r="3102" spans="3:6" x14ac:dyDescent="0.2">
      <c r="C3102" s="130"/>
      <c r="F3102" s="131"/>
    </row>
    <row r="3103" spans="3:6" x14ac:dyDescent="0.2">
      <c r="C3103" s="130"/>
      <c r="F3103" s="131"/>
    </row>
    <row r="3104" spans="3:6" x14ac:dyDescent="0.2">
      <c r="C3104" s="130"/>
      <c r="F3104" s="131"/>
    </row>
    <row r="3105" spans="3:6" x14ac:dyDescent="0.2">
      <c r="C3105" s="130"/>
      <c r="F3105" s="131"/>
    </row>
    <row r="3106" spans="3:6" x14ac:dyDescent="0.2">
      <c r="C3106" s="130"/>
      <c r="F3106" s="131"/>
    </row>
    <row r="3107" spans="3:6" x14ac:dyDescent="0.2">
      <c r="C3107" s="130"/>
      <c r="F3107" s="131"/>
    </row>
    <row r="3108" spans="3:6" x14ac:dyDescent="0.2">
      <c r="C3108" s="130"/>
      <c r="F3108" s="131"/>
    </row>
    <row r="3109" spans="3:6" x14ac:dyDescent="0.2">
      <c r="C3109" s="130"/>
      <c r="F3109" s="131"/>
    </row>
    <row r="3110" spans="3:6" x14ac:dyDescent="0.2">
      <c r="C3110" s="130"/>
      <c r="F3110" s="131"/>
    </row>
    <row r="3111" spans="3:6" x14ac:dyDescent="0.2">
      <c r="C3111" s="130"/>
      <c r="F3111" s="131"/>
    </row>
    <row r="3112" spans="3:6" x14ac:dyDescent="0.2">
      <c r="C3112" s="130"/>
      <c r="F3112" s="131"/>
    </row>
    <row r="3113" spans="3:6" x14ac:dyDescent="0.2">
      <c r="C3113" s="130"/>
      <c r="F3113" s="131"/>
    </row>
    <row r="3114" spans="3:6" x14ac:dyDescent="0.2">
      <c r="C3114" s="130"/>
      <c r="F3114" s="131"/>
    </row>
    <row r="3115" spans="3:6" x14ac:dyDescent="0.2">
      <c r="C3115" s="130"/>
      <c r="F3115" s="131"/>
    </row>
    <row r="3116" spans="3:6" x14ac:dyDescent="0.2">
      <c r="C3116" s="130"/>
      <c r="F3116" s="131"/>
    </row>
    <row r="3117" spans="3:6" x14ac:dyDescent="0.2">
      <c r="C3117" s="130"/>
      <c r="F3117" s="131"/>
    </row>
    <row r="3118" spans="3:6" x14ac:dyDescent="0.2">
      <c r="C3118" s="130"/>
      <c r="F3118" s="131"/>
    </row>
    <row r="3119" spans="3:6" x14ac:dyDescent="0.2">
      <c r="C3119" s="130"/>
      <c r="F3119" s="131"/>
    </row>
    <row r="3120" spans="3:6" x14ac:dyDescent="0.2">
      <c r="C3120" s="130"/>
      <c r="F3120" s="131"/>
    </row>
    <row r="3121" spans="3:6" x14ac:dyDescent="0.2">
      <c r="C3121" s="130"/>
      <c r="F3121" s="131"/>
    </row>
    <row r="3122" spans="3:6" x14ac:dyDescent="0.2">
      <c r="C3122" s="130"/>
      <c r="F3122" s="131"/>
    </row>
    <row r="3123" spans="3:6" x14ac:dyDescent="0.2">
      <c r="C3123" s="130"/>
      <c r="F3123" s="131"/>
    </row>
    <row r="3124" spans="3:6" x14ac:dyDescent="0.2">
      <c r="C3124" s="130"/>
      <c r="F3124" s="131"/>
    </row>
    <row r="3125" spans="3:6" x14ac:dyDescent="0.2">
      <c r="C3125" s="130"/>
      <c r="F3125" s="131"/>
    </row>
    <row r="3126" spans="3:6" x14ac:dyDescent="0.2">
      <c r="C3126" s="130"/>
      <c r="F3126" s="131"/>
    </row>
    <row r="3127" spans="3:6" x14ac:dyDescent="0.2">
      <c r="C3127" s="130"/>
      <c r="F3127" s="131"/>
    </row>
    <row r="3128" spans="3:6" x14ac:dyDescent="0.2">
      <c r="C3128" s="130"/>
      <c r="F3128" s="131"/>
    </row>
    <row r="3129" spans="3:6" x14ac:dyDescent="0.2">
      <c r="C3129" s="130"/>
      <c r="F3129" s="131"/>
    </row>
    <row r="3130" spans="3:6" x14ac:dyDescent="0.2">
      <c r="C3130" s="130"/>
      <c r="F3130" s="131"/>
    </row>
    <row r="3131" spans="3:6" x14ac:dyDescent="0.2">
      <c r="C3131" s="130"/>
      <c r="F3131" s="131"/>
    </row>
    <row r="3132" spans="3:6" x14ac:dyDescent="0.2">
      <c r="C3132" s="130"/>
      <c r="F3132" s="131"/>
    </row>
    <row r="3133" spans="3:6" x14ac:dyDescent="0.2">
      <c r="C3133" s="130"/>
      <c r="F3133" s="131"/>
    </row>
    <row r="3134" spans="3:6" x14ac:dyDescent="0.2">
      <c r="C3134" s="130"/>
      <c r="F3134" s="131"/>
    </row>
    <row r="3135" spans="3:6" x14ac:dyDescent="0.2">
      <c r="C3135" s="130"/>
      <c r="F3135" s="131"/>
    </row>
    <row r="3136" spans="3:6" x14ac:dyDescent="0.2">
      <c r="C3136" s="130"/>
      <c r="F3136" s="131"/>
    </row>
    <row r="3137" spans="3:6" x14ac:dyDescent="0.2">
      <c r="C3137" s="130"/>
      <c r="F3137" s="131"/>
    </row>
    <row r="3138" spans="3:6" x14ac:dyDescent="0.2">
      <c r="C3138" s="130"/>
      <c r="F3138" s="131"/>
    </row>
    <row r="3139" spans="3:6" x14ac:dyDescent="0.2">
      <c r="C3139" s="130"/>
      <c r="F3139" s="131"/>
    </row>
    <row r="3140" spans="3:6" x14ac:dyDescent="0.2">
      <c r="C3140" s="130"/>
      <c r="F3140" s="131"/>
    </row>
    <row r="3141" spans="3:6" x14ac:dyDescent="0.2">
      <c r="C3141" s="130"/>
      <c r="F3141" s="131"/>
    </row>
    <row r="3142" spans="3:6" x14ac:dyDescent="0.2">
      <c r="C3142" s="130"/>
      <c r="F3142" s="131"/>
    </row>
    <row r="3143" spans="3:6" x14ac:dyDescent="0.2">
      <c r="C3143" s="130"/>
      <c r="F3143" s="131"/>
    </row>
    <row r="3144" spans="3:6" x14ac:dyDescent="0.2">
      <c r="C3144" s="130"/>
      <c r="F3144" s="131"/>
    </row>
    <row r="3145" spans="3:6" x14ac:dyDescent="0.2">
      <c r="C3145" s="130"/>
      <c r="F3145" s="131"/>
    </row>
    <row r="3146" spans="3:6" x14ac:dyDescent="0.2">
      <c r="C3146" s="130"/>
      <c r="F3146" s="131"/>
    </row>
    <row r="3147" spans="3:6" x14ac:dyDescent="0.2">
      <c r="C3147" s="130"/>
      <c r="F3147" s="131"/>
    </row>
    <row r="3148" spans="3:6" x14ac:dyDescent="0.2">
      <c r="C3148" s="130"/>
      <c r="F3148" s="131"/>
    </row>
    <row r="3149" spans="3:6" x14ac:dyDescent="0.2">
      <c r="C3149" s="130"/>
      <c r="F3149" s="131"/>
    </row>
    <row r="3150" spans="3:6" x14ac:dyDescent="0.2">
      <c r="C3150" s="130"/>
      <c r="F3150" s="131"/>
    </row>
    <row r="3151" spans="3:6" x14ac:dyDescent="0.2">
      <c r="C3151" s="130"/>
      <c r="F3151" s="131"/>
    </row>
    <row r="3152" spans="3:6" x14ac:dyDescent="0.2">
      <c r="C3152" s="130"/>
      <c r="F3152" s="131"/>
    </row>
    <row r="3153" spans="3:6" x14ac:dyDescent="0.2">
      <c r="C3153" s="130"/>
      <c r="F3153" s="131"/>
    </row>
    <row r="3154" spans="3:6" x14ac:dyDescent="0.2">
      <c r="C3154" s="130"/>
      <c r="F3154" s="131"/>
    </row>
    <row r="3155" spans="3:6" x14ac:dyDescent="0.2">
      <c r="C3155" s="130"/>
      <c r="F3155" s="131"/>
    </row>
    <row r="3156" spans="3:6" x14ac:dyDescent="0.2">
      <c r="C3156" s="130"/>
      <c r="F3156" s="131"/>
    </row>
    <row r="3157" spans="3:6" x14ac:dyDescent="0.2">
      <c r="C3157" s="130"/>
      <c r="F3157" s="131"/>
    </row>
    <row r="3158" spans="3:6" x14ac:dyDescent="0.2">
      <c r="C3158" s="130"/>
      <c r="F3158" s="131"/>
    </row>
    <row r="3159" spans="3:6" x14ac:dyDescent="0.2">
      <c r="C3159" s="130"/>
      <c r="F3159" s="131"/>
    </row>
    <row r="3160" spans="3:6" x14ac:dyDescent="0.2">
      <c r="C3160" s="130"/>
      <c r="F3160" s="131"/>
    </row>
    <row r="3161" spans="3:6" x14ac:dyDescent="0.2">
      <c r="C3161" s="130"/>
      <c r="F3161" s="131"/>
    </row>
    <row r="3162" spans="3:6" x14ac:dyDescent="0.2">
      <c r="C3162" s="130"/>
      <c r="F3162" s="131"/>
    </row>
    <row r="3163" spans="3:6" x14ac:dyDescent="0.2">
      <c r="C3163" s="130"/>
      <c r="F3163" s="131"/>
    </row>
    <row r="3164" spans="3:6" x14ac:dyDescent="0.2">
      <c r="C3164" s="130"/>
      <c r="F3164" s="131"/>
    </row>
    <row r="3165" spans="3:6" x14ac:dyDescent="0.2">
      <c r="C3165" s="130"/>
      <c r="F3165" s="131"/>
    </row>
    <row r="3166" spans="3:6" x14ac:dyDescent="0.2">
      <c r="C3166" s="130"/>
      <c r="F3166" s="131"/>
    </row>
    <row r="3167" spans="3:6" x14ac:dyDescent="0.2">
      <c r="C3167" s="130"/>
      <c r="F3167" s="131"/>
    </row>
    <row r="3168" spans="3:6" x14ac:dyDescent="0.2">
      <c r="C3168" s="130"/>
      <c r="F3168" s="131"/>
    </row>
    <row r="3169" spans="3:6" x14ac:dyDescent="0.2">
      <c r="C3169" s="130"/>
      <c r="F3169" s="131"/>
    </row>
    <row r="3170" spans="3:6" x14ac:dyDescent="0.2">
      <c r="C3170" s="130"/>
      <c r="F3170" s="131"/>
    </row>
    <row r="3171" spans="3:6" x14ac:dyDescent="0.2">
      <c r="C3171" s="130"/>
      <c r="F3171" s="131"/>
    </row>
    <row r="3172" spans="3:6" x14ac:dyDescent="0.2">
      <c r="C3172" s="130"/>
      <c r="F3172" s="131"/>
    </row>
    <row r="3173" spans="3:6" x14ac:dyDescent="0.2">
      <c r="C3173" s="130"/>
      <c r="F3173" s="131"/>
    </row>
    <row r="3174" spans="3:6" x14ac:dyDescent="0.2">
      <c r="C3174" s="130"/>
      <c r="F3174" s="131"/>
    </row>
    <row r="3175" spans="3:6" x14ac:dyDescent="0.2">
      <c r="C3175" s="130"/>
      <c r="F3175" s="131"/>
    </row>
    <row r="3176" spans="3:6" x14ac:dyDescent="0.2">
      <c r="C3176" s="130"/>
      <c r="F3176" s="131"/>
    </row>
    <row r="3177" spans="3:6" x14ac:dyDescent="0.2">
      <c r="C3177" s="130"/>
      <c r="F3177" s="131"/>
    </row>
    <row r="3178" spans="3:6" x14ac:dyDescent="0.2">
      <c r="C3178" s="130"/>
      <c r="F3178" s="131"/>
    </row>
    <row r="3179" spans="3:6" x14ac:dyDescent="0.2">
      <c r="C3179" s="130"/>
      <c r="F3179" s="131"/>
    </row>
    <row r="3180" spans="3:6" x14ac:dyDescent="0.2">
      <c r="C3180" s="130"/>
      <c r="F3180" s="131"/>
    </row>
    <row r="3181" spans="3:6" x14ac:dyDescent="0.2">
      <c r="C3181" s="130"/>
      <c r="F3181" s="131"/>
    </row>
    <row r="3182" spans="3:6" x14ac:dyDescent="0.2">
      <c r="C3182" s="130"/>
      <c r="F3182" s="131"/>
    </row>
    <row r="3183" spans="3:6" x14ac:dyDescent="0.2">
      <c r="C3183" s="130"/>
      <c r="F3183" s="131"/>
    </row>
    <row r="3184" spans="3:6" x14ac:dyDescent="0.2">
      <c r="C3184" s="130"/>
      <c r="F3184" s="131"/>
    </row>
    <row r="3185" spans="3:6" x14ac:dyDescent="0.2">
      <c r="C3185" s="130"/>
      <c r="F3185" s="131"/>
    </row>
    <row r="3186" spans="3:6" x14ac:dyDescent="0.2">
      <c r="C3186" s="130"/>
      <c r="F3186" s="131"/>
    </row>
    <row r="3187" spans="3:6" x14ac:dyDescent="0.2">
      <c r="C3187" s="130"/>
      <c r="F3187" s="131"/>
    </row>
    <row r="3188" spans="3:6" x14ac:dyDescent="0.2">
      <c r="C3188" s="130"/>
      <c r="F3188" s="131"/>
    </row>
    <row r="3189" spans="3:6" x14ac:dyDescent="0.2">
      <c r="C3189" s="130"/>
      <c r="F3189" s="131"/>
    </row>
    <row r="3190" spans="3:6" x14ac:dyDescent="0.2">
      <c r="C3190" s="130"/>
      <c r="F3190" s="131"/>
    </row>
    <row r="3191" spans="3:6" x14ac:dyDescent="0.2">
      <c r="C3191" s="130"/>
      <c r="F3191" s="131"/>
    </row>
    <row r="3192" spans="3:6" x14ac:dyDescent="0.2">
      <c r="C3192" s="130"/>
      <c r="F3192" s="131"/>
    </row>
    <row r="3193" spans="3:6" x14ac:dyDescent="0.2">
      <c r="C3193" s="130"/>
      <c r="F3193" s="131"/>
    </row>
    <row r="3194" spans="3:6" x14ac:dyDescent="0.2">
      <c r="C3194" s="130"/>
      <c r="F3194" s="131"/>
    </row>
    <row r="3195" spans="3:6" x14ac:dyDescent="0.2">
      <c r="C3195" s="130"/>
      <c r="F3195" s="131"/>
    </row>
    <row r="3196" spans="3:6" x14ac:dyDescent="0.2">
      <c r="C3196" s="130"/>
      <c r="F3196" s="131"/>
    </row>
    <row r="3197" spans="3:6" x14ac:dyDescent="0.2">
      <c r="C3197" s="130"/>
      <c r="F3197" s="131"/>
    </row>
    <row r="3198" spans="3:6" x14ac:dyDescent="0.2">
      <c r="C3198" s="130"/>
      <c r="F3198" s="131"/>
    </row>
    <row r="3199" spans="3:6" x14ac:dyDescent="0.2">
      <c r="C3199" s="130"/>
      <c r="F3199" s="131"/>
    </row>
    <row r="3200" spans="3:6" x14ac:dyDescent="0.2">
      <c r="C3200" s="130"/>
      <c r="F3200" s="131"/>
    </row>
    <row r="3201" spans="3:6" x14ac:dyDescent="0.2">
      <c r="C3201" s="130"/>
      <c r="F3201" s="131"/>
    </row>
    <row r="3202" spans="3:6" x14ac:dyDescent="0.2">
      <c r="C3202" s="130"/>
      <c r="F3202" s="131"/>
    </row>
    <row r="3203" spans="3:6" x14ac:dyDescent="0.2">
      <c r="C3203" s="130"/>
      <c r="F3203" s="131"/>
    </row>
    <row r="3204" spans="3:6" x14ac:dyDescent="0.2">
      <c r="C3204" s="130"/>
      <c r="F3204" s="131"/>
    </row>
    <row r="3205" spans="3:6" x14ac:dyDescent="0.2">
      <c r="C3205" s="130"/>
      <c r="F3205" s="131"/>
    </row>
    <row r="3206" spans="3:6" x14ac:dyDescent="0.2">
      <c r="C3206" s="130"/>
      <c r="F3206" s="131"/>
    </row>
    <row r="3207" spans="3:6" x14ac:dyDescent="0.2">
      <c r="C3207" s="130"/>
      <c r="F3207" s="131"/>
    </row>
    <row r="3208" spans="3:6" x14ac:dyDescent="0.2">
      <c r="C3208" s="130"/>
      <c r="F3208" s="131"/>
    </row>
    <row r="3209" spans="3:6" x14ac:dyDescent="0.2">
      <c r="C3209" s="130"/>
      <c r="F3209" s="131"/>
    </row>
    <row r="3210" spans="3:6" x14ac:dyDescent="0.2">
      <c r="C3210" s="130"/>
      <c r="F3210" s="131"/>
    </row>
    <row r="3211" spans="3:6" x14ac:dyDescent="0.2">
      <c r="C3211" s="130"/>
      <c r="F3211" s="131"/>
    </row>
    <row r="3212" spans="3:6" x14ac:dyDescent="0.2">
      <c r="C3212" s="130"/>
      <c r="F3212" s="131"/>
    </row>
    <row r="3213" spans="3:6" x14ac:dyDescent="0.2">
      <c r="C3213" s="130"/>
      <c r="F3213" s="131"/>
    </row>
    <row r="3214" spans="3:6" x14ac:dyDescent="0.2">
      <c r="C3214" s="130"/>
      <c r="F3214" s="131"/>
    </row>
    <row r="3215" spans="3:6" x14ac:dyDescent="0.2">
      <c r="C3215" s="130"/>
      <c r="F3215" s="131"/>
    </row>
    <row r="3216" spans="3:6" x14ac:dyDescent="0.2">
      <c r="C3216" s="130"/>
      <c r="F3216" s="131"/>
    </row>
    <row r="3217" spans="3:6" x14ac:dyDescent="0.2">
      <c r="C3217" s="130"/>
      <c r="F3217" s="131"/>
    </row>
    <row r="3218" spans="3:6" x14ac:dyDescent="0.2">
      <c r="C3218" s="130"/>
      <c r="F3218" s="131"/>
    </row>
    <row r="3219" spans="3:6" x14ac:dyDescent="0.2">
      <c r="C3219" s="130"/>
      <c r="F3219" s="131"/>
    </row>
    <row r="3220" spans="3:6" x14ac:dyDescent="0.2">
      <c r="C3220" s="130"/>
      <c r="F3220" s="131"/>
    </row>
    <row r="3221" spans="3:6" x14ac:dyDescent="0.2">
      <c r="C3221" s="130"/>
      <c r="F3221" s="131"/>
    </row>
    <row r="3222" spans="3:6" x14ac:dyDescent="0.2">
      <c r="C3222" s="130"/>
      <c r="F3222" s="131"/>
    </row>
    <row r="3223" spans="3:6" x14ac:dyDescent="0.2">
      <c r="C3223" s="130"/>
      <c r="F3223" s="131"/>
    </row>
    <row r="3224" spans="3:6" x14ac:dyDescent="0.2">
      <c r="C3224" s="130"/>
      <c r="F3224" s="131"/>
    </row>
    <row r="3225" spans="3:6" x14ac:dyDescent="0.2">
      <c r="C3225" s="130"/>
      <c r="F3225" s="131"/>
    </row>
    <row r="3226" spans="3:6" x14ac:dyDescent="0.2">
      <c r="C3226" s="130"/>
      <c r="F3226" s="131"/>
    </row>
    <row r="3227" spans="3:6" x14ac:dyDescent="0.2">
      <c r="C3227" s="130"/>
      <c r="F3227" s="131"/>
    </row>
    <row r="3228" spans="3:6" x14ac:dyDescent="0.2">
      <c r="C3228" s="130"/>
      <c r="F3228" s="131"/>
    </row>
    <row r="3229" spans="3:6" x14ac:dyDescent="0.2">
      <c r="C3229" s="130"/>
      <c r="F3229" s="131"/>
    </row>
    <row r="3230" spans="3:6" x14ac:dyDescent="0.2">
      <c r="C3230" s="130"/>
      <c r="F3230" s="131"/>
    </row>
    <row r="3231" spans="3:6" x14ac:dyDescent="0.2">
      <c r="C3231" s="130"/>
      <c r="F3231" s="131"/>
    </row>
    <row r="3232" spans="3:6" x14ac:dyDescent="0.2">
      <c r="C3232" s="130"/>
      <c r="F3232" s="131"/>
    </row>
    <row r="3233" spans="3:6" x14ac:dyDescent="0.2">
      <c r="C3233" s="130"/>
      <c r="F3233" s="131"/>
    </row>
    <row r="3234" spans="3:6" x14ac:dyDescent="0.2">
      <c r="C3234" s="130"/>
      <c r="F3234" s="131"/>
    </row>
    <row r="3235" spans="3:6" x14ac:dyDescent="0.2">
      <c r="C3235" s="130"/>
      <c r="F3235" s="131"/>
    </row>
    <row r="3236" spans="3:6" x14ac:dyDescent="0.2">
      <c r="C3236" s="130"/>
      <c r="F3236" s="131"/>
    </row>
    <row r="3237" spans="3:6" x14ac:dyDescent="0.2">
      <c r="C3237" s="130"/>
      <c r="F3237" s="131"/>
    </row>
    <row r="3238" spans="3:6" x14ac:dyDescent="0.2">
      <c r="C3238" s="130"/>
      <c r="F3238" s="131"/>
    </row>
    <row r="3239" spans="3:6" x14ac:dyDescent="0.2">
      <c r="C3239" s="130"/>
      <c r="F3239" s="131"/>
    </row>
    <row r="3240" spans="3:6" x14ac:dyDescent="0.2">
      <c r="C3240" s="130"/>
      <c r="F3240" s="131"/>
    </row>
    <row r="3241" spans="3:6" x14ac:dyDescent="0.2">
      <c r="C3241" s="130"/>
      <c r="F3241" s="131"/>
    </row>
    <row r="3242" spans="3:6" x14ac:dyDescent="0.2">
      <c r="C3242" s="130"/>
      <c r="F3242" s="131"/>
    </row>
    <row r="3243" spans="3:6" x14ac:dyDescent="0.2">
      <c r="C3243" s="130"/>
      <c r="F3243" s="131"/>
    </row>
    <row r="3244" spans="3:6" x14ac:dyDescent="0.2">
      <c r="C3244" s="130"/>
      <c r="F3244" s="131"/>
    </row>
    <row r="3245" spans="3:6" x14ac:dyDescent="0.2">
      <c r="C3245" s="130"/>
      <c r="F3245" s="131"/>
    </row>
    <row r="3246" spans="3:6" x14ac:dyDescent="0.2">
      <c r="C3246" s="130"/>
      <c r="F3246" s="131"/>
    </row>
    <row r="3247" spans="3:6" x14ac:dyDescent="0.2">
      <c r="C3247" s="130"/>
      <c r="F3247" s="131"/>
    </row>
    <row r="3248" spans="3:6" x14ac:dyDescent="0.2">
      <c r="C3248" s="130"/>
      <c r="F3248" s="131"/>
    </row>
    <row r="3249" spans="3:6" x14ac:dyDescent="0.2">
      <c r="C3249" s="130"/>
      <c r="F3249" s="131"/>
    </row>
    <row r="3250" spans="3:6" x14ac:dyDescent="0.2">
      <c r="C3250" s="130"/>
      <c r="F3250" s="131"/>
    </row>
    <row r="3251" spans="3:6" x14ac:dyDescent="0.2">
      <c r="C3251" s="130"/>
      <c r="F3251" s="131"/>
    </row>
    <row r="3252" spans="3:6" x14ac:dyDescent="0.2">
      <c r="C3252" s="130"/>
      <c r="F3252" s="131"/>
    </row>
    <row r="3253" spans="3:6" x14ac:dyDescent="0.2">
      <c r="C3253" s="130"/>
      <c r="F3253" s="131"/>
    </row>
    <row r="3254" spans="3:6" x14ac:dyDescent="0.2">
      <c r="C3254" s="130"/>
      <c r="F3254" s="131"/>
    </row>
    <row r="3255" spans="3:6" x14ac:dyDescent="0.2">
      <c r="C3255" s="130"/>
      <c r="F3255" s="131"/>
    </row>
    <row r="3256" spans="3:6" x14ac:dyDescent="0.2">
      <c r="C3256" s="130"/>
      <c r="F3256" s="131"/>
    </row>
    <row r="3257" spans="3:6" x14ac:dyDescent="0.2">
      <c r="C3257" s="130"/>
      <c r="F3257" s="131"/>
    </row>
    <row r="3258" spans="3:6" x14ac:dyDescent="0.2">
      <c r="C3258" s="130"/>
      <c r="F3258" s="131"/>
    </row>
    <row r="3259" spans="3:6" x14ac:dyDescent="0.2">
      <c r="C3259" s="130"/>
      <c r="F3259" s="131"/>
    </row>
    <row r="3260" spans="3:6" x14ac:dyDescent="0.2">
      <c r="C3260" s="130"/>
      <c r="F3260" s="131"/>
    </row>
    <row r="3261" spans="3:6" x14ac:dyDescent="0.2">
      <c r="C3261" s="130"/>
      <c r="F3261" s="131"/>
    </row>
    <row r="3262" spans="3:6" x14ac:dyDescent="0.2">
      <c r="C3262" s="130"/>
      <c r="F3262" s="131"/>
    </row>
    <row r="3263" spans="3:6" x14ac:dyDescent="0.2">
      <c r="C3263" s="130"/>
      <c r="F3263" s="131"/>
    </row>
    <row r="3264" spans="3:6" x14ac:dyDescent="0.2">
      <c r="C3264" s="130"/>
      <c r="F3264" s="131"/>
    </row>
    <row r="3265" spans="3:6" x14ac:dyDescent="0.2">
      <c r="C3265" s="130"/>
      <c r="F3265" s="131"/>
    </row>
    <row r="3266" spans="3:6" x14ac:dyDescent="0.2">
      <c r="C3266" s="130"/>
      <c r="F3266" s="131"/>
    </row>
    <row r="3267" spans="3:6" x14ac:dyDescent="0.2">
      <c r="C3267" s="130"/>
      <c r="F3267" s="131"/>
    </row>
    <row r="3268" spans="3:6" x14ac:dyDescent="0.2">
      <c r="C3268" s="130"/>
      <c r="F3268" s="131"/>
    </row>
    <row r="3269" spans="3:6" x14ac:dyDescent="0.2">
      <c r="C3269" s="130"/>
      <c r="F3269" s="131"/>
    </row>
    <row r="3270" spans="3:6" x14ac:dyDescent="0.2">
      <c r="C3270" s="130"/>
      <c r="F3270" s="131"/>
    </row>
    <row r="3271" spans="3:6" x14ac:dyDescent="0.2">
      <c r="C3271" s="130"/>
      <c r="F3271" s="131"/>
    </row>
    <row r="3272" spans="3:6" x14ac:dyDescent="0.2">
      <c r="C3272" s="130"/>
      <c r="F3272" s="131"/>
    </row>
    <row r="3273" spans="3:6" x14ac:dyDescent="0.2">
      <c r="C3273" s="130"/>
      <c r="F3273" s="131"/>
    </row>
    <row r="3274" spans="3:6" x14ac:dyDescent="0.2">
      <c r="C3274" s="130"/>
      <c r="F3274" s="131"/>
    </row>
    <row r="3275" spans="3:6" x14ac:dyDescent="0.2">
      <c r="C3275" s="130"/>
      <c r="F3275" s="131"/>
    </row>
    <row r="3276" spans="3:6" x14ac:dyDescent="0.2">
      <c r="C3276" s="130"/>
      <c r="F3276" s="131"/>
    </row>
    <row r="3277" spans="3:6" x14ac:dyDescent="0.2">
      <c r="C3277" s="130"/>
      <c r="F3277" s="131"/>
    </row>
    <row r="3278" spans="3:6" x14ac:dyDescent="0.2">
      <c r="C3278" s="130"/>
      <c r="F3278" s="131"/>
    </row>
    <row r="3279" spans="3:6" x14ac:dyDescent="0.2">
      <c r="C3279" s="130"/>
      <c r="F3279" s="131"/>
    </row>
    <row r="3280" spans="3:6" x14ac:dyDescent="0.2">
      <c r="C3280" s="130"/>
      <c r="F3280" s="131"/>
    </row>
    <row r="3281" spans="3:6" x14ac:dyDescent="0.2">
      <c r="C3281" s="130"/>
      <c r="F3281" s="131"/>
    </row>
    <row r="3282" spans="3:6" x14ac:dyDescent="0.2">
      <c r="C3282" s="130"/>
      <c r="F3282" s="131"/>
    </row>
    <row r="3283" spans="3:6" x14ac:dyDescent="0.2">
      <c r="C3283" s="130"/>
      <c r="F3283" s="131"/>
    </row>
    <row r="3284" spans="3:6" x14ac:dyDescent="0.2">
      <c r="C3284" s="130"/>
      <c r="F3284" s="131"/>
    </row>
    <row r="3285" spans="3:6" x14ac:dyDescent="0.2">
      <c r="C3285" s="130"/>
      <c r="F3285" s="131"/>
    </row>
    <row r="3286" spans="3:6" x14ac:dyDescent="0.2">
      <c r="C3286" s="130"/>
      <c r="F3286" s="131"/>
    </row>
    <row r="3287" spans="3:6" x14ac:dyDescent="0.2">
      <c r="C3287" s="130"/>
      <c r="F3287" s="131"/>
    </row>
    <row r="3288" spans="3:6" x14ac:dyDescent="0.2">
      <c r="C3288" s="130"/>
      <c r="F3288" s="131"/>
    </row>
    <row r="3289" spans="3:6" x14ac:dyDescent="0.2">
      <c r="C3289" s="130"/>
      <c r="F3289" s="131"/>
    </row>
    <row r="3290" spans="3:6" x14ac:dyDescent="0.2">
      <c r="C3290" s="130"/>
      <c r="F3290" s="131"/>
    </row>
    <row r="3291" spans="3:6" x14ac:dyDescent="0.2">
      <c r="C3291" s="130"/>
      <c r="F3291" s="131"/>
    </row>
    <row r="3292" spans="3:6" x14ac:dyDescent="0.2">
      <c r="C3292" s="130"/>
      <c r="F3292" s="131"/>
    </row>
    <row r="3293" spans="3:6" x14ac:dyDescent="0.2">
      <c r="C3293" s="130"/>
      <c r="F3293" s="131"/>
    </row>
    <row r="3294" spans="3:6" x14ac:dyDescent="0.2">
      <c r="C3294" s="130"/>
      <c r="F3294" s="131"/>
    </row>
    <row r="3295" spans="3:6" x14ac:dyDescent="0.2">
      <c r="C3295" s="130"/>
      <c r="F3295" s="131"/>
    </row>
    <row r="3296" spans="3:6" x14ac:dyDescent="0.2">
      <c r="C3296" s="130"/>
      <c r="F3296" s="131"/>
    </row>
    <row r="3297" spans="3:6" x14ac:dyDescent="0.2">
      <c r="C3297" s="130"/>
      <c r="F3297" s="131"/>
    </row>
    <row r="3298" spans="3:6" x14ac:dyDescent="0.2">
      <c r="C3298" s="130"/>
      <c r="F3298" s="131"/>
    </row>
    <row r="3299" spans="3:6" x14ac:dyDescent="0.2">
      <c r="C3299" s="130"/>
      <c r="F3299" s="131"/>
    </row>
    <row r="3300" spans="3:6" x14ac:dyDescent="0.2">
      <c r="C3300" s="130"/>
      <c r="F3300" s="131"/>
    </row>
    <row r="3301" spans="3:6" x14ac:dyDescent="0.2">
      <c r="C3301" s="130"/>
      <c r="F3301" s="131"/>
    </row>
    <row r="3302" spans="3:6" x14ac:dyDescent="0.2">
      <c r="C3302" s="130"/>
      <c r="F3302" s="131"/>
    </row>
    <row r="3303" spans="3:6" x14ac:dyDescent="0.2">
      <c r="C3303" s="130"/>
      <c r="F3303" s="131"/>
    </row>
    <row r="3304" spans="3:6" x14ac:dyDescent="0.2">
      <c r="C3304" s="130"/>
      <c r="F3304" s="131"/>
    </row>
    <row r="3305" spans="3:6" x14ac:dyDescent="0.2">
      <c r="C3305" s="130"/>
      <c r="F3305" s="131"/>
    </row>
    <row r="3306" spans="3:6" x14ac:dyDescent="0.2">
      <c r="C3306" s="130"/>
      <c r="F3306" s="131"/>
    </row>
    <row r="3307" spans="3:6" x14ac:dyDescent="0.2">
      <c r="C3307" s="130"/>
      <c r="F3307" s="131"/>
    </row>
    <row r="3308" spans="3:6" x14ac:dyDescent="0.2">
      <c r="C3308" s="130"/>
      <c r="F3308" s="131"/>
    </row>
    <row r="3309" spans="3:6" x14ac:dyDescent="0.2">
      <c r="C3309" s="130"/>
      <c r="F3309" s="131"/>
    </row>
    <row r="3310" spans="3:6" x14ac:dyDescent="0.2">
      <c r="C3310" s="130"/>
      <c r="F3310" s="131"/>
    </row>
    <row r="3311" spans="3:6" x14ac:dyDescent="0.2">
      <c r="C3311" s="130"/>
      <c r="F3311" s="131"/>
    </row>
    <row r="3312" spans="3:6" x14ac:dyDescent="0.2">
      <c r="C3312" s="130"/>
      <c r="F3312" s="131"/>
    </row>
    <row r="3313" spans="3:6" x14ac:dyDescent="0.2">
      <c r="C3313" s="130"/>
      <c r="F3313" s="131"/>
    </row>
    <row r="3314" spans="3:6" x14ac:dyDescent="0.2">
      <c r="C3314" s="130"/>
      <c r="F3314" s="131"/>
    </row>
    <row r="3315" spans="3:6" x14ac:dyDescent="0.2">
      <c r="C3315" s="130"/>
      <c r="F3315" s="131"/>
    </row>
    <row r="3316" spans="3:6" x14ac:dyDescent="0.2">
      <c r="C3316" s="130"/>
      <c r="F3316" s="131"/>
    </row>
    <row r="3317" spans="3:6" x14ac:dyDescent="0.2">
      <c r="C3317" s="130"/>
      <c r="F3317" s="131"/>
    </row>
    <row r="3318" spans="3:6" x14ac:dyDescent="0.2">
      <c r="C3318" s="130"/>
      <c r="F3318" s="131"/>
    </row>
    <row r="3319" spans="3:6" x14ac:dyDescent="0.2">
      <c r="C3319" s="130"/>
      <c r="F3319" s="131"/>
    </row>
    <row r="3320" spans="3:6" x14ac:dyDescent="0.2">
      <c r="C3320" s="130"/>
      <c r="F3320" s="131"/>
    </row>
    <row r="3321" spans="3:6" x14ac:dyDescent="0.2">
      <c r="C3321" s="130"/>
      <c r="F3321" s="131"/>
    </row>
    <row r="3322" spans="3:6" x14ac:dyDescent="0.2">
      <c r="C3322" s="130"/>
      <c r="F3322" s="131"/>
    </row>
    <row r="3323" spans="3:6" x14ac:dyDescent="0.2">
      <c r="C3323" s="130"/>
      <c r="F3323" s="131"/>
    </row>
    <row r="3324" spans="3:6" x14ac:dyDescent="0.2">
      <c r="C3324" s="130"/>
      <c r="F3324" s="131"/>
    </row>
    <row r="3325" spans="3:6" x14ac:dyDescent="0.2">
      <c r="C3325" s="130"/>
      <c r="F3325" s="131"/>
    </row>
    <row r="3326" spans="3:6" x14ac:dyDescent="0.2">
      <c r="C3326" s="130"/>
      <c r="F3326" s="131"/>
    </row>
    <row r="3327" spans="3:6" x14ac:dyDescent="0.2">
      <c r="C3327" s="130"/>
      <c r="F3327" s="131"/>
    </row>
    <row r="3328" spans="3:6" x14ac:dyDescent="0.2">
      <c r="C3328" s="130"/>
      <c r="F3328" s="131"/>
    </row>
    <row r="3329" spans="3:6" x14ac:dyDescent="0.2">
      <c r="C3329" s="130"/>
      <c r="F3329" s="131"/>
    </row>
    <row r="3330" spans="3:6" x14ac:dyDescent="0.2">
      <c r="C3330" s="130"/>
      <c r="F3330" s="131"/>
    </row>
    <row r="3331" spans="3:6" x14ac:dyDescent="0.2">
      <c r="C3331" s="130"/>
      <c r="F3331" s="131"/>
    </row>
    <row r="3332" spans="3:6" x14ac:dyDescent="0.2">
      <c r="C3332" s="130"/>
      <c r="F3332" s="131"/>
    </row>
    <row r="3333" spans="3:6" x14ac:dyDescent="0.2">
      <c r="C3333" s="130"/>
      <c r="F3333" s="131"/>
    </row>
    <row r="3334" spans="3:6" x14ac:dyDescent="0.2">
      <c r="C3334" s="130"/>
      <c r="F3334" s="131"/>
    </row>
    <row r="3335" spans="3:6" x14ac:dyDescent="0.2">
      <c r="C3335" s="130"/>
      <c r="F3335" s="131"/>
    </row>
    <row r="3336" spans="3:6" x14ac:dyDescent="0.2">
      <c r="C3336" s="130"/>
      <c r="F3336" s="131"/>
    </row>
    <row r="3337" spans="3:6" x14ac:dyDescent="0.2">
      <c r="C3337" s="130"/>
      <c r="F3337" s="131"/>
    </row>
    <row r="3338" spans="3:6" x14ac:dyDescent="0.2">
      <c r="C3338" s="130"/>
      <c r="F3338" s="131"/>
    </row>
    <row r="3339" spans="3:6" x14ac:dyDescent="0.2">
      <c r="C3339" s="130"/>
      <c r="F3339" s="131"/>
    </row>
    <row r="3340" spans="3:6" x14ac:dyDescent="0.2">
      <c r="C3340" s="130"/>
      <c r="F3340" s="131"/>
    </row>
    <row r="3341" spans="3:6" x14ac:dyDescent="0.2">
      <c r="C3341" s="130"/>
      <c r="F3341" s="131"/>
    </row>
    <row r="3342" spans="3:6" x14ac:dyDescent="0.2">
      <c r="C3342" s="130"/>
      <c r="F3342" s="131"/>
    </row>
    <row r="3343" spans="3:6" x14ac:dyDescent="0.2">
      <c r="C3343" s="130"/>
      <c r="F3343" s="131"/>
    </row>
    <row r="3344" spans="3:6" x14ac:dyDescent="0.2">
      <c r="C3344" s="130"/>
      <c r="F3344" s="131"/>
    </row>
    <row r="3345" spans="3:6" x14ac:dyDescent="0.2">
      <c r="C3345" s="130"/>
      <c r="F3345" s="131"/>
    </row>
    <row r="3346" spans="3:6" x14ac:dyDescent="0.2">
      <c r="C3346" s="130"/>
      <c r="F3346" s="131"/>
    </row>
    <row r="3347" spans="3:6" x14ac:dyDescent="0.2">
      <c r="C3347" s="130"/>
      <c r="F3347" s="131"/>
    </row>
    <row r="3348" spans="3:6" x14ac:dyDescent="0.2">
      <c r="C3348" s="130"/>
      <c r="F3348" s="131"/>
    </row>
    <row r="3349" spans="3:6" x14ac:dyDescent="0.2">
      <c r="C3349" s="130"/>
      <c r="F3349" s="131"/>
    </row>
    <row r="3350" spans="3:6" x14ac:dyDescent="0.2">
      <c r="C3350" s="130"/>
      <c r="F3350" s="131"/>
    </row>
    <row r="3351" spans="3:6" x14ac:dyDescent="0.2">
      <c r="C3351" s="130"/>
      <c r="F3351" s="131"/>
    </row>
    <row r="3352" spans="3:6" x14ac:dyDescent="0.2">
      <c r="C3352" s="130"/>
      <c r="F3352" s="131"/>
    </row>
    <row r="3353" spans="3:6" x14ac:dyDescent="0.2">
      <c r="C3353" s="130"/>
      <c r="F3353" s="131"/>
    </row>
    <row r="3354" spans="3:6" x14ac:dyDescent="0.2">
      <c r="C3354" s="130"/>
      <c r="F3354" s="131"/>
    </row>
    <row r="3355" spans="3:6" x14ac:dyDescent="0.2">
      <c r="C3355" s="130"/>
      <c r="F3355" s="131"/>
    </row>
    <row r="3356" spans="3:6" x14ac:dyDescent="0.2">
      <c r="C3356" s="130"/>
      <c r="F3356" s="131"/>
    </row>
    <row r="3357" spans="3:6" x14ac:dyDescent="0.2">
      <c r="C3357" s="130"/>
      <c r="F3357" s="131"/>
    </row>
    <row r="3358" spans="3:6" x14ac:dyDescent="0.2">
      <c r="C3358" s="130"/>
      <c r="F3358" s="131"/>
    </row>
    <row r="3359" spans="3:6" x14ac:dyDescent="0.2">
      <c r="C3359" s="130"/>
      <c r="F3359" s="131"/>
    </row>
    <row r="3360" spans="3:6" x14ac:dyDescent="0.2">
      <c r="C3360" s="130"/>
      <c r="F3360" s="131"/>
    </row>
    <row r="3361" spans="3:6" x14ac:dyDescent="0.2">
      <c r="C3361" s="130"/>
      <c r="F3361" s="131"/>
    </row>
    <row r="3362" spans="3:6" x14ac:dyDescent="0.2">
      <c r="C3362" s="130"/>
      <c r="F3362" s="131"/>
    </row>
    <row r="3363" spans="3:6" x14ac:dyDescent="0.2">
      <c r="C3363" s="130"/>
      <c r="F3363" s="131"/>
    </row>
    <row r="3364" spans="3:6" x14ac:dyDescent="0.2">
      <c r="C3364" s="130"/>
      <c r="F3364" s="131"/>
    </row>
    <row r="3365" spans="3:6" x14ac:dyDescent="0.2">
      <c r="C3365" s="130"/>
      <c r="F3365" s="131"/>
    </row>
    <row r="3366" spans="3:6" x14ac:dyDescent="0.2">
      <c r="C3366" s="130"/>
      <c r="F3366" s="131"/>
    </row>
    <row r="3367" spans="3:6" x14ac:dyDescent="0.2">
      <c r="C3367" s="130"/>
      <c r="F3367" s="131"/>
    </row>
    <row r="3368" spans="3:6" x14ac:dyDescent="0.2">
      <c r="C3368" s="130"/>
      <c r="F3368" s="131"/>
    </row>
    <row r="3369" spans="3:6" x14ac:dyDescent="0.2">
      <c r="C3369" s="130"/>
      <c r="F3369" s="131"/>
    </row>
    <row r="3370" spans="3:6" x14ac:dyDescent="0.2">
      <c r="C3370" s="130"/>
      <c r="F3370" s="131"/>
    </row>
    <row r="3371" spans="3:6" x14ac:dyDescent="0.2">
      <c r="C3371" s="130"/>
      <c r="F3371" s="131"/>
    </row>
    <row r="3372" spans="3:6" x14ac:dyDescent="0.2">
      <c r="C3372" s="130"/>
      <c r="F3372" s="131"/>
    </row>
    <row r="3373" spans="3:6" x14ac:dyDescent="0.2">
      <c r="C3373" s="130"/>
      <c r="F3373" s="131"/>
    </row>
    <row r="3374" spans="3:6" x14ac:dyDescent="0.2">
      <c r="C3374" s="130"/>
      <c r="F3374" s="131"/>
    </row>
    <row r="3375" spans="3:6" x14ac:dyDescent="0.2">
      <c r="C3375" s="130"/>
      <c r="F3375" s="131"/>
    </row>
    <row r="3376" spans="3:6" x14ac:dyDescent="0.2">
      <c r="C3376" s="130"/>
      <c r="F3376" s="131"/>
    </row>
    <row r="3377" spans="3:6" x14ac:dyDescent="0.2">
      <c r="C3377" s="130"/>
      <c r="F3377" s="131"/>
    </row>
    <row r="3378" spans="3:6" x14ac:dyDescent="0.2">
      <c r="C3378" s="130"/>
      <c r="F3378" s="131"/>
    </row>
    <row r="3379" spans="3:6" x14ac:dyDescent="0.2">
      <c r="C3379" s="130"/>
      <c r="F3379" s="131"/>
    </row>
    <row r="3380" spans="3:6" x14ac:dyDescent="0.2">
      <c r="C3380" s="130"/>
      <c r="F3380" s="131"/>
    </row>
    <row r="3381" spans="3:6" x14ac:dyDescent="0.2">
      <c r="C3381" s="130"/>
      <c r="F3381" s="131"/>
    </row>
    <row r="3382" spans="3:6" x14ac:dyDescent="0.2">
      <c r="C3382" s="130"/>
      <c r="F3382" s="131"/>
    </row>
    <row r="3383" spans="3:6" x14ac:dyDescent="0.2">
      <c r="C3383" s="130"/>
      <c r="F3383" s="131"/>
    </row>
    <row r="3384" spans="3:6" x14ac:dyDescent="0.2">
      <c r="C3384" s="130"/>
      <c r="F3384" s="131"/>
    </row>
    <row r="3385" spans="3:6" x14ac:dyDescent="0.2">
      <c r="C3385" s="130"/>
      <c r="F3385" s="131"/>
    </row>
    <row r="3386" spans="3:6" x14ac:dyDescent="0.2">
      <c r="C3386" s="130"/>
      <c r="F3386" s="131"/>
    </row>
    <row r="3387" spans="3:6" x14ac:dyDescent="0.2">
      <c r="C3387" s="130"/>
      <c r="F3387" s="131"/>
    </row>
    <row r="3388" spans="3:6" x14ac:dyDescent="0.2">
      <c r="C3388" s="130"/>
      <c r="F3388" s="131"/>
    </row>
    <row r="3389" spans="3:6" x14ac:dyDescent="0.2">
      <c r="C3389" s="130"/>
      <c r="F3389" s="131"/>
    </row>
    <row r="3390" spans="3:6" x14ac:dyDescent="0.2">
      <c r="C3390" s="130"/>
      <c r="F3390" s="131"/>
    </row>
    <row r="3391" spans="3:6" x14ac:dyDescent="0.2">
      <c r="C3391" s="130"/>
      <c r="F3391" s="131"/>
    </row>
    <row r="3392" spans="3:6" x14ac:dyDescent="0.2">
      <c r="C3392" s="130"/>
      <c r="F3392" s="131"/>
    </row>
    <row r="3393" spans="3:6" x14ac:dyDescent="0.2">
      <c r="C3393" s="130"/>
      <c r="F3393" s="131"/>
    </row>
    <row r="3394" spans="3:6" x14ac:dyDescent="0.2">
      <c r="C3394" s="130"/>
      <c r="F3394" s="131"/>
    </row>
    <row r="3395" spans="3:6" x14ac:dyDescent="0.2">
      <c r="C3395" s="130"/>
      <c r="F3395" s="131"/>
    </row>
    <row r="3396" spans="3:6" x14ac:dyDescent="0.2">
      <c r="C3396" s="130"/>
      <c r="F3396" s="131"/>
    </row>
    <row r="3397" spans="3:6" x14ac:dyDescent="0.2">
      <c r="C3397" s="130"/>
      <c r="F3397" s="131"/>
    </row>
    <row r="3398" spans="3:6" x14ac:dyDescent="0.2">
      <c r="C3398" s="130"/>
      <c r="F3398" s="131"/>
    </row>
    <row r="3399" spans="3:6" x14ac:dyDescent="0.2">
      <c r="C3399" s="130"/>
      <c r="F3399" s="131"/>
    </row>
    <row r="3400" spans="3:6" x14ac:dyDescent="0.2">
      <c r="C3400" s="130"/>
      <c r="F3400" s="131"/>
    </row>
    <row r="3401" spans="3:6" x14ac:dyDescent="0.2">
      <c r="C3401" s="130"/>
      <c r="F3401" s="131"/>
    </row>
    <row r="3402" spans="3:6" x14ac:dyDescent="0.2">
      <c r="C3402" s="130"/>
      <c r="F3402" s="131"/>
    </row>
    <row r="3403" spans="3:6" x14ac:dyDescent="0.2">
      <c r="C3403" s="130"/>
      <c r="F3403" s="131"/>
    </row>
    <row r="3404" spans="3:6" x14ac:dyDescent="0.2">
      <c r="C3404" s="130"/>
      <c r="F3404" s="131"/>
    </row>
    <row r="3405" spans="3:6" x14ac:dyDescent="0.2">
      <c r="C3405" s="130"/>
      <c r="F3405" s="131"/>
    </row>
    <row r="3406" spans="3:6" x14ac:dyDescent="0.2">
      <c r="C3406" s="130"/>
      <c r="F3406" s="131"/>
    </row>
    <row r="3407" spans="3:6" x14ac:dyDescent="0.2">
      <c r="C3407" s="130"/>
      <c r="F3407" s="131"/>
    </row>
    <row r="3408" spans="3:6" x14ac:dyDescent="0.2">
      <c r="C3408" s="130"/>
      <c r="F3408" s="131"/>
    </row>
    <row r="3409" spans="3:6" x14ac:dyDescent="0.2">
      <c r="C3409" s="130"/>
      <c r="F3409" s="131"/>
    </row>
    <row r="3410" spans="3:6" x14ac:dyDescent="0.2">
      <c r="C3410" s="130"/>
      <c r="F3410" s="131"/>
    </row>
    <row r="3411" spans="3:6" x14ac:dyDescent="0.2">
      <c r="C3411" s="130"/>
      <c r="F3411" s="131"/>
    </row>
    <row r="3412" spans="3:6" x14ac:dyDescent="0.2">
      <c r="C3412" s="130"/>
      <c r="F3412" s="131"/>
    </row>
    <row r="3413" spans="3:6" x14ac:dyDescent="0.2">
      <c r="C3413" s="130"/>
      <c r="F3413" s="131"/>
    </row>
    <row r="3414" spans="3:6" x14ac:dyDescent="0.2">
      <c r="C3414" s="130"/>
      <c r="F3414" s="131"/>
    </row>
    <row r="3415" spans="3:6" x14ac:dyDescent="0.2">
      <c r="C3415" s="130"/>
      <c r="F3415" s="131"/>
    </row>
    <row r="3416" spans="3:6" x14ac:dyDescent="0.2">
      <c r="C3416" s="130"/>
      <c r="F3416" s="131"/>
    </row>
    <row r="3417" spans="3:6" x14ac:dyDescent="0.2">
      <c r="C3417" s="130"/>
      <c r="F3417" s="131"/>
    </row>
    <row r="3418" spans="3:6" x14ac:dyDescent="0.2">
      <c r="C3418" s="130"/>
      <c r="F3418" s="131"/>
    </row>
    <row r="3419" spans="3:6" x14ac:dyDescent="0.2">
      <c r="C3419" s="130"/>
      <c r="F3419" s="131"/>
    </row>
    <row r="3420" spans="3:6" x14ac:dyDescent="0.2">
      <c r="C3420" s="130"/>
      <c r="F3420" s="131"/>
    </row>
    <row r="3421" spans="3:6" x14ac:dyDescent="0.2">
      <c r="C3421" s="130"/>
      <c r="F3421" s="131"/>
    </row>
    <row r="3422" spans="3:6" x14ac:dyDescent="0.2">
      <c r="C3422" s="130"/>
      <c r="F3422" s="131"/>
    </row>
    <row r="3423" spans="3:6" x14ac:dyDescent="0.2">
      <c r="C3423" s="130"/>
      <c r="F3423" s="131"/>
    </row>
    <row r="3424" spans="3:6" x14ac:dyDescent="0.2">
      <c r="C3424" s="130"/>
      <c r="F3424" s="131"/>
    </row>
    <row r="3425" spans="3:6" x14ac:dyDescent="0.2">
      <c r="C3425" s="130"/>
      <c r="F3425" s="131"/>
    </row>
    <row r="3426" spans="3:6" x14ac:dyDescent="0.2">
      <c r="C3426" s="130"/>
      <c r="F3426" s="131"/>
    </row>
    <row r="3427" spans="3:6" x14ac:dyDescent="0.2">
      <c r="C3427" s="130"/>
      <c r="F3427" s="131"/>
    </row>
    <row r="3428" spans="3:6" x14ac:dyDescent="0.2">
      <c r="C3428" s="130"/>
      <c r="F3428" s="131"/>
    </row>
    <row r="3429" spans="3:6" x14ac:dyDescent="0.2">
      <c r="C3429" s="130"/>
      <c r="F3429" s="131"/>
    </row>
    <row r="3430" spans="3:6" x14ac:dyDescent="0.2">
      <c r="C3430" s="130"/>
      <c r="F3430" s="131"/>
    </row>
    <row r="3431" spans="3:6" x14ac:dyDescent="0.2">
      <c r="C3431" s="130"/>
      <c r="F3431" s="131"/>
    </row>
    <row r="3432" spans="3:6" x14ac:dyDescent="0.2">
      <c r="C3432" s="130"/>
      <c r="F3432" s="131"/>
    </row>
    <row r="3433" spans="3:6" x14ac:dyDescent="0.2">
      <c r="C3433" s="130"/>
      <c r="F3433" s="131"/>
    </row>
    <row r="3434" spans="3:6" x14ac:dyDescent="0.2">
      <c r="C3434" s="130"/>
      <c r="F3434" s="131"/>
    </row>
    <row r="3435" spans="3:6" x14ac:dyDescent="0.2">
      <c r="C3435" s="130"/>
      <c r="F3435" s="131"/>
    </row>
    <row r="3436" spans="3:6" x14ac:dyDescent="0.2">
      <c r="C3436" s="130"/>
      <c r="F3436" s="131"/>
    </row>
    <row r="3437" spans="3:6" x14ac:dyDescent="0.2">
      <c r="C3437" s="130"/>
      <c r="F3437" s="131"/>
    </row>
    <row r="3438" spans="3:6" x14ac:dyDescent="0.2">
      <c r="C3438" s="130"/>
      <c r="F3438" s="131"/>
    </row>
    <row r="3439" spans="3:6" x14ac:dyDescent="0.2">
      <c r="C3439" s="130"/>
      <c r="F3439" s="131"/>
    </row>
    <row r="3440" spans="3:6" x14ac:dyDescent="0.2">
      <c r="C3440" s="130"/>
      <c r="F3440" s="131"/>
    </row>
    <row r="3441" spans="3:6" x14ac:dyDescent="0.2">
      <c r="C3441" s="130"/>
      <c r="F3441" s="131"/>
    </row>
    <row r="3442" spans="3:6" x14ac:dyDescent="0.2">
      <c r="C3442" s="130"/>
      <c r="F3442" s="131"/>
    </row>
    <row r="3443" spans="3:6" x14ac:dyDescent="0.2">
      <c r="C3443" s="130"/>
      <c r="F3443" s="131"/>
    </row>
    <row r="3444" spans="3:6" x14ac:dyDescent="0.2">
      <c r="C3444" s="130"/>
      <c r="F3444" s="131"/>
    </row>
    <row r="3445" spans="3:6" x14ac:dyDescent="0.2">
      <c r="C3445" s="130"/>
      <c r="F3445" s="131"/>
    </row>
    <row r="3446" spans="3:6" x14ac:dyDescent="0.2">
      <c r="C3446" s="130"/>
      <c r="F3446" s="131"/>
    </row>
    <row r="3447" spans="3:6" x14ac:dyDescent="0.2">
      <c r="C3447" s="130"/>
      <c r="F3447" s="131"/>
    </row>
    <row r="3448" spans="3:6" x14ac:dyDescent="0.2">
      <c r="C3448" s="130"/>
      <c r="F3448" s="131"/>
    </row>
    <row r="3449" spans="3:6" x14ac:dyDescent="0.2">
      <c r="C3449" s="130"/>
      <c r="F3449" s="131"/>
    </row>
    <row r="3450" spans="3:6" x14ac:dyDescent="0.2">
      <c r="C3450" s="130"/>
      <c r="F3450" s="131"/>
    </row>
    <row r="3451" spans="3:6" x14ac:dyDescent="0.2">
      <c r="C3451" s="130"/>
      <c r="F3451" s="131"/>
    </row>
    <row r="3452" spans="3:6" x14ac:dyDescent="0.2">
      <c r="C3452" s="130"/>
      <c r="F3452" s="131"/>
    </row>
    <row r="3453" spans="3:6" x14ac:dyDescent="0.2">
      <c r="C3453" s="130"/>
      <c r="F3453" s="131"/>
    </row>
    <row r="3454" spans="3:6" x14ac:dyDescent="0.2">
      <c r="C3454" s="130"/>
      <c r="F3454" s="131"/>
    </row>
    <row r="3455" spans="3:6" x14ac:dyDescent="0.2">
      <c r="C3455" s="130"/>
      <c r="F3455" s="131"/>
    </row>
    <row r="3456" spans="3:6" x14ac:dyDescent="0.2">
      <c r="C3456" s="130"/>
      <c r="F3456" s="131"/>
    </row>
    <row r="3457" spans="3:6" x14ac:dyDescent="0.2">
      <c r="C3457" s="130"/>
      <c r="F3457" s="131"/>
    </row>
    <row r="3458" spans="3:6" x14ac:dyDescent="0.2">
      <c r="C3458" s="130"/>
      <c r="F3458" s="131"/>
    </row>
    <row r="3459" spans="3:6" x14ac:dyDescent="0.2">
      <c r="C3459" s="130"/>
      <c r="F3459" s="131"/>
    </row>
    <row r="3460" spans="3:6" x14ac:dyDescent="0.2">
      <c r="C3460" s="130"/>
      <c r="F3460" s="131"/>
    </row>
    <row r="3461" spans="3:6" x14ac:dyDescent="0.2">
      <c r="C3461" s="130"/>
      <c r="F3461" s="131"/>
    </row>
    <row r="3462" spans="3:6" x14ac:dyDescent="0.2">
      <c r="C3462" s="130"/>
      <c r="F3462" s="131"/>
    </row>
    <row r="3463" spans="3:6" x14ac:dyDescent="0.2">
      <c r="C3463" s="130"/>
      <c r="F3463" s="131"/>
    </row>
    <row r="3464" spans="3:6" x14ac:dyDescent="0.2">
      <c r="C3464" s="130"/>
      <c r="F3464" s="131"/>
    </row>
    <row r="3465" spans="3:6" x14ac:dyDescent="0.2">
      <c r="C3465" s="130"/>
      <c r="F3465" s="131"/>
    </row>
    <row r="3466" spans="3:6" x14ac:dyDescent="0.2">
      <c r="C3466" s="130"/>
      <c r="F3466" s="131"/>
    </row>
    <row r="3467" spans="3:6" x14ac:dyDescent="0.2">
      <c r="C3467" s="130"/>
      <c r="F3467" s="131"/>
    </row>
    <row r="3468" spans="3:6" x14ac:dyDescent="0.2">
      <c r="C3468" s="130"/>
      <c r="F3468" s="131"/>
    </row>
    <row r="3469" spans="3:6" x14ac:dyDescent="0.2">
      <c r="C3469" s="130"/>
      <c r="F3469" s="131"/>
    </row>
    <row r="3470" spans="3:6" x14ac:dyDescent="0.2">
      <c r="C3470" s="130"/>
      <c r="F3470" s="131"/>
    </row>
    <row r="3471" spans="3:6" x14ac:dyDescent="0.2">
      <c r="C3471" s="130"/>
      <c r="F3471" s="131"/>
    </row>
    <row r="3472" spans="3:6" x14ac:dyDescent="0.2">
      <c r="C3472" s="130"/>
      <c r="F3472" s="131"/>
    </row>
    <row r="3473" spans="3:6" x14ac:dyDescent="0.2">
      <c r="C3473" s="130"/>
      <c r="F3473" s="131"/>
    </row>
    <row r="3474" spans="3:6" x14ac:dyDescent="0.2">
      <c r="C3474" s="130"/>
      <c r="F3474" s="131"/>
    </row>
    <row r="3475" spans="3:6" x14ac:dyDescent="0.2">
      <c r="C3475" s="130"/>
      <c r="F3475" s="131"/>
    </row>
    <row r="3476" spans="3:6" x14ac:dyDescent="0.2">
      <c r="C3476" s="130"/>
      <c r="F3476" s="131"/>
    </row>
    <row r="3477" spans="3:6" x14ac:dyDescent="0.2">
      <c r="C3477" s="130"/>
      <c r="F3477" s="131"/>
    </row>
    <row r="3478" spans="3:6" x14ac:dyDescent="0.2">
      <c r="C3478" s="130"/>
      <c r="F3478" s="131"/>
    </row>
    <row r="3479" spans="3:6" x14ac:dyDescent="0.2">
      <c r="C3479" s="130"/>
      <c r="F3479" s="131"/>
    </row>
    <row r="3480" spans="3:6" x14ac:dyDescent="0.2">
      <c r="C3480" s="130"/>
      <c r="F3480" s="131"/>
    </row>
    <row r="3481" spans="3:6" x14ac:dyDescent="0.2">
      <c r="C3481" s="130"/>
      <c r="F3481" s="131"/>
    </row>
    <row r="3482" spans="3:6" x14ac:dyDescent="0.2">
      <c r="C3482" s="130"/>
      <c r="F3482" s="131"/>
    </row>
    <row r="3483" spans="3:6" x14ac:dyDescent="0.2">
      <c r="C3483" s="130"/>
      <c r="F3483" s="131"/>
    </row>
    <row r="3484" spans="3:6" x14ac:dyDescent="0.2">
      <c r="C3484" s="130"/>
      <c r="F3484" s="131"/>
    </row>
    <row r="3485" spans="3:6" x14ac:dyDescent="0.2">
      <c r="C3485" s="130"/>
      <c r="F3485" s="131"/>
    </row>
    <row r="3486" spans="3:6" x14ac:dyDescent="0.2">
      <c r="C3486" s="130"/>
      <c r="F3486" s="131"/>
    </row>
    <row r="3487" spans="3:6" x14ac:dyDescent="0.2">
      <c r="C3487" s="130"/>
      <c r="F3487" s="131"/>
    </row>
    <row r="3488" spans="3:6" x14ac:dyDescent="0.2">
      <c r="C3488" s="130"/>
      <c r="F3488" s="131"/>
    </row>
    <row r="3489" spans="3:6" x14ac:dyDescent="0.2">
      <c r="C3489" s="130"/>
      <c r="F3489" s="131"/>
    </row>
    <row r="3490" spans="3:6" x14ac:dyDescent="0.2">
      <c r="C3490" s="130"/>
      <c r="F3490" s="131"/>
    </row>
    <row r="3491" spans="3:6" x14ac:dyDescent="0.2">
      <c r="C3491" s="130"/>
      <c r="F3491" s="131"/>
    </row>
    <row r="3492" spans="3:6" x14ac:dyDescent="0.2">
      <c r="C3492" s="130"/>
      <c r="F3492" s="131"/>
    </row>
    <row r="3493" spans="3:6" x14ac:dyDescent="0.2">
      <c r="C3493" s="130"/>
      <c r="F3493" s="131"/>
    </row>
    <row r="3494" spans="3:6" x14ac:dyDescent="0.2">
      <c r="C3494" s="130"/>
      <c r="F3494" s="131"/>
    </row>
    <row r="3495" spans="3:6" x14ac:dyDescent="0.2">
      <c r="C3495" s="130"/>
      <c r="F3495" s="131"/>
    </row>
    <row r="3496" spans="3:6" x14ac:dyDescent="0.2">
      <c r="C3496" s="130"/>
      <c r="F3496" s="131"/>
    </row>
    <row r="3497" spans="3:6" x14ac:dyDescent="0.2">
      <c r="C3497" s="130"/>
      <c r="F3497" s="131"/>
    </row>
    <row r="3498" spans="3:6" x14ac:dyDescent="0.2">
      <c r="C3498" s="130"/>
      <c r="F3498" s="131"/>
    </row>
    <row r="3499" spans="3:6" x14ac:dyDescent="0.2">
      <c r="C3499" s="130"/>
      <c r="F3499" s="131"/>
    </row>
    <row r="3500" spans="3:6" x14ac:dyDescent="0.2">
      <c r="C3500" s="130"/>
      <c r="F3500" s="131"/>
    </row>
    <row r="3501" spans="3:6" x14ac:dyDescent="0.2">
      <c r="C3501" s="130"/>
      <c r="F3501" s="131"/>
    </row>
    <row r="3502" spans="3:6" x14ac:dyDescent="0.2">
      <c r="C3502" s="130"/>
      <c r="F3502" s="131"/>
    </row>
    <row r="3503" spans="3:6" x14ac:dyDescent="0.2">
      <c r="C3503" s="130"/>
      <c r="F3503" s="131"/>
    </row>
    <row r="3504" spans="3:6" x14ac:dyDescent="0.2">
      <c r="C3504" s="130"/>
      <c r="F3504" s="131"/>
    </row>
    <row r="3505" spans="3:6" x14ac:dyDescent="0.2">
      <c r="C3505" s="130"/>
      <c r="F3505" s="131"/>
    </row>
    <row r="3506" spans="3:6" x14ac:dyDescent="0.2">
      <c r="C3506" s="130"/>
      <c r="F3506" s="131"/>
    </row>
    <row r="3507" spans="3:6" x14ac:dyDescent="0.2">
      <c r="C3507" s="130"/>
      <c r="F3507" s="131"/>
    </row>
    <row r="3508" spans="3:6" x14ac:dyDescent="0.2">
      <c r="C3508" s="130"/>
      <c r="F3508" s="131"/>
    </row>
    <row r="3509" spans="3:6" x14ac:dyDescent="0.2">
      <c r="C3509" s="130"/>
      <c r="F3509" s="131"/>
    </row>
    <row r="3510" spans="3:6" x14ac:dyDescent="0.2">
      <c r="C3510" s="130"/>
      <c r="F3510" s="131"/>
    </row>
    <row r="3511" spans="3:6" x14ac:dyDescent="0.2">
      <c r="C3511" s="130"/>
      <c r="F3511" s="131"/>
    </row>
    <row r="3512" spans="3:6" x14ac:dyDescent="0.2">
      <c r="C3512" s="130"/>
      <c r="F3512" s="131"/>
    </row>
    <row r="3513" spans="3:6" x14ac:dyDescent="0.2">
      <c r="C3513" s="130"/>
      <c r="F3513" s="131"/>
    </row>
    <row r="3514" spans="3:6" x14ac:dyDescent="0.2">
      <c r="C3514" s="130"/>
      <c r="F3514" s="131"/>
    </row>
    <row r="3515" spans="3:6" x14ac:dyDescent="0.2">
      <c r="C3515" s="130"/>
      <c r="F3515" s="131"/>
    </row>
    <row r="3516" spans="3:6" x14ac:dyDescent="0.2">
      <c r="C3516" s="130"/>
      <c r="F3516" s="131"/>
    </row>
    <row r="3517" spans="3:6" x14ac:dyDescent="0.2">
      <c r="C3517" s="130"/>
      <c r="F3517" s="131"/>
    </row>
    <row r="3518" spans="3:6" x14ac:dyDescent="0.2">
      <c r="C3518" s="130"/>
      <c r="F3518" s="131"/>
    </row>
    <row r="3519" spans="3:6" x14ac:dyDescent="0.2">
      <c r="C3519" s="130"/>
      <c r="F3519" s="131"/>
    </row>
    <row r="3520" spans="3:6" x14ac:dyDescent="0.2">
      <c r="C3520" s="130"/>
      <c r="F3520" s="131"/>
    </row>
    <row r="3521" spans="3:6" x14ac:dyDescent="0.2">
      <c r="C3521" s="130"/>
      <c r="F3521" s="131"/>
    </row>
    <row r="3522" spans="3:6" x14ac:dyDescent="0.2">
      <c r="C3522" s="130"/>
      <c r="F3522" s="131"/>
    </row>
    <row r="3523" spans="3:6" x14ac:dyDescent="0.2">
      <c r="C3523" s="130"/>
      <c r="F3523" s="131"/>
    </row>
    <row r="3524" spans="3:6" x14ac:dyDescent="0.2">
      <c r="C3524" s="130"/>
      <c r="F3524" s="131"/>
    </row>
    <row r="3525" spans="3:6" x14ac:dyDescent="0.2">
      <c r="C3525" s="130"/>
      <c r="F3525" s="131"/>
    </row>
    <row r="3526" spans="3:6" x14ac:dyDescent="0.2">
      <c r="C3526" s="130"/>
      <c r="F3526" s="131"/>
    </row>
    <row r="3527" spans="3:6" x14ac:dyDescent="0.2">
      <c r="C3527" s="130"/>
      <c r="F3527" s="131"/>
    </row>
    <row r="3528" spans="3:6" x14ac:dyDescent="0.2">
      <c r="C3528" s="130"/>
      <c r="F3528" s="131"/>
    </row>
    <row r="3529" spans="3:6" x14ac:dyDescent="0.2">
      <c r="C3529" s="130"/>
      <c r="F3529" s="131"/>
    </row>
    <row r="3530" spans="3:6" x14ac:dyDescent="0.2">
      <c r="C3530" s="130"/>
      <c r="F3530" s="131"/>
    </row>
    <row r="3531" spans="3:6" x14ac:dyDescent="0.2">
      <c r="C3531" s="130"/>
      <c r="F3531" s="131"/>
    </row>
    <row r="3532" spans="3:6" x14ac:dyDescent="0.2">
      <c r="C3532" s="130"/>
      <c r="F3532" s="131"/>
    </row>
    <row r="3533" spans="3:6" x14ac:dyDescent="0.2">
      <c r="C3533" s="130"/>
      <c r="F3533" s="131"/>
    </row>
    <row r="3534" spans="3:6" x14ac:dyDescent="0.2">
      <c r="C3534" s="130"/>
      <c r="F3534" s="131"/>
    </row>
    <row r="3535" spans="3:6" x14ac:dyDescent="0.2">
      <c r="C3535" s="130"/>
      <c r="F3535" s="131"/>
    </row>
    <row r="3536" spans="3:6" x14ac:dyDescent="0.2">
      <c r="C3536" s="130"/>
      <c r="F3536" s="131"/>
    </row>
    <row r="3537" spans="3:6" x14ac:dyDescent="0.2">
      <c r="C3537" s="130"/>
      <c r="F3537" s="131"/>
    </row>
    <row r="3538" spans="3:6" x14ac:dyDescent="0.2">
      <c r="C3538" s="130"/>
      <c r="F3538" s="131"/>
    </row>
    <row r="3539" spans="3:6" x14ac:dyDescent="0.2">
      <c r="C3539" s="130"/>
      <c r="F3539" s="131"/>
    </row>
    <row r="3540" spans="3:6" x14ac:dyDescent="0.2">
      <c r="C3540" s="130"/>
      <c r="F3540" s="131"/>
    </row>
    <row r="3541" spans="3:6" x14ac:dyDescent="0.2">
      <c r="C3541" s="130"/>
      <c r="F3541" s="131"/>
    </row>
    <row r="3542" spans="3:6" x14ac:dyDescent="0.2">
      <c r="C3542" s="130"/>
      <c r="F3542" s="131"/>
    </row>
    <row r="3543" spans="3:6" x14ac:dyDescent="0.2">
      <c r="C3543" s="130"/>
      <c r="F3543" s="131"/>
    </row>
    <row r="3544" spans="3:6" x14ac:dyDescent="0.2">
      <c r="C3544" s="130"/>
      <c r="F3544" s="131"/>
    </row>
    <row r="3545" spans="3:6" x14ac:dyDescent="0.2">
      <c r="C3545" s="130"/>
      <c r="F3545" s="131"/>
    </row>
    <row r="3546" spans="3:6" x14ac:dyDescent="0.2">
      <c r="C3546" s="130"/>
      <c r="F3546" s="131"/>
    </row>
    <row r="3547" spans="3:6" x14ac:dyDescent="0.2">
      <c r="C3547" s="130"/>
      <c r="F3547" s="131"/>
    </row>
    <row r="3548" spans="3:6" x14ac:dyDescent="0.2">
      <c r="C3548" s="130"/>
      <c r="F3548" s="131"/>
    </row>
    <row r="3549" spans="3:6" x14ac:dyDescent="0.2">
      <c r="C3549" s="130"/>
      <c r="F3549" s="131"/>
    </row>
    <row r="3550" spans="3:6" x14ac:dyDescent="0.2">
      <c r="C3550" s="130"/>
      <c r="F3550" s="131"/>
    </row>
    <row r="3551" spans="3:6" x14ac:dyDescent="0.2">
      <c r="C3551" s="130"/>
      <c r="F3551" s="131"/>
    </row>
    <row r="3552" spans="3:6" x14ac:dyDescent="0.2">
      <c r="C3552" s="130"/>
      <c r="F3552" s="131"/>
    </row>
    <row r="3553" spans="3:6" x14ac:dyDescent="0.2">
      <c r="C3553" s="130"/>
      <c r="F3553" s="131"/>
    </row>
    <row r="3554" spans="3:6" x14ac:dyDescent="0.2">
      <c r="C3554" s="130"/>
      <c r="F3554" s="131"/>
    </row>
    <row r="3555" spans="3:6" x14ac:dyDescent="0.2">
      <c r="C3555" s="130"/>
      <c r="F3555" s="131"/>
    </row>
    <row r="3556" spans="3:6" x14ac:dyDescent="0.2">
      <c r="C3556" s="130"/>
      <c r="F3556" s="131"/>
    </row>
    <row r="3557" spans="3:6" x14ac:dyDescent="0.2">
      <c r="C3557" s="130"/>
      <c r="F3557" s="131"/>
    </row>
    <row r="3558" spans="3:6" x14ac:dyDescent="0.2">
      <c r="C3558" s="130"/>
      <c r="F3558" s="131"/>
    </row>
    <row r="3559" spans="3:6" x14ac:dyDescent="0.2">
      <c r="C3559" s="130"/>
      <c r="F3559" s="131"/>
    </row>
    <row r="3560" spans="3:6" x14ac:dyDescent="0.2">
      <c r="C3560" s="130"/>
      <c r="F3560" s="131"/>
    </row>
    <row r="3561" spans="3:6" x14ac:dyDescent="0.2">
      <c r="C3561" s="130"/>
      <c r="F3561" s="131"/>
    </row>
    <row r="3562" spans="3:6" x14ac:dyDescent="0.2">
      <c r="C3562" s="130"/>
      <c r="F3562" s="131"/>
    </row>
    <row r="3563" spans="3:6" x14ac:dyDescent="0.2">
      <c r="C3563" s="130"/>
      <c r="F3563" s="131"/>
    </row>
    <row r="3564" spans="3:6" x14ac:dyDescent="0.2">
      <c r="C3564" s="130"/>
      <c r="F3564" s="131"/>
    </row>
    <row r="3565" spans="3:6" x14ac:dyDescent="0.2">
      <c r="C3565" s="130"/>
      <c r="F3565" s="131"/>
    </row>
    <row r="3566" spans="3:6" x14ac:dyDescent="0.2">
      <c r="C3566" s="130"/>
      <c r="F3566" s="131"/>
    </row>
    <row r="3567" spans="3:6" x14ac:dyDescent="0.2">
      <c r="C3567" s="130"/>
      <c r="F3567" s="131"/>
    </row>
    <row r="3568" spans="3:6" x14ac:dyDescent="0.2">
      <c r="C3568" s="130"/>
      <c r="F3568" s="131"/>
    </row>
    <row r="3569" spans="3:6" x14ac:dyDescent="0.2">
      <c r="C3569" s="130"/>
      <c r="F3569" s="131"/>
    </row>
    <row r="3570" spans="3:6" x14ac:dyDescent="0.2">
      <c r="C3570" s="130"/>
      <c r="F3570" s="131"/>
    </row>
    <row r="3571" spans="3:6" x14ac:dyDescent="0.2">
      <c r="C3571" s="130"/>
      <c r="F3571" s="131"/>
    </row>
    <row r="3572" spans="3:6" x14ac:dyDescent="0.2">
      <c r="C3572" s="130"/>
      <c r="F3572" s="131"/>
    </row>
    <row r="3573" spans="3:6" x14ac:dyDescent="0.2">
      <c r="C3573" s="130"/>
      <c r="F3573" s="131"/>
    </row>
    <row r="3574" spans="3:6" x14ac:dyDescent="0.2">
      <c r="C3574" s="130"/>
      <c r="F3574" s="131"/>
    </row>
    <row r="3575" spans="3:6" x14ac:dyDescent="0.2">
      <c r="C3575" s="130"/>
      <c r="F3575" s="131"/>
    </row>
    <row r="3576" spans="3:6" x14ac:dyDescent="0.2">
      <c r="C3576" s="130"/>
      <c r="F3576" s="131"/>
    </row>
    <row r="3577" spans="3:6" x14ac:dyDescent="0.2">
      <c r="C3577" s="130"/>
      <c r="F3577" s="131"/>
    </row>
    <row r="3578" spans="3:6" x14ac:dyDescent="0.2">
      <c r="C3578" s="130"/>
      <c r="F3578" s="131"/>
    </row>
    <row r="3579" spans="3:6" x14ac:dyDescent="0.2">
      <c r="C3579" s="130"/>
      <c r="F3579" s="131"/>
    </row>
    <row r="3580" spans="3:6" x14ac:dyDescent="0.2">
      <c r="C3580" s="130"/>
      <c r="F3580" s="131"/>
    </row>
    <row r="3581" spans="3:6" x14ac:dyDescent="0.2">
      <c r="C3581" s="130"/>
      <c r="F3581" s="131"/>
    </row>
    <row r="3582" spans="3:6" x14ac:dyDescent="0.2">
      <c r="C3582" s="130"/>
      <c r="F3582" s="131"/>
    </row>
    <row r="3583" spans="3:6" x14ac:dyDescent="0.2">
      <c r="C3583" s="130"/>
      <c r="F3583" s="131"/>
    </row>
    <row r="3584" spans="3:6" x14ac:dyDescent="0.2">
      <c r="C3584" s="130"/>
      <c r="F3584" s="131"/>
    </row>
    <row r="3585" spans="3:6" x14ac:dyDescent="0.2">
      <c r="C3585" s="130"/>
      <c r="F3585" s="131"/>
    </row>
    <row r="3586" spans="3:6" x14ac:dyDescent="0.2">
      <c r="C3586" s="130"/>
      <c r="F3586" s="131"/>
    </row>
    <row r="3587" spans="3:6" x14ac:dyDescent="0.2">
      <c r="C3587" s="130"/>
      <c r="F3587" s="131"/>
    </row>
    <row r="3588" spans="3:6" x14ac:dyDescent="0.2">
      <c r="C3588" s="130"/>
      <c r="F3588" s="131"/>
    </row>
    <row r="3589" spans="3:6" x14ac:dyDescent="0.2">
      <c r="C3589" s="130"/>
      <c r="F3589" s="131"/>
    </row>
    <row r="3590" spans="3:6" x14ac:dyDescent="0.2">
      <c r="C3590" s="130"/>
      <c r="F3590" s="131"/>
    </row>
    <row r="3591" spans="3:6" x14ac:dyDescent="0.2">
      <c r="C3591" s="130"/>
      <c r="F3591" s="131"/>
    </row>
    <row r="3592" spans="3:6" x14ac:dyDescent="0.2">
      <c r="C3592" s="130"/>
      <c r="F3592" s="131"/>
    </row>
    <row r="3593" spans="3:6" x14ac:dyDescent="0.2">
      <c r="C3593" s="130"/>
      <c r="F3593" s="131"/>
    </row>
    <row r="3594" spans="3:6" x14ac:dyDescent="0.2">
      <c r="C3594" s="130"/>
      <c r="F3594" s="131"/>
    </row>
    <row r="3595" spans="3:6" x14ac:dyDescent="0.2">
      <c r="C3595" s="130"/>
      <c r="F3595" s="131"/>
    </row>
    <row r="3596" spans="3:6" x14ac:dyDescent="0.2">
      <c r="C3596" s="130"/>
      <c r="F3596" s="131"/>
    </row>
    <row r="3597" spans="3:6" x14ac:dyDescent="0.2">
      <c r="C3597" s="130"/>
      <c r="F3597" s="131"/>
    </row>
    <row r="3598" spans="3:6" x14ac:dyDescent="0.2">
      <c r="C3598" s="130"/>
      <c r="F3598" s="131"/>
    </row>
    <row r="3599" spans="3:6" x14ac:dyDescent="0.2">
      <c r="C3599" s="130"/>
      <c r="F3599" s="131"/>
    </row>
    <row r="3600" spans="3:6" x14ac:dyDescent="0.2">
      <c r="C3600" s="130"/>
      <c r="F3600" s="131"/>
    </row>
    <row r="3601" spans="3:6" x14ac:dyDescent="0.2">
      <c r="C3601" s="130"/>
      <c r="F3601" s="131"/>
    </row>
    <row r="3602" spans="3:6" x14ac:dyDescent="0.2">
      <c r="C3602" s="130"/>
      <c r="F3602" s="131"/>
    </row>
    <row r="3603" spans="3:6" x14ac:dyDescent="0.2">
      <c r="C3603" s="130"/>
      <c r="F3603" s="131"/>
    </row>
    <row r="3604" spans="3:6" x14ac:dyDescent="0.2">
      <c r="C3604" s="130"/>
      <c r="F3604" s="131"/>
    </row>
    <row r="3605" spans="3:6" x14ac:dyDescent="0.2">
      <c r="C3605" s="130"/>
      <c r="F3605" s="131"/>
    </row>
    <row r="3606" spans="3:6" x14ac:dyDescent="0.2">
      <c r="C3606" s="130"/>
      <c r="F3606" s="131"/>
    </row>
    <row r="3607" spans="3:6" x14ac:dyDescent="0.2">
      <c r="C3607" s="130"/>
      <c r="F3607" s="131"/>
    </row>
    <row r="3608" spans="3:6" x14ac:dyDescent="0.2">
      <c r="C3608" s="130"/>
      <c r="F3608" s="131"/>
    </row>
    <row r="3609" spans="3:6" x14ac:dyDescent="0.2">
      <c r="C3609" s="130"/>
      <c r="F3609" s="131"/>
    </row>
    <row r="3610" spans="3:6" x14ac:dyDescent="0.2">
      <c r="C3610" s="130"/>
      <c r="F3610" s="131"/>
    </row>
    <row r="3611" spans="3:6" x14ac:dyDescent="0.2">
      <c r="C3611" s="130"/>
      <c r="F3611" s="131"/>
    </row>
    <row r="3612" spans="3:6" x14ac:dyDescent="0.2">
      <c r="C3612" s="130"/>
      <c r="F3612" s="131"/>
    </row>
    <row r="3613" spans="3:6" x14ac:dyDescent="0.2">
      <c r="C3613" s="130"/>
      <c r="F3613" s="131"/>
    </row>
    <row r="3614" spans="3:6" x14ac:dyDescent="0.2">
      <c r="C3614" s="130"/>
      <c r="F3614" s="131"/>
    </row>
    <row r="3615" spans="3:6" x14ac:dyDescent="0.2">
      <c r="C3615" s="130"/>
      <c r="F3615" s="131"/>
    </row>
    <row r="3616" spans="3:6" x14ac:dyDescent="0.2">
      <c r="C3616" s="130"/>
      <c r="F3616" s="131"/>
    </row>
    <row r="3617" spans="3:6" x14ac:dyDescent="0.2">
      <c r="C3617" s="130"/>
      <c r="F3617" s="131"/>
    </row>
    <row r="3618" spans="3:6" x14ac:dyDescent="0.2">
      <c r="C3618" s="130"/>
      <c r="F3618" s="131"/>
    </row>
    <row r="3619" spans="3:6" x14ac:dyDescent="0.2">
      <c r="C3619" s="130"/>
      <c r="F3619" s="131"/>
    </row>
    <row r="3620" spans="3:6" x14ac:dyDescent="0.2">
      <c r="C3620" s="130"/>
      <c r="F3620" s="131"/>
    </row>
    <row r="3621" spans="3:6" x14ac:dyDescent="0.2">
      <c r="C3621" s="130"/>
      <c r="F3621" s="131"/>
    </row>
    <row r="3622" spans="3:6" x14ac:dyDescent="0.2">
      <c r="C3622" s="130"/>
      <c r="F3622" s="131"/>
    </row>
    <row r="3623" spans="3:6" x14ac:dyDescent="0.2">
      <c r="C3623" s="130"/>
      <c r="F3623" s="131"/>
    </row>
    <row r="3624" spans="3:6" x14ac:dyDescent="0.2">
      <c r="C3624" s="130"/>
      <c r="F3624" s="131"/>
    </row>
    <row r="3625" spans="3:6" x14ac:dyDescent="0.2">
      <c r="C3625" s="130"/>
      <c r="F3625" s="131"/>
    </row>
    <row r="3626" spans="3:6" x14ac:dyDescent="0.2">
      <c r="C3626" s="130"/>
      <c r="F3626" s="131"/>
    </row>
    <row r="3627" spans="3:6" x14ac:dyDescent="0.2">
      <c r="C3627" s="130"/>
      <c r="F3627" s="131"/>
    </row>
    <row r="3628" spans="3:6" x14ac:dyDescent="0.2">
      <c r="C3628" s="130"/>
      <c r="F3628" s="131"/>
    </row>
    <row r="3629" spans="3:6" x14ac:dyDescent="0.2">
      <c r="C3629" s="130"/>
      <c r="F3629" s="131"/>
    </row>
    <row r="3630" spans="3:6" x14ac:dyDescent="0.2">
      <c r="C3630" s="130"/>
      <c r="F3630" s="131"/>
    </row>
    <row r="3631" spans="3:6" x14ac:dyDescent="0.2">
      <c r="C3631" s="130"/>
      <c r="F3631" s="131"/>
    </row>
    <row r="3632" spans="3:6" x14ac:dyDescent="0.2">
      <c r="C3632" s="130"/>
      <c r="F3632" s="131"/>
    </row>
    <row r="3633" spans="3:6" x14ac:dyDescent="0.2">
      <c r="C3633" s="130"/>
      <c r="F3633" s="131"/>
    </row>
    <row r="3634" spans="3:6" x14ac:dyDescent="0.2">
      <c r="C3634" s="130"/>
      <c r="F3634" s="131"/>
    </row>
    <row r="3635" spans="3:6" x14ac:dyDescent="0.2">
      <c r="C3635" s="130"/>
      <c r="F3635" s="131"/>
    </row>
    <row r="3636" spans="3:6" x14ac:dyDescent="0.2">
      <c r="C3636" s="130"/>
      <c r="F3636" s="131"/>
    </row>
    <row r="3637" spans="3:6" x14ac:dyDescent="0.2">
      <c r="C3637" s="130"/>
      <c r="F3637" s="131"/>
    </row>
    <row r="3638" spans="3:6" x14ac:dyDescent="0.2">
      <c r="C3638" s="130"/>
      <c r="F3638" s="131"/>
    </row>
    <row r="3639" spans="3:6" x14ac:dyDescent="0.2">
      <c r="C3639" s="130"/>
      <c r="F3639" s="131"/>
    </row>
    <row r="3640" spans="3:6" x14ac:dyDescent="0.2">
      <c r="C3640" s="130"/>
      <c r="F3640" s="131"/>
    </row>
    <row r="3641" spans="3:6" x14ac:dyDescent="0.2">
      <c r="C3641" s="130"/>
      <c r="F3641" s="131"/>
    </row>
    <row r="3642" spans="3:6" x14ac:dyDescent="0.2">
      <c r="C3642" s="130"/>
      <c r="F3642" s="131"/>
    </row>
    <row r="3643" spans="3:6" x14ac:dyDescent="0.2">
      <c r="C3643" s="130"/>
      <c r="F3643" s="131"/>
    </row>
    <row r="3644" spans="3:6" x14ac:dyDescent="0.2">
      <c r="C3644" s="130"/>
      <c r="F3644" s="131"/>
    </row>
    <row r="3645" spans="3:6" x14ac:dyDescent="0.2">
      <c r="C3645" s="130"/>
      <c r="F3645" s="131"/>
    </row>
    <row r="3646" spans="3:6" x14ac:dyDescent="0.2">
      <c r="C3646" s="130"/>
      <c r="F3646" s="131"/>
    </row>
    <row r="3647" spans="3:6" x14ac:dyDescent="0.2">
      <c r="C3647" s="130"/>
      <c r="F3647" s="131"/>
    </row>
    <row r="3648" spans="3:6" x14ac:dyDescent="0.2">
      <c r="C3648" s="130"/>
      <c r="F3648" s="131"/>
    </row>
    <row r="3649" spans="3:6" x14ac:dyDescent="0.2">
      <c r="C3649" s="130"/>
      <c r="F3649" s="131"/>
    </row>
    <row r="3650" spans="3:6" x14ac:dyDescent="0.2">
      <c r="C3650" s="130"/>
      <c r="F3650" s="131"/>
    </row>
    <row r="3651" spans="3:6" x14ac:dyDescent="0.2">
      <c r="C3651" s="130"/>
      <c r="F3651" s="131"/>
    </row>
    <row r="3652" spans="3:6" x14ac:dyDescent="0.2">
      <c r="C3652" s="130"/>
      <c r="F3652" s="131"/>
    </row>
    <row r="3653" spans="3:6" x14ac:dyDescent="0.2">
      <c r="C3653" s="130"/>
      <c r="F3653" s="131"/>
    </row>
    <row r="3654" spans="3:6" x14ac:dyDescent="0.2">
      <c r="C3654" s="130"/>
      <c r="F3654" s="131"/>
    </row>
    <row r="3655" spans="3:6" x14ac:dyDescent="0.2">
      <c r="C3655" s="130"/>
      <c r="F3655" s="131"/>
    </row>
    <row r="3656" spans="3:6" x14ac:dyDescent="0.2">
      <c r="C3656" s="130"/>
      <c r="F3656" s="131"/>
    </row>
    <row r="3657" spans="3:6" x14ac:dyDescent="0.2">
      <c r="C3657" s="130"/>
      <c r="F3657" s="131"/>
    </row>
    <row r="3658" spans="3:6" x14ac:dyDescent="0.2">
      <c r="C3658" s="130"/>
      <c r="F3658" s="131"/>
    </row>
    <row r="3659" spans="3:6" x14ac:dyDescent="0.2">
      <c r="C3659" s="130"/>
      <c r="F3659" s="131"/>
    </row>
    <row r="3660" spans="3:6" x14ac:dyDescent="0.2">
      <c r="C3660" s="130"/>
      <c r="F3660" s="131"/>
    </row>
    <row r="3661" spans="3:6" x14ac:dyDescent="0.2">
      <c r="C3661" s="130"/>
      <c r="F3661" s="131"/>
    </row>
    <row r="3662" spans="3:6" x14ac:dyDescent="0.2">
      <c r="C3662" s="130"/>
      <c r="F3662" s="131"/>
    </row>
    <row r="3663" spans="3:6" x14ac:dyDescent="0.2">
      <c r="C3663" s="130"/>
      <c r="F3663" s="131"/>
    </row>
    <row r="3664" spans="3:6" x14ac:dyDescent="0.2">
      <c r="C3664" s="130"/>
      <c r="F3664" s="131"/>
    </row>
    <row r="3665" spans="3:6" x14ac:dyDescent="0.2">
      <c r="C3665" s="130"/>
      <c r="F3665" s="131"/>
    </row>
    <row r="3666" spans="3:6" x14ac:dyDescent="0.2">
      <c r="C3666" s="130"/>
      <c r="F3666" s="131"/>
    </row>
    <row r="3667" spans="3:6" x14ac:dyDescent="0.2">
      <c r="C3667" s="130"/>
      <c r="F3667" s="131"/>
    </row>
    <row r="3668" spans="3:6" x14ac:dyDescent="0.2">
      <c r="C3668" s="130"/>
      <c r="F3668" s="131"/>
    </row>
    <row r="3669" spans="3:6" x14ac:dyDescent="0.2">
      <c r="C3669" s="130"/>
      <c r="F3669" s="131"/>
    </row>
    <row r="3670" spans="3:6" x14ac:dyDescent="0.2">
      <c r="C3670" s="130"/>
      <c r="F3670" s="131"/>
    </row>
    <row r="3671" spans="3:6" x14ac:dyDescent="0.2">
      <c r="C3671" s="130"/>
      <c r="F3671" s="131"/>
    </row>
    <row r="3672" spans="3:6" x14ac:dyDescent="0.2">
      <c r="C3672" s="130"/>
      <c r="F3672" s="131"/>
    </row>
    <row r="3673" spans="3:6" x14ac:dyDescent="0.2">
      <c r="C3673" s="130"/>
      <c r="F3673" s="131"/>
    </row>
    <row r="3674" spans="3:6" x14ac:dyDescent="0.2">
      <c r="C3674" s="130"/>
      <c r="F3674" s="131"/>
    </row>
    <row r="3675" spans="3:6" x14ac:dyDescent="0.2">
      <c r="C3675" s="130"/>
      <c r="F3675" s="131"/>
    </row>
    <row r="3676" spans="3:6" x14ac:dyDescent="0.2">
      <c r="C3676" s="130"/>
      <c r="F3676" s="131"/>
    </row>
    <row r="3677" spans="3:6" x14ac:dyDescent="0.2">
      <c r="C3677" s="130"/>
      <c r="F3677" s="131"/>
    </row>
    <row r="3678" spans="3:6" x14ac:dyDescent="0.2">
      <c r="C3678" s="130"/>
      <c r="F3678" s="131"/>
    </row>
    <row r="3679" spans="3:6" x14ac:dyDescent="0.2">
      <c r="C3679" s="130"/>
      <c r="F3679" s="131"/>
    </row>
    <row r="3680" spans="3:6" x14ac:dyDescent="0.2">
      <c r="C3680" s="130"/>
      <c r="F3680" s="131"/>
    </row>
    <row r="3681" spans="3:6" x14ac:dyDescent="0.2">
      <c r="C3681" s="130"/>
      <c r="F3681" s="131"/>
    </row>
    <row r="3682" spans="3:6" x14ac:dyDescent="0.2">
      <c r="C3682" s="130"/>
      <c r="F3682" s="131"/>
    </row>
    <row r="3683" spans="3:6" x14ac:dyDescent="0.2">
      <c r="C3683" s="130"/>
      <c r="F3683" s="131"/>
    </row>
    <row r="3684" spans="3:6" x14ac:dyDescent="0.2">
      <c r="C3684" s="130"/>
      <c r="F3684" s="131"/>
    </row>
    <row r="3685" spans="3:6" x14ac:dyDescent="0.2">
      <c r="C3685" s="130"/>
      <c r="F3685" s="131"/>
    </row>
    <row r="3686" spans="3:6" x14ac:dyDescent="0.2">
      <c r="C3686" s="130"/>
      <c r="F3686" s="131"/>
    </row>
    <row r="3687" spans="3:6" x14ac:dyDescent="0.2">
      <c r="C3687" s="130"/>
      <c r="F3687" s="131"/>
    </row>
    <row r="3688" spans="3:6" x14ac:dyDescent="0.2">
      <c r="C3688" s="130"/>
      <c r="F3688" s="131"/>
    </row>
    <row r="3689" spans="3:6" x14ac:dyDescent="0.2">
      <c r="C3689" s="130"/>
      <c r="F3689" s="131"/>
    </row>
    <row r="3690" spans="3:6" x14ac:dyDescent="0.2">
      <c r="C3690" s="130"/>
      <c r="F3690" s="131"/>
    </row>
    <row r="3691" spans="3:6" x14ac:dyDescent="0.2">
      <c r="C3691" s="130"/>
      <c r="F3691" s="131"/>
    </row>
    <row r="3692" spans="3:6" x14ac:dyDescent="0.2">
      <c r="C3692" s="130"/>
      <c r="F3692" s="131"/>
    </row>
    <row r="3693" spans="3:6" x14ac:dyDescent="0.2">
      <c r="C3693" s="130"/>
      <c r="F3693" s="131"/>
    </row>
    <row r="3694" spans="3:6" x14ac:dyDescent="0.2">
      <c r="C3694" s="130"/>
      <c r="F3694" s="131"/>
    </row>
    <row r="3695" spans="3:6" x14ac:dyDescent="0.2">
      <c r="C3695" s="130"/>
      <c r="F3695" s="131"/>
    </row>
    <row r="3696" spans="3:6" x14ac:dyDescent="0.2">
      <c r="C3696" s="130"/>
      <c r="F3696" s="131"/>
    </row>
    <row r="3697" spans="3:6" x14ac:dyDescent="0.2">
      <c r="C3697" s="130"/>
      <c r="F3697" s="131"/>
    </row>
    <row r="3698" spans="3:6" x14ac:dyDescent="0.2">
      <c r="C3698" s="130"/>
      <c r="F3698" s="131"/>
    </row>
    <row r="3699" spans="3:6" x14ac:dyDescent="0.2">
      <c r="C3699" s="130"/>
      <c r="F3699" s="131"/>
    </row>
    <row r="3700" spans="3:6" x14ac:dyDescent="0.2">
      <c r="C3700" s="130"/>
      <c r="F3700" s="131"/>
    </row>
    <row r="3701" spans="3:6" x14ac:dyDescent="0.2">
      <c r="C3701" s="130"/>
      <c r="F3701" s="131"/>
    </row>
    <row r="3702" spans="3:6" x14ac:dyDescent="0.2">
      <c r="C3702" s="130"/>
      <c r="F3702" s="131"/>
    </row>
    <row r="3703" spans="3:6" x14ac:dyDescent="0.2">
      <c r="C3703" s="130"/>
      <c r="F3703" s="131"/>
    </row>
    <row r="3704" spans="3:6" x14ac:dyDescent="0.2">
      <c r="C3704" s="130"/>
      <c r="F3704" s="131"/>
    </row>
    <row r="3705" spans="3:6" x14ac:dyDescent="0.2">
      <c r="C3705" s="130"/>
      <c r="F3705" s="131"/>
    </row>
    <row r="3706" spans="3:6" x14ac:dyDescent="0.2">
      <c r="C3706" s="130"/>
      <c r="F3706" s="131"/>
    </row>
    <row r="3707" spans="3:6" x14ac:dyDescent="0.2">
      <c r="C3707" s="130"/>
      <c r="F3707" s="131"/>
    </row>
    <row r="3708" spans="3:6" x14ac:dyDescent="0.2">
      <c r="C3708" s="130"/>
      <c r="F3708" s="131"/>
    </row>
    <row r="3709" spans="3:6" x14ac:dyDescent="0.2">
      <c r="C3709" s="130"/>
      <c r="F3709" s="131"/>
    </row>
    <row r="3710" spans="3:6" x14ac:dyDescent="0.2">
      <c r="C3710" s="130"/>
      <c r="F3710" s="131"/>
    </row>
    <row r="3711" spans="3:6" x14ac:dyDescent="0.2">
      <c r="C3711" s="130"/>
      <c r="F3711" s="131"/>
    </row>
    <row r="3712" spans="3:6" x14ac:dyDescent="0.2">
      <c r="C3712" s="130"/>
      <c r="F3712" s="131"/>
    </row>
    <row r="3713" spans="3:6" x14ac:dyDescent="0.2">
      <c r="C3713" s="130"/>
      <c r="F3713" s="131"/>
    </row>
    <row r="3714" spans="3:6" x14ac:dyDescent="0.2">
      <c r="C3714" s="130"/>
      <c r="F3714" s="131"/>
    </row>
    <row r="3715" spans="3:6" x14ac:dyDescent="0.2">
      <c r="C3715" s="130"/>
      <c r="F3715" s="131"/>
    </row>
    <row r="3716" spans="3:6" x14ac:dyDescent="0.2">
      <c r="C3716" s="130"/>
      <c r="F3716" s="131"/>
    </row>
    <row r="3717" spans="3:6" x14ac:dyDescent="0.2">
      <c r="C3717" s="130"/>
      <c r="F3717" s="131"/>
    </row>
    <row r="3718" spans="3:6" x14ac:dyDescent="0.2">
      <c r="C3718" s="130"/>
      <c r="F3718" s="131"/>
    </row>
    <row r="3719" spans="3:6" x14ac:dyDescent="0.2">
      <c r="C3719" s="130"/>
      <c r="F3719" s="131"/>
    </row>
    <row r="3720" spans="3:6" x14ac:dyDescent="0.2">
      <c r="C3720" s="130"/>
      <c r="F3720" s="131"/>
    </row>
    <row r="3721" spans="3:6" x14ac:dyDescent="0.2">
      <c r="C3721" s="130"/>
      <c r="F3721" s="131"/>
    </row>
    <row r="3722" spans="3:6" x14ac:dyDescent="0.2">
      <c r="C3722" s="130"/>
      <c r="F3722" s="131"/>
    </row>
    <row r="3723" spans="3:6" x14ac:dyDescent="0.2">
      <c r="C3723" s="130"/>
      <c r="F3723" s="131"/>
    </row>
    <row r="3724" spans="3:6" x14ac:dyDescent="0.2">
      <c r="C3724" s="130"/>
      <c r="F3724" s="131"/>
    </row>
    <row r="3725" spans="3:6" x14ac:dyDescent="0.2">
      <c r="C3725" s="130"/>
      <c r="F3725" s="131"/>
    </row>
    <row r="3726" spans="3:6" x14ac:dyDescent="0.2">
      <c r="C3726" s="130"/>
      <c r="F3726" s="131"/>
    </row>
    <row r="3727" spans="3:6" x14ac:dyDescent="0.2">
      <c r="C3727" s="130"/>
      <c r="F3727" s="131"/>
    </row>
    <row r="3728" spans="3:6" x14ac:dyDescent="0.2">
      <c r="C3728" s="130"/>
      <c r="F3728" s="131"/>
    </row>
    <row r="3729" spans="3:6" x14ac:dyDescent="0.2">
      <c r="C3729" s="130"/>
      <c r="F3729" s="131"/>
    </row>
    <row r="3730" spans="3:6" x14ac:dyDescent="0.2">
      <c r="C3730" s="130"/>
      <c r="F3730" s="131"/>
    </row>
    <row r="3731" spans="3:6" x14ac:dyDescent="0.2">
      <c r="C3731" s="130"/>
      <c r="F3731" s="131"/>
    </row>
    <row r="3732" spans="3:6" x14ac:dyDescent="0.2">
      <c r="C3732" s="130"/>
      <c r="F3732" s="131"/>
    </row>
    <row r="3733" spans="3:6" x14ac:dyDescent="0.2">
      <c r="C3733" s="130"/>
      <c r="F3733" s="131"/>
    </row>
    <row r="3734" spans="3:6" x14ac:dyDescent="0.2">
      <c r="C3734" s="130"/>
      <c r="F3734" s="131"/>
    </row>
    <row r="3735" spans="3:6" x14ac:dyDescent="0.2">
      <c r="C3735" s="130"/>
      <c r="F3735" s="131"/>
    </row>
    <row r="3736" spans="3:6" x14ac:dyDescent="0.2">
      <c r="C3736" s="130"/>
      <c r="F3736" s="131"/>
    </row>
    <row r="3737" spans="3:6" x14ac:dyDescent="0.2">
      <c r="C3737" s="130"/>
      <c r="F3737" s="131"/>
    </row>
    <row r="3738" spans="3:6" x14ac:dyDescent="0.2">
      <c r="C3738" s="130"/>
      <c r="F3738" s="131"/>
    </row>
    <row r="3739" spans="3:6" x14ac:dyDescent="0.2">
      <c r="C3739" s="130"/>
      <c r="F3739" s="131"/>
    </row>
    <row r="3740" spans="3:6" x14ac:dyDescent="0.2">
      <c r="C3740" s="130"/>
      <c r="F3740" s="131"/>
    </row>
    <row r="3741" spans="3:6" x14ac:dyDescent="0.2">
      <c r="C3741" s="130"/>
      <c r="F3741" s="131"/>
    </row>
    <row r="3742" spans="3:6" x14ac:dyDescent="0.2">
      <c r="C3742" s="130"/>
      <c r="F3742" s="131"/>
    </row>
    <row r="3743" spans="3:6" x14ac:dyDescent="0.2">
      <c r="C3743" s="130"/>
      <c r="F3743" s="131"/>
    </row>
    <row r="3744" spans="3:6" x14ac:dyDescent="0.2">
      <c r="C3744" s="130"/>
      <c r="F3744" s="131"/>
    </row>
    <row r="3745" spans="3:6" x14ac:dyDescent="0.2">
      <c r="C3745" s="130"/>
      <c r="F3745" s="131"/>
    </row>
    <row r="3746" spans="3:6" x14ac:dyDescent="0.2">
      <c r="C3746" s="130"/>
      <c r="F3746" s="131"/>
    </row>
    <row r="3747" spans="3:6" x14ac:dyDescent="0.2">
      <c r="C3747" s="130"/>
      <c r="F3747" s="131"/>
    </row>
    <row r="3748" spans="3:6" x14ac:dyDescent="0.2">
      <c r="C3748" s="130"/>
      <c r="F3748" s="131"/>
    </row>
    <row r="3749" spans="3:6" x14ac:dyDescent="0.2">
      <c r="C3749" s="130"/>
      <c r="F3749" s="131"/>
    </row>
    <row r="3750" spans="3:6" x14ac:dyDescent="0.2">
      <c r="C3750" s="130"/>
      <c r="F3750" s="131"/>
    </row>
    <row r="3751" spans="3:6" x14ac:dyDescent="0.2">
      <c r="C3751" s="130"/>
      <c r="F3751" s="131"/>
    </row>
    <row r="3752" spans="3:6" x14ac:dyDescent="0.2">
      <c r="C3752" s="130"/>
      <c r="F3752" s="131"/>
    </row>
    <row r="3753" spans="3:6" x14ac:dyDescent="0.2">
      <c r="C3753" s="130"/>
      <c r="F3753" s="131"/>
    </row>
    <row r="3754" spans="3:6" x14ac:dyDescent="0.2">
      <c r="C3754" s="130"/>
      <c r="F3754" s="131"/>
    </row>
    <row r="3755" spans="3:6" x14ac:dyDescent="0.2">
      <c r="C3755" s="130"/>
      <c r="F3755" s="131"/>
    </row>
    <row r="3756" spans="3:6" x14ac:dyDescent="0.2">
      <c r="C3756" s="130"/>
      <c r="F3756" s="131"/>
    </row>
    <row r="3757" spans="3:6" x14ac:dyDescent="0.2">
      <c r="C3757" s="130"/>
      <c r="F3757" s="131"/>
    </row>
    <row r="3758" spans="3:6" x14ac:dyDescent="0.2">
      <c r="C3758" s="130"/>
      <c r="F3758" s="131"/>
    </row>
    <row r="3759" spans="3:6" x14ac:dyDescent="0.2">
      <c r="C3759" s="130"/>
      <c r="F3759" s="131"/>
    </row>
    <row r="3760" spans="3:6" x14ac:dyDescent="0.2">
      <c r="C3760" s="130"/>
      <c r="F3760" s="131"/>
    </row>
    <row r="3761" spans="3:6" x14ac:dyDescent="0.2">
      <c r="C3761" s="130"/>
      <c r="F3761" s="131"/>
    </row>
    <row r="3762" spans="3:6" x14ac:dyDescent="0.2">
      <c r="C3762" s="130"/>
      <c r="F3762" s="131"/>
    </row>
    <row r="3763" spans="3:6" x14ac:dyDescent="0.2">
      <c r="C3763" s="130"/>
      <c r="F3763" s="131"/>
    </row>
    <row r="3764" spans="3:6" x14ac:dyDescent="0.2">
      <c r="C3764" s="130"/>
      <c r="F3764" s="131"/>
    </row>
    <row r="3765" spans="3:6" x14ac:dyDescent="0.2">
      <c r="C3765" s="130"/>
      <c r="F3765" s="131"/>
    </row>
    <row r="3766" spans="3:6" x14ac:dyDescent="0.2">
      <c r="C3766" s="130"/>
      <c r="F3766" s="131"/>
    </row>
    <row r="3767" spans="3:6" x14ac:dyDescent="0.2">
      <c r="C3767" s="130"/>
      <c r="F3767" s="131"/>
    </row>
    <row r="3768" spans="3:6" x14ac:dyDescent="0.2">
      <c r="C3768" s="130"/>
      <c r="F3768" s="131"/>
    </row>
    <row r="3769" spans="3:6" x14ac:dyDescent="0.2">
      <c r="C3769" s="130"/>
      <c r="F3769" s="131"/>
    </row>
    <row r="3770" spans="3:6" x14ac:dyDescent="0.2">
      <c r="C3770" s="130"/>
      <c r="F3770" s="131"/>
    </row>
    <row r="3771" spans="3:6" x14ac:dyDescent="0.2">
      <c r="C3771" s="130"/>
      <c r="F3771" s="131"/>
    </row>
    <row r="3772" spans="3:6" x14ac:dyDescent="0.2">
      <c r="C3772" s="130"/>
      <c r="F3772" s="131"/>
    </row>
    <row r="3773" spans="3:6" x14ac:dyDescent="0.2">
      <c r="C3773" s="130"/>
      <c r="F3773" s="131"/>
    </row>
    <row r="3774" spans="3:6" x14ac:dyDescent="0.2">
      <c r="C3774" s="130"/>
      <c r="F3774" s="131"/>
    </row>
    <row r="3775" spans="3:6" x14ac:dyDescent="0.2">
      <c r="C3775" s="130"/>
      <c r="F3775" s="131"/>
    </row>
    <row r="3776" spans="3:6" x14ac:dyDescent="0.2">
      <c r="C3776" s="130"/>
      <c r="F3776" s="131"/>
    </row>
    <row r="3777" spans="3:6" x14ac:dyDescent="0.2">
      <c r="C3777" s="130"/>
      <c r="F3777" s="131"/>
    </row>
    <row r="3778" spans="3:6" x14ac:dyDescent="0.2">
      <c r="C3778" s="130"/>
      <c r="F3778" s="131"/>
    </row>
    <row r="3779" spans="3:6" x14ac:dyDescent="0.2">
      <c r="C3779" s="130"/>
      <c r="F3779" s="131"/>
    </row>
    <row r="3780" spans="3:6" x14ac:dyDescent="0.2">
      <c r="C3780" s="130"/>
      <c r="F3780" s="131"/>
    </row>
    <row r="3781" spans="3:6" x14ac:dyDescent="0.2">
      <c r="C3781" s="130"/>
      <c r="F3781" s="131"/>
    </row>
    <row r="3782" spans="3:6" x14ac:dyDescent="0.2">
      <c r="C3782" s="130"/>
      <c r="F3782" s="131"/>
    </row>
    <row r="3783" spans="3:6" x14ac:dyDescent="0.2">
      <c r="C3783" s="130"/>
      <c r="F3783" s="131"/>
    </row>
    <row r="3784" spans="3:6" x14ac:dyDescent="0.2">
      <c r="C3784" s="130"/>
      <c r="F3784" s="131"/>
    </row>
    <row r="3785" spans="3:6" x14ac:dyDescent="0.2">
      <c r="C3785" s="130"/>
      <c r="F3785" s="131"/>
    </row>
    <row r="3786" spans="3:6" x14ac:dyDescent="0.2">
      <c r="C3786" s="130"/>
      <c r="F3786" s="131"/>
    </row>
    <row r="3787" spans="3:6" x14ac:dyDescent="0.2">
      <c r="C3787" s="130"/>
      <c r="F3787" s="131"/>
    </row>
    <row r="3788" spans="3:6" x14ac:dyDescent="0.2">
      <c r="C3788" s="130"/>
      <c r="F3788" s="131"/>
    </row>
    <row r="3789" spans="3:6" x14ac:dyDescent="0.2">
      <c r="C3789" s="130"/>
      <c r="F3789" s="131"/>
    </row>
    <row r="3790" spans="3:6" x14ac:dyDescent="0.2">
      <c r="C3790" s="130"/>
      <c r="F3790" s="131"/>
    </row>
    <row r="3791" spans="3:6" x14ac:dyDescent="0.2">
      <c r="C3791" s="130"/>
      <c r="F3791" s="131"/>
    </row>
    <row r="3792" spans="3:6" x14ac:dyDescent="0.2">
      <c r="C3792" s="130"/>
      <c r="F3792" s="131"/>
    </row>
    <row r="3793" spans="3:6" x14ac:dyDescent="0.2">
      <c r="C3793" s="130"/>
      <c r="F3793" s="131"/>
    </row>
    <row r="3794" spans="3:6" x14ac:dyDescent="0.2">
      <c r="C3794" s="130"/>
      <c r="F3794" s="131"/>
    </row>
    <row r="3795" spans="3:6" x14ac:dyDescent="0.2">
      <c r="C3795" s="130"/>
      <c r="F3795" s="131"/>
    </row>
    <row r="3796" spans="3:6" x14ac:dyDescent="0.2">
      <c r="C3796" s="130"/>
      <c r="F3796" s="131"/>
    </row>
    <row r="3797" spans="3:6" x14ac:dyDescent="0.2">
      <c r="C3797" s="130"/>
      <c r="F3797" s="131"/>
    </row>
    <row r="3798" spans="3:6" x14ac:dyDescent="0.2">
      <c r="C3798" s="130"/>
      <c r="F3798" s="131"/>
    </row>
    <row r="3799" spans="3:6" x14ac:dyDescent="0.2">
      <c r="C3799" s="130"/>
      <c r="F3799" s="131"/>
    </row>
    <row r="3800" spans="3:6" x14ac:dyDescent="0.2">
      <c r="C3800" s="130"/>
      <c r="F3800" s="131"/>
    </row>
    <row r="3801" spans="3:6" x14ac:dyDescent="0.2">
      <c r="C3801" s="130"/>
      <c r="F3801" s="131"/>
    </row>
    <row r="3802" spans="3:6" x14ac:dyDescent="0.2">
      <c r="C3802" s="130"/>
      <c r="F3802" s="131"/>
    </row>
    <row r="3803" spans="3:6" x14ac:dyDescent="0.2">
      <c r="C3803" s="130"/>
      <c r="F3803" s="131"/>
    </row>
    <row r="3804" spans="3:6" x14ac:dyDescent="0.2">
      <c r="C3804" s="130"/>
      <c r="F3804" s="131"/>
    </row>
    <row r="3805" spans="3:6" x14ac:dyDescent="0.2">
      <c r="C3805" s="130"/>
      <c r="F3805" s="131"/>
    </row>
    <row r="3806" spans="3:6" x14ac:dyDescent="0.2">
      <c r="C3806" s="130"/>
      <c r="F3806" s="131"/>
    </row>
    <row r="3807" spans="3:6" x14ac:dyDescent="0.2">
      <c r="C3807" s="130"/>
      <c r="F3807" s="131"/>
    </row>
    <row r="3808" spans="3:6" x14ac:dyDescent="0.2">
      <c r="C3808" s="130"/>
      <c r="F3808" s="131"/>
    </row>
    <row r="3809" spans="3:6" x14ac:dyDescent="0.2">
      <c r="C3809" s="130"/>
      <c r="F3809" s="131"/>
    </row>
    <row r="3810" spans="3:6" x14ac:dyDescent="0.2">
      <c r="C3810" s="130"/>
      <c r="F3810" s="131"/>
    </row>
    <row r="3811" spans="3:6" x14ac:dyDescent="0.2">
      <c r="C3811" s="130"/>
      <c r="F3811" s="131"/>
    </row>
    <row r="3812" spans="3:6" x14ac:dyDescent="0.2">
      <c r="C3812" s="130"/>
      <c r="F3812" s="131"/>
    </row>
    <row r="3813" spans="3:6" x14ac:dyDescent="0.2">
      <c r="C3813" s="130"/>
      <c r="F3813" s="131"/>
    </row>
    <row r="3814" spans="3:6" x14ac:dyDescent="0.2">
      <c r="C3814" s="130"/>
      <c r="F3814" s="131"/>
    </row>
    <row r="3815" spans="3:6" x14ac:dyDescent="0.2">
      <c r="C3815" s="130"/>
      <c r="F3815" s="131"/>
    </row>
    <row r="3816" spans="3:6" x14ac:dyDescent="0.2">
      <c r="C3816" s="130"/>
      <c r="F3816" s="131"/>
    </row>
    <row r="3817" spans="3:6" x14ac:dyDescent="0.2">
      <c r="C3817" s="130"/>
      <c r="F3817" s="131"/>
    </row>
    <row r="3818" spans="3:6" x14ac:dyDescent="0.2">
      <c r="C3818" s="130"/>
      <c r="F3818" s="131"/>
    </row>
    <row r="3819" spans="3:6" x14ac:dyDescent="0.2">
      <c r="C3819" s="130"/>
      <c r="F3819" s="131"/>
    </row>
    <row r="3820" spans="3:6" x14ac:dyDescent="0.2">
      <c r="C3820" s="130"/>
      <c r="F3820" s="131"/>
    </row>
    <row r="3821" spans="3:6" x14ac:dyDescent="0.2">
      <c r="C3821" s="130"/>
      <c r="F3821" s="131"/>
    </row>
    <row r="3822" spans="3:6" x14ac:dyDescent="0.2">
      <c r="C3822" s="130"/>
      <c r="F3822" s="131"/>
    </row>
    <row r="3823" spans="3:6" x14ac:dyDescent="0.2">
      <c r="C3823" s="130"/>
      <c r="F3823" s="131"/>
    </row>
    <row r="3824" spans="3:6" x14ac:dyDescent="0.2">
      <c r="C3824" s="130"/>
      <c r="F3824" s="131"/>
    </row>
    <row r="3825" spans="3:6" x14ac:dyDescent="0.2">
      <c r="C3825" s="130"/>
      <c r="F3825" s="131"/>
    </row>
    <row r="3826" spans="3:6" x14ac:dyDescent="0.2">
      <c r="C3826" s="130"/>
      <c r="F3826" s="131"/>
    </row>
    <row r="3827" spans="3:6" x14ac:dyDescent="0.2">
      <c r="C3827" s="130"/>
      <c r="F3827" s="131"/>
    </row>
    <row r="3828" spans="3:6" x14ac:dyDescent="0.2">
      <c r="C3828" s="130"/>
      <c r="F3828" s="131"/>
    </row>
    <row r="3829" spans="3:6" x14ac:dyDescent="0.2">
      <c r="C3829" s="130"/>
      <c r="F3829" s="131"/>
    </row>
    <row r="3830" spans="3:6" x14ac:dyDescent="0.2">
      <c r="C3830" s="130"/>
      <c r="F3830" s="131"/>
    </row>
    <row r="3831" spans="3:6" x14ac:dyDescent="0.2">
      <c r="C3831" s="130"/>
      <c r="F3831" s="131"/>
    </row>
    <row r="3832" spans="3:6" x14ac:dyDescent="0.2">
      <c r="C3832" s="130"/>
      <c r="F3832" s="131"/>
    </row>
    <row r="3833" spans="3:6" x14ac:dyDescent="0.2">
      <c r="C3833" s="130"/>
      <c r="F3833" s="131"/>
    </row>
    <row r="3834" spans="3:6" x14ac:dyDescent="0.2">
      <c r="C3834" s="130"/>
      <c r="F3834" s="131"/>
    </row>
    <row r="3835" spans="3:6" x14ac:dyDescent="0.2">
      <c r="C3835" s="130"/>
      <c r="F3835" s="131"/>
    </row>
    <row r="3836" spans="3:6" x14ac:dyDescent="0.2">
      <c r="C3836" s="130"/>
      <c r="F3836" s="131"/>
    </row>
    <row r="3837" spans="3:6" x14ac:dyDescent="0.2">
      <c r="C3837" s="130"/>
      <c r="F3837" s="131"/>
    </row>
    <row r="3838" spans="3:6" x14ac:dyDescent="0.2">
      <c r="C3838" s="130"/>
      <c r="F3838" s="131"/>
    </row>
    <row r="3839" spans="3:6" x14ac:dyDescent="0.2">
      <c r="C3839" s="130"/>
      <c r="F3839" s="131"/>
    </row>
    <row r="3840" spans="3:6" x14ac:dyDescent="0.2">
      <c r="C3840" s="130"/>
      <c r="F3840" s="131"/>
    </row>
    <row r="3841" spans="3:6" x14ac:dyDescent="0.2">
      <c r="C3841" s="130"/>
      <c r="F3841" s="131"/>
    </row>
    <row r="3842" spans="3:6" x14ac:dyDescent="0.2">
      <c r="C3842" s="130"/>
      <c r="F3842" s="131"/>
    </row>
    <row r="3843" spans="3:6" x14ac:dyDescent="0.2">
      <c r="C3843" s="130"/>
      <c r="F3843" s="131"/>
    </row>
    <row r="3844" spans="3:6" x14ac:dyDescent="0.2">
      <c r="C3844" s="130"/>
      <c r="F3844" s="131"/>
    </row>
    <row r="3845" spans="3:6" x14ac:dyDescent="0.2">
      <c r="C3845" s="130"/>
      <c r="F3845" s="131"/>
    </row>
    <row r="3846" spans="3:6" x14ac:dyDescent="0.2">
      <c r="C3846" s="130"/>
      <c r="F3846" s="131"/>
    </row>
    <row r="3847" spans="3:6" x14ac:dyDescent="0.2">
      <c r="C3847" s="130"/>
      <c r="F3847" s="131"/>
    </row>
    <row r="3848" spans="3:6" x14ac:dyDescent="0.2">
      <c r="C3848" s="130"/>
      <c r="F3848" s="131"/>
    </row>
    <row r="3849" spans="3:6" x14ac:dyDescent="0.2">
      <c r="C3849" s="130"/>
      <c r="F3849" s="131"/>
    </row>
    <row r="3850" spans="3:6" x14ac:dyDescent="0.2">
      <c r="C3850" s="130"/>
      <c r="F3850" s="131"/>
    </row>
    <row r="3851" spans="3:6" x14ac:dyDescent="0.2">
      <c r="C3851" s="130"/>
      <c r="F3851" s="131"/>
    </row>
    <row r="3852" spans="3:6" x14ac:dyDescent="0.2">
      <c r="C3852" s="130"/>
      <c r="F3852" s="131"/>
    </row>
    <row r="3853" spans="3:6" x14ac:dyDescent="0.2">
      <c r="C3853" s="130"/>
      <c r="F3853" s="131"/>
    </row>
    <row r="3854" spans="3:6" x14ac:dyDescent="0.2">
      <c r="C3854" s="130"/>
      <c r="F3854" s="131"/>
    </row>
    <row r="3855" spans="3:6" x14ac:dyDescent="0.2">
      <c r="C3855" s="130"/>
      <c r="F3855" s="131"/>
    </row>
    <row r="3856" spans="3:6" x14ac:dyDescent="0.2">
      <c r="C3856" s="130"/>
      <c r="F3856" s="131"/>
    </row>
    <row r="3857" spans="3:6" x14ac:dyDescent="0.2">
      <c r="C3857" s="130"/>
      <c r="F3857" s="131"/>
    </row>
    <row r="3858" spans="3:6" x14ac:dyDescent="0.2">
      <c r="C3858" s="130"/>
      <c r="F3858" s="131"/>
    </row>
    <row r="3859" spans="3:6" x14ac:dyDescent="0.2">
      <c r="C3859" s="130"/>
      <c r="F3859" s="131"/>
    </row>
    <row r="3860" spans="3:6" x14ac:dyDescent="0.2">
      <c r="C3860" s="130"/>
      <c r="F3860" s="131"/>
    </row>
    <row r="3861" spans="3:6" x14ac:dyDescent="0.2">
      <c r="C3861" s="130"/>
      <c r="F3861" s="131"/>
    </row>
    <row r="3862" spans="3:6" x14ac:dyDescent="0.2">
      <c r="C3862" s="130"/>
      <c r="F3862" s="131"/>
    </row>
    <row r="3863" spans="3:6" x14ac:dyDescent="0.2">
      <c r="C3863" s="130"/>
      <c r="F3863" s="131"/>
    </row>
    <row r="3864" spans="3:6" x14ac:dyDescent="0.2">
      <c r="C3864" s="130"/>
      <c r="F3864" s="131"/>
    </row>
    <row r="3865" spans="3:6" x14ac:dyDescent="0.2">
      <c r="C3865" s="130"/>
      <c r="F3865" s="131"/>
    </row>
    <row r="3866" spans="3:6" x14ac:dyDescent="0.2">
      <c r="C3866" s="130"/>
      <c r="F3866" s="131"/>
    </row>
    <row r="3867" spans="3:6" x14ac:dyDescent="0.2">
      <c r="C3867" s="130"/>
      <c r="F3867" s="131"/>
    </row>
    <row r="3868" spans="3:6" x14ac:dyDescent="0.2">
      <c r="C3868" s="130"/>
      <c r="F3868" s="131"/>
    </row>
    <row r="3869" spans="3:6" x14ac:dyDescent="0.2">
      <c r="C3869" s="130"/>
      <c r="F3869" s="131"/>
    </row>
    <row r="3870" spans="3:6" x14ac:dyDescent="0.2">
      <c r="C3870" s="130"/>
      <c r="F3870" s="131"/>
    </row>
    <row r="3871" spans="3:6" x14ac:dyDescent="0.2">
      <c r="C3871" s="130"/>
      <c r="F3871" s="131"/>
    </row>
    <row r="3872" spans="3:6" x14ac:dyDescent="0.2">
      <c r="C3872" s="130"/>
      <c r="F3872" s="131"/>
    </row>
    <row r="3873" spans="3:6" x14ac:dyDescent="0.2">
      <c r="C3873" s="130"/>
      <c r="F3873" s="131"/>
    </row>
    <row r="3874" spans="3:6" x14ac:dyDescent="0.2">
      <c r="C3874" s="130"/>
      <c r="F3874" s="131"/>
    </row>
    <row r="3875" spans="3:6" x14ac:dyDescent="0.2">
      <c r="C3875" s="130"/>
      <c r="F3875" s="131"/>
    </row>
    <row r="3876" spans="3:6" x14ac:dyDescent="0.2">
      <c r="C3876" s="130"/>
      <c r="F3876" s="131"/>
    </row>
    <row r="3877" spans="3:6" x14ac:dyDescent="0.2">
      <c r="C3877" s="130"/>
      <c r="F3877" s="131"/>
    </row>
    <row r="3878" spans="3:6" x14ac:dyDescent="0.2">
      <c r="C3878" s="130"/>
      <c r="F3878" s="131"/>
    </row>
    <row r="3879" spans="3:6" x14ac:dyDescent="0.2">
      <c r="C3879" s="130"/>
      <c r="F3879" s="131"/>
    </row>
    <row r="3880" spans="3:6" x14ac:dyDescent="0.2">
      <c r="C3880" s="130"/>
      <c r="F3880" s="131"/>
    </row>
    <row r="3881" spans="3:6" x14ac:dyDescent="0.2">
      <c r="C3881" s="130"/>
      <c r="F3881" s="131"/>
    </row>
    <row r="3882" spans="3:6" x14ac:dyDescent="0.2">
      <c r="C3882" s="130"/>
      <c r="F3882" s="131"/>
    </row>
    <row r="3883" spans="3:6" x14ac:dyDescent="0.2">
      <c r="C3883" s="130"/>
      <c r="F3883" s="131"/>
    </row>
    <row r="3884" spans="3:6" x14ac:dyDescent="0.2">
      <c r="C3884" s="130"/>
      <c r="F3884" s="131"/>
    </row>
    <row r="3885" spans="3:6" x14ac:dyDescent="0.2">
      <c r="C3885" s="130"/>
      <c r="F3885" s="131"/>
    </row>
    <row r="3886" spans="3:6" x14ac:dyDescent="0.2">
      <c r="C3886" s="130"/>
      <c r="F3886" s="131"/>
    </row>
    <row r="3887" spans="3:6" x14ac:dyDescent="0.2">
      <c r="C3887" s="130"/>
      <c r="F3887" s="131"/>
    </row>
    <row r="3888" spans="3:6" x14ac:dyDescent="0.2">
      <c r="C3888" s="130"/>
      <c r="F3888" s="131"/>
    </row>
    <row r="3889" spans="3:6" x14ac:dyDescent="0.2">
      <c r="C3889" s="130"/>
      <c r="F3889" s="131"/>
    </row>
    <row r="3890" spans="3:6" x14ac:dyDescent="0.2">
      <c r="C3890" s="130"/>
      <c r="F3890" s="131"/>
    </row>
    <row r="3891" spans="3:6" x14ac:dyDescent="0.2">
      <c r="C3891" s="130"/>
      <c r="F3891" s="131"/>
    </row>
    <row r="3892" spans="3:6" x14ac:dyDescent="0.2">
      <c r="C3892" s="130"/>
      <c r="F3892" s="131"/>
    </row>
    <row r="3893" spans="3:6" x14ac:dyDescent="0.2">
      <c r="C3893" s="130"/>
      <c r="F3893" s="131"/>
    </row>
    <row r="3894" spans="3:6" x14ac:dyDescent="0.2">
      <c r="C3894" s="130"/>
      <c r="F3894" s="131"/>
    </row>
    <row r="3895" spans="3:6" x14ac:dyDescent="0.2">
      <c r="C3895" s="130"/>
      <c r="F3895" s="131"/>
    </row>
    <row r="3896" spans="3:6" x14ac:dyDescent="0.2">
      <c r="C3896" s="130"/>
      <c r="F3896" s="131"/>
    </row>
    <row r="3897" spans="3:6" x14ac:dyDescent="0.2">
      <c r="C3897" s="130"/>
      <c r="F3897" s="131"/>
    </row>
    <row r="3898" spans="3:6" x14ac:dyDescent="0.2">
      <c r="C3898" s="130"/>
      <c r="F3898" s="131"/>
    </row>
    <row r="3899" spans="3:6" x14ac:dyDescent="0.2">
      <c r="C3899" s="130"/>
      <c r="F3899" s="131"/>
    </row>
    <row r="3900" spans="3:6" x14ac:dyDescent="0.2">
      <c r="C3900" s="130"/>
      <c r="F3900" s="131"/>
    </row>
    <row r="3901" spans="3:6" x14ac:dyDescent="0.2">
      <c r="C3901" s="130"/>
      <c r="F3901" s="131"/>
    </row>
    <row r="3902" spans="3:6" x14ac:dyDescent="0.2">
      <c r="C3902" s="130"/>
      <c r="F3902" s="131"/>
    </row>
    <row r="3903" spans="3:6" x14ac:dyDescent="0.2">
      <c r="C3903" s="130"/>
      <c r="F3903" s="131"/>
    </row>
    <row r="3904" spans="3:6" x14ac:dyDescent="0.2">
      <c r="C3904" s="130"/>
      <c r="F3904" s="131"/>
    </row>
    <row r="3905" spans="3:6" x14ac:dyDescent="0.2">
      <c r="C3905" s="130"/>
      <c r="F3905" s="131"/>
    </row>
    <row r="3906" spans="3:6" x14ac:dyDescent="0.2">
      <c r="C3906" s="130"/>
      <c r="F3906" s="131"/>
    </row>
    <row r="3907" spans="3:6" x14ac:dyDescent="0.2">
      <c r="C3907" s="130"/>
      <c r="F3907" s="131"/>
    </row>
    <row r="3908" spans="3:6" x14ac:dyDescent="0.2">
      <c r="C3908" s="130"/>
      <c r="F3908" s="131"/>
    </row>
    <row r="3909" spans="3:6" x14ac:dyDescent="0.2">
      <c r="C3909" s="130"/>
      <c r="F3909" s="131"/>
    </row>
    <row r="3910" spans="3:6" x14ac:dyDescent="0.2">
      <c r="C3910" s="130"/>
      <c r="F3910" s="131"/>
    </row>
    <row r="3911" spans="3:6" x14ac:dyDescent="0.2">
      <c r="C3911" s="130"/>
      <c r="F3911" s="131"/>
    </row>
    <row r="3912" spans="3:6" x14ac:dyDescent="0.2">
      <c r="C3912" s="130"/>
      <c r="F3912" s="131"/>
    </row>
    <row r="3913" spans="3:6" x14ac:dyDescent="0.2">
      <c r="C3913" s="130"/>
      <c r="F3913" s="131"/>
    </row>
    <row r="3914" spans="3:6" x14ac:dyDescent="0.2">
      <c r="C3914" s="130"/>
      <c r="F3914" s="131"/>
    </row>
    <row r="3915" spans="3:6" x14ac:dyDescent="0.2">
      <c r="C3915" s="130"/>
      <c r="F3915" s="131"/>
    </row>
    <row r="3916" spans="3:6" x14ac:dyDescent="0.2">
      <c r="C3916" s="130"/>
      <c r="F3916" s="131"/>
    </row>
    <row r="3917" spans="3:6" x14ac:dyDescent="0.2">
      <c r="C3917" s="130"/>
      <c r="F3917" s="131"/>
    </row>
    <row r="3918" spans="3:6" x14ac:dyDescent="0.2">
      <c r="C3918" s="130"/>
      <c r="F3918" s="131"/>
    </row>
    <row r="3919" spans="3:6" x14ac:dyDescent="0.2">
      <c r="C3919" s="130"/>
      <c r="F3919" s="131"/>
    </row>
    <row r="3920" spans="3:6" x14ac:dyDescent="0.2">
      <c r="C3920" s="130"/>
      <c r="F3920" s="131"/>
    </row>
    <row r="3921" spans="3:6" x14ac:dyDescent="0.2">
      <c r="C3921" s="130"/>
      <c r="F3921" s="131"/>
    </row>
    <row r="3922" spans="3:6" x14ac:dyDescent="0.2">
      <c r="C3922" s="130"/>
      <c r="F3922" s="131"/>
    </row>
    <row r="3923" spans="3:6" x14ac:dyDescent="0.2">
      <c r="C3923" s="130"/>
      <c r="F3923" s="131"/>
    </row>
    <row r="3924" spans="3:6" x14ac:dyDescent="0.2">
      <c r="C3924" s="130"/>
      <c r="F3924" s="131"/>
    </row>
    <row r="3925" spans="3:6" x14ac:dyDescent="0.2">
      <c r="C3925" s="130"/>
      <c r="F3925" s="131"/>
    </row>
    <row r="3926" spans="3:6" x14ac:dyDescent="0.2">
      <c r="C3926" s="130"/>
      <c r="F3926" s="131"/>
    </row>
    <row r="3927" spans="3:6" x14ac:dyDescent="0.2">
      <c r="C3927" s="130"/>
      <c r="F3927" s="131"/>
    </row>
    <row r="3928" spans="3:6" x14ac:dyDescent="0.2">
      <c r="C3928" s="130"/>
      <c r="F3928" s="131"/>
    </row>
    <row r="3929" spans="3:6" x14ac:dyDescent="0.2">
      <c r="C3929" s="130"/>
      <c r="F3929" s="131"/>
    </row>
    <row r="3930" spans="3:6" x14ac:dyDescent="0.2">
      <c r="C3930" s="130"/>
      <c r="F3930" s="131"/>
    </row>
    <row r="3931" spans="3:6" x14ac:dyDescent="0.2">
      <c r="C3931" s="130"/>
      <c r="F3931" s="131"/>
    </row>
    <row r="3932" spans="3:6" x14ac:dyDescent="0.2">
      <c r="C3932" s="130"/>
      <c r="F3932" s="131"/>
    </row>
    <row r="3933" spans="3:6" x14ac:dyDescent="0.2">
      <c r="C3933" s="130"/>
      <c r="F3933" s="131"/>
    </row>
    <row r="3934" spans="3:6" x14ac:dyDescent="0.2">
      <c r="C3934" s="130"/>
      <c r="F3934" s="131"/>
    </row>
    <row r="3935" spans="3:6" x14ac:dyDescent="0.2">
      <c r="C3935" s="130"/>
      <c r="F3935" s="131"/>
    </row>
    <row r="3936" spans="3:6" x14ac:dyDescent="0.2">
      <c r="C3936" s="130"/>
      <c r="F3936" s="131"/>
    </row>
    <row r="3937" spans="3:6" x14ac:dyDescent="0.2">
      <c r="C3937" s="130"/>
      <c r="F3937" s="131"/>
    </row>
    <row r="3938" spans="3:6" x14ac:dyDescent="0.2">
      <c r="C3938" s="130"/>
      <c r="F3938" s="131"/>
    </row>
    <row r="3939" spans="3:6" x14ac:dyDescent="0.2">
      <c r="C3939" s="130"/>
      <c r="F3939" s="131"/>
    </row>
    <row r="3940" spans="3:6" x14ac:dyDescent="0.2">
      <c r="C3940" s="130"/>
      <c r="F3940" s="131"/>
    </row>
    <row r="3941" spans="3:6" x14ac:dyDescent="0.2">
      <c r="C3941" s="130"/>
      <c r="F3941" s="131"/>
    </row>
    <row r="3942" spans="3:6" x14ac:dyDescent="0.2">
      <c r="C3942" s="130"/>
      <c r="F3942" s="131"/>
    </row>
    <row r="3943" spans="3:6" x14ac:dyDescent="0.2">
      <c r="C3943" s="130"/>
      <c r="F3943" s="131"/>
    </row>
    <row r="3944" spans="3:6" x14ac:dyDescent="0.2">
      <c r="C3944" s="130"/>
      <c r="F3944" s="131"/>
    </row>
    <row r="3945" spans="3:6" x14ac:dyDescent="0.2">
      <c r="C3945" s="130"/>
      <c r="F3945" s="131"/>
    </row>
    <row r="3946" spans="3:6" x14ac:dyDescent="0.2">
      <c r="C3946" s="130"/>
      <c r="F3946" s="131"/>
    </row>
    <row r="3947" spans="3:6" x14ac:dyDescent="0.2">
      <c r="C3947" s="130"/>
      <c r="F3947" s="131"/>
    </row>
    <row r="3948" spans="3:6" x14ac:dyDescent="0.2">
      <c r="C3948" s="130"/>
      <c r="F3948" s="131"/>
    </row>
    <row r="3949" spans="3:6" x14ac:dyDescent="0.2">
      <c r="C3949" s="130"/>
      <c r="F3949" s="131"/>
    </row>
    <row r="3950" spans="3:6" x14ac:dyDescent="0.2">
      <c r="C3950" s="130"/>
      <c r="F3950" s="131"/>
    </row>
    <row r="3951" spans="3:6" x14ac:dyDescent="0.2">
      <c r="C3951" s="130"/>
      <c r="F3951" s="131"/>
    </row>
    <row r="3952" spans="3:6" x14ac:dyDescent="0.2">
      <c r="C3952" s="130"/>
      <c r="F3952" s="131"/>
    </row>
    <row r="3953" spans="3:6" x14ac:dyDescent="0.2">
      <c r="C3953" s="130"/>
      <c r="F3953" s="131"/>
    </row>
    <row r="3954" spans="3:6" x14ac:dyDescent="0.2">
      <c r="C3954" s="130"/>
      <c r="F3954" s="131"/>
    </row>
    <row r="3955" spans="3:6" x14ac:dyDescent="0.2">
      <c r="C3955" s="130"/>
      <c r="F3955" s="131"/>
    </row>
    <row r="3956" spans="3:6" x14ac:dyDescent="0.2">
      <c r="C3956" s="130"/>
      <c r="F3956" s="131"/>
    </row>
    <row r="3957" spans="3:6" x14ac:dyDescent="0.2">
      <c r="C3957" s="130"/>
      <c r="F3957" s="131"/>
    </row>
    <row r="3958" spans="3:6" x14ac:dyDescent="0.2">
      <c r="C3958" s="130"/>
      <c r="F3958" s="131"/>
    </row>
    <row r="3959" spans="3:6" x14ac:dyDescent="0.2">
      <c r="C3959" s="130"/>
      <c r="F3959" s="131"/>
    </row>
    <row r="3960" spans="3:6" x14ac:dyDescent="0.2">
      <c r="C3960" s="130"/>
      <c r="F3960" s="131"/>
    </row>
    <row r="3961" spans="3:6" x14ac:dyDescent="0.2">
      <c r="C3961" s="130"/>
      <c r="F3961" s="131"/>
    </row>
    <row r="3962" spans="3:6" x14ac:dyDescent="0.2">
      <c r="C3962" s="130"/>
      <c r="F3962" s="131"/>
    </row>
    <row r="3963" spans="3:6" x14ac:dyDescent="0.2">
      <c r="C3963" s="130"/>
      <c r="F3963" s="131"/>
    </row>
    <row r="3964" spans="3:6" x14ac:dyDescent="0.2">
      <c r="C3964" s="130"/>
      <c r="F3964" s="131"/>
    </row>
    <row r="3965" spans="3:6" x14ac:dyDescent="0.2">
      <c r="C3965" s="130"/>
      <c r="F3965" s="131"/>
    </row>
    <row r="3966" spans="3:6" x14ac:dyDescent="0.2">
      <c r="C3966" s="130"/>
      <c r="F3966" s="131"/>
    </row>
    <row r="3967" spans="3:6" x14ac:dyDescent="0.2">
      <c r="C3967" s="130"/>
      <c r="F3967" s="131"/>
    </row>
    <row r="3968" spans="3:6" x14ac:dyDescent="0.2">
      <c r="C3968" s="130"/>
      <c r="F3968" s="131"/>
    </row>
    <row r="3969" spans="3:6" x14ac:dyDescent="0.2">
      <c r="C3969" s="130"/>
      <c r="F3969" s="131"/>
    </row>
    <row r="3970" spans="3:6" x14ac:dyDescent="0.2">
      <c r="C3970" s="130"/>
      <c r="F3970" s="131"/>
    </row>
    <row r="3971" spans="3:6" x14ac:dyDescent="0.2">
      <c r="C3971" s="130"/>
      <c r="F3971" s="131"/>
    </row>
    <row r="3972" spans="3:6" x14ac:dyDescent="0.2">
      <c r="C3972" s="130"/>
      <c r="F3972" s="131"/>
    </row>
    <row r="3973" spans="3:6" x14ac:dyDescent="0.2">
      <c r="C3973" s="130"/>
      <c r="F3973" s="131"/>
    </row>
    <row r="3974" spans="3:6" x14ac:dyDescent="0.2">
      <c r="C3974" s="130"/>
      <c r="F3974" s="131"/>
    </row>
    <row r="3975" spans="3:6" x14ac:dyDescent="0.2">
      <c r="C3975" s="130"/>
      <c r="F3975" s="131"/>
    </row>
    <row r="3976" spans="3:6" x14ac:dyDescent="0.2">
      <c r="C3976" s="130"/>
      <c r="F3976" s="131"/>
    </row>
    <row r="3977" spans="3:6" x14ac:dyDescent="0.2">
      <c r="C3977" s="130"/>
      <c r="F3977" s="131"/>
    </row>
    <row r="3978" spans="3:6" x14ac:dyDescent="0.2">
      <c r="C3978" s="130"/>
      <c r="F3978" s="131"/>
    </row>
    <row r="3979" spans="3:6" x14ac:dyDescent="0.2">
      <c r="C3979" s="130"/>
      <c r="F3979" s="131"/>
    </row>
    <row r="3980" spans="3:6" x14ac:dyDescent="0.2">
      <c r="C3980" s="130"/>
      <c r="F3980" s="131"/>
    </row>
    <row r="3981" spans="3:6" x14ac:dyDescent="0.2">
      <c r="C3981" s="130"/>
      <c r="F3981" s="131"/>
    </row>
    <row r="3982" spans="3:6" x14ac:dyDescent="0.2">
      <c r="C3982" s="130"/>
      <c r="F3982" s="131"/>
    </row>
    <row r="3983" spans="3:6" x14ac:dyDescent="0.2">
      <c r="C3983" s="130"/>
      <c r="F3983" s="131"/>
    </row>
    <row r="3984" spans="3:6" x14ac:dyDescent="0.2">
      <c r="C3984" s="130"/>
      <c r="F3984" s="131"/>
    </row>
    <row r="3985" spans="3:6" x14ac:dyDescent="0.2">
      <c r="C3985" s="130"/>
      <c r="F3985" s="131"/>
    </row>
    <row r="3986" spans="3:6" x14ac:dyDescent="0.2">
      <c r="C3986" s="130"/>
      <c r="F3986" s="131"/>
    </row>
    <row r="3987" spans="3:6" x14ac:dyDescent="0.2">
      <c r="C3987" s="130"/>
      <c r="F3987" s="131"/>
    </row>
    <row r="3988" spans="3:6" x14ac:dyDescent="0.2">
      <c r="C3988" s="130"/>
      <c r="F3988" s="131"/>
    </row>
    <row r="3989" spans="3:6" x14ac:dyDescent="0.2">
      <c r="C3989" s="130"/>
      <c r="F3989" s="131"/>
    </row>
    <row r="3990" spans="3:6" x14ac:dyDescent="0.2">
      <c r="C3990" s="130"/>
      <c r="F3990" s="131"/>
    </row>
    <row r="3991" spans="3:6" x14ac:dyDescent="0.2">
      <c r="C3991" s="130"/>
      <c r="F3991" s="131"/>
    </row>
    <row r="3992" spans="3:6" x14ac:dyDescent="0.2">
      <c r="C3992" s="130"/>
      <c r="F3992" s="131"/>
    </row>
    <row r="3993" spans="3:6" x14ac:dyDescent="0.2">
      <c r="C3993" s="130"/>
      <c r="F3993" s="131"/>
    </row>
    <row r="3994" spans="3:6" x14ac:dyDescent="0.2">
      <c r="C3994" s="130"/>
      <c r="F3994" s="131"/>
    </row>
    <row r="3995" spans="3:6" x14ac:dyDescent="0.2">
      <c r="C3995" s="130"/>
      <c r="F3995" s="131"/>
    </row>
    <row r="3996" spans="3:6" x14ac:dyDescent="0.2">
      <c r="C3996" s="130"/>
      <c r="F3996" s="131"/>
    </row>
    <row r="3997" spans="3:6" x14ac:dyDescent="0.2">
      <c r="C3997" s="130"/>
      <c r="F3997" s="131"/>
    </row>
    <row r="3998" spans="3:6" x14ac:dyDescent="0.2">
      <c r="C3998" s="130"/>
      <c r="F3998" s="131"/>
    </row>
    <row r="3999" spans="3:6" x14ac:dyDescent="0.2">
      <c r="C3999" s="130"/>
      <c r="F3999" s="131"/>
    </row>
    <row r="4000" spans="3:6" x14ac:dyDescent="0.2">
      <c r="C4000" s="130"/>
      <c r="F4000" s="131"/>
    </row>
    <row r="4001" spans="3:6" x14ac:dyDescent="0.2">
      <c r="C4001" s="130"/>
      <c r="F4001" s="131"/>
    </row>
    <row r="4002" spans="3:6" x14ac:dyDescent="0.2">
      <c r="C4002" s="130"/>
      <c r="F4002" s="131"/>
    </row>
    <row r="4003" spans="3:6" x14ac:dyDescent="0.2">
      <c r="C4003" s="130"/>
      <c r="F4003" s="131"/>
    </row>
    <row r="4004" spans="3:6" x14ac:dyDescent="0.2">
      <c r="C4004" s="130"/>
      <c r="F4004" s="131"/>
    </row>
    <row r="4005" spans="3:6" x14ac:dyDescent="0.2">
      <c r="C4005" s="130"/>
      <c r="F4005" s="131"/>
    </row>
    <row r="4006" spans="3:6" x14ac:dyDescent="0.2">
      <c r="C4006" s="130"/>
      <c r="F4006" s="131"/>
    </row>
    <row r="4007" spans="3:6" x14ac:dyDescent="0.2">
      <c r="C4007" s="130"/>
      <c r="F4007" s="131"/>
    </row>
    <row r="4008" spans="3:6" x14ac:dyDescent="0.2">
      <c r="C4008" s="130"/>
      <c r="F4008" s="131"/>
    </row>
    <row r="4009" spans="3:6" x14ac:dyDescent="0.2">
      <c r="C4009" s="130"/>
      <c r="F4009" s="131"/>
    </row>
    <row r="4010" spans="3:6" x14ac:dyDescent="0.2">
      <c r="C4010" s="130"/>
      <c r="F4010" s="131"/>
    </row>
    <row r="4011" spans="3:6" x14ac:dyDescent="0.2">
      <c r="C4011" s="130"/>
      <c r="F4011" s="131"/>
    </row>
    <row r="4012" spans="3:6" x14ac:dyDescent="0.2">
      <c r="C4012" s="130"/>
      <c r="F4012" s="131"/>
    </row>
    <row r="4013" spans="3:6" x14ac:dyDescent="0.2">
      <c r="C4013" s="130"/>
      <c r="F4013" s="131"/>
    </row>
    <row r="4014" spans="3:6" x14ac:dyDescent="0.2">
      <c r="C4014" s="130"/>
      <c r="F4014" s="131"/>
    </row>
    <row r="4015" spans="3:6" x14ac:dyDescent="0.2">
      <c r="C4015" s="130"/>
      <c r="F4015" s="131"/>
    </row>
    <row r="4016" spans="3:6" x14ac:dyDescent="0.2">
      <c r="C4016" s="130"/>
      <c r="F4016" s="131"/>
    </row>
    <row r="4017" spans="3:6" x14ac:dyDescent="0.2">
      <c r="C4017" s="130"/>
      <c r="F4017" s="131"/>
    </row>
    <row r="4018" spans="3:6" x14ac:dyDescent="0.2">
      <c r="C4018" s="130"/>
      <c r="F4018" s="131"/>
    </row>
    <row r="4019" spans="3:6" x14ac:dyDescent="0.2">
      <c r="C4019" s="130"/>
      <c r="F4019" s="131"/>
    </row>
    <row r="4020" spans="3:6" x14ac:dyDescent="0.2">
      <c r="C4020" s="130"/>
      <c r="F4020" s="131"/>
    </row>
    <row r="4021" spans="3:6" x14ac:dyDescent="0.2">
      <c r="C4021" s="130"/>
      <c r="F4021" s="131"/>
    </row>
    <row r="4022" spans="3:6" x14ac:dyDescent="0.2">
      <c r="C4022" s="130"/>
      <c r="F4022" s="131"/>
    </row>
    <row r="4023" spans="3:6" x14ac:dyDescent="0.2">
      <c r="C4023" s="130"/>
      <c r="F4023" s="131"/>
    </row>
    <row r="4024" spans="3:6" x14ac:dyDescent="0.2">
      <c r="C4024" s="130"/>
      <c r="F4024" s="131"/>
    </row>
    <row r="4025" spans="3:6" x14ac:dyDescent="0.2">
      <c r="C4025" s="130"/>
      <c r="F4025" s="131"/>
    </row>
    <row r="4026" spans="3:6" x14ac:dyDescent="0.2">
      <c r="C4026" s="130"/>
      <c r="F4026" s="131"/>
    </row>
    <row r="4027" spans="3:6" x14ac:dyDescent="0.2">
      <c r="C4027" s="130"/>
      <c r="F4027" s="131"/>
    </row>
    <row r="4028" spans="3:6" x14ac:dyDescent="0.2">
      <c r="C4028" s="130"/>
      <c r="F4028" s="131"/>
    </row>
    <row r="4029" spans="3:6" x14ac:dyDescent="0.2">
      <c r="C4029" s="130"/>
      <c r="F4029" s="131"/>
    </row>
    <row r="4030" spans="3:6" x14ac:dyDescent="0.2">
      <c r="C4030" s="130"/>
      <c r="F4030" s="131"/>
    </row>
    <row r="4031" spans="3:6" x14ac:dyDescent="0.2">
      <c r="C4031" s="130"/>
      <c r="F4031" s="131"/>
    </row>
    <row r="4032" spans="3:6" x14ac:dyDescent="0.2">
      <c r="C4032" s="130"/>
      <c r="F4032" s="131"/>
    </row>
    <row r="4033" spans="3:6" x14ac:dyDescent="0.2">
      <c r="C4033" s="130"/>
      <c r="F4033" s="131"/>
    </row>
    <row r="4034" spans="3:6" x14ac:dyDescent="0.2">
      <c r="C4034" s="130"/>
      <c r="F4034" s="131"/>
    </row>
    <row r="4035" spans="3:6" x14ac:dyDescent="0.2">
      <c r="C4035" s="130"/>
      <c r="F4035" s="131"/>
    </row>
    <row r="4036" spans="3:6" x14ac:dyDescent="0.2">
      <c r="C4036" s="130"/>
      <c r="F4036" s="131"/>
    </row>
    <row r="4037" spans="3:6" x14ac:dyDescent="0.2">
      <c r="C4037" s="130"/>
      <c r="F4037" s="131"/>
    </row>
    <row r="4038" spans="3:6" x14ac:dyDescent="0.2">
      <c r="C4038" s="130"/>
      <c r="F4038" s="131"/>
    </row>
    <row r="4039" spans="3:6" x14ac:dyDescent="0.2">
      <c r="C4039" s="130"/>
      <c r="F4039" s="131"/>
    </row>
    <row r="4040" spans="3:6" x14ac:dyDescent="0.2">
      <c r="C4040" s="130"/>
      <c r="F4040" s="131"/>
    </row>
    <row r="4041" spans="3:6" x14ac:dyDescent="0.2">
      <c r="C4041" s="130"/>
      <c r="F4041" s="131"/>
    </row>
    <row r="4042" spans="3:6" x14ac:dyDescent="0.2">
      <c r="C4042" s="130"/>
      <c r="F4042" s="131"/>
    </row>
    <row r="4043" spans="3:6" x14ac:dyDescent="0.2">
      <c r="C4043" s="130"/>
      <c r="F4043" s="131"/>
    </row>
    <row r="4044" spans="3:6" x14ac:dyDescent="0.2">
      <c r="C4044" s="130"/>
      <c r="F4044" s="131"/>
    </row>
    <row r="4045" spans="3:6" x14ac:dyDescent="0.2">
      <c r="C4045" s="130"/>
      <c r="F4045" s="131"/>
    </row>
    <row r="4046" spans="3:6" x14ac:dyDescent="0.2">
      <c r="C4046" s="130"/>
      <c r="F4046" s="131"/>
    </row>
    <row r="4047" spans="3:6" x14ac:dyDescent="0.2">
      <c r="C4047" s="130"/>
      <c r="F4047" s="131"/>
    </row>
    <row r="4048" spans="3:6" x14ac:dyDescent="0.2">
      <c r="C4048" s="130"/>
      <c r="F4048" s="131"/>
    </row>
    <row r="4049" spans="3:6" x14ac:dyDescent="0.2">
      <c r="C4049" s="130"/>
      <c r="F4049" s="131"/>
    </row>
    <row r="4050" spans="3:6" x14ac:dyDescent="0.2">
      <c r="C4050" s="130"/>
      <c r="F4050" s="131"/>
    </row>
    <row r="4051" spans="3:6" x14ac:dyDescent="0.2">
      <c r="C4051" s="130"/>
      <c r="F4051" s="131"/>
    </row>
    <row r="4052" spans="3:6" x14ac:dyDescent="0.2">
      <c r="C4052" s="130"/>
      <c r="F4052" s="131"/>
    </row>
    <row r="4053" spans="3:6" x14ac:dyDescent="0.2">
      <c r="C4053" s="130"/>
      <c r="F4053" s="131"/>
    </row>
    <row r="4054" spans="3:6" x14ac:dyDescent="0.2">
      <c r="C4054" s="130"/>
      <c r="F4054" s="131"/>
    </row>
    <row r="4055" spans="3:6" x14ac:dyDescent="0.2">
      <c r="C4055" s="130"/>
      <c r="F4055" s="131"/>
    </row>
    <row r="4056" spans="3:6" x14ac:dyDescent="0.2">
      <c r="C4056" s="130"/>
      <c r="F4056" s="131"/>
    </row>
    <row r="4057" spans="3:6" x14ac:dyDescent="0.2">
      <c r="C4057" s="130"/>
      <c r="F4057" s="131"/>
    </row>
    <row r="4058" spans="3:6" x14ac:dyDescent="0.2">
      <c r="C4058" s="130"/>
      <c r="F4058" s="131"/>
    </row>
    <row r="4059" spans="3:6" x14ac:dyDescent="0.2">
      <c r="C4059" s="130"/>
      <c r="F4059" s="131"/>
    </row>
    <row r="4060" spans="3:6" x14ac:dyDescent="0.2">
      <c r="C4060" s="130"/>
      <c r="F4060" s="131"/>
    </row>
    <row r="4061" spans="3:6" x14ac:dyDescent="0.2">
      <c r="C4061" s="130"/>
      <c r="F4061" s="131"/>
    </row>
    <row r="4062" spans="3:6" x14ac:dyDescent="0.2">
      <c r="C4062" s="130"/>
      <c r="F4062" s="131"/>
    </row>
    <row r="4063" spans="3:6" x14ac:dyDescent="0.2">
      <c r="C4063" s="130"/>
      <c r="F4063" s="131"/>
    </row>
    <row r="4064" spans="3:6" x14ac:dyDescent="0.2">
      <c r="C4064" s="130"/>
      <c r="F4064" s="131"/>
    </row>
    <row r="4065" spans="3:6" x14ac:dyDescent="0.2">
      <c r="C4065" s="130"/>
      <c r="F4065" s="131"/>
    </row>
    <row r="4066" spans="3:6" x14ac:dyDescent="0.2">
      <c r="C4066" s="130"/>
      <c r="F4066" s="131"/>
    </row>
    <row r="4067" spans="3:6" x14ac:dyDescent="0.2">
      <c r="C4067" s="130"/>
      <c r="F4067" s="131"/>
    </row>
    <row r="4068" spans="3:6" x14ac:dyDescent="0.2">
      <c r="C4068" s="130"/>
      <c r="F4068" s="131"/>
    </row>
    <row r="4069" spans="3:6" x14ac:dyDescent="0.2">
      <c r="C4069" s="130"/>
      <c r="F4069" s="131"/>
    </row>
    <row r="4070" spans="3:6" x14ac:dyDescent="0.2">
      <c r="C4070" s="130"/>
      <c r="F4070" s="131"/>
    </row>
    <row r="4071" spans="3:6" x14ac:dyDescent="0.2">
      <c r="C4071" s="130"/>
      <c r="F4071" s="131"/>
    </row>
    <row r="4072" spans="3:6" x14ac:dyDescent="0.2">
      <c r="C4072" s="130"/>
      <c r="F4072" s="131"/>
    </row>
    <row r="4073" spans="3:6" x14ac:dyDescent="0.2">
      <c r="C4073" s="130"/>
      <c r="F4073" s="131"/>
    </row>
    <row r="4074" spans="3:6" x14ac:dyDescent="0.2">
      <c r="C4074" s="130"/>
      <c r="F4074" s="131"/>
    </row>
    <row r="4075" spans="3:6" x14ac:dyDescent="0.2">
      <c r="C4075" s="130"/>
      <c r="F4075" s="131"/>
    </row>
    <row r="4076" spans="3:6" x14ac:dyDescent="0.2">
      <c r="C4076" s="130"/>
      <c r="F4076" s="131"/>
    </row>
    <row r="4077" spans="3:6" x14ac:dyDescent="0.2">
      <c r="C4077" s="130"/>
      <c r="F4077" s="131"/>
    </row>
    <row r="4078" spans="3:6" x14ac:dyDescent="0.2">
      <c r="C4078" s="130"/>
      <c r="F4078" s="131"/>
    </row>
    <row r="4079" spans="3:6" x14ac:dyDescent="0.2">
      <c r="C4079" s="130"/>
      <c r="F4079" s="131"/>
    </row>
    <row r="4080" spans="3:6" x14ac:dyDescent="0.2">
      <c r="C4080" s="130"/>
      <c r="F4080" s="131"/>
    </row>
    <row r="4081" spans="3:6" x14ac:dyDescent="0.2">
      <c r="C4081" s="130"/>
      <c r="F4081" s="131"/>
    </row>
    <row r="4082" spans="3:6" x14ac:dyDescent="0.2">
      <c r="C4082" s="130"/>
      <c r="F4082" s="131"/>
    </row>
    <row r="4083" spans="3:6" x14ac:dyDescent="0.2">
      <c r="C4083" s="130"/>
      <c r="F4083" s="131"/>
    </row>
    <row r="4084" spans="3:6" x14ac:dyDescent="0.2">
      <c r="C4084" s="130"/>
      <c r="F4084" s="131"/>
    </row>
    <row r="4085" spans="3:6" x14ac:dyDescent="0.2">
      <c r="C4085" s="130"/>
      <c r="F4085" s="131"/>
    </row>
    <row r="4086" spans="3:6" x14ac:dyDescent="0.2">
      <c r="C4086" s="130"/>
      <c r="F4086" s="131"/>
    </row>
    <row r="4087" spans="3:6" x14ac:dyDescent="0.2">
      <c r="C4087" s="130"/>
      <c r="F4087" s="131"/>
    </row>
    <row r="4088" spans="3:6" x14ac:dyDescent="0.2">
      <c r="C4088" s="130"/>
      <c r="F4088" s="131"/>
    </row>
    <row r="4089" spans="3:6" x14ac:dyDescent="0.2">
      <c r="C4089" s="130"/>
      <c r="F4089" s="131"/>
    </row>
    <row r="4090" spans="3:6" x14ac:dyDescent="0.2">
      <c r="C4090" s="130"/>
      <c r="F4090" s="131"/>
    </row>
    <row r="4091" spans="3:6" x14ac:dyDescent="0.2">
      <c r="C4091" s="130"/>
      <c r="F4091" s="131"/>
    </row>
    <row r="4092" spans="3:6" x14ac:dyDescent="0.2">
      <c r="C4092" s="130"/>
      <c r="F4092" s="131"/>
    </row>
    <row r="4093" spans="3:6" x14ac:dyDescent="0.2">
      <c r="C4093" s="130"/>
      <c r="F4093" s="131"/>
    </row>
    <row r="4094" spans="3:6" x14ac:dyDescent="0.2">
      <c r="C4094" s="130"/>
      <c r="F4094" s="131"/>
    </row>
    <row r="4095" spans="3:6" x14ac:dyDescent="0.2">
      <c r="C4095" s="130"/>
      <c r="F4095" s="131"/>
    </row>
    <row r="4096" spans="3:6" x14ac:dyDescent="0.2">
      <c r="C4096" s="130"/>
      <c r="F4096" s="131"/>
    </row>
    <row r="4097" spans="3:6" x14ac:dyDescent="0.2">
      <c r="C4097" s="130"/>
      <c r="F4097" s="131"/>
    </row>
    <row r="4098" spans="3:6" x14ac:dyDescent="0.2">
      <c r="C4098" s="130"/>
      <c r="F4098" s="131"/>
    </row>
    <row r="4099" spans="3:6" x14ac:dyDescent="0.2">
      <c r="C4099" s="130"/>
      <c r="F4099" s="131"/>
    </row>
    <row r="4100" spans="3:6" x14ac:dyDescent="0.2">
      <c r="C4100" s="130"/>
      <c r="F4100" s="131"/>
    </row>
    <row r="4101" spans="3:6" x14ac:dyDescent="0.2">
      <c r="C4101" s="130"/>
      <c r="F4101" s="131"/>
    </row>
    <row r="4102" spans="3:6" x14ac:dyDescent="0.2">
      <c r="C4102" s="130"/>
      <c r="F4102" s="131"/>
    </row>
    <row r="4103" spans="3:6" x14ac:dyDescent="0.2">
      <c r="C4103" s="130"/>
      <c r="F4103" s="131"/>
    </row>
    <row r="4104" spans="3:6" x14ac:dyDescent="0.2">
      <c r="C4104" s="130"/>
      <c r="F4104" s="131"/>
    </row>
    <row r="4105" spans="3:6" x14ac:dyDescent="0.2">
      <c r="C4105" s="130"/>
      <c r="F4105" s="131"/>
    </row>
    <row r="4106" spans="3:6" x14ac:dyDescent="0.2">
      <c r="C4106" s="130"/>
      <c r="F4106" s="131"/>
    </row>
    <row r="4107" spans="3:6" x14ac:dyDescent="0.2">
      <c r="C4107" s="130"/>
      <c r="F4107" s="131"/>
    </row>
    <row r="4108" spans="3:6" x14ac:dyDescent="0.2">
      <c r="C4108" s="130"/>
      <c r="F4108" s="131"/>
    </row>
    <row r="4109" spans="3:6" x14ac:dyDescent="0.2">
      <c r="C4109" s="130"/>
      <c r="F4109" s="131"/>
    </row>
    <row r="4110" spans="3:6" x14ac:dyDescent="0.2">
      <c r="C4110" s="130"/>
      <c r="F4110" s="131"/>
    </row>
    <row r="4111" spans="3:6" x14ac:dyDescent="0.2">
      <c r="C4111" s="130"/>
      <c r="F4111" s="131"/>
    </row>
    <row r="4112" spans="3:6" x14ac:dyDescent="0.2">
      <c r="C4112" s="130"/>
      <c r="F4112" s="131"/>
    </row>
    <row r="4113" spans="3:6" x14ac:dyDescent="0.2">
      <c r="C4113" s="130"/>
      <c r="F4113" s="131"/>
    </row>
    <row r="4114" spans="3:6" x14ac:dyDescent="0.2">
      <c r="C4114" s="130"/>
      <c r="F4114" s="131"/>
    </row>
    <row r="4115" spans="3:6" x14ac:dyDescent="0.2">
      <c r="C4115" s="130"/>
      <c r="F4115" s="131"/>
    </row>
    <row r="4116" spans="3:6" x14ac:dyDescent="0.2">
      <c r="C4116" s="130"/>
      <c r="F4116" s="131"/>
    </row>
    <row r="4117" spans="3:6" x14ac:dyDescent="0.2">
      <c r="C4117" s="130"/>
      <c r="F4117" s="131"/>
    </row>
    <row r="4118" spans="3:6" x14ac:dyDescent="0.2">
      <c r="C4118" s="130"/>
      <c r="F4118" s="131"/>
    </row>
    <row r="4119" spans="3:6" x14ac:dyDescent="0.2">
      <c r="C4119" s="130"/>
      <c r="F4119" s="131"/>
    </row>
    <row r="4120" spans="3:6" x14ac:dyDescent="0.2">
      <c r="C4120" s="130"/>
      <c r="F4120" s="131"/>
    </row>
    <row r="4121" spans="3:6" x14ac:dyDescent="0.2">
      <c r="C4121" s="130"/>
      <c r="F4121" s="131"/>
    </row>
    <row r="4122" spans="3:6" x14ac:dyDescent="0.2">
      <c r="C4122" s="130"/>
      <c r="F4122" s="131"/>
    </row>
    <row r="4123" spans="3:6" x14ac:dyDescent="0.2">
      <c r="C4123" s="130"/>
      <c r="F4123" s="131"/>
    </row>
    <row r="4124" spans="3:6" x14ac:dyDescent="0.2">
      <c r="C4124" s="130"/>
      <c r="F4124" s="131"/>
    </row>
    <row r="4125" spans="3:6" x14ac:dyDescent="0.2">
      <c r="C4125" s="130"/>
      <c r="F4125" s="131"/>
    </row>
    <row r="4126" spans="3:6" x14ac:dyDescent="0.2">
      <c r="C4126" s="130"/>
      <c r="F4126" s="131"/>
    </row>
    <row r="4127" spans="3:6" x14ac:dyDescent="0.2">
      <c r="C4127" s="130"/>
      <c r="F4127" s="131"/>
    </row>
    <row r="4128" spans="3:6" x14ac:dyDescent="0.2">
      <c r="C4128" s="130"/>
      <c r="F4128" s="131"/>
    </row>
    <row r="4129" spans="3:6" x14ac:dyDescent="0.2">
      <c r="C4129" s="130"/>
      <c r="F4129" s="131"/>
    </row>
    <row r="4130" spans="3:6" x14ac:dyDescent="0.2">
      <c r="C4130" s="130"/>
      <c r="F4130" s="131"/>
    </row>
    <row r="4131" spans="3:6" x14ac:dyDescent="0.2">
      <c r="C4131" s="130"/>
      <c r="F4131" s="131"/>
    </row>
    <row r="4132" spans="3:6" x14ac:dyDescent="0.2">
      <c r="C4132" s="130"/>
      <c r="F4132" s="131"/>
    </row>
    <row r="4133" spans="3:6" x14ac:dyDescent="0.2">
      <c r="C4133" s="130"/>
      <c r="F4133" s="131"/>
    </row>
    <row r="4134" spans="3:6" x14ac:dyDescent="0.2">
      <c r="C4134" s="130"/>
      <c r="F4134" s="131"/>
    </row>
    <row r="4135" spans="3:6" x14ac:dyDescent="0.2">
      <c r="C4135" s="130"/>
      <c r="F4135" s="131"/>
    </row>
    <row r="4136" spans="3:6" x14ac:dyDescent="0.2">
      <c r="C4136" s="130"/>
      <c r="F4136" s="131"/>
    </row>
    <row r="4137" spans="3:6" x14ac:dyDescent="0.2">
      <c r="C4137" s="130"/>
      <c r="F4137" s="131"/>
    </row>
    <row r="4138" spans="3:6" x14ac:dyDescent="0.2">
      <c r="C4138" s="130"/>
      <c r="F4138" s="131"/>
    </row>
    <row r="4139" spans="3:6" x14ac:dyDescent="0.2">
      <c r="C4139" s="130"/>
      <c r="F4139" s="131"/>
    </row>
    <row r="4140" spans="3:6" x14ac:dyDescent="0.2">
      <c r="C4140" s="130"/>
      <c r="F4140" s="131"/>
    </row>
    <row r="4141" spans="3:6" x14ac:dyDescent="0.2">
      <c r="C4141" s="130"/>
      <c r="F4141" s="131"/>
    </row>
    <row r="4142" spans="3:6" x14ac:dyDescent="0.2">
      <c r="C4142" s="130"/>
      <c r="F4142" s="131"/>
    </row>
    <row r="4143" spans="3:6" x14ac:dyDescent="0.2">
      <c r="C4143" s="130"/>
      <c r="F4143" s="131"/>
    </row>
    <row r="4144" spans="3:6" x14ac:dyDescent="0.2">
      <c r="C4144" s="130"/>
      <c r="F4144" s="131"/>
    </row>
    <row r="4145" spans="3:6" x14ac:dyDescent="0.2">
      <c r="C4145" s="130"/>
      <c r="F4145" s="131"/>
    </row>
    <row r="4146" spans="3:6" x14ac:dyDescent="0.2">
      <c r="C4146" s="130"/>
      <c r="F4146" s="131"/>
    </row>
    <row r="4147" spans="3:6" x14ac:dyDescent="0.2">
      <c r="C4147" s="130"/>
      <c r="F4147" s="131"/>
    </row>
    <row r="4148" spans="3:6" x14ac:dyDescent="0.2">
      <c r="C4148" s="130"/>
      <c r="F4148" s="131"/>
    </row>
    <row r="4149" spans="3:6" x14ac:dyDescent="0.2">
      <c r="C4149" s="130"/>
      <c r="F4149" s="131"/>
    </row>
    <row r="4150" spans="3:6" x14ac:dyDescent="0.2">
      <c r="C4150" s="130"/>
      <c r="F4150" s="131"/>
    </row>
    <row r="4151" spans="3:6" x14ac:dyDescent="0.2">
      <c r="C4151" s="130"/>
      <c r="F4151" s="131"/>
    </row>
    <row r="4152" spans="3:6" x14ac:dyDescent="0.2">
      <c r="C4152" s="130"/>
      <c r="F4152" s="131"/>
    </row>
    <row r="4153" spans="3:6" x14ac:dyDescent="0.2">
      <c r="C4153" s="130"/>
      <c r="F4153" s="131"/>
    </row>
    <row r="4154" spans="3:6" x14ac:dyDescent="0.2">
      <c r="C4154" s="130"/>
      <c r="F4154" s="131"/>
    </row>
    <row r="4155" spans="3:6" x14ac:dyDescent="0.2">
      <c r="C4155" s="130"/>
      <c r="F4155" s="131"/>
    </row>
    <row r="4156" spans="3:6" x14ac:dyDescent="0.2">
      <c r="C4156" s="130"/>
      <c r="F4156" s="131"/>
    </row>
    <row r="4157" spans="3:6" x14ac:dyDescent="0.2">
      <c r="C4157" s="130"/>
      <c r="F4157" s="131"/>
    </row>
    <row r="4158" spans="3:6" x14ac:dyDescent="0.2">
      <c r="C4158" s="130"/>
      <c r="F4158" s="131"/>
    </row>
    <row r="4159" spans="3:6" x14ac:dyDescent="0.2">
      <c r="C4159" s="130"/>
      <c r="F4159" s="131"/>
    </row>
    <row r="4160" spans="3:6" x14ac:dyDescent="0.2">
      <c r="C4160" s="130"/>
      <c r="F4160" s="131"/>
    </row>
    <row r="4161" spans="3:6" x14ac:dyDescent="0.2">
      <c r="C4161" s="130"/>
      <c r="F4161" s="131"/>
    </row>
    <row r="4162" spans="3:6" x14ac:dyDescent="0.2">
      <c r="C4162" s="130"/>
      <c r="F4162" s="131"/>
    </row>
    <row r="4163" spans="3:6" x14ac:dyDescent="0.2">
      <c r="C4163" s="130"/>
      <c r="F4163" s="131"/>
    </row>
    <row r="4164" spans="3:6" x14ac:dyDescent="0.2">
      <c r="C4164" s="130"/>
      <c r="F4164" s="131"/>
    </row>
    <row r="4165" spans="3:6" x14ac:dyDescent="0.2">
      <c r="C4165" s="130"/>
      <c r="F4165" s="131"/>
    </row>
    <row r="4166" spans="3:6" x14ac:dyDescent="0.2">
      <c r="C4166" s="130"/>
      <c r="F4166" s="131"/>
    </row>
    <row r="4167" spans="3:6" x14ac:dyDescent="0.2">
      <c r="C4167" s="130"/>
      <c r="F4167" s="131"/>
    </row>
    <row r="4168" spans="3:6" x14ac:dyDescent="0.2">
      <c r="C4168" s="130"/>
      <c r="F4168" s="131"/>
    </row>
    <row r="4169" spans="3:6" x14ac:dyDescent="0.2">
      <c r="C4169" s="130"/>
      <c r="F4169" s="131"/>
    </row>
    <row r="4170" spans="3:6" x14ac:dyDescent="0.2">
      <c r="C4170" s="130"/>
      <c r="F4170" s="131"/>
    </row>
    <row r="4171" spans="3:6" x14ac:dyDescent="0.2">
      <c r="C4171" s="130"/>
      <c r="F4171" s="131"/>
    </row>
    <row r="4172" spans="3:6" x14ac:dyDescent="0.2">
      <c r="C4172" s="130"/>
      <c r="F4172" s="131"/>
    </row>
    <row r="4173" spans="3:6" x14ac:dyDescent="0.2">
      <c r="C4173" s="130"/>
      <c r="F4173" s="131"/>
    </row>
    <row r="4174" spans="3:6" x14ac:dyDescent="0.2">
      <c r="C4174" s="130"/>
      <c r="F4174" s="131"/>
    </row>
    <row r="4175" spans="3:6" x14ac:dyDescent="0.2">
      <c r="C4175" s="130"/>
      <c r="F4175" s="131"/>
    </row>
    <row r="4176" spans="3:6" x14ac:dyDescent="0.2">
      <c r="C4176" s="130"/>
      <c r="F4176" s="131"/>
    </row>
    <row r="4177" spans="3:6" x14ac:dyDescent="0.2">
      <c r="C4177" s="130"/>
      <c r="F4177" s="131"/>
    </row>
    <row r="4178" spans="3:6" x14ac:dyDescent="0.2">
      <c r="C4178" s="130"/>
      <c r="F4178" s="131"/>
    </row>
    <row r="4179" spans="3:6" x14ac:dyDescent="0.2">
      <c r="C4179" s="130"/>
      <c r="F4179" s="131"/>
    </row>
    <row r="4180" spans="3:6" x14ac:dyDescent="0.2">
      <c r="C4180" s="130"/>
      <c r="F4180" s="131"/>
    </row>
    <row r="4181" spans="3:6" x14ac:dyDescent="0.2">
      <c r="C4181" s="130"/>
      <c r="F4181" s="131"/>
    </row>
    <row r="4182" spans="3:6" x14ac:dyDescent="0.2">
      <c r="C4182" s="130"/>
      <c r="F4182" s="131"/>
    </row>
    <row r="4183" spans="3:6" x14ac:dyDescent="0.2">
      <c r="C4183" s="130"/>
      <c r="F4183" s="131"/>
    </row>
    <row r="4184" spans="3:6" x14ac:dyDescent="0.2">
      <c r="C4184" s="130"/>
      <c r="F4184" s="131"/>
    </row>
    <row r="4185" spans="3:6" x14ac:dyDescent="0.2">
      <c r="C4185" s="130"/>
      <c r="F4185" s="131"/>
    </row>
    <row r="4186" spans="3:6" x14ac:dyDescent="0.2">
      <c r="C4186" s="130"/>
      <c r="F4186" s="131"/>
    </row>
    <row r="4187" spans="3:6" x14ac:dyDescent="0.2">
      <c r="C4187" s="130"/>
      <c r="F4187" s="131"/>
    </row>
    <row r="4188" spans="3:6" x14ac:dyDescent="0.2">
      <c r="C4188" s="130"/>
      <c r="F4188" s="131"/>
    </row>
    <row r="4189" spans="3:6" x14ac:dyDescent="0.2">
      <c r="C4189" s="130"/>
      <c r="F4189" s="131"/>
    </row>
    <row r="4190" spans="3:6" x14ac:dyDescent="0.2">
      <c r="C4190" s="130"/>
      <c r="F4190" s="131"/>
    </row>
    <row r="4191" spans="3:6" x14ac:dyDescent="0.2">
      <c r="C4191" s="130"/>
      <c r="F4191" s="131"/>
    </row>
    <row r="4192" spans="3:6" x14ac:dyDescent="0.2">
      <c r="C4192" s="130"/>
      <c r="F4192" s="131"/>
    </row>
    <row r="4193" spans="3:6" x14ac:dyDescent="0.2">
      <c r="C4193" s="130"/>
      <c r="F4193" s="131"/>
    </row>
    <row r="4194" spans="3:6" x14ac:dyDescent="0.2">
      <c r="C4194" s="130"/>
      <c r="F4194" s="131"/>
    </row>
    <row r="4195" spans="3:6" x14ac:dyDescent="0.2">
      <c r="C4195" s="130"/>
      <c r="F4195" s="131"/>
    </row>
    <row r="4196" spans="3:6" x14ac:dyDescent="0.2">
      <c r="C4196" s="130"/>
      <c r="F4196" s="131"/>
    </row>
    <row r="4197" spans="3:6" x14ac:dyDescent="0.2">
      <c r="C4197" s="130"/>
      <c r="F4197" s="131"/>
    </row>
    <row r="4198" spans="3:6" x14ac:dyDescent="0.2">
      <c r="C4198" s="130"/>
      <c r="F4198" s="131"/>
    </row>
    <row r="4199" spans="3:6" x14ac:dyDescent="0.2">
      <c r="C4199" s="130"/>
      <c r="F4199" s="131"/>
    </row>
    <row r="4200" spans="3:6" x14ac:dyDescent="0.2">
      <c r="C4200" s="130"/>
      <c r="F4200" s="131"/>
    </row>
    <row r="4201" spans="3:6" x14ac:dyDescent="0.2">
      <c r="C4201" s="130"/>
      <c r="F4201" s="131"/>
    </row>
    <row r="4202" spans="3:6" x14ac:dyDescent="0.2">
      <c r="C4202" s="130"/>
      <c r="F4202" s="131"/>
    </row>
    <row r="4203" spans="3:6" x14ac:dyDescent="0.2">
      <c r="C4203" s="130"/>
      <c r="F4203" s="131"/>
    </row>
    <row r="4204" spans="3:6" x14ac:dyDescent="0.2">
      <c r="C4204" s="130"/>
      <c r="F4204" s="131"/>
    </row>
    <row r="4205" spans="3:6" x14ac:dyDescent="0.2">
      <c r="C4205" s="130"/>
      <c r="F4205" s="131"/>
    </row>
    <row r="4206" spans="3:6" x14ac:dyDescent="0.2">
      <c r="C4206" s="130"/>
      <c r="F4206" s="131"/>
    </row>
    <row r="4207" spans="3:6" x14ac:dyDescent="0.2">
      <c r="C4207" s="130"/>
      <c r="F4207" s="131"/>
    </row>
    <row r="4208" spans="3:6" x14ac:dyDescent="0.2">
      <c r="C4208" s="130"/>
      <c r="F4208" s="131"/>
    </row>
    <row r="4209" spans="3:6" x14ac:dyDescent="0.2">
      <c r="C4209" s="130"/>
      <c r="F4209" s="131"/>
    </row>
    <row r="4210" spans="3:6" x14ac:dyDescent="0.2">
      <c r="C4210" s="130"/>
      <c r="F4210" s="131"/>
    </row>
    <row r="4211" spans="3:6" x14ac:dyDescent="0.2">
      <c r="C4211" s="130"/>
      <c r="F4211" s="131"/>
    </row>
    <row r="4212" spans="3:6" x14ac:dyDescent="0.2">
      <c r="C4212" s="130"/>
      <c r="F4212" s="131"/>
    </row>
    <row r="4213" spans="3:6" x14ac:dyDescent="0.2">
      <c r="C4213" s="130"/>
      <c r="F4213" s="131"/>
    </row>
    <row r="4214" spans="3:6" x14ac:dyDescent="0.2">
      <c r="C4214" s="130"/>
      <c r="F4214" s="131"/>
    </row>
    <row r="4215" spans="3:6" x14ac:dyDescent="0.2">
      <c r="C4215" s="130"/>
      <c r="F4215" s="131"/>
    </row>
    <row r="4216" spans="3:6" x14ac:dyDescent="0.2">
      <c r="C4216" s="130"/>
      <c r="F4216" s="131"/>
    </row>
    <row r="4217" spans="3:6" x14ac:dyDescent="0.2">
      <c r="C4217" s="130"/>
      <c r="F4217" s="131"/>
    </row>
    <row r="4218" spans="3:6" x14ac:dyDescent="0.2">
      <c r="C4218" s="130"/>
      <c r="F4218" s="131"/>
    </row>
    <row r="4219" spans="3:6" x14ac:dyDescent="0.2">
      <c r="C4219" s="130"/>
      <c r="F4219" s="131"/>
    </row>
    <row r="4220" spans="3:6" x14ac:dyDescent="0.2">
      <c r="C4220" s="130"/>
      <c r="F4220" s="131"/>
    </row>
    <row r="4221" spans="3:6" x14ac:dyDescent="0.2">
      <c r="C4221" s="130"/>
      <c r="F4221" s="131"/>
    </row>
    <row r="4222" spans="3:6" x14ac:dyDescent="0.2">
      <c r="C4222" s="130"/>
      <c r="F4222" s="131"/>
    </row>
    <row r="4223" spans="3:6" x14ac:dyDescent="0.2">
      <c r="C4223" s="130"/>
      <c r="F4223" s="131"/>
    </row>
    <row r="4224" spans="3:6" x14ac:dyDescent="0.2">
      <c r="C4224" s="130"/>
      <c r="F4224" s="131"/>
    </row>
    <row r="4225" spans="3:6" x14ac:dyDescent="0.2">
      <c r="C4225" s="130"/>
      <c r="F4225" s="131"/>
    </row>
    <row r="4226" spans="3:6" x14ac:dyDescent="0.2">
      <c r="C4226" s="130"/>
      <c r="F4226" s="131"/>
    </row>
    <row r="4227" spans="3:6" x14ac:dyDescent="0.2">
      <c r="C4227" s="130"/>
      <c r="F4227" s="131"/>
    </row>
    <row r="4228" spans="3:6" x14ac:dyDescent="0.2">
      <c r="C4228" s="130"/>
      <c r="F4228" s="131"/>
    </row>
    <row r="4229" spans="3:6" x14ac:dyDescent="0.2">
      <c r="C4229" s="130"/>
      <c r="F4229" s="131"/>
    </row>
    <row r="4230" spans="3:6" x14ac:dyDescent="0.2">
      <c r="C4230" s="130"/>
      <c r="F4230" s="131"/>
    </row>
    <row r="4231" spans="3:6" x14ac:dyDescent="0.2">
      <c r="C4231" s="130"/>
      <c r="F4231" s="131"/>
    </row>
    <row r="4232" spans="3:6" x14ac:dyDescent="0.2">
      <c r="C4232" s="130"/>
      <c r="F4232" s="131"/>
    </row>
    <row r="4233" spans="3:6" x14ac:dyDescent="0.2">
      <c r="C4233" s="130"/>
      <c r="F4233" s="131"/>
    </row>
    <row r="4234" spans="3:6" x14ac:dyDescent="0.2">
      <c r="C4234" s="130"/>
      <c r="F4234" s="131"/>
    </row>
    <row r="4235" spans="3:6" x14ac:dyDescent="0.2">
      <c r="C4235" s="130"/>
      <c r="F4235" s="131"/>
    </row>
    <row r="4236" spans="3:6" x14ac:dyDescent="0.2">
      <c r="C4236" s="130"/>
      <c r="F4236" s="131"/>
    </row>
    <row r="4237" spans="3:6" x14ac:dyDescent="0.2">
      <c r="C4237" s="130"/>
      <c r="F4237" s="131"/>
    </row>
    <row r="4238" spans="3:6" x14ac:dyDescent="0.2">
      <c r="C4238" s="130"/>
      <c r="F4238" s="131"/>
    </row>
    <row r="4239" spans="3:6" x14ac:dyDescent="0.2">
      <c r="C4239" s="130"/>
      <c r="F4239" s="131"/>
    </row>
    <row r="4240" spans="3:6" x14ac:dyDescent="0.2">
      <c r="C4240" s="130"/>
      <c r="F4240" s="131"/>
    </row>
    <row r="4241" spans="3:6" x14ac:dyDescent="0.2">
      <c r="C4241" s="130"/>
      <c r="F4241" s="131"/>
    </row>
    <row r="4242" spans="3:6" x14ac:dyDescent="0.2">
      <c r="C4242" s="130"/>
      <c r="F4242" s="131"/>
    </row>
    <row r="4243" spans="3:6" x14ac:dyDescent="0.2">
      <c r="C4243" s="130"/>
      <c r="F4243" s="131"/>
    </row>
    <row r="4244" spans="3:6" x14ac:dyDescent="0.2">
      <c r="C4244" s="130"/>
      <c r="F4244" s="131"/>
    </row>
    <row r="4245" spans="3:6" x14ac:dyDescent="0.2">
      <c r="C4245" s="130"/>
      <c r="F4245" s="131"/>
    </row>
    <row r="4246" spans="3:6" x14ac:dyDescent="0.2">
      <c r="C4246" s="130"/>
      <c r="F4246" s="131"/>
    </row>
    <row r="4247" spans="3:6" x14ac:dyDescent="0.2">
      <c r="C4247" s="130"/>
      <c r="F4247" s="131"/>
    </row>
    <row r="4248" spans="3:6" x14ac:dyDescent="0.2">
      <c r="C4248" s="130"/>
      <c r="F4248" s="131"/>
    </row>
    <row r="4249" spans="3:6" x14ac:dyDescent="0.2">
      <c r="C4249" s="130"/>
      <c r="F4249" s="131"/>
    </row>
    <row r="4250" spans="3:6" x14ac:dyDescent="0.2">
      <c r="C4250" s="130"/>
      <c r="F4250" s="131"/>
    </row>
    <row r="4251" spans="3:6" x14ac:dyDescent="0.2">
      <c r="C4251" s="130"/>
      <c r="F4251" s="131"/>
    </row>
    <row r="4252" spans="3:6" x14ac:dyDescent="0.2">
      <c r="C4252" s="130"/>
      <c r="F4252" s="131"/>
    </row>
    <row r="4253" spans="3:6" x14ac:dyDescent="0.2">
      <c r="C4253" s="130"/>
      <c r="F4253" s="131"/>
    </row>
    <row r="4254" spans="3:6" x14ac:dyDescent="0.2">
      <c r="C4254" s="130"/>
      <c r="F4254" s="131"/>
    </row>
    <row r="4255" spans="3:6" x14ac:dyDescent="0.2">
      <c r="C4255" s="130"/>
      <c r="F4255" s="131"/>
    </row>
    <row r="4256" spans="3:6" x14ac:dyDescent="0.2">
      <c r="C4256" s="130"/>
      <c r="F4256" s="131"/>
    </row>
    <row r="4257" spans="3:6" x14ac:dyDescent="0.2">
      <c r="C4257" s="130"/>
      <c r="F4257" s="131"/>
    </row>
    <row r="4258" spans="3:6" x14ac:dyDescent="0.2">
      <c r="C4258" s="130"/>
      <c r="F4258" s="131"/>
    </row>
    <row r="4259" spans="3:6" x14ac:dyDescent="0.2">
      <c r="C4259" s="130"/>
      <c r="F4259" s="131"/>
    </row>
    <row r="4260" spans="3:6" x14ac:dyDescent="0.2">
      <c r="C4260" s="130"/>
      <c r="F4260" s="131"/>
    </row>
    <row r="4261" spans="3:6" x14ac:dyDescent="0.2">
      <c r="C4261" s="130"/>
      <c r="F4261" s="131"/>
    </row>
    <row r="4262" spans="3:6" x14ac:dyDescent="0.2">
      <c r="C4262" s="130"/>
      <c r="F4262" s="131"/>
    </row>
    <row r="4263" spans="3:6" x14ac:dyDescent="0.2">
      <c r="C4263" s="130"/>
      <c r="F4263" s="131"/>
    </row>
    <row r="4264" spans="3:6" x14ac:dyDescent="0.2">
      <c r="C4264" s="130"/>
      <c r="F4264" s="131"/>
    </row>
    <row r="4265" spans="3:6" x14ac:dyDescent="0.2">
      <c r="C4265" s="130"/>
      <c r="F4265" s="131"/>
    </row>
    <row r="4266" spans="3:6" x14ac:dyDescent="0.2">
      <c r="C4266" s="130"/>
      <c r="F4266" s="131"/>
    </row>
    <row r="4267" spans="3:6" x14ac:dyDescent="0.2">
      <c r="C4267" s="130"/>
      <c r="F4267" s="131"/>
    </row>
    <row r="4268" spans="3:6" x14ac:dyDescent="0.2">
      <c r="C4268" s="130"/>
      <c r="F4268" s="131"/>
    </row>
    <row r="4269" spans="3:6" x14ac:dyDescent="0.2">
      <c r="C4269" s="130"/>
      <c r="F4269" s="131"/>
    </row>
    <row r="4270" spans="3:6" x14ac:dyDescent="0.2">
      <c r="C4270" s="130"/>
      <c r="F4270" s="131"/>
    </row>
    <row r="4271" spans="3:6" x14ac:dyDescent="0.2">
      <c r="C4271" s="130"/>
      <c r="F4271" s="131"/>
    </row>
    <row r="4272" spans="3:6" x14ac:dyDescent="0.2">
      <c r="C4272" s="130"/>
      <c r="F4272" s="131"/>
    </row>
    <row r="4273" spans="3:6" x14ac:dyDescent="0.2">
      <c r="C4273" s="130"/>
      <c r="F4273" s="131"/>
    </row>
    <row r="4274" spans="3:6" x14ac:dyDescent="0.2">
      <c r="C4274" s="130"/>
      <c r="F4274" s="131"/>
    </row>
    <row r="4275" spans="3:6" x14ac:dyDescent="0.2">
      <c r="C4275" s="130"/>
      <c r="F4275" s="131"/>
    </row>
    <row r="4276" spans="3:6" x14ac:dyDescent="0.2">
      <c r="C4276" s="130"/>
      <c r="F4276" s="131"/>
    </row>
    <row r="4277" spans="3:6" x14ac:dyDescent="0.2">
      <c r="C4277" s="130"/>
      <c r="F4277" s="131"/>
    </row>
    <row r="4278" spans="3:6" x14ac:dyDescent="0.2">
      <c r="C4278" s="130"/>
      <c r="F4278" s="131"/>
    </row>
    <row r="4279" spans="3:6" x14ac:dyDescent="0.2">
      <c r="C4279" s="130"/>
      <c r="F4279" s="131"/>
    </row>
    <row r="4280" spans="3:6" x14ac:dyDescent="0.2">
      <c r="C4280" s="130"/>
      <c r="F4280" s="131"/>
    </row>
    <row r="4281" spans="3:6" x14ac:dyDescent="0.2">
      <c r="C4281" s="130"/>
      <c r="F4281" s="131"/>
    </row>
    <row r="4282" spans="3:6" x14ac:dyDescent="0.2">
      <c r="C4282" s="130"/>
      <c r="F4282" s="131"/>
    </row>
    <row r="4283" spans="3:6" x14ac:dyDescent="0.2">
      <c r="C4283" s="130"/>
      <c r="F4283" s="131"/>
    </row>
    <row r="4284" spans="3:6" x14ac:dyDescent="0.2">
      <c r="C4284" s="130"/>
      <c r="F4284" s="131"/>
    </row>
    <row r="4285" spans="3:6" x14ac:dyDescent="0.2">
      <c r="C4285" s="130"/>
      <c r="F4285" s="131"/>
    </row>
    <row r="4286" spans="3:6" x14ac:dyDescent="0.2">
      <c r="C4286" s="130"/>
      <c r="F4286" s="131"/>
    </row>
    <row r="4287" spans="3:6" x14ac:dyDescent="0.2">
      <c r="C4287" s="130"/>
      <c r="F4287" s="131"/>
    </row>
    <row r="4288" spans="3:6" x14ac:dyDescent="0.2">
      <c r="C4288" s="130"/>
      <c r="F4288" s="131"/>
    </row>
    <row r="4289" spans="3:6" x14ac:dyDescent="0.2">
      <c r="C4289" s="130"/>
      <c r="F4289" s="131"/>
    </row>
    <row r="4290" spans="3:6" x14ac:dyDescent="0.2">
      <c r="C4290" s="130"/>
      <c r="F4290" s="131"/>
    </row>
    <row r="4291" spans="3:6" x14ac:dyDescent="0.2">
      <c r="C4291" s="130"/>
      <c r="F4291" s="131"/>
    </row>
    <row r="4292" spans="3:6" x14ac:dyDescent="0.2">
      <c r="C4292" s="130"/>
      <c r="F4292" s="131"/>
    </row>
    <row r="4293" spans="3:6" x14ac:dyDescent="0.2">
      <c r="C4293" s="130"/>
      <c r="F4293" s="131"/>
    </row>
    <row r="4294" spans="3:6" x14ac:dyDescent="0.2">
      <c r="C4294" s="130"/>
      <c r="F4294" s="131"/>
    </row>
    <row r="4295" spans="3:6" x14ac:dyDescent="0.2">
      <c r="C4295" s="130"/>
      <c r="F4295" s="131"/>
    </row>
    <row r="4296" spans="3:6" x14ac:dyDescent="0.2">
      <c r="C4296" s="130"/>
      <c r="F4296" s="131"/>
    </row>
    <row r="4297" spans="3:6" x14ac:dyDescent="0.2">
      <c r="C4297" s="130"/>
      <c r="F4297" s="131"/>
    </row>
    <row r="4298" spans="3:6" x14ac:dyDescent="0.2">
      <c r="C4298" s="130"/>
      <c r="F4298" s="131"/>
    </row>
    <row r="4299" spans="3:6" x14ac:dyDescent="0.2">
      <c r="C4299" s="130"/>
      <c r="F4299" s="131"/>
    </row>
    <row r="4300" spans="3:6" x14ac:dyDescent="0.2">
      <c r="C4300" s="130"/>
      <c r="F4300" s="131"/>
    </row>
    <row r="4301" spans="3:6" x14ac:dyDescent="0.2">
      <c r="C4301" s="130"/>
      <c r="F4301" s="131"/>
    </row>
    <row r="4302" spans="3:6" x14ac:dyDescent="0.2">
      <c r="C4302" s="130"/>
      <c r="F4302" s="131"/>
    </row>
    <row r="4303" spans="3:6" x14ac:dyDescent="0.2">
      <c r="C4303" s="130"/>
      <c r="F4303" s="131"/>
    </row>
    <row r="4304" spans="3:6" x14ac:dyDescent="0.2">
      <c r="C4304" s="130"/>
      <c r="F4304" s="131"/>
    </row>
    <row r="4305" spans="3:6" x14ac:dyDescent="0.2">
      <c r="C4305" s="130"/>
      <c r="F4305" s="131"/>
    </row>
    <row r="4306" spans="3:6" x14ac:dyDescent="0.2">
      <c r="C4306" s="130"/>
      <c r="F4306" s="131"/>
    </row>
    <row r="4307" spans="3:6" x14ac:dyDescent="0.2">
      <c r="C4307" s="130"/>
      <c r="F4307" s="131"/>
    </row>
    <row r="4308" spans="3:6" x14ac:dyDescent="0.2">
      <c r="C4308" s="130"/>
      <c r="F4308" s="131"/>
    </row>
    <row r="4309" spans="3:6" x14ac:dyDescent="0.2">
      <c r="C4309" s="130"/>
      <c r="F4309" s="131"/>
    </row>
    <row r="4310" spans="3:6" x14ac:dyDescent="0.2">
      <c r="C4310" s="130"/>
      <c r="F4310" s="131"/>
    </row>
    <row r="4311" spans="3:6" x14ac:dyDescent="0.2">
      <c r="C4311" s="130"/>
      <c r="F4311" s="131"/>
    </row>
    <row r="4312" spans="3:6" x14ac:dyDescent="0.2">
      <c r="C4312" s="130"/>
      <c r="F4312" s="131"/>
    </row>
    <row r="4313" spans="3:6" x14ac:dyDescent="0.2">
      <c r="C4313" s="130"/>
      <c r="F4313" s="131"/>
    </row>
    <row r="4314" spans="3:6" x14ac:dyDescent="0.2">
      <c r="C4314" s="130"/>
      <c r="F4314" s="131"/>
    </row>
    <row r="4315" spans="3:6" x14ac:dyDescent="0.2">
      <c r="C4315" s="130"/>
      <c r="F4315" s="131"/>
    </row>
    <row r="4316" spans="3:6" x14ac:dyDescent="0.2">
      <c r="C4316" s="130"/>
      <c r="F4316" s="131"/>
    </row>
    <row r="4317" spans="3:6" x14ac:dyDescent="0.2">
      <c r="C4317" s="130"/>
      <c r="F4317" s="131"/>
    </row>
    <row r="4318" spans="3:6" x14ac:dyDescent="0.2">
      <c r="C4318" s="130"/>
      <c r="F4318" s="131"/>
    </row>
    <row r="4319" spans="3:6" x14ac:dyDescent="0.2">
      <c r="C4319" s="130"/>
      <c r="F4319" s="131"/>
    </row>
    <row r="4320" spans="3:6" x14ac:dyDescent="0.2">
      <c r="C4320" s="130"/>
      <c r="F4320" s="131"/>
    </row>
    <row r="4321" spans="3:6" x14ac:dyDescent="0.2">
      <c r="C4321" s="130"/>
      <c r="F4321" s="131"/>
    </row>
    <row r="4322" spans="3:6" x14ac:dyDescent="0.2">
      <c r="C4322" s="130"/>
      <c r="F4322" s="131"/>
    </row>
    <row r="4323" spans="3:6" x14ac:dyDescent="0.2">
      <c r="C4323" s="130"/>
      <c r="F4323" s="131"/>
    </row>
    <row r="4324" spans="3:6" x14ac:dyDescent="0.2">
      <c r="C4324" s="130"/>
      <c r="F4324" s="131"/>
    </row>
    <row r="4325" spans="3:6" x14ac:dyDescent="0.2">
      <c r="C4325" s="130"/>
      <c r="F4325" s="131"/>
    </row>
    <row r="4326" spans="3:6" x14ac:dyDescent="0.2">
      <c r="C4326" s="130"/>
      <c r="F4326" s="131"/>
    </row>
    <row r="4327" spans="3:6" x14ac:dyDescent="0.2">
      <c r="C4327" s="130"/>
      <c r="F4327" s="131"/>
    </row>
    <row r="4328" spans="3:6" x14ac:dyDescent="0.2">
      <c r="C4328" s="130"/>
      <c r="F4328" s="131"/>
    </row>
    <row r="4329" spans="3:6" x14ac:dyDescent="0.2">
      <c r="C4329" s="130"/>
      <c r="F4329" s="131"/>
    </row>
    <row r="4330" spans="3:6" x14ac:dyDescent="0.2">
      <c r="C4330" s="130"/>
      <c r="F4330" s="131"/>
    </row>
    <row r="4331" spans="3:6" x14ac:dyDescent="0.2">
      <c r="C4331" s="130"/>
      <c r="F4331" s="131"/>
    </row>
    <row r="4332" spans="3:6" x14ac:dyDescent="0.2">
      <c r="C4332" s="130"/>
      <c r="F4332" s="131"/>
    </row>
    <row r="4333" spans="3:6" x14ac:dyDescent="0.2">
      <c r="C4333" s="130"/>
      <c r="F4333" s="131"/>
    </row>
    <row r="4334" spans="3:6" x14ac:dyDescent="0.2">
      <c r="C4334" s="130"/>
      <c r="F4334" s="131"/>
    </row>
    <row r="4335" spans="3:6" x14ac:dyDescent="0.2">
      <c r="C4335" s="130"/>
      <c r="F4335" s="131"/>
    </row>
    <row r="4336" spans="3:6" x14ac:dyDescent="0.2">
      <c r="C4336" s="130"/>
      <c r="F4336" s="131"/>
    </row>
    <row r="4337" spans="3:6" x14ac:dyDescent="0.2">
      <c r="C4337" s="130"/>
      <c r="F4337" s="131"/>
    </row>
    <row r="4338" spans="3:6" x14ac:dyDescent="0.2">
      <c r="C4338" s="130"/>
      <c r="F4338" s="131"/>
    </row>
    <row r="4339" spans="3:6" x14ac:dyDescent="0.2">
      <c r="C4339" s="130"/>
      <c r="F4339" s="131"/>
    </row>
    <row r="4340" spans="3:6" x14ac:dyDescent="0.2">
      <c r="C4340" s="130"/>
      <c r="F4340" s="131"/>
    </row>
    <row r="4341" spans="3:6" x14ac:dyDescent="0.2">
      <c r="C4341" s="130"/>
      <c r="F4341" s="131"/>
    </row>
    <row r="4342" spans="3:6" x14ac:dyDescent="0.2">
      <c r="C4342" s="130"/>
      <c r="F4342" s="131"/>
    </row>
    <row r="4343" spans="3:6" x14ac:dyDescent="0.2">
      <c r="C4343" s="130"/>
      <c r="F4343" s="131"/>
    </row>
    <row r="4344" spans="3:6" x14ac:dyDescent="0.2">
      <c r="C4344" s="130"/>
      <c r="F4344" s="131"/>
    </row>
    <row r="4345" spans="3:6" x14ac:dyDescent="0.2">
      <c r="C4345" s="130"/>
      <c r="F4345" s="131"/>
    </row>
    <row r="4346" spans="3:6" x14ac:dyDescent="0.2">
      <c r="C4346" s="130"/>
      <c r="F4346" s="131"/>
    </row>
    <row r="4347" spans="3:6" x14ac:dyDescent="0.2">
      <c r="C4347" s="130"/>
      <c r="F4347" s="131"/>
    </row>
    <row r="4348" spans="3:6" x14ac:dyDescent="0.2">
      <c r="C4348" s="130"/>
      <c r="F4348" s="131"/>
    </row>
    <row r="4349" spans="3:6" x14ac:dyDescent="0.2">
      <c r="C4349" s="130"/>
      <c r="F4349" s="131"/>
    </row>
    <row r="4350" spans="3:6" x14ac:dyDescent="0.2">
      <c r="C4350" s="130"/>
      <c r="F4350" s="131"/>
    </row>
    <row r="4351" spans="3:6" x14ac:dyDescent="0.2">
      <c r="C4351" s="130"/>
      <c r="F4351" s="131"/>
    </row>
    <row r="4352" spans="3:6" x14ac:dyDescent="0.2">
      <c r="C4352" s="130"/>
      <c r="F4352" s="131"/>
    </row>
    <row r="4353" spans="3:6" x14ac:dyDescent="0.2">
      <c r="C4353" s="130"/>
      <c r="F4353" s="131"/>
    </row>
    <row r="4354" spans="3:6" x14ac:dyDescent="0.2">
      <c r="C4354" s="130"/>
      <c r="F4354" s="131"/>
    </row>
    <row r="4355" spans="3:6" x14ac:dyDescent="0.2">
      <c r="C4355" s="130"/>
      <c r="F4355" s="131"/>
    </row>
    <row r="4356" spans="3:6" x14ac:dyDescent="0.2">
      <c r="C4356" s="130"/>
      <c r="F4356" s="131"/>
    </row>
    <row r="4357" spans="3:6" x14ac:dyDescent="0.2">
      <c r="C4357" s="130"/>
      <c r="F4357" s="131"/>
    </row>
    <row r="4358" spans="3:6" x14ac:dyDescent="0.2">
      <c r="C4358" s="130"/>
      <c r="F4358" s="131"/>
    </row>
    <row r="4359" spans="3:6" x14ac:dyDescent="0.2">
      <c r="C4359" s="130"/>
      <c r="F4359" s="131"/>
    </row>
    <row r="4360" spans="3:6" x14ac:dyDescent="0.2">
      <c r="C4360" s="130"/>
      <c r="F4360" s="131"/>
    </row>
    <row r="4361" spans="3:6" x14ac:dyDescent="0.2">
      <c r="C4361" s="130"/>
      <c r="F4361" s="131"/>
    </row>
    <row r="4362" spans="3:6" x14ac:dyDescent="0.2">
      <c r="C4362" s="130"/>
      <c r="F4362" s="131"/>
    </row>
    <row r="4363" spans="3:6" x14ac:dyDescent="0.2">
      <c r="C4363" s="130"/>
      <c r="F4363" s="131"/>
    </row>
    <row r="4364" spans="3:6" x14ac:dyDescent="0.2">
      <c r="C4364" s="130"/>
      <c r="F4364" s="131"/>
    </row>
    <row r="4365" spans="3:6" x14ac:dyDescent="0.2">
      <c r="C4365" s="130"/>
      <c r="F4365" s="131"/>
    </row>
    <row r="4366" spans="3:6" x14ac:dyDescent="0.2">
      <c r="C4366" s="130"/>
      <c r="F4366" s="131"/>
    </row>
    <row r="4367" spans="3:6" x14ac:dyDescent="0.2">
      <c r="C4367" s="130"/>
      <c r="F4367" s="131"/>
    </row>
    <row r="4368" spans="3:6" x14ac:dyDescent="0.2">
      <c r="C4368" s="130"/>
      <c r="F4368" s="131"/>
    </row>
    <row r="4369" spans="3:6" x14ac:dyDescent="0.2">
      <c r="C4369" s="130"/>
      <c r="F4369" s="131"/>
    </row>
    <row r="4370" spans="3:6" x14ac:dyDescent="0.2">
      <c r="C4370" s="130"/>
      <c r="F4370" s="131"/>
    </row>
    <row r="4371" spans="3:6" x14ac:dyDescent="0.2">
      <c r="C4371" s="130"/>
      <c r="F4371" s="131"/>
    </row>
    <row r="4372" spans="3:6" x14ac:dyDescent="0.2">
      <c r="C4372" s="130"/>
      <c r="F4372" s="131"/>
    </row>
    <row r="4373" spans="3:6" x14ac:dyDescent="0.2">
      <c r="C4373" s="130"/>
      <c r="F4373" s="131"/>
    </row>
    <row r="4374" spans="3:6" x14ac:dyDescent="0.2">
      <c r="C4374" s="130"/>
      <c r="F4374" s="131"/>
    </row>
    <row r="4375" spans="3:6" x14ac:dyDescent="0.2">
      <c r="C4375" s="130"/>
      <c r="F4375" s="131"/>
    </row>
    <row r="4376" spans="3:6" x14ac:dyDescent="0.2">
      <c r="C4376" s="130"/>
      <c r="F4376" s="131"/>
    </row>
    <row r="4377" spans="3:6" x14ac:dyDescent="0.2">
      <c r="C4377" s="130"/>
      <c r="F4377" s="131"/>
    </row>
    <row r="4378" spans="3:6" x14ac:dyDescent="0.2">
      <c r="C4378" s="130"/>
      <c r="F4378" s="131"/>
    </row>
    <row r="4379" spans="3:6" x14ac:dyDescent="0.2">
      <c r="C4379" s="130"/>
      <c r="F4379" s="131"/>
    </row>
    <row r="4380" spans="3:6" x14ac:dyDescent="0.2">
      <c r="C4380" s="130"/>
      <c r="F4380" s="131"/>
    </row>
    <row r="4381" spans="3:6" x14ac:dyDescent="0.2">
      <c r="C4381" s="130"/>
      <c r="F4381" s="131"/>
    </row>
    <row r="4382" spans="3:6" x14ac:dyDescent="0.2">
      <c r="C4382" s="130"/>
      <c r="F4382" s="131"/>
    </row>
    <row r="4383" spans="3:6" x14ac:dyDescent="0.2">
      <c r="C4383" s="130"/>
      <c r="F4383" s="131"/>
    </row>
    <row r="4384" spans="3:6" x14ac:dyDescent="0.2">
      <c r="C4384" s="130"/>
      <c r="F4384" s="131"/>
    </row>
    <row r="4385" spans="3:6" x14ac:dyDescent="0.2">
      <c r="C4385" s="130"/>
      <c r="F4385" s="131"/>
    </row>
    <row r="4386" spans="3:6" x14ac:dyDescent="0.2">
      <c r="C4386" s="130"/>
      <c r="F4386" s="131"/>
    </row>
    <row r="4387" spans="3:6" x14ac:dyDescent="0.2">
      <c r="C4387" s="130"/>
      <c r="F4387" s="131"/>
    </row>
    <row r="4388" spans="3:6" x14ac:dyDescent="0.2">
      <c r="C4388" s="130"/>
      <c r="F4388" s="131"/>
    </row>
    <row r="4389" spans="3:6" x14ac:dyDescent="0.2">
      <c r="C4389" s="130"/>
      <c r="F4389" s="131"/>
    </row>
    <row r="4390" spans="3:6" x14ac:dyDescent="0.2">
      <c r="C4390" s="130"/>
      <c r="F4390" s="131"/>
    </row>
    <row r="4391" spans="3:6" x14ac:dyDescent="0.2">
      <c r="C4391" s="130"/>
      <c r="F4391" s="131"/>
    </row>
    <row r="4392" spans="3:6" x14ac:dyDescent="0.2">
      <c r="C4392" s="130"/>
      <c r="F4392" s="131"/>
    </row>
    <row r="4393" spans="3:6" x14ac:dyDescent="0.2">
      <c r="C4393" s="130"/>
      <c r="F4393" s="131"/>
    </row>
    <row r="4394" spans="3:6" x14ac:dyDescent="0.2">
      <c r="C4394" s="130"/>
      <c r="F4394" s="131"/>
    </row>
    <row r="4395" spans="3:6" x14ac:dyDescent="0.2">
      <c r="C4395" s="130"/>
      <c r="F4395" s="131"/>
    </row>
    <row r="4396" spans="3:6" x14ac:dyDescent="0.2">
      <c r="C4396" s="130"/>
      <c r="F4396" s="131"/>
    </row>
    <row r="4397" spans="3:6" x14ac:dyDescent="0.2">
      <c r="C4397" s="130"/>
      <c r="F4397" s="131"/>
    </row>
    <row r="4398" spans="3:6" x14ac:dyDescent="0.2">
      <c r="C4398" s="130"/>
      <c r="F4398" s="131"/>
    </row>
    <row r="4399" spans="3:6" x14ac:dyDescent="0.2">
      <c r="C4399" s="130"/>
      <c r="F4399" s="131"/>
    </row>
    <row r="4400" spans="3:6" x14ac:dyDescent="0.2">
      <c r="C4400" s="130"/>
      <c r="F4400" s="131"/>
    </row>
    <row r="4401" spans="3:6" x14ac:dyDescent="0.2">
      <c r="C4401" s="130"/>
      <c r="F4401" s="131"/>
    </row>
    <row r="4402" spans="3:6" x14ac:dyDescent="0.2">
      <c r="C4402" s="130"/>
      <c r="F4402" s="131"/>
    </row>
    <row r="4403" spans="3:6" x14ac:dyDescent="0.2">
      <c r="C4403" s="130"/>
      <c r="F4403" s="131"/>
    </row>
    <row r="4404" spans="3:6" x14ac:dyDescent="0.2">
      <c r="C4404" s="130"/>
      <c r="F4404" s="131"/>
    </row>
    <row r="4405" spans="3:6" x14ac:dyDescent="0.2">
      <c r="C4405" s="130"/>
      <c r="F4405" s="131"/>
    </row>
    <row r="4406" spans="3:6" x14ac:dyDescent="0.2">
      <c r="C4406" s="130"/>
      <c r="F4406" s="131"/>
    </row>
    <row r="4407" spans="3:6" x14ac:dyDescent="0.2">
      <c r="C4407" s="130"/>
      <c r="F4407" s="131"/>
    </row>
    <row r="4408" spans="3:6" x14ac:dyDescent="0.2">
      <c r="C4408" s="130"/>
      <c r="F4408" s="131"/>
    </row>
    <row r="4409" spans="3:6" x14ac:dyDescent="0.2">
      <c r="C4409" s="130"/>
      <c r="F4409" s="131"/>
    </row>
    <row r="4410" spans="3:6" x14ac:dyDescent="0.2">
      <c r="C4410" s="130"/>
      <c r="F4410" s="131"/>
    </row>
    <row r="4411" spans="3:6" x14ac:dyDescent="0.2">
      <c r="C4411" s="130"/>
      <c r="F4411" s="131"/>
    </row>
    <row r="4412" spans="3:6" x14ac:dyDescent="0.2">
      <c r="C4412" s="130"/>
      <c r="F4412" s="131"/>
    </row>
    <row r="4413" spans="3:6" x14ac:dyDescent="0.2">
      <c r="C4413" s="130"/>
      <c r="F4413" s="131"/>
    </row>
    <row r="4414" spans="3:6" x14ac:dyDescent="0.2">
      <c r="C4414" s="130"/>
      <c r="F4414" s="131"/>
    </row>
    <row r="4415" spans="3:6" x14ac:dyDescent="0.2">
      <c r="C4415" s="130"/>
      <c r="F4415" s="131"/>
    </row>
    <row r="4416" spans="3:6" x14ac:dyDescent="0.2">
      <c r="C4416" s="130"/>
      <c r="F4416" s="131"/>
    </row>
    <row r="4417" spans="3:6" x14ac:dyDescent="0.2">
      <c r="C4417" s="130"/>
      <c r="F4417" s="131"/>
    </row>
    <row r="4418" spans="3:6" x14ac:dyDescent="0.2">
      <c r="C4418" s="130"/>
      <c r="F4418" s="131"/>
    </row>
    <row r="4419" spans="3:6" x14ac:dyDescent="0.2">
      <c r="C4419" s="130"/>
      <c r="F4419" s="131"/>
    </row>
    <row r="4420" spans="3:6" x14ac:dyDescent="0.2">
      <c r="C4420" s="130"/>
      <c r="F4420" s="131"/>
    </row>
    <row r="4421" spans="3:6" x14ac:dyDescent="0.2">
      <c r="C4421" s="130"/>
      <c r="F4421" s="131"/>
    </row>
    <row r="4422" spans="3:6" x14ac:dyDescent="0.2">
      <c r="C4422" s="130"/>
      <c r="F4422" s="131"/>
    </row>
    <row r="4423" spans="3:6" x14ac:dyDescent="0.2">
      <c r="C4423" s="130"/>
      <c r="F4423" s="131"/>
    </row>
    <row r="4424" spans="3:6" x14ac:dyDescent="0.2">
      <c r="C4424" s="130"/>
      <c r="F4424" s="131"/>
    </row>
    <row r="4425" spans="3:6" x14ac:dyDescent="0.2">
      <c r="C4425" s="130"/>
      <c r="F4425" s="131"/>
    </row>
    <row r="4426" spans="3:6" x14ac:dyDescent="0.2">
      <c r="C4426" s="130"/>
      <c r="F4426" s="131"/>
    </row>
    <row r="4427" spans="3:6" x14ac:dyDescent="0.2">
      <c r="C4427" s="130"/>
      <c r="F4427" s="131"/>
    </row>
    <row r="4428" spans="3:6" x14ac:dyDescent="0.2">
      <c r="C4428" s="130"/>
      <c r="F4428" s="131"/>
    </row>
    <row r="4429" spans="3:6" x14ac:dyDescent="0.2">
      <c r="C4429" s="130"/>
      <c r="F4429" s="131"/>
    </row>
    <row r="4430" spans="3:6" x14ac:dyDescent="0.2">
      <c r="C4430" s="130"/>
      <c r="F4430" s="131"/>
    </row>
    <row r="4431" spans="3:6" x14ac:dyDescent="0.2">
      <c r="C4431" s="130"/>
      <c r="F4431" s="131"/>
    </row>
    <row r="4432" spans="3:6" x14ac:dyDescent="0.2">
      <c r="C4432" s="130"/>
      <c r="F4432" s="131"/>
    </row>
    <row r="4433" spans="3:6" x14ac:dyDescent="0.2">
      <c r="C4433" s="130"/>
      <c r="F4433" s="131"/>
    </row>
    <row r="4434" spans="3:6" x14ac:dyDescent="0.2">
      <c r="C4434" s="130"/>
      <c r="F4434" s="131"/>
    </row>
    <row r="4435" spans="3:6" x14ac:dyDescent="0.2">
      <c r="C4435" s="130"/>
      <c r="F4435" s="131"/>
    </row>
    <row r="4436" spans="3:6" x14ac:dyDescent="0.2">
      <c r="C4436" s="130"/>
      <c r="F4436" s="131"/>
    </row>
    <row r="4437" spans="3:6" x14ac:dyDescent="0.2">
      <c r="C4437" s="130"/>
      <c r="F4437" s="131"/>
    </row>
    <row r="4438" spans="3:6" x14ac:dyDescent="0.2">
      <c r="C4438" s="130"/>
      <c r="F4438" s="131"/>
    </row>
    <row r="4439" spans="3:6" x14ac:dyDescent="0.2">
      <c r="C4439" s="130"/>
      <c r="F4439" s="131"/>
    </row>
    <row r="4440" spans="3:6" x14ac:dyDescent="0.2">
      <c r="C4440" s="130"/>
      <c r="F4440" s="131"/>
    </row>
    <row r="4441" spans="3:6" x14ac:dyDescent="0.2">
      <c r="C4441" s="130"/>
      <c r="F4441" s="131"/>
    </row>
    <row r="4442" spans="3:6" x14ac:dyDescent="0.2">
      <c r="C4442" s="130"/>
      <c r="F4442" s="131"/>
    </row>
    <row r="4443" spans="3:6" x14ac:dyDescent="0.2">
      <c r="C4443" s="130"/>
      <c r="F4443" s="131"/>
    </row>
    <row r="4444" spans="3:6" x14ac:dyDescent="0.2">
      <c r="C4444" s="130"/>
      <c r="F4444" s="131"/>
    </row>
    <row r="4445" spans="3:6" x14ac:dyDescent="0.2">
      <c r="C4445" s="130"/>
      <c r="F4445" s="131"/>
    </row>
    <row r="4446" spans="3:6" x14ac:dyDescent="0.2">
      <c r="C4446" s="130"/>
      <c r="F4446" s="131"/>
    </row>
    <row r="4447" spans="3:6" x14ac:dyDescent="0.2">
      <c r="C4447" s="130"/>
      <c r="F4447" s="131"/>
    </row>
    <row r="4448" spans="3:6" x14ac:dyDescent="0.2">
      <c r="C4448" s="130"/>
      <c r="F4448" s="131"/>
    </row>
    <row r="4449" spans="3:6" x14ac:dyDescent="0.2">
      <c r="C4449" s="130"/>
      <c r="F4449" s="131"/>
    </row>
    <row r="4450" spans="3:6" x14ac:dyDescent="0.2">
      <c r="C4450" s="130"/>
      <c r="F4450" s="131"/>
    </row>
    <row r="4451" spans="3:6" x14ac:dyDescent="0.2">
      <c r="C4451" s="130"/>
      <c r="F4451" s="131"/>
    </row>
    <row r="4452" spans="3:6" x14ac:dyDescent="0.2">
      <c r="C4452" s="130"/>
      <c r="F4452" s="131"/>
    </row>
    <row r="4453" spans="3:6" x14ac:dyDescent="0.2">
      <c r="C4453" s="130"/>
      <c r="F4453" s="131"/>
    </row>
    <row r="4454" spans="3:6" x14ac:dyDescent="0.2">
      <c r="C4454" s="130"/>
      <c r="F4454" s="131"/>
    </row>
    <row r="4455" spans="3:6" x14ac:dyDescent="0.2">
      <c r="C4455" s="130"/>
      <c r="F4455" s="131"/>
    </row>
    <row r="4456" spans="3:6" x14ac:dyDescent="0.2">
      <c r="C4456" s="130"/>
      <c r="F4456" s="131"/>
    </row>
    <row r="4457" spans="3:6" x14ac:dyDescent="0.2">
      <c r="C4457" s="130"/>
      <c r="F4457" s="131"/>
    </row>
    <row r="4458" spans="3:6" x14ac:dyDescent="0.2">
      <c r="C4458" s="130"/>
      <c r="F4458" s="131"/>
    </row>
    <row r="4459" spans="3:6" x14ac:dyDescent="0.2">
      <c r="C4459" s="130"/>
      <c r="F4459" s="131"/>
    </row>
    <row r="4460" spans="3:6" x14ac:dyDescent="0.2">
      <c r="C4460" s="130"/>
      <c r="F4460" s="131"/>
    </row>
    <row r="4461" spans="3:6" x14ac:dyDescent="0.2">
      <c r="C4461" s="130"/>
      <c r="F4461" s="131"/>
    </row>
    <row r="4462" spans="3:6" x14ac:dyDescent="0.2">
      <c r="C4462" s="130"/>
      <c r="F4462" s="131"/>
    </row>
    <row r="4463" spans="3:6" x14ac:dyDescent="0.2">
      <c r="C4463" s="130"/>
      <c r="F4463" s="131"/>
    </row>
    <row r="4464" spans="3:6" x14ac:dyDescent="0.2">
      <c r="C4464" s="130"/>
      <c r="F4464" s="131"/>
    </row>
    <row r="4465" spans="3:6" x14ac:dyDescent="0.2">
      <c r="C4465" s="130"/>
      <c r="F4465" s="131"/>
    </row>
    <row r="4466" spans="3:6" x14ac:dyDescent="0.2">
      <c r="C4466" s="130"/>
      <c r="F4466" s="131"/>
    </row>
    <row r="4467" spans="3:6" x14ac:dyDescent="0.2">
      <c r="C4467" s="130"/>
      <c r="F4467" s="131"/>
    </row>
    <row r="4468" spans="3:6" x14ac:dyDescent="0.2">
      <c r="C4468" s="130"/>
      <c r="F4468" s="131"/>
    </row>
    <row r="4469" spans="3:6" x14ac:dyDescent="0.2">
      <c r="C4469" s="130"/>
      <c r="F4469" s="131"/>
    </row>
    <row r="4470" spans="3:6" x14ac:dyDescent="0.2">
      <c r="C4470" s="130"/>
      <c r="F4470" s="131"/>
    </row>
    <row r="4471" spans="3:6" x14ac:dyDescent="0.2">
      <c r="C4471" s="130"/>
      <c r="F4471" s="131"/>
    </row>
    <row r="4472" spans="3:6" x14ac:dyDescent="0.2">
      <c r="C4472" s="130"/>
      <c r="F4472" s="131"/>
    </row>
    <row r="4473" spans="3:6" x14ac:dyDescent="0.2">
      <c r="C4473" s="130"/>
      <c r="F4473" s="131"/>
    </row>
    <row r="4474" spans="3:6" x14ac:dyDescent="0.2">
      <c r="C4474" s="130"/>
      <c r="F4474" s="131"/>
    </row>
    <row r="4475" spans="3:6" x14ac:dyDescent="0.2">
      <c r="C4475" s="130"/>
      <c r="F4475" s="131"/>
    </row>
    <row r="4476" spans="3:6" x14ac:dyDescent="0.2">
      <c r="C4476" s="130"/>
      <c r="F4476" s="131"/>
    </row>
    <row r="4477" spans="3:6" x14ac:dyDescent="0.2">
      <c r="C4477" s="130"/>
      <c r="F4477" s="131"/>
    </row>
    <row r="4478" spans="3:6" x14ac:dyDescent="0.2">
      <c r="C4478" s="130"/>
      <c r="F4478" s="131"/>
    </row>
    <row r="4479" spans="3:6" x14ac:dyDescent="0.2">
      <c r="C4479" s="130"/>
      <c r="F4479" s="131"/>
    </row>
    <row r="4480" spans="3:6" x14ac:dyDescent="0.2">
      <c r="C4480" s="130"/>
      <c r="F4480" s="131"/>
    </row>
    <row r="4481" spans="3:6" x14ac:dyDescent="0.2">
      <c r="C4481" s="130"/>
      <c r="F4481" s="131"/>
    </row>
    <row r="4482" spans="3:6" x14ac:dyDescent="0.2">
      <c r="C4482" s="130"/>
      <c r="F4482" s="131"/>
    </row>
    <row r="4483" spans="3:6" x14ac:dyDescent="0.2">
      <c r="C4483" s="130"/>
      <c r="F4483" s="131"/>
    </row>
    <row r="4484" spans="3:6" x14ac:dyDescent="0.2">
      <c r="C4484" s="130"/>
      <c r="F4484" s="131"/>
    </row>
    <row r="4485" spans="3:6" x14ac:dyDescent="0.2">
      <c r="C4485" s="130"/>
      <c r="F4485" s="131"/>
    </row>
    <row r="4486" spans="3:6" x14ac:dyDescent="0.2">
      <c r="C4486" s="130"/>
      <c r="F4486" s="131"/>
    </row>
    <row r="4487" spans="3:6" x14ac:dyDescent="0.2">
      <c r="C4487" s="130"/>
      <c r="F4487" s="131"/>
    </row>
    <row r="4488" spans="3:6" x14ac:dyDescent="0.2">
      <c r="C4488" s="130"/>
      <c r="F4488" s="131"/>
    </row>
    <row r="4489" spans="3:6" x14ac:dyDescent="0.2">
      <c r="C4489" s="130"/>
      <c r="F4489" s="131"/>
    </row>
    <row r="4490" spans="3:6" x14ac:dyDescent="0.2">
      <c r="C4490" s="130"/>
      <c r="F4490" s="131"/>
    </row>
    <row r="4491" spans="3:6" x14ac:dyDescent="0.2">
      <c r="C4491" s="130"/>
      <c r="F4491" s="131"/>
    </row>
    <row r="4492" spans="3:6" x14ac:dyDescent="0.2">
      <c r="C4492" s="130"/>
      <c r="F4492" s="131"/>
    </row>
    <row r="4493" spans="3:6" x14ac:dyDescent="0.2">
      <c r="C4493" s="130"/>
      <c r="F4493" s="131"/>
    </row>
    <row r="4494" spans="3:6" x14ac:dyDescent="0.2">
      <c r="C4494" s="130"/>
      <c r="F4494" s="131"/>
    </row>
    <row r="4495" spans="3:6" x14ac:dyDescent="0.2">
      <c r="C4495" s="130"/>
      <c r="F4495" s="131"/>
    </row>
    <row r="4496" spans="3:6" x14ac:dyDescent="0.2">
      <c r="C4496" s="130"/>
      <c r="F4496" s="131"/>
    </row>
    <row r="4497" spans="3:6" x14ac:dyDescent="0.2">
      <c r="C4497" s="130"/>
      <c r="F4497" s="131"/>
    </row>
    <row r="4498" spans="3:6" x14ac:dyDescent="0.2">
      <c r="C4498" s="130"/>
      <c r="F4498" s="131"/>
    </row>
    <row r="4499" spans="3:6" x14ac:dyDescent="0.2">
      <c r="C4499" s="130"/>
      <c r="F4499" s="131"/>
    </row>
    <row r="4500" spans="3:6" x14ac:dyDescent="0.2">
      <c r="C4500" s="130"/>
      <c r="F4500" s="131"/>
    </row>
    <row r="4501" spans="3:6" x14ac:dyDescent="0.2">
      <c r="C4501" s="130"/>
      <c r="F4501" s="131"/>
    </row>
    <row r="4502" spans="3:6" x14ac:dyDescent="0.2">
      <c r="C4502" s="130"/>
      <c r="F4502" s="131"/>
    </row>
    <row r="4503" spans="3:6" x14ac:dyDescent="0.2">
      <c r="C4503" s="130"/>
      <c r="F4503" s="131"/>
    </row>
    <row r="4504" spans="3:6" x14ac:dyDescent="0.2">
      <c r="C4504" s="130"/>
      <c r="F4504" s="131"/>
    </row>
    <row r="4505" spans="3:6" x14ac:dyDescent="0.2">
      <c r="C4505" s="130"/>
      <c r="F4505" s="131"/>
    </row>
    <row r="4506" spans="3:6" x14ac:dyDescent="0.2">
      <c r="C4506" s="130"/>
      <c r="F4506" s="131"/>
    </row>
    <row r="4507" spans="3:6" x14ac:dyDescent="0.2">
      <c r="C4507" s="130"/>
      <c r="F4507" s="131"/>
    </row>
    <row r="4508" spans="3:6" x14ac:dyDescent="0.2">
      <c r="C4508" s="130"/>
      <c r="F4508" s="131"/>
    </row>
    <row r="4509" spans="3:6" x14ac:dyDescent="0.2">
      <c r="C4509" s="130"/>
      <c r="F4509" s="131"/>
    </row>
    <row r="4510" spans="3:6" x14ac:dyDescent="0.2">
      <c r="C4510" s="130"/>
      <c r="F4510" s="131"/>
    </row>
    <row r="4511" spans="3:6" x14ac:dyDescent="0.2">
      <c r="C4511" s="130"/>
      <c r="F4511" s="131"/>
    </row>
    <row r="4512" spans="3:6" x14ac:dyDescent="0.2">
      <c r="C4512" s="130"/>
      <c r="F4512" s="131"/>
    </row>
    <row r="4513" spans="3:6" x14ac:dyDescent="0.2">
      <c r="C4513" s="130"/>
      <c r="F4513" s="131"/>
    </row>
    <row r="4514" spans="3:6" x14ac:dyDescent="0.2">
      <c r="C4514" s="130"/>
      <c r="F4514" s="131"/>
    </row>
    <row r="4515" spans="3:6" x14ac:dyDescent="0.2">
      <c r="C4515" s="130"/>
      <c r="F4515" s="131"/>
    </row>
    <row r="4516" spans="3:6" x14ac:dyDescent="0.2">
      <c r="C4516" s="130"/>
      <c r="F4516" s="131"/>
    </row>
    <row r="4517" spans="3:6" x14ac:dyDescent="0.2">
      <c r="C4517" s="130"/>
      <c r="F4517" s="131"/>
    </row>
    <row r="4518" spans="3:6" x14ac:dyDescent="0.2">
      <c r="C4518" s="130"/>
      <c r="F4518" s="131"/>
    </row>
    <row r="4519" spans="3:6" x14ac:dyDescent="0.2">
      <c r="C4519" s="130"/>
      <c r="F4519" s="131"/>
    </row>
    <row r="4520" spans="3:6" x14ac:dyDescent="0.2">
      <c r="C4520" s="130"/>
      <c r="F4520" s="131"/>
    </row>
    <row r="4521" spans="3:6" x14ac:dyDescent="0.2">
      <c r="C4521" s="130"/>
      <c r="F4521" s="131"/>
    </row>
    <row r="4522" spans="3:6" x14ac:dyDescent="0.2">
      <c r="C4522" s="130"/>
      <c r="F4522" s="131"/>
    </row>
    <row r="4523" spans="3:6" x14ac:dyDescent="0.2">
      <c r="C4523" s="130"/>
      <c r="F4523" s="131"/>
    </row>
    <row r="4524" spans="3:6" x14ac:dyDescent="0.2">
      <c r="C4524" s="130"/>
      <c r="F4524" s="131"/>
    </row>
    <row r="4525" spans="3:6" x14ac:dyDescent="0.2">
      <c r="C4525" s="130"/>
      <c r="F4525" s="131"/>
    </row>
    <row r="4526" spans="3:6" x14ac:dyDescent="0.2">
      <c r="C4526" s="130"/>
      <c r="F4526" s="131"/>
    </row>
    <row r="4527" spans="3:6" x14ac:dyDescent="0.2">
      <c r="C4527" s="130"/>
      <c r="F4527" s="131"/>
    </row>
    <row r="4528" spans="3:6" x14ac:dyDescent="0.2">
      <c r="C4528" s="130"/>
      <c r="F4528" s="131"/>
    </row>
    <row r="4529" spans="3:6" x14ac:dyDescent="0.2">
      <c r="C4529" s="130"/>
      <c r="F4529" s="131"/>
    </row>
    <row r="4530" spans="3:6" x14ac:dyDescent="0.2">
      <c r="C4530" s="130"/>
      <c r="F4530" s="131"/>
    </row>
    <row r="4531" spans="3:6" x14ac:dyDescent="0.2">
      <c r="C4531" s="130"/>
      <c r="F4531" s="131"/>
    </row>
    <row r="4532" spans="3:6" x14ac:dyDescent="0.2">
      <c r="C4532" s="130"/>
      <c r="F4532" s="131"/>
    </row>
    <row r="4533" spans="3:6" x14ac:dyDescent="0.2">
      <c r="C4533" s="130"/>
      <c r="F4533" s="131"/>
    </row>
    <row r="4534" spans="3:6" x14ac:dyDescent="0.2">
      <c r="C4534" s="130"/>
      <c r="F4534" s="131"/>
    </row>
    <row r="4535" spans="3:6" x14ac:dyDescent="0.2">
      <c r="C4535" s="130"/>
      <c r="F4535" s="131"/>
    </row>
    <row r="4536" spans="3:6" x14ac:dyDescent="0.2">
      <c r="C4536" s="130"/>
      <c r="F4536" s="131"/>
    </row>
    <row r="4537" spans="3:6" x14ac:dyDescent="0.2">
      <c r="C4537" s="130"/>
      <c r="F4537" s="131"/>
    </row>
    <row r="4538" spans="3:6" x14ac:dyDescent="0.2">
      <c r="C4538" s="130"/>
      <c r="F4538" s="131"/>
    </row>
    <row r="4539" spans="3:6" x14ac:dyDescent="0.2">
      <c r="C4539" s="130"/>
      <c r="F4539" s="131"/>
    </row>
    <row r="4540" spans="3:6" x14ac:dyDescent="0.2">
      <c r="C4540" s="130"/>
      <c r="F4540" s="131"/>
    </row>
    <row r="4541" spans="3:6" x14ac:dyDescent="0.2">
      <c r="C4541" s="130"/>
      <c r="F4541" s="131"/>
    </row>
    <row r="4542" spans="3:6" x14ac:dyDescent="0.2">
      <c r="C4542" s="130"/>
      <c r="F4542" s="131"/>
    </row>
    <row r="4543" spans="3:6" x14ac:dyDescent="0.2">
      <c r="C4543" s="130"/>
      <c r="F4543" s="131"/>
    </row>
    <row r="4544" spans="3:6" x14ac:dyDescent="0.2">
      <c r="C4544" s="130"/>
      <c r="F4544" s="131"/>
    </row>
    <row r="4545" spans="3:6" x14ac:dyDescent="0.2">
      <c r="C4545" s="130"/>
      <c r="F4545" s="131"/>
    </row>
    <row r="4546" spans="3:6" x14ac:dyDescent="0.2">
      <c r="C4546" s="130"/>
      <c r="F4546" s="131"/>
    </row>
    <row r="4547" spans="3:6" x14ac:dyDescent="0.2">
      <c r="C4547" s="130"/>
      <c r="F4547" s="131"/>
    </row>
    <row r="4548" spans="3:6" x14ac:dyDescent="0.2">
      <c r="C4548" s="130"/>
      <c r="F4548" s="131"/>
    </row>
    <row r="4549" spans="3:6" x14ac:dyDescent="0.2">
      <c r="C4549" s="130"/>
      <c r="F4549" s="131"/>
    </row>
    <row r="4550" spans="3:6" x14ac:dyDescent="0.2">
      <c r="C4550" s="130"/>
      <c r="F4550" s="131"/>
    </row>
    <row r="4551" spans="3:6" x14ac:dyDescent="0.2">
      <c r="C4551" s="130"/>
      <c r="F4551" s="131"/>
    </row>
    <row r="4552" spans="3:6" x14ac:dyDescent="0.2">
      <c r="C4552" s="130"/>
      <c r="F4552" s="131"/>
    </row>
    <row r="4553" spans="3:6" x14ac:dyDescent="0.2">
      <c r="C4553" s="130"/>
      <c r="F4553" s="131"/>
    </row>
    <row r="4554" spans="3:6" x14ac:dyDescent="0.2">
      <c r="C4554" s="130"/>
      <c r="F4554" s="131"/>
    </row>
    <row r="4555" spans="3:6" x14ac:dyDescent="0.2">
      <c r="C4555" s="130"/>
      <c r="F4555" s="131"/>
    </row>
    <row r="4556" spans="3:6" x14ac:dyDescent="0.2">
      <c r="C4556" s="130"/>
      <c r="F4556" s="131"/>
    </row>
    <row r="4557" spans="3:6" x14ac:dyDescent="0.2">
      <c r="C4557" s="130"/>
      <c r="F4557" s="131"/>
    </row>
    <row r="4558" spans="3:6" x14ac:dyDescent="0.2">
      <c r="C4558" s="130"/>
      <c r="F4558" s="131"/>
    </row>
    <row r="4559" spans="3:6" x14ac:dyDescent="0.2">
      <c r="C4559" s="130"/>
      <c r="F4559" s="131"/>
    </row>
    <row r="4560" spans="3:6" x14ac:dyDescent="0.2">
      <c r="C4560" s="130"/>
      <c r="F4560" s="131"/>
    </row>
    <row r="4561" spans="3:6" x14ac:dyDescent="0.2">
      <c r="C4561" s="130"/>
      <c r="F4561" s="131"/>
    </row>
    <row r="4562" spans="3:6" x14ac:dyDescent="0.2">
      <c r="C4562" s="130"/>
      <c r="F4562" s="131"/>
    </row>
    <row r="4563" spans="3:6" x14ac:dyDescent="0.2">
      <c r="C4563" s="130"/>
      <c r="F4563" s="131"/>
    </row>
    <row r="4564" spans="3:6" x14ac:dyDescent="0.2">
      <c r="C4564" s="130"/>
      <c r="F4564" s="131"/>
    </row>
    <row r="4565" spans="3:6" x14ac:dyDescent="0.2">
      <c r="C4565" s="130"/>
      <c r="F4565" s="131"/>
    </row>
    <row r="4566" spans="3:6" x14ac:dyDescent="0.2">
      <c r="C4566" s="130"/>
      <c r="F4566" s="131"/>
    </row>
    <row r="4567" spans="3:6" x14ac:dyDescent="0.2">
      <c r="C4567" s="130"/>
      <c r="F4567" s="131"/>
    </row>
    <row r="4568" spans="3:6" x14ac:dyDescent="0.2">
      <c r="C4568" s="130"/>
      <c r="F4568" s="131"/>
    </row>
    <row r="4569" spans="3:6" x14ac:dyDescent="0.2">
      <c r="C4569" s="130"/>
      <c r="F4569" s="131"/>
    </row>
    <row r="4570" spans="3:6" x14ac:dyDescent="0.2">
      <c r="C4570" s="130"/>
      <c r="F4570" s="131"/>
    </row>
    <row r="4571" spans="3:6" x14ac:dyDescent="0.2">
      <c r="C4571" s="130"/>
      <c r="F4571" s="131"/>
    </row>
    <row r="4572" spans="3:6" x14ac:dyDescent="0.2">
      <c r="C4572" s="130"/>
      <c r="F4572" s="131"/>
    </row>
    <row r="4573" spans="3:6" x14ac:dyDescent="0.2">
      <c r="C4573" s="130"/>
      <c r="F4573" s="131"/>
    </row>
    <row r="4574" spans="3:6" x14ac:dyDescent="0.2">
      <c r="C4574" s="130"/>
      <c r="F4574" s="131"/>
    </row>
    <row r="4575" spans="3:6" x14ac:dyDescent="0.2">
      <c r="C4575" s="130"/>
      <c r="F4575" s="131"/>
    </row>
    <row r="4576" spans="3:6" x14ac:dyDescent="0.2">
      <c r="C4576" s="130"/>
      <c r="F4576" s="131"/>
    </row>
    <row r="4577" spans="3:6" x14ac:dyDescent="0.2">
      <c r="C4577" s="130"/>
      <c r="F4577" s="131"/>
    </row>
    <row r="4578" spans="3:6" x14ac:dyDescent="0.2">
      <c r="C4578" s="130"/>
      <c r="F4578" s="131"/>
    </row>
    <row r="4579" spans="3:6" x14ac:dyDescent="0.2">
      <c r="C4579" s="130"/>
      <c r="F4579" s="131"/>
    </row>
    <row r="4580" spans="3:6" x14ac:dyDescent="0.2">
      <c r="C4580" s="130"/>
      <c r="F4580" s="131"/>
    </row>
    <row r="4581" spans="3:6" x14ac:dyDescent="0.2">
      <c r="C4581" s="130"/>
      <c r="F4581" s="131"/>
    </row>
    <row r="4582" spans="3:6" x14ac:dyDescent="0.2">
      <c r="C4582" s="130"/>
      <c r="F4582" s="131"/>
    </row>
    <row r="4583" spans="3:6" x14ac:dyDescent="0.2">
      <c r="C4583" s="130"/>
      <c r="F4583" s="131"/>
    </row>
    <row r="4584" spans="3:6" x14ac:dyDescent="0.2">
      <c r="C4584" s="130"/>
      <c r="F4584" s="131"/>
    </row>
    <row r="4585" spans="3:6" x14ac:dyDescent="0.2">
      <c r="C4585" s="130"/>
      <c r="F4585" s="131"/>
    </row>
    <row r="4586" spans="3:6" x14ac:dyDescent="0.2">
      <c r="C4586" s="130"/>
      <c r="F4586" s="131"/>
    </row>
    <row r="4587" spans="3:6" x14ac:dyDescent="0.2">
      <c r="C4587" s="130"/>
      <c r="F4587" s="131"/>
    </row>
    <row r="4588" spans="3:6" x14ac:dyDescent="0.2">
      <c r="C4588" s="130"/>
      <c r="F4588" s="131"/>
    </row>
    <row r="4589" spans="3:6" x14ac:dyDescent="0.2">
      <c r="C4589" s="130"/>
      <c r="F4589" s="131"/>
    </row>
    <row r="4590" spans="3:6" x14ac:dyDescent="0.2">
      <c r="C4590" s="130"/>
      <c r="F4590" s="131"/>
    </row>
    <row r="4591" spans="3:6" x14ac:dyDescent="0.2">
      <c r="C4591" s="130"/>
      <c r="F4591" s="131"/>
    </row>
    <row r="4592" spans="3:6" x14ac:dyDescent="0.2">
      <c r="C4592" s="130"/>
      <c r="F4592" s="131"/>
    </row>
    <row r="4593" spans="3:6" x14ac:dyDescent="0.2">
      <c r="C4593" s="130"/>
      <c r="F4593" s="131"/>
    </row>
    <row r="4594" spans="3:6" x14ac:dyDescent="0.2">
      <c r="C4594" s="130"/>
      <c r="F4594" s="131"/>
    </row>
    <row r="4595" spans="3:6" x14ac:dyDescent="0.2">
      <c r="C4595" s="130"/>
      <c r="F4595" s="131"/>
    </row>
    <row r="4596" spans="3:6" x14ac:dyDescent="0.2">
      <c r="C4596" s="130"/>
      <c r="F4596" s="131"/>
    </row>
    <row r="4597" spans="3:6" x14ac:dyDescent="0.2">
      <c r="C4597" s="130"/>
      <c r="F4597" s="131"/>
    </row>
    <row r="4598" spans="3:6" x14ac:dyDescent="0.2">
      <c r="C4598" s="130"/>
      <c r="F4598" s="131"/>
    </row>
    <row r="4599" spans="3:6" x14ac:dyDescent="0.2">
      <c r="C4599" s="130"/>
      <c r="F4599" s="131"/>
    </row>
    <row r="4600" spans="3:6" x14ac:dyDescent="0.2">
      <c r="C4600" s="130"/>
      <c r="F4600" s="131"/>
    </row>
    <row r="4601" spans="3:6" x14ac:dyDescent="0.2">
      <c r="C4601" s="130"/>
      <c r="F4601" s="131"/>
    </row>
    <row r="4602" spans="3:6" x14ac:dyDescent="0.2">
      <c r="C4602" s="130"/>
      <c r="F4602" s="131"/>
    </row>
    <row r="4603" spans="3:6" x14ac:dyDescent="0.2">
      <c r="C4603" s="130"/>
      <c r="F4603" s="131"/>
    </row>
    <row r="4604" spans="3:6" x14ac:dyDescent="0.2">
      <c r="C4604" s="130"/>
      <c r="F4604" s="131"/>
    </row>
    <row r="4605" spans="3:6" x14ac:dyDescent="0.2">
      <c r="C4605" s="130"/>
      <c r="F4605" s="131"/>
    </row>
    <row r="4606" spans="3:6" x14ac:dyDescent="0.2">
      <c r="C4606" s="130"/>
      <c r="F4606" s="131"/>
    </row>
    <row r="4607" spans="3:6" x14ac:dyDescent="0.2">
      <c r="C4607" s="130"/>
      <c r="F4607" s="131"/>
    </row>
    <row r="4608" spans="3:6" x14ac:dyDescent="0.2">
      <c r="C4608" s="130"/>
      <c r="F4608" s="131"/>
    </row>
    <row r="4609" spans="3:6" x14ac:dyDescent="0.2">
      <c r="C4609" s="130"/>
      <c r="F4609" s="131"/>
    </row>
    <row r="4610" spans="3:6" x14ac:dyDescent="0.2">
      <c r="C4610" s="130"/>
      <c r="F4610" s="131"/>
    </row>
    <row r="4611" spans="3:6" x14ac:dyDescent="0.2">
      <c r="C4611" s="130"/>
      <c r="F4611" s="131"/>
    </row>
    <row r="4612" spans="3:6" x14ac:dyDescent="0.2">
      <c r="C4612" s="130"/>
      <c r="F4612" s="131"/>
    </row>
    <row r="4613" spans="3:6" x14ac:dyDescent="0.2">
      <c r="C4613" s="130"/>
      <c r="F4613" s="131"/>
    </row>
    <row r="4614" spans="3:6" x14ac:dyDescent="0.2">
      <c r="C4614" s="130"/>
      <c r="F4614" s="131"/>
    </row>
    <row r="4615" spans="3:6" x14ac:dyDescent="0.2">
      <c r="C4615" s="130"/>
      <c r="F4615" s="131"/>
    </row>
    <row r="4616" spans="3:6" x14ac:dyDescent="0.2">
      <c r="C4616" s="130"/>
      <c r="F4616" s="131"/>
    </row>
    <row r="4617" spans="3:6" x14ac:dyDescent="0.2">
      <c r="C4617" s="130"/>
      <c r="F4617" s="131"/>
    </row>
    <row r="4618" spans="3:6" x14ac:dyDescent="0.2">
      <c r="C4618" s="130"/>
      <c r="F4618" s="131"/>
    </row>
    <row r="4619" spans="3:6" x14ac:dyDescent="0.2">
      <c r="C4619" s="130"/>
      <c r="F4619" s="131"/>
    </row>
    <row r="4620" spans="3:6" x14ac:dyDescent="0.2">
      <c r="C4620" s="130"/>
      <c r="F4620" s="131"/>
    </row>
    <row r="4621" spans="3:6" x14ac:dyDescent="0.2">
      <c r="C4621" s="130"/>
      <c r="F4621" s="131"/>
    </row>
    <row r="4622" spans="3:6" x14ac:dyDescent="0.2">
      <c r="C4622" s="130"/>
      <c r="F4622" s="131"/>
    </row>
    <row r="4623" spans="3:6" x14ac:dyDescent="0.2">
      <c r="C4623" s="130"/>
      <c r="F4623" s="131"/>
    </row>
    <row r="4624" spans="3:6" x14ac:dyDescent="0.2">
      <c r="C4624" s="130"/>
      <c r="F4624" s="131"/>
    </row>
    <row r="4625" spans="3:6" x14ac:dyDescent="0.2">
      <c r="C4625" s="130"/>
      <c r="F4625" s="131"/>
    </row>
    <row r="4626" spans="3:6" x14ac:dyDescent="0.2">
      <c r="C4626" s="130"/>
      <c r="F4626" s="131"/>
    </row>
    <row r="4627" spans="3:6" x14ac:dyDescent="0.2">
      <c r="C4627" s="130"/>
      <c r="F4627" s="131"/>
    </row>
    <row r="4628" spans="3:6" x14ac:dyDescent="0.2">
      <c r="C4628" s="130"/>
      <c r="F4628" s="131"/>
    </row>
    <row r="4629" spans="3:6" x14ac:dyDescent="0.2">
      <c r="C4629" s="130"/>
      <c r="F4629" s="131"/>
    </row>
    <row r="4630" spans="3:6" x14ac:dyDescent="0.2">
      <c r="C4630" s="130"/>
      <c r="F4630" s="131"/>
    </row>
    <row r="4631" spans="3:6" x14ac:dyDescent="0.2">
      <c r="C4631" s="130"/>
      <c r="F4631" s="131"/>
    </row>
    <row r="4632" spans="3:6" x14ac:dyDescent="0.2">
      <c r="C4632" s="130"/>
      <c r="F4632" s="131"/>
    </row>
    <row r="4633" spans="3:6" x14ac:dyDescent="0.2">
      <c r="C4633" s="130"/>
      <c r="F4633" s="131"/>
    </row>
    <row r="4634" spans="3:6" x14ac:dyDescent="0.2">
      <c r="C4634" s="130"/>
      <c r="F4634" s="131"/>
    </row>
    <row r="4635" spans="3:6" x14ac:dyDescent="0.2">
      <c r="C4635" s="130"/>
      <c r="F4635" s="131"/>
    </row>
    <row r="4636" spans="3:6" x14ac:dyDescent="0.2">
      <c r="C4636" s="130"/>
      <c r="F4636" s="131"/>
    </row>
    <row r="4637" spans="3:6" x14ac:dyDescent="0.2">
      <c r="C4637" s="130"/>
      <c r="F4637" s="131"/>
    </row>
    <row r="4638" spans="3:6" x14ac:dyDescent="0.2">
      <c r="C4638" s="130"/>
      <c r="F4638" s="131"/>
    </row>
    <row r="4639" spans="3:6" x14ac:dyDescent="0.2">
      <c r="C4639" s="130"/>
      <c r="F4639" s="131"/>
    </row>
    <row r="4640" spans="3:6" x14ac:dyDescent="0.2">
      <c r="C4640" s="130"/>
      <c r="F4640" s="131"/>
    </row>
    <row r="4641" spans="3:6" x14ac:dyDescent="0.2">
      <c r="C4641" s="130"/>
      <c r="F4641" s="131"/>
    </row>
    <row r="4642" spans="3:6" x14ac:dyDescent="0.2">
      <c r="C4642" s="130"/>
      <c r="F4642" s="131"/>
    </row>
    <row r="4643" spans="3:6" x14ac:dyDescent="0.2">
      <c r="C4643" s="130"/>
      <c r="F4643" s="131"/>
    </row>
    <row r="4644" spans="3:6" x14ac:dyDescent="0.2">
      <c r="C4644" s="130"/>
      <c r="F4644" s="131"/>
    </row>
    <row r="4645" spans="3:6" x14ac:dyDescent="0.2">
      <c r="C4645" s="130"/>
      <c r="F4645" s="131"/>
    </row>
    <row r="4646" spans="3:6" x14ac:dyDescent="0.2">
      <c r="C4646" s="130"/>
      <c r="F4646" s="131"/>
    </row>
    <row r="4647" spans="3:6" x14ac:dyDescent="0.2">
      <c r="C4647" s="130"/>
      <c r="F4647" s="131"/>
    </row>
    <row r="4648" spans="3:6" x14ac:dyDescent="0.2">
      <c r="C4648" s="130"/>
      <c r="F4648" s="131"/>
    </row>
    <row r="4649" spans="3:6" x14ac:dyDescent="0.2">
      <c r="C4649" s="130"/>
      <c r="F4649" s="131"/>
    </row>
    <row r="4650" spans="3:6" x14ac:dyDescent="0.2">
      <c r="C4650" s="130"/>
      <c r="F4650" s="131"/>
    </row>
    <row r="4651" spans="3:6" x14ac:dyDescent="0.2">
      <c r="C4651" s="130"/>
      <c r="F4651" s="131"/>
    </row>
    <row r="4652" spans="3:6" x14ac:dyDescent="0.2">
      <c r="C4652" s="130"/>
      <c r="F4652" s="131"/>
    </row>
    <row r="4653" spans="3:6" x14ac:dyDescent="0.2">
      <c r="C4653" s="130"/>
      <c r="F4653" s="131"/>
    </row>
    <row r="4654" spans="3:6" x14ac:dyDescent="0.2">
      <c r="C4654" s="130"/>
      <c r="F4654" s="131"/>
    </row>
    <row r="4655" spans="3:6" x14ac:dyDescent="0.2">
      <c r="C4655" s="130"/>
      <c r="F4655" s="131"/>
    </row>
    <row r="4656" spans="3:6" x14ac:dyDescent="0.2">
      <c r="C4656" s="130"/>
      <c r="F4656" s="131"/>
    </row>
    <row r="4657" spans="3:6" x14ac:dyDescent="0.2">
      <c r="C4657" s="130"/>
      <c r="F4657" s="131"/>
    </row>
    <row r="4658" spans="3:6" x14ac:dyDescent="0.2">
      <c r="C4658" s="130"/>
      <c r="F4658" s="131"/>
    </row>
    <row r="4659" spans="3:6" x14ac:dyDescent="0.2">
      <c r="C4659" s="130"/>
      <c r="F4659" s="131"/>
    </row>
    <row r="4660" spans="3:6" x14ac:dyDescent="0.2">
      <c r="C4660" s="130"/>
      <c r="F4660" s="131"/>
    </row>
    <row r="4661" spans="3:6" x14ac:dyDescent="0.2">
      <c r="C4661" s="130"/>
      <c r="F4661" s="131"/>
    </row>
    <row r="4662" spans="3:6" x14ac:dyDescent="0.2">
      <c r="C4662" s="130"/>
      <c r="F4662" s="131"/>
    </row>
    <row r="4663" spans="3:6" x14ac:dyDescent="0.2">
      <c r="C4663" s="130"/>
      <c r="F4663" s="131"/>
    </row>
    <row r="4664" spans="3:6" x14ac:dyDescent="0.2">
      <c r="C4664" s="130"/>
      <c r="F4664" s="131"/>
    </row>
    <row r="4665" spans="3:6" x14ac:dyDescent="0.2">
      <c r="C4665" s="130"/>
      <c r="F4665" s="131"/>
    </row>
    <row r="4666" spans="3:6" x14ac:dyDescent="0.2">
      <c r="C4666" s="130"/>
      <c r="F4666" s="131"/>
    </row>
    <row r="4667" spans="3:6" x14ac:dyDescent="0.2">
      <c r="C4667" s="130"/>
      <c r="F4667" s="131"/>
    </row>
    <row r="4668" spans="3:6" x14ac:dyDescent="0.2">
      <c r="C4668" s="130"/>
      <c r="F4668" s="131"/>
    </row>
    <row r="4669" spans="3:6" x14ac:dyDescent="0.2">
      <c r="C4669" s="130"/>
      <c r="F4669" s="131"/>
    </row>
    <row r="4670" spans="3:6" x14ac:dyDescent="0.2">
      <c r="C4670" s="130"/>
      <c r="F4670" s="131"/>
    </row>
    <row r="4671" spans="3:6" x14ac:dyDescent="0.2">
      <c r="C4671" s="130"/>
      <c r="F4671" s="131"/>
    </row>
    <row r="4672" spans="3:6" x14ac:dyDescent="0.2">
      <c r="C4672" s="130"/>
      <c r="F4672" s="131"/>
    </row>
    <row r="4673" spans="3:6" x14ac:dyDescent="0.2">
      <c r="C4673" s="130"/>
      <c r="F4673" s="131"/>
    </row>
    <row r="4674" spans="3:6" x14ac:dyDescent="0.2">
      <c r="C4674" s="130"/>
      <c r="F4674" s="131"/>
    </row>
    <row r="4675" spans="3:6" x14ac:dyDescent="0.2">
      <c r="C4675" s="130"/>
      <c r="F4675" s="131"/>
    </row>
    <row r="4676" spans="3:6" x14ac:dyDescent="0.2">
      <c r="C4676" s="130"/>
      <c r="F4676" s="131"/>
    </row>
    <row r="4677" spans="3:6" x14ac:dyDescent="0.2">
      <c r="C4677" s="130"/>
      <c r="F4677" s="131"/>
    </row>
    <row r="4678" spans="3:6" x14ac:dyDescent="0.2">
      <c r="C4678" s="130"/>
      <c r="F4678" s="131"/>
    </row>
    <row r="4679" spans="3:6" x14ac:dyDescent="0.2">
      <c r="C4679" s="130"/>
      <c r="F4679" s="131"/>
    </row>
    <row r="4680" spans="3:6" x14ac:dyDescent="0.2">
      <c r="C4680" s="130"/>
      <c r="F4680" s="131"/>
    </row>
    <row r="4681" spans="3:6" x14ac:dyDescent="0.2">
      <c r="C4681" s="130"/>
      <c r="F4681" s="131"/>
    </row>
    <row r="4682" spans="3:6" x14ac:dyDescent="0.2">
      <c r="C4682" s="130"/>
      <c r="F4682" s="131"/>
    </row>
    <row r="4683" spans="3:6" x14ac:dyDescent="0.2">
      <c r="C4683" s="130"/>
      <c r="F4683" s="131"/>
    </row>
    <row r="4684" spans="3:6" x14ac:dyDescent="0.2">
      <c r="C4684" s="130"/>
      <c r="F4684" s="131"/>
    </row>
    <row r="4685" spans="3:6" x14ac:dyDescent="0.2">
      <c r="C4685" s="130"/>
      <c r="F4685" s="131"/>
    </row>
    <row r="4686" spans="3:6" x14ac:dyDescent="0.2">
      <c r="C4686" s="130"/>
      <c r="F4686" s="131"/>
    </row>
    <row r="4687" spans="3:6" x14ac:dyDescent="0.2">
      <c r="C4687" s="130"/>
      <c r="F4687" s="131"/>
    </row>
    <row r="4688" spans="3:6" x14ac:dyDescent="0.2">
      <c r="C4688" s="130"/>
      <c r="F4688" s="131"/>
    </row>
    <row r="4689" spans="3:6" x14ac:dyDescent="0.2">
      <c r="C4689" s="130"/>
      <c r="F4689" s="131"/>
    </row>
    <row r="4690" spans="3:6" x14ac:dyDescent="0.2">
      <c r="C4690" s="130"/>
      <c r="F4690" s="131"/>
    </row>
    <row r="4691" spans="3:6" x14ac:dyDescent="0.2">
      <c r="C4691" s="130"/>
      <c r="F4691" s="131"/>
    </row>
    <row r="4692" spans="3:6" x14ac:dyDescent="0.2">
      <c r="C4692" s="130"/>
      <c r="F4692" s="131"/>
    </row>
    <row r="4693" spans="3:6" x14ac:dyDescent="0.2">
      <c r="C4693" s="130"/>
      <c r="F4693" s="131"/>
    </row>
    <row r="4694" spans="3:6" x14ac:dyDescent="0.2">
      <c r="C4694" s="130"/>
      <c r="F4694" s="131"/>
    </row>
    <row r="4695" spans="3:6" x14ac:dyDescent="0.2">
      <c r="C4695" s="130"/>
      <c r="F4695" s="131"/>
    </row>
    <row r="4696" spans="3:6" x14ac:dyDescent="0.2">
      <c r="C4696" s="130"/>
      <c r="F4696" s="131"/>
    </row>
    <row r="4697" spans="3:6" x14ac:dyDescent="0.2">
      <c r="C4697" s="130"/>
      <c r="F4697" s="131"/>
    </row>
    <row r="4698" spans="3:6" x14ac:dyDescent="0.2">
      <c r="C4698" s="130"/>
      <c r="F4698" s="131"/>
    </row>
    <row r="4699" spans="3:6" x14ac:dyDescent="0.2">
      <c r="C4699" s="130"/>
      <c r="F4699" s="131"/>
    </row>
    <row r="4700" spans="3:6" x14ac:dyDescent="0.2">
      <c r="C4700" s="130"/>
      <c r="F4700" s="131"/>
    </row>
    <row r="4701" spans="3:6" x14ac:dyDescent="0.2">
      <c r="C4701" s="130"/>
      <c r="F4701" s="131"/>
    </row>
    <row r="4702" spans="3:6" x14ac:dyDescent="0.2">
      <c r="C4702" s="130"/>
      <c r="F4702" s="131"/>
    </row>
    <row r="4703" spans="3:6" x14ac:dyDescent="0.2">
      <c r="C4703" s="130"/>
      <c r="F4703" s="131"/>
    </row>
    <row r="4704" spans="3:6" x14ac:dyDescent="0.2">
      <c r="C4704" s="130"/>
      <c r="F4704" s="131"/>
    </row>
    <row r="4705" spans="3:6" x14ac:dyDescent="0.2">
      <c r="C4705" s="130"/>
      <c r="F4705" s="131"/>
    </row>
    <row r="4706" spans="3:6" x14ac:dyDescent="0.2">
      <c r="C4706" s="130"/>
      <c r="F4706" s="131"/>
    </row>
    <row r="4707" spans="3:6" x14ac:dyDescent="0.2">
      <c r="C4707" s="130"/>
      <c r="F4707" s="131"/>
    </row>
    <row r="4708" spans="3:6" x14ac:dyDescent="0.2">
      <c r="C4708" s="130"/>
      <c r="F4708" s="131"/>
    </row>
    <row r="4709" spans="3:6" x14ac:dyDescent="0.2">
      <c r="C4709" s="130"/>
      <c r="F4709" s="131"/>
    </row>
    <row r="4710" spans="3:6" x14ac:dyDescent="0.2">
      <c r="C4710" s="130"/>
      <c r="F4710" s="131"/>
    </row>
    <row r="4711" spans="3:6" x14ac:dyDescent="0.2">
      <c r="C4711" s="130"/>
      <c r="F4711" s="131"/>
    </row>
    <row r="4712" spans="3:6" x14ac:dyDescent="0.2">
      <c r="C4712" s="130"/>
      <c r="F4712" s="131"/>
    </row>
    <row r="4713" spans="3:6" x14ac:dyDescent="0.2">
      <c r="C4713" s="130"/>
      <c r="F4713" s="131"/>
    </row>
    <row r="4714" spans="3:6" x14ac:dyDescent="0.2">
      <c r="C4714" s="130"/>
      <c r="F4714" s="131"/>
    </row>
    <row r="4715" spans="3:6" x14ac:dyDescent="0.2">
      <c r="C4715" s="130"/>
      <c r="F4715" s="131"/>
    </row>
    <row r="4716" spans="3:6" x14ac:dyDescent="0.2">
      <c r="C4716" s="130"/>
      <c r="F4716" s="131"/>
    </row>
    <row r="4717" spans="3:6" x14ac:dyDescent="0.2">
      <c r="C4717" s="130"/>
      <c r="F4717" s="131"/>
    </row>
    <row r="4718" spans="3:6" x14ac:dyDescent="0.2">
      <c r="C4718" s="130"/>
      <c r="F4718" s="131"/>
    </row>
    <row r="4719" spans="3:6" x14ac:dyDescent="0.2">
      <c r="C4719" s="130"/>
      <c r="F4719" s="131"/>
    </row>
    <row r="4720" spans="3:6" x14ac:dyDescent="0.2">
      <c r="C4720" s="130"/>
      <c r="F4720" s="131"/>
    </row>
    <row r="4721" spans="3:6" x14ac:dyDescent="0.2">
      <c r="C4721" s="130"/>
      <c r="F4721" s="131"/>
    </row>
    <row r="4722" spans="3:6" x14ac:dyDescent="0.2">
      <c r="C4722" s="130"/>
      <c r="F4722" s="131"/>
    </row>
    <row r="4723" spans="3:6" x14ac:dyDescent="0.2">
      <c r="C4723" s="130"/>
      <c r="F4723" s="131"/>
    </row>
    <row r="4724" spans="3:6" x14ac:dyDescent="0.2">
      <c r="C4724" s="130"/>
      <c r="F4724" s="131"/>
    </row>
    <row r="4725" spans="3:6" x14ac:dyDescent="0.2">
      <c r="C4725" s="130"/>
      <c r="F4725" s="131"/>
    </row>
    <row r="4726" spans="3:6" x14ac:dyDescent="0.2">
      <c r="C4726" s="130"/>
      <c r="F4726" s="131"/>
    </row>
    <row r="4727" spans="3:6" x14ac:dyDescent="0.2">
      <c r="C4727" s="130"/>
      <c r="F4727" s="131"/>
    </row>
    <row r="4728" spans="3:6" x14ac:dyDescent="0.2">
      <c r="C4728" s="130"/>
      <c r="F4728" s="131"/>
    </row>
    <row r="4729" spans="3:6" x14ac:dyDescent="0.2">
      <c r="C4729" s="130"/>
      <c r="F4729" s="131"/>
    </row>
    <row r="4730" spans="3:6" x14ac:dyDescent="0.2">
      <c r="C4730" s="130"/>
      <c r="F4730" s="131"/>
    </row>
    <row r="4731" spans="3:6" x14ac:dyDescent="0.2">
      <c r="C4731" s="130"/>
      <c r="F4731" s="131"/>
    </row>
    <row r="4732" spans="3:6" x14ac:dyDescent="0.2">
      <c r="C4732" s="130"/>
      <c r="F4732" s="131"/>
    </row>
    <row r="4733" spans="3:6" x14ac:dyDescent="0.2">
      <c r="C4733" s="130"/>
      <c r="F4733" s="131"/>
    </row>
    <row r="4734" spans="3:6" x14ac:dyDescent="0.2">
      <c r="C4734" s="130"/>
      <c r="F4734" s="131"/>
    </row>
    <row r="4735" spans="3:6" x14ac:dyDescent="0.2">
      <c r="C4735" s="130"/>
      <c r="F4735" s="131"/>
    </row>
    <row r="4736" spans="3:6" x14ac:dyDescent="0.2">
      <c r="C4736" s="130"/>
      <c r="F4736" s="131"/>
    </row>
    <row r="4737" spans="3:6" x14ac:dyDescent="0.2">
      <c r="C4737" s="130"/>
      <c r="F4737" s="131"/>
    </row>
    <row r="4738" spans="3:6" x14ac:dyDescent="0.2">
      <c r="C4738" s="130"/>
      <c r="F4738" s="131"/>
    </row>
    <row r="4739" spans="3:6" x14ac:dyDescent="0.2">
      <c r="C4739" s="130"/>
      <c r="F4739" s="131"/>
    </row>
    <row r="4740" spans="3:6" x14ac:dyDescent="0.2">
      <c r="C4740" s="130"/>
      <c r="F4740" s="131"/>
    </row>
    <row r="4741" spans="3:6" x14ac:dyDescent="0.2">
      <c r="C4741" s="130"/>
      <c r="F4741" s="131"/>
    </row>
    <row r="4742" spans="3:6" x14ac:dyDescent="0.2">
      <c r="C4742" s="130"/>
      <c r="F4742" s="131"/>
    </row>
    <row r="4743" spans="3:6" x14ac:dyDescent="0.2">
      <c r="C4743" s="130"/>
      <c r="F4743" s="131"/>
    </row>
    <row r="4744" spans="3:6" x14ac:dyDescent="0.2">
      <c r="C4744" s="130"/>
      <c r="F4744" s="131"/>
    </row>
    <row r="4745" spans="3:6" x14ac:dyDescent="0.2">
      <c r="C4745" s="130"/>
      <c r="F4745" s="131"/>
    </row>
    <row r="4746" spans="3:6" x14ac:dyDescent="0.2">
      <c r="C4746" s="130"/>
      <c r="F4746" s="131"/>
    </row>
    <row r="4747" spans="3:6" x14ac:dyDescent="0.2">
      <c r="C4747" s="130"/>
      <c r="F4747" s="131"/>
    </row>
    <row r="4748" spans="3:6" x14ac:dyDescent="0.2">
      <c r="C4748" s="130"/>
      <c r="F4748" s="131"/>
    </row>
    <row r="4749" spans="3:6" x14ac:dyDescent="0.2">
      <c r="C4749" s="130"/>
      <c r="F4749" s="131"/>
    </row>
    <row r="4750" spans="3:6" x14ac:dyDescent="0.2">
      <c r="C4750" s="130"/>
      <c r="F4750" s="131"/>
    </row>
    <row r="4751" spans="3:6" x14ac:dyDescent="0.2">
      <c r="C4751" s="130"/>
      <c r="F4751" s="131"/>
    </row>
    <row r="4752" spans="3:6" x14ac:dyDescent="0.2">
      <c r="C4752" s="130"/>
      <c r="F4752" s="131"/>
    </row>
    <row r="4753" spans="3:6" x14ac:dyDescent="0.2">
      <c r="C4753" s="130"/>
      <c r="F4753" s="131"/>
    </row>
    <row r="4754" spans="3:6" x14ac:dyDescent="0.2">
      <c r="C4754" s="130"/>
      <c r="F4754" s="131"/>
    </row>
    <row r="4755" spans="3:6" x14ac:dyDescent="0.2">
      <c r="C4755" s="130"/>
      <c r="F4755" s="131"/>
    </row>
    <row r="4756" spans="3:6" x14ac:dyDescent="0.2">
      <c r="C4756" s="130"/>
      <c r="F4756" s="131"/>
    </row>
    <row r="4757" spans="3:6" x14ac:dyDescent="0.2">
      <c r="C4757" s="130"/>
      <c r="F4757" s="131"/>
    </row>
    <row r="4758" spans="3:6" x14ac:dyDescent="0.2">
      <c r="C4758" s="130"/>
      <c r="F4758" s="131"/>
    </row>
    <row r="4759" spans="3:6" x14ac:dyDescent="0.2">
      <c r="C4759" s="130"/>
      <c r="F4759" s="131"/>
    </row>
    <row r="4760" spans="3:6" x14ac:dyDescent="0.2">
      <c r="C4760" s="130"/>
      <c r="F4760" s="131"/>
    </row>
    <row r="4761" spans="3:6" x14ac:dyDescent="0.2">
      <c r="C4761" s="130"/>
      <c r="F4761" s="131"/>
    </row>
    <row r="4762" spans="3:6" x14ac:dyDescent="0.2">
      <c r="C4762" s="130"/>
      <c r="F4762" s="131"/>
    </row>
    <row r="4763" spans="3:6" x14ac:dyDescent="0.2">
      <c r="C4763" s="130"/>
      <c r="F4763" s="131"/>
    </row>
    <row r="4764" spans="3:6" x14ac:dyDescent="0.2">
      <c r="C4764" s="130"/>
      <c r="F4764" s="131"/>
    </row>
    <row r="4765" spans="3:6" x14ac:dyDescent="0.2">
      <c r="C4765" s="130"/>
      <c r="F4765" s="131"/>
    </row>
    <row r="4766" spans="3:6" x14ac:dyDescent="0.2">
      <c r="C4766" s="130"/>
      <c r="F4766" s="131"/>
    </row>
    <row r="4767" spans="3:6" x14ac:dyDescent="0.2">
      <c r="C4767" s="130"/>
      <c r="F4767" s="131"/>
    </row>
    <row r="4768" spans="3:6" x14ac:dyDescent="0.2">
      <c r="C4768" s="130"/>
      <c r="F4768" s="131"/>
    </row>
    <row r="4769" spans="3:6" x14ac:dyDescent="0.2">
      <c r="C4769" s="130"/>
      <c r="F4769" s="131"/>
    </row>
    <row r="4770" spans="3:6" x14ac:dyDescent="0.2">
      <c r="C4770" s="130"/>
      <c r="F4770" s="131"/>
    </row>
    <row r="4771" spans="3:6" x14ac:dyDescent="0.2">
      <c r="C4771" s="130"/>
      <c r="F4771" s="131"/>
    </row>
    <row r="4772" spans="3:6" x14ac:dyDescent="0.2">
      <c r="C4772" s="130"/>
      <c r="F4772" s="131"/>
    </row>
    <row r="4773" spans="3:6" x14ac:dyDescent="0.2">
      <c r="C4773" s="130"/>
      <c r="F4773" s="131"/>
    </row>
    <row r="4774" spans="3:6" x14ac:dyDescent="0.2">
      <c r="C4774" s="130"/>
      <c r="F4774" s="131"/>
    </row>
    <row r="4775" spans="3:6" x14ac:dyDescent="0.2">
      <c r="C4775" s="130"/>
      <c r="F4775" s="131"/>
    </row>
    <row r="4776" spans="3:6" x14ac:dyDescent="0.2">
      <c r="C4776" s="130"/>
      <c r="F4776" s="131"/>
    </row>
    <row r="4777" spans="3:6" x14ac:dyDescent="0.2">
      <c r="C4777" s="130"/>
      <c r="F4777" s="131"/>
    </row>
    <row r="4778" spans="3:6" x14ac:dyDescent="0.2">
      <c r="C4778" s="130"/>
      <c r="F4778" s="131"/>
    </row>
    <row r="4779" spans="3:6" x14ac:dyDescent="0.2">
      <c r="C4779" s="130"/>
      <c r="F4779" s="131"/>
    </row>
    <row r="4780" spans="3:6" x14ac:dyDescent="0.2">
      <c r="C4780" s="130"/>
      <c r="F4780" s="131"/>
    </row>
    <row r="4781" spans="3:6" x14ac:dyDescent="0.2">
      <c r="C4781" s="130"/>
      <c r="F4781" s="131"/>
    </row>
    <row r="4782" spans="3:6" x14ac:dyDescent="0.2">
      <c r="C4782" s="130"/>
      <c r="F4782" s="131"/>
    </row>
    <row r="4783" spans="3:6" x14ac:dyDescent="0.2">
      <c r="C4783" s="130"/>
      <c r="F4783" s="131"/>
    </row>
    <row r="4784" spans="3:6" x14ac:dyDescent="0.2">
      <c r="C4784" s="130"/>
      <c r="F4784" s="131"/>
    </row>
    <row r="4785" spans="3:6" x14ac:dyDescent="0.2">
      <c r="C4785" s="130"/>
      <c r="F4785" s="131"/>
    </row>
    <row r="4786" spans="3:6" x14ac:dyDescent="0.2">
      <c r="C4786" s="130"/>
      <c r="F4786" s="131"/>
    </row>
    <row r="4787" spans="3:6" x14ac:dyDescent="0.2">
      <c r="C4787" s="130"/>
      <c r="F4787" s="131"/>
    </row>
    <row r="4788" spans="3:6" x14ac:dyDescent="0.2">
      <c r="C4788" s="130"/>
      <c r="F4788" s="131"/>
    </row>
    <row r="4789" spans="3:6" x14ac:dyDescent="0.2">
      <c r="C4789" s="130"/>
      <c r="F4789" s="131"/>
    </row>
    <row r="4790" spans="3:6" x14ac:dyDescent="0.2">
      <c r="C4790" s="130"/>
      <c r="F4790" s="131"/>
    </row>
    <row r="4791" spans="3:6" x14ac:dyDescent="0.2">
      <c r="C4791" s="130"/>
      <c r="F4791" s="131"/>
    </row>
    <row r="4792" spans="3:6" x14ac:dyDescent="0.2">
      <c r="C4792" s="130"/>
      <c r="F4792" s="131"/>
    </row>
    <row r="4793" spans="3:6" x14ac:dyDescent="0.2">
      <c r="C4793" s="130"/>
      <c r="F4793" s="131"/>
    </row>
    <row r="4794" spans="3:6" x14ac:dyDescent="0.2">
      <c r="C4794" s="130"/>
      <c r="F4794" s="131"/>
    </row>
    <row r="4795" spans="3:6" x14ac:dyDescent="0.2">
      <c r="C4795" s="130"/>
      <c r="F4795" s="131"/>
    </row>
    <row r="4796" spans="3:6" x14ac:dyDescent="0.2">
      <c r="C4796" s="130"/>
      <c r="F4796" s="131"/>
    </row>
    <row r="4797" spans="3:6" x14ac:dyDescent="0.2">
      <c r="C4797" s="130"/>
      <c r="F4797" s="131"/>
    </row>
    <row r="4798" spans="3:6" x14ac:dyDescent="0.2">
      <c r="C4798" s="130"/>
      <c r="F4798" s="131"/>
    </row>
    <row r="4799" spans="3:6" x14ac:dyDescent="0.2">
      <c r="C4799" s="130"/>
      <c r="F4799" s="131"/>
    </row>
    <row r="4800" spans="3:6" x14ac:dyDescent="0.2">
      <c r="C4800" s="130"/>
      <c r="F4800" s="131"/>
    </row>
    <row r="4801" spans="3:6" x14ac:dyDescent="0.2">
      <c r="C4801" s="130"/>
      <c r="F4801" s="131"/>
    </row>
    <row r="4802" spans="3:6" x14ac:dyDescent="0.2">
      <c r="C4802" s="130"/>
      <c r="F4802" s="131"/>
    </row>
    <row r="4803" spans="3:6" x14ac:dyDescent="0.2">
      <c r="C4803" s="130"/>
      <c r="F4803" s="131"/>
    </row>
    <row r="4804" spans="3:6" x14ac:dyDescent="0.2">
      <c r="C4804" s="130"/>
      <c r="F4804" s="131"/>
    </row>
    <row r="4805" spans="3:6" x14ac:dyDescent="0.2">
      <c r="C4805" s="130"/>
      <c r="F4805" s="131"/>
    </row>
    <row r="4806" spans="3:6" x14ac:dyDescent="0.2">
      <c r="C4806" s="130"/>
      <c r="F4806" s="131"/>
    </row>
    <row r="4807" spans="3:6" x14ac:dyDescent="0.2">
      <c r="C4807" s="130"/>
      <c r="F4807" s="131"/>
    </row>
    <row r="4808" spans="3:6" x14ac:dyDescent="0.2">
      <c r="C4808" s="130"/>
      <c r="F4808" s="131"/>
    </row>
    <row r="4809" spans="3:6" x14ac:dyDescent="0.2">
      <c r="C4809" s="130"/>
      <c r="F4809" s="131"/>
    </row>
    <row r="4810" spans="3:6" x14ac:dyDescent="0.2">
      <c r="C4810" s="130"/>
      <c r="F4810" s="131"/>
    </row>
    <row r="4811" spans="3:6" x14ac:dyDescent="0.2">
      <c r="C4811" s="130"/>
      <c r="F4811" s="131"/>
    </row>
    <row r="4812" spans="3:6" x14ac:dyDescent="0.2">
      <c r="C4812" s="130"/>
      <c r="F4812" s="131"/>
    </row>
    <row r="4813" spans="3:6" x14ac:dyDescent="0.2">
      <c r="C4813" s="130"/>
      <c r="F4813" s="131"/>
    </row>
    <row r="4814" spans="3:6" x14ac:dyDescent="0.2">
      <c r="C4814" s="130"/>
      <c r="F4814" s="131"/>
    </row>
    <row r="4815" spans="3:6" x14ac:dyDescent="0.2">
      <c r="C4815" s="130"/>
      <c r="F4815" s="131"/>
    </row>
    <row r="4816" spans="3:6" x14ac:dyDescent="0.2">
      <c r="C4816" s="130"/>
      <c r="F4816" s="131"/>
    </row>
    <row r="4817" spans="3:6" x14ac:dyDescent="0.2">
      <c r="C4817" s="130"/>
      <c r="F4817" s="131"/>
    </row>
    <row r="4818" spans="3:6" x14ac:dyDescent="0.2">
      <c r="C4818" s="130"/>
      <c r="F4818" s="131"/>
    </row>
    <row r="4819" spans="3:6" x14ac:dyDescent="0.2">
      <c r="C4819" s="130"/>
      <c r="F4819" s="131"/>
    </row>
    <row r="4820" spans="3:6" x14ac:dyDescent="0.2">
      <c r="C4820" s="130"/>
      <c r="F4820" s="131"/>
    </row>
    <row r="4821" spans="3:6" x14ac:dyDescent="0.2">
      <c r="C4821" s="130"/>
      <c r="F4821" s="131"/>
    </row>
    <row r="4822" spans="3:6" x14ac:dyDescent="0.2">
      <c r="C4822" s="130"/>
      <c r="F4822" s="131"/>
    </row>
    <row r="4823" spans="3:6" x14ac:dyDescent="0.2">
      <c r="C4823" s="130"/>
      <c r="F4823" s="131"/>
    </row>
    <row r="4824" spans="3:6" x14ac:dyDescent="0.2">
      <c r="C4824" s="130"/>
      <c r="F4824" s="131"/>
    </row>
    <row r="4825" spans="3:6" x14ac:dyDescent="0.2">
      <c r="C4825" s="130"/>
      <c r="F4825" s="131"/>
    </row>
    <row r="4826" spans="3:6" x14ac:dyDescent="0.2">
      <c r="C4826" s="130"/>
      <c r="F4826" s="131"/>
    </row>
    <row r="4827" spans="3:6" x14ac:dyDescent="0.2">
      <c r="C4827" s="130"/>
      <c r="F4827" s="131"/>
    </row>
    <row r="4828" spans="3:6" x14ac:dyDescent="0.2">
      <c r="C4828" s="130"/>
      <c r="F4828" s="131"/>
    </row>
    <row r="4829" spans="3:6" x14ac:dyDescent="0.2">
      <c r="C4829" s="130"/>
      <c r="F4829" s="131"/>
    </row>
    <row r="4830" spans="3:6" x14ac:dyDescent="0.2">
      <c r="C4830" s="130"/>
      <c r="F4830" s="131"/>
    </row>
    <row r="4831" spans="3:6" x14ac:dyDescent="0.2">
      <c r="C4831" s="130"/>
      <c r="F4831" s="131"/>
    </row>
    <row r="4832" spans="3:6" x14ac:dyDescent="0.2">
      <c r="C4832" s="130"/>
      <c r="F4832" s="131"/>
    </row>
    <row r="4833" spans="3:6" x14ac:dyDescent="0.2">
      <c r="C4833" s="130"/>
      <c r="F4833" s="131"/>
    </row>
    <row r="4834" spans="3:6" x14ac:dyDescent="0.2">
      <c r="C4834" s="130"/>
      <c r="F4834" s="131"/>
    </row>
    <row r="4835" spans="3:6" x14ac:dyDescent="0.2">
      <c r="C4835" s="130"/>
      <c r="F4835" s="131"/>
    </row>
    <row r="4836" spans="3:6" x14ac:dyDescent="0.2">
      <c r="C4836" s="130"/>
      <c r="F4836" s="131"/>
    </row>
    <row r="4837" spans="3:6" x14ac:dyDescent="0.2">
      <c r="C4837" s="130"/>
      <c r="F4837" s="131"/>
    </row>
    <row r="4838" spans="3:6" x14ac:dyDescent="0.2">
      <c r="C4838" s="130"/>
      <c r="F4838" s="131"/>
    </row>
    <row r="4839" spans="3:6" x14ac:dyDescent="0.2">
      <c r="C4839" s="130"/>
      <c r="F4839" s="131"/>
    </row>
    <row r="4840" spans="3:6" x14ac:dyDescent="0.2">
      <c r="C4840" s="130"/>
      <c r="F4840" s="131"/>
    </row>
    <row r="4841" spans="3:6" x14ac:dyDescent="0.2">
      <c r="C4841" s="130"/>
      <c r="F4841" s="131"/>
    </row>
    <row r="4842" spans="3:6" x14ac:dyDescent="0.2">
      <c r="C4842" s="130"/>
      <c r="F4842" s="131"/>
    </row>
    <row r="4843" spans="3:6" x14ac:dyDescent="0.2">
      <c r="C4843" s="130"/>
      <c r="F4843" s="131"/>
    </row>
    <row r="4844" spans="3:6" x14ac:dyDescent="0.2">
      <c r="C4844" s="130"/>
      <c r="F4844" s="131"/>
    </row>
    <row r="4845" spans="3:6" x14ac:dyDescent="0.2">
      <c r="C4845" s="130"/>
      <c r="F4845" s="131"/>
    </row>
    <row r="4846" spans="3:6" x14ac:dyDescent="0.2">
      <c r="C4846" s="130"/>
      <c r="F4846" s="131"/>
    </row>
    <row r="4847" spans="3:6" x14ac:dyDescent="0.2">
      <c r="C4847" s="130"/>
      <c r="F4847" s="131"/>
    </row>
    <row r="4848" spans="3:6" x14ac:dyDescent="0.2">
      <c r="C4848" s="130"/>
      <c r="F4848" s="131"/>
    </row>
    <row r="4849" spans="3:6" x14ac:dyDescent="0.2">
      <c r="C4849" s="130"/>
      <c r="F4849" s="131"/>
    </row>
    <row r="4850" spans="3:6" x14ac:dyDescent="0.2">
      <c r="C4850" s="130"/>
      <c r="F4850" s="131"/>
    </row>
    <row r="4851" spans="3:6" x14ac:dyDescent="0.2">
      <c r="C4851" s="130"/>
      <c r="F4851" s="131"/>
    </row>
    <row r="4852" spans="3:6" x14ac:dyDescent="0.2">
      <c r="C4852" s="130"/>
      <c r="F4852" s="131"/>
    </row>
    <row r="4853" spans="3:6" x14ac:dyDescent="0.2">
      <c r="C4853" s="130"/>
      <c r="F4853" s="131"/>
    </row>
    <row r="4854" spans="3:6" x14ac:dyDescent="0.2">
      <c r="C4854" s="130"/>
      <c r="F4854" s="131"/>
    </row>
    <row r="4855" spans="3:6" x14ac:dyDescent="0.2">
      <c r="C4855" s="130"/>
      <c r="F4855" s="131"/>
    </row>
    <row r="4856" spans="3:6" x14ac:dyDescent="0.2">
      <c r="C4856" s="130"/>
      <c r="F4856" s="131"/>
    </row>
    <row r="4857" spans="3:6" x14ac:dyDescent="0.2">
      <c r="C4857" s="130"/>
      <c r="F4857" s="131"/>
    </row>
    <row r="4858" spans="3:6" x14ac:dyDescent="0.2">
      <c r="C4858" s="130"/>
      <c r="F4858" s="131"/>
    </row>
    <row r="4859" spans="3:6" x14ac:dyDescent="0.2">
      <c r="C4859" s="130"/>
      <c r="F4859" s="131"/>
    </row>
    <row r="4860" spans="3:6" x14ac:dyDescent="0.2">
      <c r="C4860" s="130"/>
      <c r="F4860" s="131"/>
    </row>
    <row r="4861" spans="3:6" x14ac:dyDescent="0.2">
      <c r="C4861" s="130"/>
      <c r="F4861" s="131"/>
    </row>
    <row r="4862" spans="3:6" x14ac:dyDescent="0.2">
      <c r="C4862" s="130"/>
      <c r="F4862" s="131"/>
    </row>
    <row r="4863" spans="3:6" x14ac:dyDescent="0.2">
      <c r="C4863" s="130"/>
      <c r="F4863" s="131"/>
    </row>
    <row r="4864" spans="3:6" x14ac:dyDescent="0.2">
      <c r="C4864" s="130"/>
      <c r="F4864" s="131"/>
    </row>
    <row r="4865" spans="3:6" x14ac:dyDescent="0.2">
      <c r="C4865" s="130"/>
      <c r="F4865" s="131"/>
    </row>
    <row r="4866" spans="3:6" x14ac:dyDescent="0.2">
      <c r="C4866" s="130"/>
      <c r="F4866" s="131"/>
    </row>
    <row r="4867" spans="3:6" x14ac:dyDescent="0.2">
      <c r="C4867" s="130"/>
      <c r="F4867" s="131"/>
    </row>
    <row r="4868" spans="3:6" x14ac:dyDescent="0.2">
      <c r="C4868" s="130"/>
      <c r="F4868" s="131"/>
    </row>
    <row r="4869" spans="3:6" x14ac:dyDescent="0.2">
      <c r="C4869" s="130"/>
      <c r="F4869" s="131"/>
    </row>
    <row r="4870" spans="3:6" x14ac:dyDescent="0.2">
      <c r="C4870" s="130"/>
      <c r="F4870" s="131"/>
    </row>
    <row r="4871" spans="3:6" x14ac:dyDescent="0.2">
      <c r="C4871" s="130"/>
      <c r="F4871" s="131"/>
    </row>
    <row r="4872" spans="3:6" x14ac:dyDescent="0.2">
      <c r="C4872" s="130"/>
      <c r="F4872" s="131"/>
    </row>
    <row r="4873" spans="3:6" x14ac:dyDescent="0.2">
      <c r="C4873" s="130"/>
      <c r="F4873" s="131"/>
    </row>
    <row r="4874" spans="3:6" x14ac:dyDescent="0.2">
      <c r="C4874" s="130"/>
      <c r="F4874" s="131"/>
    </row>
    <row r="4875" spans="3:6" x14ac:dyDescent="0.2">
      <c r="C4875" s="130"/>
      <c r="F4875" s="131"/>
    </row>
    <row r="4876" spans="3:6" x14ac:dyDescent="0.2">
      <c r="C4876" s="130"/>
      <c r="F4876" s="131"/>
    </row>
    <row r="4877" spans="3:6" x14ac:dyDescent="0.2">
      <c r="C4877" s="130"/>
      <c r="F4877" s="131"/>
    </row>
    <row r="4878" spans="3:6" x14ac:dyDescent="0.2">
      <c r="C4878" s="130"/>
      <c r="F4878" s="131"/>
    </row>
    <row r="4879" spans="3:6" x14ac:dyDescent="0.2">
      <c r="C4879" s="130"/>
      <c r="F4879" s="131"/>
    </row>
    <row r="4880" spans="3:6" x14ac:dyDescent="0.2">
      <c r="C4880" s="130"/>
      <c r="F4880" s="131"/>
    </row>
    <row r="4881" spans="3:6" x14ac:dyDescent="0.2">
      <c r="C4881" s="130"/>
      <c r="F4881" s="131"/>
    </row>
    <row r="4882" spans="3:6" x14ac:dyDescent="0.2">
      <c r="C4882" s="130"/>
      <c r="F4882" s="131"/>
    </row>
    <row r="4883" spans="3:6" x14ac:dyDescent="0.2">
      <c r="C4883" s="130"/>
      <c r="F4883" s="131"/>
    </row>
    <row r="4884" spans="3:6" x14ac:dyDescent="0.2">
      <c r="C4884" s="130"/>
      <c r="F4884" s="131"/>
    </row>
    <row r="4885" spans="3:6" x14ac:dyDescent="0.2">
      <c r="C4885" s="130"/>
      <c r="F4885" s="131"/>
    </row>
    <row r="4886" spans="3:6" x14ac:dyDescent="0.2">
      <c r="C4886" s="130"/>
      <c r="F4886" s="131"/>
    </row>
    <row r="4887" spans="3:6" x14ac:dyDescent="0.2">
      <c r="C4887" s="130"/>
      <c r="F4887" s="131"/>
    </row>
    <row r="4888" spans="3:6" x14ac:dyDescent="0.2">
      <c r="C4888" s="130"/>
      <c r="F4888" s="131"/>
    </row>
    <row r="4889" spans="3:6" x14ac:dyDescent="0.2">
      <c r="C4889" s="130"/>
      <c r="F4889" s="131"/>
    </row>
    <row r="4890" spans="3:6" x14ac:dyDescent="0.2">
      <c r="C4890" s="130"/>
      <c r="F4890" s="131"/>
    </row>
    <row r="4891" spans="3:6" x14ac:dyDescent="0.2">
      <c r="C4891" s="130"/>
      <c r="F4891" s="131"/>
    </row>
    <row r="4892" spans="3:6" x14ac:dyDescent="0.2">
      <c r="C4892" s="130"/>
      <c r="F4892" s="131"/>
    </row>
    <row r="4893" spans="3:6" x14ac:dyDescent="0.2">
      <c r="C4893" s="130"/>
      <c r="F4893" s="131"/>
    </row>
    <row r="4894" spans="3:6" x14ac:dyDescent="0.2">
      <c r="C4894" s="130"/>
      <c r="F4894" s="131"/>
    </row>
    <row r="4895" spans="3:6" x14ac:dyDescent="0.2">
      <c r="C4895" s="130"/>
      <c r="F4895" s="131"/>
    </row>
    <row r="4896" spans="3:6" x14ac:dyDescent="0.2">
      <c r="C4896" s="130"/>
      <c r="F4896" s="131"/>
    </row>
    <row r="4897" spans="3:6" x14ac:dyDescent="0.2">
      <c r="C4897" s="130"/>
      <c r="F4897" s="131"/>
    </row>
    <row r="4898" spans="3:6" x14ac:dyDescent="0.2">
      <c r="C4898" s="130"/>
      <c r="F4898" s="131"/>
    </row>
    <row r="4899" spans="3:6" x14ac:dyDescent="0.2">
      <c r="C4899" s="130"/>
      <c r="F4899" s="131"/>
    </row>
    <row r="4900" spans="3:6" x14ac:dyDescent="0.2">
      <c r="C4900" s="130"/>
      <c r="F4900" s="131"/>
    </row>
    <row r="4901" spans="3:6" x14ac:dyDescent="0.2">
      <c r="C4901" s="130"/>
      <c r="F4901" s="131"/>
    </row>
    <row r="4902" spans="3:6" x14ac:dyDescent="0.2">
      <c r="C4902" s="130"/>
      <c r="F4902" s="131"/>
    </row>
    <row r="4903" spans="3:6" x14ac:dyDescent="0.2">
      <c r="C4903" s="130"/>
      <c r="F4903" s="131"/>
    </row>
    <row r="4904" spans="3:6" x14ac:dyDescent="0.2">
      <c r="C4904" s="130"/>
      <c r="F4904" s="131"/>
    </row>
    <row r="4905" spans="3:6" x14ac:dyDescent="0.2">
      <c r="C4905" s="130"/>
      <c r="F4905" s="131"/>
    </row>
    <row r="4906" spans="3:6" x14ac:dyDescent="0.2">
      <c r="C4906" s="130"/>
      <c r="F4906" s="131"/>
    </row>
    <row r="4907" spans="3:6" x14ac:dyDescent="0.2">
      <c r="C4907" s="130"/>
      <c r="F4907" s="131"/>
    </row>
    <row r="4908" spans="3:6" x14ac:dyDescent="0.2">
      <c r="C4908" s="130"/>
      <c r="F4908" s="131"/>
    </row>
    <row r="4909" spans="3:6" x14ac:dyDescent="0.2">
      <c r="C4909" s="130"/>
      <c r="F4909" s="131"/>
    </row>
    <row r="4910" spans="3:6" x14ac:dyDescent="0.2">
      <c r="C4910" s="130"/>
      <c r="F4910" s="131"/>
    </row>
    <row r="4911" spans="3:6" x14ac:dyDescent="0.2">
      <c r="C4911" s="130"/>
      <c r="F4911" s="131"/>
    </row>
    <row r="4912" spans="3:6" x14ac:dyDescent="0.2">
      <c r="C4912" s="130"/>
      <c r="F4912" s="131"/>
    </row>
    <row r="4913" spans="3:6" x14ac:dyDescent="0.2">
      <c r="C4913" s="130"/>
      <c r="F4913" s="131"/>
    </row>
    <row r="4914" spans="3:6" x14ac:dyDescent="0.2">
      <c r="C4914" s="130"/>
      <c r="F4914" s="131"/>
    </row>
    <row r="4915" spans="3:6" x14ac:dyDescent="0.2">
      <c r="C4915" s="130"/>
      <c r="F4915" s="131"/>
    </row>
    <row r="4916" spans="3:6" x14ac:dyDescent="0.2">
      <c r="C4916" s="130"/>
      <c r="F4916" s="131"/>
    </row>
    <row r="4917" spans="3:6" x14ac:dyDescent="0.2">
      <c r="C4917" s="130"/>
      <c r="F4917" s="131"/>
    </row>
    <row r="4918" spans="3:6" x14ac:dyDescent="0.2">
      <c r="C4918" s="130"/>
      <c r="F4918" s="131"/>
    </row>
    <row r="4919" spans="3:6" x14ac:dyDescent="0.2">
      <c r="C4919" s="130"/>
      <c r="F4919" s="131"/>
    </row>
    <row r="4920" spans="3:6" x14ac:dyDescent="0.2">
      <c r="C4920" s="130"/>
      <c r="F4920" s="131"/>
    </row>
    <row r="4921" spans="3:6" x14ac:dyDescent="0.2">
      <c r="C4921" s="130"/>
      <c r="F4921" s="131"/>
    </row>
    <row r="4922" spans="3:6" x14ac:dyDescent="0.2">
      <c r="C4922" s="130"/>
      <c r="F4922" s="131"/>
    </row>
    <row r="4923" spans="3:6" x14ac:dyDescent="0.2">
      <c r="C4923" s="130"/>
      <c r="F4923" s="131"/>
    </row>
    <row r="4924" spans="3:6" x14ac:dyDescent="0.2">
      <c r="C4924" s="130"/>
      <c r="F4924" s="131"/>
    </row>
    <row r="4925" spans="3:6" x14ac:dyDescent="0.2">
      <c r="C4925" s="130"/>
      <c r="F4925" s="131"/>
    </row>
    <row r="4926" spans="3:6" x14ac:dyDescent="0.2">
      <c r="C4926" s="130"/>
      <c r="F4926" s="131"/>
    </row>
    <row r="4927" spans="3:6" x14ac:dyDescent="0.2">
      <c r="C4927" s="130"/>
      <c r="F4927" s="131"/>
    </row>
    <row r="4928" spans="3:6" x14ac:dyDescent="0.2">
      <c r="C4928" s="130"/>
      <c r="F4928" s="131"/>
    </row>
    <row r="4929" spans="3:6" x14ac:dyDescent="0.2">
      <c r="C4929" s="130"/>
      <c r="F4929" s="131"/>
    </row>
    <row r="4930" spans="3:6" x14ac:dyDescent="0.2">
      <c r="C4930" s="130"/>
      <c r="F4930" s="131"/>
    </row>
    <row r="4931" spans="3:6" x14ac:dyDescent="0.2">
      <c r="C4931" s="130"/>
      <c r="F4931" s="131"/>
    </row>
    <row r="4932" spans="3:6" x14ac:dyDescent="0.2">
      <c r="C4932" s="130"/>
      <c r="F4932" s="131"/>
    </row>
    <row r="4933" spans="3:6" x14ac:dyDescent="0.2">
      <c r="C4933" s="130"/>
      <c r="F4933" s="131"/>
    </row>
    <row r="4934" spans="3:6" x14ac:dyDescent="0.2">
      <c r="C4934" s="130"/>
      <c r="F4934" s="131"/>
    </row>
    <row r="4935" spans="3:6" x14ac:dyDescent="0.2">
      <c r="C4935" s="130"/>
      <c r="F4935" s="131"/>
    </row>
    <row r="4936" spans="3:6" x14ac:dyDescent="0.2">
      <c r="C4936" s="130"/>
      <c r="F4936" s="131"/>
    </row>
    <row r="4937" spans="3:6" x14ac:dyDescent="0.2">
      <c r="C4937" s="130"/>
      <c r="F4937" s="131"/>
    </row>
    <row r="4938" spans="3:6" x14ac:dyDescent="0.2">
      <c r="C4938" s="130"/>
      <c r="F4938" s="131"/>
    </row>
    <row r="4939" spans="3:6" x14ac:dyDescent="0.2">
      <c r="C4939" s="130"/>
      <c r="F4939" s="131"/>
    </row>
    <row r="4940" spans="3:6" x14ac:dyDescent="0.2">
      <c r="C4940" s="130"/>
      <c r="F4940" s="131"/>
    </row>
    <row r="4941" spans="3:6" x14ac:dyDescent="0.2">
      <c r="C4941" s="130"/>
      <c r="F4941" s="131"/>
    </row>
    <row r="4942" spans="3:6" x14ac:dyDescent="0.2">
      <c r="C4942" s="130"/>
      <c r="F4942" s="131"/>
    </row>
    <row r="4943" spans="3:6" x14ac:dyDescent="0.2">
      <c r="C4943" s="130"/>
      <c r="F4943" s="131"/>
    </row>
    <row r="4944" spans="3:6" x14ac:dyDescent="0.2">
      <c r="C4944" s="130"/>
      <c r="F4944" s="131"/>
    </row>
    <row r="4945" spans="3:6" x14ac:dyDescent="0.2">
      <c r="C4945" s="130"/>
      <c r="F4945" s="131"/>
    </row>
    <row r="4946" spans="3:6" x14ac:dyDescent="0.2">
      <c r="C4946" s="130"/>
      <c r="F4946" s="131"/>
    </row>
    <row r="4947" spans="3:6" x14ac:dyDescent="0.2">
      <c r="C4947" s="130"/>
      <c r="F4947" s="131"/>
    </row>
    <row r="4948" spans="3:6" x14ac:dyDescent="0.2">
      <c r="C4948" s="130"/>
      <c r="F4948" s="131"/>
    </row>
    <row r="4949" spans="3:6" x14ac:dyDescent="0.2">
      <c r="C4949" s="130"/>
      <c r="F4949" s="131"/>
    </row>
    <row r="4950" spans="3:6" x14ac:dyDescent="0.2">
      <c r="C4950" s="130"/>
      <c r="F4950" s="131"/>
    </row>
    <row r="4951" spans="3:6" x14ac:dyDescent="0.2">
      <c r="C4951" s="130"/>
      <c r="F4951" s="131"/>
    </row>
    <row r="4952" spans="3:6" x14ac:dyDescent="0.2">
      <c r="C4952" s="130"/>
      <c r="F4952" s="131"/>
    </row>
    <row r="4953" spans="3:6" x14ac:dyDescent="0.2">
      <c r="C4953" s="130"/>
      <c r="F4953" s="131"/>
    </row>
    <row r="4954" spans="3:6" x14ac:dyDescent="0.2">
      <c r="C4954" s="130"/>
      <c r="F4954" s="131"/>
    </row>
    <row r="4955" spans="3:6" x14ac:dyDescent="0.2">
      <c r="C4955" s="130"/>
      <c r="F4955" s="131"/>
    </row>
    <row r="4956" spans="3:6" x14ac:dyDescent="0.2">
      <c r="C4956" s="130"/>
      <c r="F4956" s="131"/>
    </row>
    <row r="4957" spans="3:6" x14ac:dyDescent="0.2">
      <c r="C4957" s="130"/>
      <c r="F4957" s="131"/>
    </row>
    <row r="4958" spans="3:6" x14ac:dyDescent="0.2">
      <c r="C4958" s="130"/>
      <c r="F4958" s="131"/>
    </row>
    <row r="4959" spans="3:6" x14ac:dyDescent="0.2">
      <c r="C4959" s="130"/>
      <c r="F4959" s="131"/>
    </row>
    <row r="4960" spans="3:6" x14ac:dyDescent="0.2">
      <c r="C4960" s="130"/>
      <c r="F4960" s="131"/>
    </row>
    <row r="4961" spans="3:6" x14ac:dyDescent="0.2">
      <c r="C4961" s="130"/>
      <c r="F4961" s="131"/>
    </row>
    <row r="4962" spans="3:6" x14ac:dyDescent="0.2">
      <c r="C4962" s="130"/>
      <c r="F4962" s="131"/>
    </row>
    <row r="4963" spans="3:6" x14ac:dyDescent="0.2">
      <c r="C4963" s="130"/>
      <c r="F4963" s="131"/>
    </row>
    <row r="4964" spans="3:6" x14ac:dyDescent="0.2">
      <c r="C4964" s="130"/>
      <c r="F4964" s="131"/>
    </row>
    <row r="4965" spans="3:6" x14ac:dyDescent="0.2">
      <c r="C4965" s="130"/>
      <c r="F4965" s="131"/>
    </row>
    <row r="4966" spans="3:6" x14ac:dyDescent="0.2">
      <c r="C4966" s="130"/>
      <c r="F4966" s="131"/>
    </row>
    <row r="4967" spans="3:6" x14ac:dyDescent="0.2">
      <c r="C4967" s="130"/>
      <c r="F4967" s="131"/>
    </row>
    <row r="4968" spans="3:6" x14ac:dyDescent="0.2">
      <c r="C4968" s="130"/>
      <c r="F4968" s="131"/>
    </row>
    <row r="4969" spans="3:6" x14ac:dyDescent="0.2">
      <c r="C4969" s="130"/>
      <c r="F4969" s="131"/>
    </row>
    <row r="4970" spans="3:6" x14ac:dyDescent="0.2">
      <c r="C4970" s="130"/>
      <c r="F4970" s="131"/>
    </row>
    <row r="4971" spans="3:6" x14ac:dyDescent="0.2">
      <c r="C4971" s="130"/>
      <c r="F4971" s="131"/>
    </row>
    <row r="4972" spans="3:6" x14ac:dyDescent="0.2">
      <c r="C4972" s="130"/>
      <c r="F4972" s="131"/>
    </row>
    <row r="4973" spans="3:6" x14ac:dyDescent="0.2">
      <c r="C4973" s="130"/>
      <c r="F4973" s="131"/>
    </row>
    <row r="4974" spans="3:6" x14ac:dyDescent="0.2">
      <c r="C4974" s="130"/>
      <c r="F4974" s="131"/>
    </row>
    <row r="4975" spans="3:6" x14ac:dyDescent="0.2">
      <c r="C4975" s="130"/>
      <c r="F4975" s="131"/>
    </row>
    <row r="4976" spans="3:6" x14ac:dyDescent="0.2">
      <c r="C4976" s="130"/>
      <c r="F4976" s="131"/>
    </row>
    <row r="4977" spans="3:6" x14ac:dyDescent="0.2">
      <c r="C4977" s="130"/>
      <c r="F4977" s="131"/>
    </row>
    <row r="4978" spans="3:6" x14ac:dyDescent="0.2">
      <c r="C4978" s="130"/>
      <c r="F4978" s="131"/>
    </row>
    <row r="4979" spans="3:6" x14ac:dyDescent="0.2">
      <c r="C4979" s="130"/>
      <c r="F4979" s="131"/>
    </row>
    <row r="4980" spans="3:6" x14ac:dyDescent="0.2">
      <c r="C4980" s="130"/>
      <c r="F4980" s="131"/>
    </row>
    <row r="4981" spans="3:6" x14ac:dyDescent="0.2">
      <c r="C4981" s="130"/>
      <c r="F4981" s="131"/>
    </row>
    <row r="4982" spans="3:6" x14ac:dyDescent="0.2">
      <c r="C4982" s="130"/>
      <c r="F4982" s="131"/>
    </row>
    <row r="4983" spans="3:6" x14ac:dyDescent="0.2">
      <c r="C4983" s="130"/>
      <c r="F4983" s="131"/>
    </row>
    <row r="4984" spans="3:6" x14ac:dyDescent="0.2">
      <c r="C4984" s="130"/>
      <c r="F4984" s="131"/>
    </row>
    <row r="4985" spans="3:6" x14ac:dyDescent="0.2">
      <c r="C4985" s="130"/>
      <c r="F4985" s="131"/>
    </row>
    <row r="4986" spans="3:6" x14ac:dyDescent="0.2">
      <c r="C4986" s="130"/>
      <c r="F4986" s="131"/>
    </row>
    <row r="4987" spans="3:6" x14ac:dyDescent="0.2">
      <c r="C4987" s="130"/>
      <c r="F4987" s="131"/>
    </row>
    <row r="4988" spans="3:6" x14ac:dyDescent="0.2">
      <c r="C4988" s="130"/>
      <c r="F4988" s="131"/>
    </row>
    <row r="4989" spans="3:6" x14ac:dyDescent="0.2">
      <c r="C4989" s="130"/>
      <c r="F4989" s="131"/>
    </row>
    <row r="4990" spans="3:6" x14ac:dyDescent="0.2">
      <c r="C4990" s="130"/>
      <c r="F4990" s="131"/>
    </row>
  </sheetData>
  <autoFilter ref="A1:H625">
    <filterColumn colId="6">
      <filters>
        <filter val="0329/20"/>
      </filters>
    </filterColumn>
    <sortState ref="A2:H577">
      <sortCondition ref="A2"/>
    </sortState>
  </autoFilter>
  <sortState ref="A2:H4990">
    <sortCondition ref="G1"/>
  </sortState>
  <dataValidations count="2">
    <dataValidation type="list" allowBlank="1" showInputMessage="1" showErrorMessage="1" sqref="B2:B396 B398:B4990">
      <formula1>"ENTRADA, SAÍDA"</formula1>
    </dataValidation>
    <dataValidation type="list" allowBlank="1" showInputMessage="1" showErrorMessage="1" sqref="C1:C396 C398:C1048576">
      <formula1>$O$1:$O$6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pageSetUpPr fitToPage="1"/>
  </sheetPr>
  <dimension ref="A1:V5002"/>
  <sheetViews>
    <sheetView topLeftCell="I1" zoomScaleNormal="100" workbookViewId="0">
      <selection activeCell="Q22" sqref="Q22"/>
    </sheetView>
  </sheetViews>
  <sheetFormatPr defaultRowHeight="12.75" x14ac:dyDescent="0.2"/>
  <cols>
    <col min="1" max="1" width="9.42578125" style="122" hidden="1" customWidth="1"/>
    <col min="2" max="2" width="7.140625" style="122" hidden="1" customWidth="1"/>
    <col min="3" max="3" width="16" style="122" hidden="1" customWidth="1"/>
    <col min="4" max="4" width="16.85546875" style="122" hidden="1" customWidth="1"/>
    <col min="5" max="5" width="10.85546875" style="122" hidden="1" customWidth="1"/>
    <col min="6" max="6" width="12.140625" style="122" hidden="1" customWidth="1"/>
    <col min="7" max="7" width="14.5703125" style="122" hidden="1" customWidth="1"/>
    <col min="8" max="8" width="39" style="122" hidden="1" customWidth="1"/>
    <col min="9" max="9" width="10.42578125" style="126" bestFit="1" customWidth="1"/>
    <col min="10" max="10" width="5.42578125" style="141" bestFit="1" customWidth="1"/>
    <col min="11" max="11" width="23.140625" style="161" customWidth="1"/>
    <col min="12" max="12" width="30.85546875" style="108" customWidth="1"/>
    <col min="13" max="13" width="13" style="143" customWidth="1"/>
    <col min="14" max="14" width="14.140625" style="153" bestFit="1" customWidth="1"/>
    <col min="15" max="15" width="25.7109375" style="108" customWidth="1"/>
    <col min="16" max="16" width="13.42578125" style="44" hidden="1" customWidth="1"/>
    <col min="17" max="17" width="18.85546875" style="102" customWidth="1"/>
    <col min="18" max="21" width="9.140625" style="44"/>
    <col min="22" max="16384" width="9.140625" style="122"/>
  </cols>
  <sheetData>
    <row r="1" spans="1:22" x14ac:dyDescent="0.2">
      <c r="I1" s="330" t="s">
        <v>41</v>
      </c>
      <c r="J1" s="330"/>
      <c r="K1" s="330"/>
      <c r="L1" s="330"/>
      <c r="M1" s="330"/>
      <c r="N1" s="330"/>
      <c r="O1" s="330"/>
      <c r="P1" s="330"/>
      <c r="Q1" s="330"/>
      <c r="R1" s="147"/>
      <c r="S1" s="147"/>
      <c r="T1" s="147"/>
      <c r="U1" s="147"/>
      <c r="V1" s="147"/>
    </row>
    <row r="2" spans="1:22" x14ac:dyDescent="0.2">
      <c r="I2" s="123"/>
      <c r="J2" s="125"/>
      <c r="K2" s="160"/>
      <c r="L2" s="163"/>
      <c r="M2" s="151"/>
      <c r="N2" s="151"/>
      <c r="O2" s="163"/>
      <c r="P2" s="124"/>
      <c r="Q2" s="151"/>
      <c r="R2" s="124"/>
      <c r="S2" s="124"/>
      <c r="T2" s="124"/>
      <c r="U2" s="124"/>
      <c r="V2" s="124"/>
    </row>
    <row r="3" spans="1:22" x14ac:dyDescent="0.2">
      <c r="I3" s="148" t="s">
        <v>2</v>
      </c>
      <c r="K3" s="331" t="s">
        <v>42</v>
      </c>
      <c r="L3" s="331"/>
      <c r="M3" s="331"/>
      <c r="N3" s="152"/>
      <c r="O3" s="331" t="s">
        <v>44</v>
      </c>
      <c r="P3" s="331"/>
      <c r="Q3" s="331"/>
    </row>
    <row r="4" spans="1:22" ht="27.75" customHeight="1" x14ac:dyDescent="0.2">
      <c r="A4" s="328" t="s">
        <v>4</v>
      </c>
      <c r="B4" s="328"/>
      <c r="C4" s="328"/>
      <c r="D4" s="328"/>
      <c r="E4" s="328"/>
      <c r="F4" s="328"/>
      <c r="G4" s="328"/>
      <c r="H4" s="328"/>
      <c r="I4" s="165" t="s">
        <v>1625</v>
      </c>
      <c r="K4" s="333" t="str">
        <f>IF(I4="","",VLOOKUP(I4,'Relação de Processos'!1:1048576,3,0))</f>
        <v xml:space="preserve">COMPRA DE GENEROS ALIMENTICIOS </v>
      </c>
      <c r="L4" s="333"/>
      <c r="M4" s="333"/>
      <c r="N4" s="138"/>
      <c r="O4" s="332">
        <f>IF(I4="","",VLOOKUP(I4,'Relação de Processos'!1:1048576,7,0))</f>
        <v>7803.55</v>
      </c>
      <c r="P4" s="332"/>
      <c r="Q4" s="332"/>
      <c r="S4" s="138"/>
      <c r="T4" s="122"/>
      <c r="U4" s="122"/>
      <c r="V4" s="134"/>
    </row>
    <row r="5" spans="1:22" ht="10.5" customHeight="1" thickBot="1" x14ac:dyDescent="0.25">
      <c r="A5" s="157" t="s">
        <v>14</v>
      </c>
      <c r="B5" s="157" t="s">
        <v>31</v>
      </c>
      <c r="C5" s="158" t="s">
        <v>32</v>
      </c>
      <c r="D5" s="158" t="s">
        <v>30</v>
      </c>
      <c r="E5" s="159" t="s">
        <v>34</v>
      </c>
      <c r="F5" s="159" t="s">
        <v>0</v>
      </c>
      <c r="G5" s="159" t="s">
        <v>2</v>
      </c>
      <c r="H5" s="159" t="s">
        <v>33</v>
      </c>
    </row>
    <row r="6" spans="1:22" ht="13.5" thickTop="1" x14ac:dyDescent="0.2">
      <c r="A6" s="156" t="str">
        <f>Ocorrências!G2</f>
        <v>0311/20</v>
      </c>
      <c r="B6" s="136" t="str">
        <f>Ocorrências!B2</f>
        <v>SAÍDA</v>
      </c>
      <c r="C6" s="136" t="str">
        <f>Ocorrências!C2</f>
        <v>ALTERAÇÃO DE PREÇO</v>
      </c>
      <c r="D6" s="136" t="str">
        <f>Ocorrências!D2</f>
        <v>NOVA MAXIMOS LTDA</v>
      </c>
      <c r="E6" s="136" t="str">
        <f>Ocorrências!E2</f>
        <v>-</v>
      </c>
      <c r="F6" s="136">
        <f>Ocorrências!F2</f>
        <v>0.04</v>
      </c>
      <c r="G6" s="135">
        <f>Ocorrências!A2</f>
        <v>43836</v>
      </c>
      <c r="H6" s="136" t="str">
        <f>Ocorrências!H2</f>
        <v>CORREÇÃO DE ARREDONDAMENTO</v>
      </c>
      <c r="I6" s="329" t="s">
        <v>45</v>
      </c>
      <c r="J6" s="329"/>
      <c r="K6" s="329"/>
      <c r="L6" s="329"/>
      <c r="M6" s="329"/>
      <c r="N6" s="329"/>
      <c r="O6" s="329"/>
      <c r="P6" s="329"/>
      <c r="Q6" s="329"/>
      <c r="R6" s="56"/>
      <c r="S6" s="56"/>
      <c r="T6" s="56"/>
      <c r="U6" s="56"/>
    </row>
    <row r="7" spans="1:22" x14ac:dyDescent="0.2">
      <c r="A7" s="156" t="str">
        <f>Ocorrências!G3</f>
        <v>0002/20</v>
      </c>
      <c r="B7" s="136" t="str">
        <f>Ocorrências!B3</f>
        <v>SAÍDA</v>
      </c>
      <c r="C7" s="136" t="str">
        <f>Ocorrências!C3</f>
        <v>CANCELAMENTO</v>
      </c>
      <c r="D7" s="136" t="str">
        <f>Ocorrências!D3</f>
        <v>FABIO TADEU TEIXEIRA ME</v>
      </c>
      <c r="E7" s="136">
        <f>Ocorrências!E3</f>
        <v>0</v>
      </c>
      <c r="F7" s="136">
        <f>Ocorrências!F3</f>
        <v>833.54</v>
      </c>
      <c r="G7" s="135">
        <f>Ocorrências!A3</f>
        <v>43847</v>
      </c>
      <c r="H7" s="136" t="str">
        <f>Ocorrências!H3</f>
        <v>FORNECEDOR CANCELOU ORDEM DE COMPRAS</v>
      </c>
      <c r="I7" s="149" t="s">
        <v>14</v>
      </c>
      <c r="J7" s="145" t="s">
        <v>31</v>
      </c>
      <c r="K7" s="146" t="s">
        <v>32</v>
      </c>
      <c r="L7" s="146" t="s">
        <v>30</v>
      </c>
      <c r="M7" s="146" t="s">
        <v>34</v>
      </c>
      <c r="N7" s="154" t="s">
        <v>0</v>
      </c>
      <c r="O7" s="146" t="s">
        <v>33</v>
      </c>
      <c r="Q7" s="146" t="s">
        <v>43</v>
      </c>
    </row>
    <row r="8" spans="1:22" ht="20.100000000000001" customHeight="1" x14ac:dyDescent="0.2">
      <c r="A8" s="156" t="str">
        <f>Ocorrências!G4</f>
        <v>0016/20</v>
      </c>
      <c r="B8" s="136" t="str">
        <f>Ocorrências!B4</f>
        <v>SAÍDA</v>
      </c>
      <c r="C8" s="136" t="str">
        <f>Ocorrências!C4</f>
        <v>ENTREGA PARCIAL</v>
      </c>
      <c r="D8" s="136" t="str">
        <f>Ocorrências!D4</f>
        <v>A V BARROS &amp; VILLARES LTDA</v>
      </c>
      <c r="E8" s="136">
        <f>Ocorrências!E4</f>
        <v>0</v>
      </c>
      <c r="F8" s="136">
        <f>Ocorrências!F4</f>
        <v>279.85000000000002</v>
      </c>
      <c r="G8" s="135">
        <f>Ocorrências!A4</f>
        <v>43862</v>
      </c>
      <c r="H8" s="136" t="str">
        <f>Ocorrências!H4</f>
        <v>SALDO NÃO ENTEGUE (SOB DEMANDA)</v>
      </c>
      <c r="I8" s="126">
        <f t="array" ref="I8">IF($I$4="","",IF(ROWS($1:1)&gt;COUNTIF($A$6:$A$5000,$I$4),"",INDEX(G$6:G$5000,SMALL(IF($A$6:$A$5000=$I$4,ROW($A$6:$A$5000)-ROW(A$6)+1,FALSE),ROWS($1:1)))))</f>
        <v>44202</v>
      </c>
      <c r="J8" s="141" t="str">
        <f t="array" ref="J8">IF($I$4="","",IF(ROWS($1:1)&gt;COUNTIF($A$6:$A$5000,$I$4),"",INDEX(B$6:B$5000,SMALL(IF($A$6:$A$5000=$I$4,ROW($A$6:$A$5000)-ROW(A$6)+1,FALSE),ROWS($1:1)))))</f>
        <v>ENTRADA</v>
      </c>
      <c r="K8" s="161" t="str">
        <f t="array" ref="K8">IF($I$4="","",IF(ROWS($1:1)&gt;COUNTIF($A$6:$A$5000,$I$4),"",INDEX(C$6:C$5000,SMALL(IF($A$6:$A$5000=$I$4,ROW($A$6:$A$5000)-ROW(A$6)+1,FALSE),ROWS($1:1)))))</f>
        <v>PEDIDO ADICIONAL</v>
      </c>
      <c r="L8" s="108" t="str">
        <f t="array" ref="L8">IF($I$4="","",IF(ROWS($1:1)&gt;COUNTIF($A$6:$A$5000,$I$4),"",INDEX(D$6:D$5000,SMALL(IF($A$6:$A$5000=$I$4,ROW($A$6:$A$5000)-ROW(A$6)+1,FALSE),ROWS($1:1)))))</f>
        <v>FESTPAN ALIMENTOS IMP. E EXP. LTDA</v>
      </c>
      <c r="M8" s="143">
        <f t="array" ref="M8">IF($I$4="","",IF(ROWS($1:1)&gt;COUNTIF($A$6:$A$5000,$I$4),"",INDEX(E$6:E$5000,SMALL(IF($A$6:$A$5000=$I$4,ROW($A$6:$A$5000)-ROW(A$6)+1,FALSE),ROWS($1:1)))))</f>
        <v>3</v>
      </c>
      <c r="N8" s="153">
        <f t="array" ref="N8">IF($I$4="","",IF(ROWS($1:1)&gt;COUNTIF($A$6:$A$5000,$I$4),"",INDEX(F$6:F$5000,SMALL(IF($A$6:$A$5000=$I$4,ROW($A$6:$A$5000)-ROW(A$6)+1,FALSE),ROWS($1:1)))))</f>
        <v>195.3</v>
      </c>
      <c r="O8" s="236" t="str">
        <f t="array" ref="O8">IF($I$4="","",IF(ROWS($1:1)&gt;COUNTIF($A$6:$A$5000,$I$4),"",INDEX(H$6:H$5000,SMALL(IF($A$6:$A$5000=$I$4,ROW($A$6:$A$5000)-ROW(A$6)+1,FALSE),ROWS($1:1)))))</f>
        <v>ADICIONAL</v>
      </c>
      <c r="Q8" s="104">
        <f>IF($I$4="","",IF(J8="ENTRADA",SUM(O4+N8),(O4-N8)))</f>
        <v>7998.85</v>
      </c>
    </row>
    <row r="9" spans="1:22" ht="20.100000000000001" customHeight="1" x14ac:dyDescent="0.2">
      <c r="A9" s="156" t="str">
        <f>Ocorrências!G5</f>
        <v>0016/20</v>
      </c>
      <c r="B9" s="136" t="str">
        <f>Ocorrências!B5</f>
        <v>SAÍDA</v>
      </c>
      <c r="C9" s="136" t="str">
        <f>Ocorrências!C5</f>
        <v>ENTREGA PARCIAL</v>
      </c>
      <c r="D9" s="136" t="str">
        <f>Ocorrências!D5</f>
        <v>TROPICAL DISTRIBUIDORA DE HORTIFRUTIGRANJEIROS LTDA</v>
      </c>
      <c r="E9" s="136">
        <f>Ocorrências!E5</f>
        <v>0</v>
      </c>
      <c r="F9" s="136">
        <f>Ocorrências!F5</f>
        <v>1694.4</v>
      </c>
      <c r="G9" s="135">
        <f>Ocorrências!A5</f>
        <v>43862</v>
      </c>
      <c r="H9" s="136" t="str">
        <f>Ocorrências!H5</f>
        <v>SALDO NÃO ENTEGUE (SOB DEMANDA)</v>
      </c>
      <c r="I9" s="126">
        <f t="array" ref="I9">IF($I$4="","",IF(ROWS($1:2)&gt;COUNTIF($A$6:$A$5000,$I$4),"",INDEX(G$6:G$5000,SMALL(IF($A$6:$A$5000=$I$4,ROW($A$6:$A$5000)-ROW(A$6)+1,FALSE),ROWS($1:2)))))</f>
        <v>44202</v>
      </c>
      <c r="J9" s="141" t="str">
        <f t="array" ref="J9">IF($I$4="","",IF(ROWS($1:2)&gt;COUNTIF($A$6:$A$5000,$I$4),"",INDEX(B$6:B$5000,SMALL(IF($A$6:$A$5000=$I$4,ROW($A$6:$A$5000)-ROW(A$6)+1,FALSE),ROWS($1:2)))))</f>
        <v>ENTRADA</v>
      </c>
      <c r="K9" s="161" t="str">
        <f t="array" ref="K9">IF($I$4="","",IF(ROWS($1:2)&gt;COUNTIF($A$6:$A$5000,$I$4),"",INDEX(C$6:C$5000,SMALL(IF($A$6:$A$5000=$I$4,ROW($A$6:$A$5000)-ROW(A$6)+1,FALSE),ROWS($1:2)))))</f>
        <v>PEDIDO ADICIONAL</v>
      </c>
      <c r="L9" s="108" t="str">
        <f t="array" ref="L9">IF($I$4="","",IF(ROWS($1:2)&gt;COUNTIF($A$6:$A$5000,$I$4),"",INDEX(D$6:D$5000,SMALL(IF($A$6:$A$5000=$I$4,ROW($A$6:$A$5000)-ROW(A$6)+1,FALSE),ROWS($1:2)))))</f>
        <v>ALMEIDA E CARREIRO COMERCIO DE ALIMENTOS</v>
      </c>
      <c r="M9" s="143">
        <f t="array" ref="M9">IF($I$4="","",IF(ROWS($1:2)&gt;COUNTIF($A$6:$A$5000,$I$4),"",INDEX(E$6:E$5000,SMALL(IF($A$6:$A$5000=$I$4,ROW($A$6:$A$5000)-ROW(A$6)+1,FALSE),ROWS($1:2)))))</f>
        <v>42</v>
      </c>
      <c r="N9" s="153">
        <f t="array" ref="N9">IF($I$4="","",IF(ROWS($1:2)&gt;COUNTIF($A$6:$A$5000,$I$4),"",INDEX(F$6:F$5000,SMALL(IF($A$6:$A$5000=$I$4,ROW($A$6:$A$5000)-ROW(A$6)+1,FALSE),ROWS($1:2)))))</f>
        <v>11.94</v>
      </c>
      <c r="O9" s="108" t="str">
        <f t="array" ref="O9">IF($I$4="","",IF(ROWS($1:2)&gt;COUNTIF($A$6:$A$5000,$I$4),"",INDEX(H$6:H$5000,SMALL(IF($A$6:$A$5000=$I$4,ROW($A$6:$A$5000)-ROW(A$6)+1,FALSE),ROWS($1:2)))))</f>
        <v>ADICIONAL</v>
      </c>
      <c r="Q9" s="104">
        <f>IF(J9="","",IF($I$4="","",IF(J9="ENTRADA",SUM(Q8+N9),(Q8-N9))))</f>
        <v>8010.79</v>
      </c>
    </row>
    <row r="10" spans="1:22" ht="20.100000000000001" customHeight="1" x14ac:dyDescent="0.2">
      <c r="A10" s="156" t="str">
        <f>Ocorrências!G6</f>
        <v>0020/20</v>
      </c>
      <c r="B10" s="136" t="str">
        <f>Ocorrências!B6</f>
        <v>SAÍDA</v>
      </c>
      <c r="C10" s="136" t="str">
        <f>Ocorrências!C6</f>
        <v>ENTREGA PARCIAL</v>
      </c>
      <c r="D10" s="136" t="str">
        <f>Ocorrências!D6</f>
        <v xml:space="preserve">DOM JOÃO PAES E DOCES LTDA </v>
      </c>
      <c r="E10" s="136">
        <f>Ocorrências!E6</f>
        <v>0</v>
      </c>
      <c r="F10" s="136">
        <f>Ocorrências!F6</f>
        <v>60</v>
      </c>
      <c r="G10" s="135">
        <f>Ocorrências!A6</f>
        <v>43862</v>
      </c>
      <c r="H10" s="136" t="str">
        <f>Ocorrências!H6</f>
        <v>SALDO NÃO ENTEGUE (SOB DEMANDA)</v>
      </c>
      <c r="I10" s="126">
        <f t="array" ref="I10">IF($I$4="","",IF(ROWS($1:3)&gt;COUNTIF($A$6:$A$5000,$I$4),"",INDEX(G$6:G$5000,SMALL(IF($A$6:$A$5000=$I$4,ROW($A$6:$A$5000)-ROW(A$6)+1,FALSE),ROWS($1:3)))))</f>
        <v>44203</v>
      </c>
      <c r="J10" s="141" t="str">
        <f t="array" ref="J10">IF($I$4="","",IF(ROWS($1:3)&gt;COUNTIF($A$6:$A$5000,$I$4),"",INDEX(B$6:B$5000,SMALL(IF($A$6:$A$5000=$I$4,ROW($A$6:$A$5000)-ROW(A$6)+1,FALSE),ROWS($1:3)))))</f>
        <v>ENTRADA</v>
      </c>
      <c r="K10" s="161" t="str">
        <f t="array" ref="K10">IF($I$4="","",IF(ROWS($1:3)&gt;COUNTIF($A$6:$A$5000,$I$4),"",INDEX(C$6:C$5000,SMALL(IF($A$6:$A$5000=$I$4,ROW($A$6:$A$5000)-ROW(A$6)+1,FALSE),ROWS($1:3)))))</f>
        <v>ALTERAÇÃO DE PREÇO</v>
      </c>
      <c r="L10" s="108" t="str">
        <f t="array" ref="L10">IF($I$4="","",IF(ROWS($1:3)&gt;COUNTIF($A$6:$A$5000,$I$4),"",INDEX(D$6:D$5000,SMALL(IF($A$6:$A$5000=$I$4,ROW($A$6:$A$5000)-ROW(A$6)+1,FALSE),ROWS($1:3)))))</f>
        <v>FESTPAN ALIMENTOS IMP. E EXP. LTDA</v>
      </c>
      <c r="M10" s="143">
        <f t="array" ref="M10">IF($I$4="","",IF(ROWS($1:3)&gt;COUNTIF($A$6:$A$5000,$I$4),"",INDEX(E$6:E$5000,SMALL(IF($A$6:$A$5000=$I$4,ROW($A$6:$A$5000)-ROW(A$6)+1,FALSE),ROWS($1:3)))))</f>
        <v>4</v>
      </c>
      <c r="N10" s="153">
        <f t="array" ref="N10">IF($I$4="","",IF(ROWS($1:3)&gt;COUNTIF($A$6:$A$5000,$I$4),"",INDEX(F$6:F$5000,SMALL(IF($A$6:$A$5000=$I$4,ROW($A$6:$A$5000)-ROW(A$6)+1,FALSE),ROWS($1:3)))))</f>
        <v>2.38</v>
      </c>
      <c r="O10" s="108" t="str">
        <f t="array" ref="O10">IF($I$4="","",IF(ROWS($1:3)&gt;COUNTIF($A$6:$A$5000,$I$4),"",INDEX(H$6:H$5000,SMALL(IF($A$6:$A$5000=$I$4,ROW($A$6:$A$5000)-ROW(A$6)+1,FALSE),ROWS($1:3)))))</f>
        <v>FORNECEDOR NÃO MANTEVE OS VALORES OFERTADOS NO PORTAL</v>
      </c>
      <c r="Q10" s="104">
        <f t="shared" ref="Q10:Q73" si="0">IF(J10="","",IF($I$4="","",IF(J10="ENTRADA",SUM(Q9+N10),(Q9-N10))))</f>
        <v>8013.17</v>
      </c>
    </row>
    <row r="11" spans="1:22" ht="20.100000000000001" customHeight="1" x14ac:dyDescent="0.2">
      <c r="A11" s="156" t="str">
        <f>Ocorrências!G7</f>
        <v>0018/20</v>
      </c>
      <c r="B11" s="136" t="str">
        <f>Ocorrências!B7</f>
        <v>SAÍDA</v>
      </c>
      <c r="C11" s="136" t="str">
        <f>Ocorrências!C7</f>
        <v>CANCELAMENTO</v>
      </c>
      <c r="D11" s="136" t="str">
        <f>Ocorrências!D7</f>
        <v>RI-MA DISTRIBUIDORA DE FRIOS E LATIOCINIOS LTDA</v>
      </c>
      <c r="E11" s="136">
        <f>Ocorrências!E7</f>
        <v>9</v>
      </c>
      <c r="F11" s="136">
        <f>Ocorrências!F7</f>
        <v>416.7</v>
      </c>
      <c r="G11" s="135">
        <f>Ocorrências!A7</f>
        <v>43866</v>
      </c>
      <c r="H11" s="136" t="str">
        <f>Ocorrências!H7</f>
        <v>NÃO MANTEVE AS CONDIÇÕES OFERTADAS</v>
      </c>
      <c r="I11" s="126">
        <f t="array" ref="I11">IF($I$4="","",IF(ROWS($1:4)&gt;COUNTIF($A$6:$A$5000,$I$4),"",INDEX(G$6:G$5000,SMALL(IF($A$6:$A$5000=$I$4,ROW($A$6:$A$5000)-ROW(A$6)+1,FALSE),ROWS($1:4)))))</f>
        <v>44203</v>
      </c>
      <c r="J11" s="141" t="str">
        <f t="array" ref="J11">IF($I$4="","",IF(ROWS($1:4)&gt;COUNTIF($A$6:$A$5000,$I$4),"",INDEX(B$6:B$5000,SMALL(IF($A$6:$A$5000=$I$4,ROW($A$6:$A$5000)-ROW(A$6)+1,FALSE),ROWS($1:4)))))</f>
        <v>ENTRADA</v>
      </c>
      <c r="K11" s="161" t="str">
        <f t="array" ref="K11">IF($I$4="","",IF(ROWS($1:4)&gt;COUNTIF($A$6:$A$5000,$I$4),"",INDEX(C$6:C$5000,SMALL(IF($A$6:$A$5000=$I$4,ROW($A$6:$A$5000)-ROW(A$6)+1,FALSE),ROWS($1:4)))))</f>
        <v>PEDIDO ADICIONAL</v>
      </c>
      <c r="L11" s="108" t="str">
        <f t="array" ref="L11">IF($I$4="","",IF(ROWS($1:4)&gt;COUNTIF($A$6:$A$5000,$I$4),"",INDEX(D$6:D$5000,SMALL(IF($A$6:$A$5000=$I$4,ROW($A$6:$A$5000)-ROW(A$6)+1,FALSE),ROWS($1:4)))))</f>
        <v>FESTPAN ALIMENTOS IMP. E EXP. LTDA</v>
      </c>
      <c r="M11" s="143">
        <f t="array" ref="M11">IF($I$4="","",IF(ROWS($1:4)&gt;COUNTIF($A$6:$A$5000,$I$4),"",INDEX(E$6:E$5000,SMALL(IF($A$6:$A$5000=$I$4,ROW($A$6:$A$5000)-ROW(A$6)+1,FALSE),ROWS($1:4)))))</f>
        <v>23</v>
      </c>
      <c r="N11" s="153">
        <f t="array" ref="N11">IF($I$4="","",IF(ROWS($1:4)&gt;COUNTIF($A$6:$A$5000,$I$4),"",INDEX(F$6:F$5000,SMALL(IF($A$6:$A$5000=$I$4,ROW($A$6:$A$5000)-ROW(A$6)+1,FALSE),ROWS($1:4)))))</f>
        <v>22.8</v>
      </c>
      <c r="O11" s="108" t="str">
        <f t="array" ref="O11">IF($I$4="","",IF(ROWS($1:4)&gt;COUNTIF($A$6:$A$5000,$I$4),"",INDEX(H$6:H$5000,SMALL(IF($A$6:$A$5000=$I$4,ROW($A$6:$A$5000)-ROW(A$6)+1,FALSE),ROWS($1:4)))))</f>
        <v>ADICIONAL</v>
      </c>
      <c r="Q11" s="104">
        <f t="shared" si="0"/>
        <v>8035.97</v>
      </c>
    </row>
    <row r="12" spans="1:22" ht="20.100000000000001" customHeight="1" x14ac:dyDescent="0.2">
      <c r="A12" s="156" t="str">
        <f>Ocorrências!G8</f>
        <v>0029/20</v>
      </c>
      <c r="B12" s="136" t="str">
        <f>Ocorrências!B8</f>
        <v>SAÍDA</v>
      </c>
      <c r="C12" s="136" t="str">
        <f>Ocorrências!C8</f>
        <v>CANCELAMENTO</v>
      </c>
      <c r="D12" s="136" t="str">
        <f>Ocorrências!D8</f>
        <v>COMEPI DISTRIBUIDORA EIRELI EPP</v>
      </c>
      <c r="E12" s="136">
        <f>Ocorrências!E8</f>
        <v>56</v>
      </c>
      <c r="F12" s="136">
        <f>Ocorrências!F8</f>
        <v>203.7</v>
      </c>
      <c r="G12" s="135">
        <f>Ocorrências!A8</f>
        <v>43871</v>
      </c>
      <c r="H12" s="136" t="str">
        <f>Ocorrências!H8</f>
        <v>NÃO ENTREGUE</v>
      </c>
      <c r="I12" s="126">
        <f t="array" ref="I12">IF($I$4="","",IF(ROWS($1:5)&gt;COUNTIF($A$6:$A$5000,$I$4),"",INDEX(G$6:G$5000,SMALL(IF($A$6:$A$5000=$I$4,ROW($A$6:$A$5000)-ROW(A$6)+1,FALSE),ROWS($1:5)))))</f>
        <v>44204</v>
      </c>
      <c r="J12" s="141" t="str">
        <f t="array" ref="J12">IF($I$4="","",IF(ROWS($1:5)&gt;COUNTIF($A$6:$A$5000,$I$4),"",INDEX(B$6:B$5000,SMALL(IF($A$6:$A$5000=$I$4,ROW($A$6:$A$5000)-ROW(A$6)+1,FALSE),ROWS($1:5)))))</f>
        <v>ENTRADA</v>
      </c>
      <c r="K12" s="161" t="str">
        <f t="array" ref="K12">IF($I$4="","",IF(ROWS($1:5)&gt;COUNTIF($A$6:$A$5000,$I$4),"",INDEX(C$6:C$5000,SMALL(IF($A$6:$A$5000=$I$4,ROW($A$6:$A$5000)-ROW(A$6)+1,FALSE),ROWS($1:5)))))</f>
        <v>ALTERAÇÃO DE PREÇO</v>
      </c>
      <c r="L12" s="108" t="str">
        <f t="array" ref="L12">IF($I$4="","",IF(ROWS($1:5)&gt;COUNTIF($A$6:$A$5000,$I$4),"",INDEX(D$6:D$5000,SMALL(IF($A$6:$A$5000=$I$4,ROW($A$6:$A$5000)-ROW(A$6)+1,FALSE),ROWS($1:5)))))</f>
        <v>FESTPAN ALIMENTOS IMP. E EXP. LTDA</v>
      </c>
      <c r="M12" s="143" t="str">
        <f t="array" ref="M12">IF($I$4="","",IF(ROWS($1:5)&gt;COUNTIF($A$6:$A$5000,$I$4),"",INDEX(E$6:E$5000,SMALL(IF($A$6:$A$5000=$I$4,ROW($A$6:$A$5000)-ROW(A$6)+1,FALSE),ROWS($1:5)))))</f>
        <v>3 e 37</v>
      </c>
      <c r="N12" s="153">
        <f t="array" ref="N12">IF($I$4="","",IF(ROWS($1:5)&gt;COUNTIF($A$6:$A$5000,$I$4),"",INDEX(F$6:F$5000,SMALL(IF($A$6:$A$5000=$I$4,ROW($A$6:$A$5000)-ROW(A$6)+1,FALSE),ROWS($1:5)))))</f>
        <v>7.6</v>
      </c>
      <c r="O12" s="108" t="str">
        <f t="array" ref="O12">IF($I$4="","",IF(ROWS($1:5)&gt;COUNTIF($A$6:$A$5000,$I$4),"",INDEX(H$6:H$5000,SMALL(IF($A$6:$A$5000=$I$4,ROW($A$6:$A$5000)-ROW(A$6)+1,FALSE),ROWS($1:5)))))</f>
        <v>FORNECEDOR NÃO MANTEVE OS VALORES OFERTADOS NO PORTAL</v>
      </c>
      <c r="Q12" s="104">
        <f t="shared" si="0"/>
        <v>8043.5700000000006</v>
      </c>
    </row>
    <row r="13" spans="1:22" ht="20.100000000000001" customHeight="1" x14ac:dyDescent="0.2">
      <c r="A13" s="156" t="str">
        <f>Ocorrências!G9</f>
        <v>0029/20</v>
      </c>
      <c r="B13" s="136" t="str">
        <f>Ocorrências!B9</f>
        <v>SAÍDA</v>
      </c>
      <c r="C13" s="136" t="str">
        <f>Ocorrências!C9</f>
        <v>CANCELAMENTO</v>
      </c>
      <c r="D13" s="136" t="str">
        <f>Ocorrências!D9</f>
        <v>FABIO TADEU TEIXEIRA ME</v>
      </c>
      <c r="E13" s="136" t="str">
        <f>Ocorrências!E9</f>
        <v>08 15 55</v>
      </c>
      <c r="F13" s="136">
        <f>Ocorrências!F9</f>
        <v>1328.98</v>
      </c>
      <c r="G13" s="135">
        <f>Ocorrências!A9</f>
        <v>43871</v>
      </c>
      <c r="H13" s="136" t="str">
        <f>Ocorrências!H9</f>
        <v>NÃO ENTREGUE</v>
      </c>
      <c r="I13" s="126">
        <f t="array" ref="I13">IF($I$4="","",IF(ROWS($1:6)&gt;COUNTIF($A$6:$A$5000,$I$4),"",INDEX(G$6:G$5000,SMALL(IF($A$6:$A$5000=$I$4,ROW($A$6:$A$5000)-ROW(A$6)+1,FALSE),ROWS($1:6)))))</f>
        <v>44204</v>
      </c>
      <c r="J13" s="141" t="str">
        <f t="array" ref="J13">IF($I$4="","",IF(ROWS($1:6)&gt;COUNTIF($A$6:$A$5000,$I$4),"",INDEX(B$6:B$5000,SMALL(IF($A$6:$A$5000=$I$4,ROW($A$6:$A$5000)-ROW(A$6)+1,FALSE),ROWS($1:6)))))</f>
        <v>SAÍDA</v>
      </c>
      <c r="K13" s="161" t="str">
        <f t="array" ref="K13">IF($I$4="","",IF(ROWS($1:6)&gt;COUNTIF($A$6:$A$5000,$I$4),"",INDEX(C$6:C$5000,SMALL(IF($A$6:$A$5000=$I$4,ROW($A$6:$A$5000)-ROW(A$6)+1,FALSE),ROWS($1:6)))))</f>
        <v>CANCELAMENTO</v>
      </c>
      <c r="L13" s="108" t="str">
        <f t="array" ref="L13">IF($I$4="","",IF(ROWS($1:6)&gt;COUNTIF($A$6:$A$5000,$I$4),"",INDEX(D$6:D$5000,SMALL(IF($A$6:$A$5000=$I$4,ROW($A$6:$A$5000)-ROW(A$6)+1,FALSE),ROWS($1:6)))))</f>
        <v>FESTPAN ALIMENTOS IMP. E EXP. LTDA</v>
      </c>
      <c r="M13" s="143" t="str">
        <f t="array" ref="M13">IF($I$4="","",IF(ROWS($1:6)&gt;COUNTIF($A$6:$A$5000,$I$4),"",INDEX(E$6:E$5000,SMALL(IF($A$6:$A$5000=$I$4,ROW($A$6:$A$5000)-ROW(A$6)+1,FALSE),ROWS($1:6)))))</f>
        <v>24,27,28 e 30</v>
      </c>
      <c r="N13" s="153">
        <f t="array" ref="N13">IF($I$4="","",IF(ROWS($1:6)&gt;COUNTIF($A$6:$A$5000,$I$4),"",INDEX(F$6:F$5000,SMALL(IF($A$6:$A$5000=$I$4,ROW($A$6:$A$5000)-ROW(A$6)+1,FALSE),ROWS($1:6)))))</f>
        <v>360.4</v>
      </c>
      <c r="O13" s="108" t="str">
        <f t="array" ref="O13">IF($I$4="","",IF(ROWS($1:6)&gt;COUNTIF($A$6:$A$5000,$I$4),"",INDEX(H$6:H$5000,SMALL(IF($A$6:$A$5000=$I$4,ROW($A$6:$A$5000)-ROW(A$6)+1,FALSE),ROWS($1:6)))))</f>
        <v>FORNECEDOR NÃO MANTEVE OS VALORES OFERTADOS NO PORTAL</v>
      </c>
      <c r="Q13" s="104">
        <f t="shared" si="0"/>
        <v>7683.170000000001</v>
      </c>
    </row>
    <row r="14" spans="1:22" ht="20.100000000000001" customHeight="1" x14ac:dyDescent="0.2">
      <c r="A14" s="156" t="str">
        <f>Ocorrências!G10</f>
        <v>0028/20</v>
      </c>
      <c r="B14" s="136" t="str">
        <f>Ocorrências!B10</f>
        <v>SAÍDA</v>
      </c>
      <c r="C14" s="136" t="str">
        <f>Ocorrências!C10</f>
        <v>CANCELAMENTO</v>
      </c>
      <c r="D14" s="136" t="str">
        <f>Ocorrências!D10</f>
        <v>INJEMED MEDICAMENTOS ESPECIAIS LTDA</v>
      </c>
      <c r="E14" s="136">
        <f>Ocorrências!E10</f>
        <v>44</v>
      </c>
      <c r="F14" s="136">
        <f>Ocorrências!F10</f>
        <v>250</v>
      </c>
      <c r="G14" s="135">
        <f>Ocorrências!A10</f>
        <v>43872</v>
      </c>
      <c r="H14" s="136" t="str">
        <f>Ocorrências!H10</f>
        <v>CANCELAMENTO PRODUTO COM PROBLEMA NA ENTREGA</v>
      </c>
      <c r="I14" s="126">
        <f t="array" ref="I14">IF($I$4="","",IF(ROWS($1:7)&gt;COUNTIF($A$6:$A$5000,$I$4),"",INDEX(G$6:G$5000,SMALL(IF($A$6:$A$5000=$I$4,ROW($A$6:$A$5000)-ROW(A$6)+1,FALSE),ROWS($1:7)))))</f>
        <v>44204</v>
      </c>
      <c r="J14" s="141" t="str">
        <f t="array" ref="J14">IF($I$4="","",IF(ROWS($1:7)&gt;COUNTIF($A$6:$A$5000,$I$4),"",INDEX(B$6:B$5000,SMALL(IF($A$6:$A$5000=$I$4,ROW($A$6:$A$5000)-ROW(A$6)+1,FALSE),ROWS($1:7)))))</f>
        <v>ENTRADA</v>
      </c>
      <c r="K14" s="161" t="str">
        <f t="array" ref="K14">IF($I$4="","",IF(ROWS($1:7)&gt;COUNTIF($A$6:$A$5000,$I$4),"",INDEX(C$6:C$5000,SMALL(IF($A$6:$A$5000=$I$4,ROW($A$6:$A$5000)-ROW(A$6)+1,FALSE),ROWS($1:7)))))</f>
        <v>PEDIDO ADICIONAL</v>
      </c>
      <c r="L14" s="108" t="str">
        <f t="array" ref="L14">IF($I$4="","",IF(ROWS($1:7)&gt;COUNTIF($A$6:$A$5000,$I$4),"",INDEX(D$6:D$5000,SMALL(IF($A$6:$A$5000=$I$4,ROW($A$6:$A$5000)-ROW(A$6)+1,FALSE),ROWS($1:7)))))</f>
        <v>PRO BIANN.COM DISTR PROD ALIM BEB LTDA</v>
      </c>
      <c r="M14" s="143" t="str">
        <f t="array" ref="M14">IF($I$4="","",IF(ROWS($1:7)&gt;COUNTIF($A$6:$A$5000,$I$4),"",INDEX(E$6:E$5000,SMALL(IF($A$6:$A$5000=$I$4,ROW($A$6:$A$5000)-ROW(A$6)+1,FALSE),ROWS($1:7)))))</f>
        <v>24,27,28 e 30</v>
      </c>
      <c r="N14" s="153">
        <f t="array" ref="N14">IF($I$4="","",IF(ROWS($1:7)&gt;COUNTIF($A$6:$A$5000,$I$4),"",INDEX(F$6:F$5000,SMALL(IF($A$6:$A$5000=$I$4,ROW($A$6:$A$5000)-ROW(A$6)+1,FALSE),ROWS($1:7)))))</f>
        <v>360</v>
      </c>
      <c r="O14" s="108" t="str">
        <f t="array" ref="O14">IF($I$4="","",IF(ROWS($1:7)&gt;COUNTIF($A$6:$A$5000,$I$4),"",INDEX(H$6:H$5000,SMALL(IF($A$6:$A$5000=$I$4,ROW($A$6:$A$5000)-ROW(A$6)+1,FALSE),ROWS($1:7)))))</f>
        <v>ADICIONAL</v>
      </c>
      <c r="Q14" s="104">
        <f t="shared" si="0"/>
        <v>8043.170000000001</v>
      </c>
    </row>
    <row r="15" spans="1:22" ht="20.100000000000001" customHeight="1" x14ac:dyDescent="0.2">
      <c r="A15" s="156" t="str">
        <f>Ocorrências!G11</f>
        <v>0029/20</v>
      </c>
      <c r="B15" s="136" t="str">
        <f>Ocorrências!B11</f>
        <v>SAÍDA</v>
      </c>
      <c r="C15" s="136" t="str">
        <f>Ocorrências!C11</f>
        <v>CANCELAMENTO</v>
      </c>
      <c r="D15" s="136" t="str">
        <f>Ocorrências!D11</f>
        <v>CIRURGICA FERNANDES COMERCIO MATERIAIS CIRURGICOS  HOSPITALARES LTDA</v>
      </c>
      <c r="E15" s="136">
        <f>Ocorrências!E11</f>
        <v>68</v>
      </c>
      <c r="F15" s="136">
        <f>Ocorrências!F11</f>
        <v>390</v>
      </c>
      <c r="G15" s="135">
        <f>Ocorrências!A11</f>
        <v>43872</v>
      </c>
      <c r="H15" s="136" t="str">
        <f>Ocorrências!H11</f>
        <v>NÃO ENTREGUE</v>
      </c>
      <c r="I15" s="126">
        <f t="array" ref="I15">IF($I$4="","",IF(ROWS($1:8)&gt;COUNTIF($A$6:$A$5000,$I$4),"",INDEX(G$6:G$5000,SMALL(IF($A$6:$A$5000=$I$4,ROW($A$6:$A$5000)-ROW(A$6)+1,FALSE),ROWS($1:8)))))</f>
        <v>44207</v>
      </c>
      <c r="J15" s="141" t="str">
        <f t="array" ref="J15">IF($I$4="","",IF(ROWS($1:8)&gt;COUNTIF($A$6:$A$5000,$I$4),"",INDEX(B$6:B$5000,SMALL(IF($A$6:$A$5000=$I$4,ROW($A$6:$A$5000)-ROW(A$6)+1,FALSE),ROWS($1:8)))))</f>
        <v>ENTRADA</v>
      </c>
      <c r="K15" s="161" t="str">
        <f t="array" ref="K15">IF($I$4="","",IF(ROWS($1:8)&gt;COUNTIF($A$6:$A$5000,$I$4),"",INDEX(C$6:C$5000,SMALL(IF($A$6:$A$5000=$I$4,ROW($A$6:$A$5000)-ROW(A$6)+1,FALSE),ROWS($1:8)))))</f>
        <v>ALTERAÇÃO DE PREÇO</v>
      </c>
      <c r="L15" s="108" t="str">
        <f t="array" ref="L15">IF($I$4="","",IF(ROWS($1:8)&gt;COUNTIF($A$6:$A$5000,$I$4),"",INDEX(D$6:D$5000,SMALL(IF($A$6:$A$5000=$I$4,ROW($A$6:$A$5000)-ROW(A$6)+1,FALSE),ROWS($1:8)))))</f>
        <v>FESTPAN ALIMENTOS IMP. E EXP. LTDA</v>
      </c>
      <c r="M15" s="143">
        <f t="array" ref="M15">IF($I$4="","",IF(ROWS($1:8)&gt;COUNTIF($A$6:$A$5000,$I$4),"",INDEX(E$6:E$5000,SMALL(IF($A$6:$A$5000=$I$4,ROW($A$6:$A$5000)-ROW(A$6)+1,FALSE),ROWS($1:8)))))</f>
        <v>33</v>
      </c>
      <c r="N15" s="153">
        <f t="array" ref="N15">IF($I$4="","",IF(ROWS($1:8)&gt;COUNTIF($A$6:$A$5000,$I$4),"",INDEX(F$6:F$5000,SMALL(IF($A$6:$A$5000=$I$4,ROW($A$6:$A$5000)-ROW(A$6)+1,FALSE),ROWS($1:8)))))</f>
        <v>1.4</v>
      </c>
      <c r="O15" s="108" t="str">
        <f t="array" ref="O15">IF($I$4="","",IF(ROWS($1:8)&gt;COUNTIF($A$6:$A$5000,$I$4),"",INDEX(H$6:H$5000,SMALL(IF($A$6:$A$5000=$I$4,ROW($A$6:$A$5000)-ROW(A$6)+1,FALSE),ROWS($1:8)))))</f>
        <v>FORNECEDOR NÃO MANTEVE OS VALORES OFERTADOS NO PORTAL</v>
      </c>
      <c r="Q15" s="104">
        <f t="shared" si="0"/>
        <v>8044.5700000000006</v>
      </c>
    </row>
    <row r="16" spans="1:22" ht="20.100000000000001" customHeight="1" x14ac:dyDescent="0.2">
      <c r="A16" s="156" t="str">
        <f>Ocorrências!G12</f>
        <v>0028/20</v>
      </c>
      <c r="B16" s="136" t="str">
        <f>Ocorrências!B12</f>
        <v>ENTRADA</v>
      </c>
      <c r="C16" s="136" t="str">
        <f>Ocorrências!C12</f>
        <v>ADEQUAÇÃO DE QUANTITATIVO</v>
      </c>
      <c r="D16" s="136" t="str">
        <f>Ocorrências!D12</f>
        <v>ONCOTECH HOSPITALAR COMERCIO DE MEDICAMENTOS LTDA</v>
      </c>
      <c r="E16" s="136">
        <f>Ocorrências!E12</f>
        <v>6</v>
      </c>
      <c r="F16" s="136">
        <f>Ocorrências!F12</f>
        <v>544.5</v>
      </c>
      <c r="G16" s="135">
        <f>Ocorrências!A12</f>
        <v>43873</v>
      </c>
      <c r="H16" s="136" t="str">
        <f>Ocorrências!H12</f>
        <v>ADEQUAÇÃO DE EMBALAGEM</v>
      </c>
      <c r="I16" s="126">
        <f t="array" ref="I16">IF($I$4="","",IF(ROWS($1:9)&gt;COUNTIF($A$6:$A$5000,$I$4),"",INDEX(G$6:G$5000,SMALL(IF($A$6:$A$5000=$I$4,ROW($A$6:$A$5000)-ROW(A$6)+1,FALSE),ROWS($1:9)))))</f>
        <v>44209</v>
      </c>
      <c r="J16" s="141" t="str">
        <f t="array" ref="J16">IF($I$4="","",IF(ROWS($1:9)&gt;COUNTIF($A$6:$A$5000,$I$4),"",INDEX(B$6:B$5000,SMALL(IF($A$6:$A$5000=$I$4,ROW($A$6:$A$5000)-ROW(A$6)+1,FALSE),ROWS($1:9)))))</f>
        <v>ENTRADA</v>
      </c>
      <c r="K16" s="161" t="str">
        <f t="array" ref="K16">IF($I$4="","",IF(ROWS($1:9)&gt;COUNTIF($A$6:$A$5000,$I$4),"",INDEX(C$6:C$5000,SMALL(IF($A$6:$A$5000=$I$4,ROW($A$6:$A$5000)-ROW(A$6)+1,FALSE),ROWS($1:9)))))</f>
        <v>PEDIDO ADICIONAL</v>
      </c>
      <c r="L16" s="108" t="str">
        <f t="array" ref="L16">IF($I$4="","",IF(ROWS($1:9)&gt;COUNTIF($A$6:$A$5000,$I$4),"",INDEX(D$6:D$5000,SMALL(IF($A$6:$A$5000=$I$4,ROW($A$6:$A$5000)-ROW(A$6)+1,FALSE),ROWS($1:9)))))</f>
        <v>PRO BIANN.COM DISTR PROD ALIM BEB LTDA</v>
      </c>
      <c r="M16" s="143" t="str">
        <f t="array" ref="M16">IF($I$4="","",IF(ROWS($1:9)&gt;COUNTIF($A$6:$A$5000,$I$4),"",INDEX(E$6:E$5000,SMALL(IF($A$6:$A$5000=$I$4,ROW($A$6:$A$5000)-ROW(A$6)+1,FALSE),ROWS($1:9)))))</f>
        <v>25 e 26</v>
      </c>
      <c r="N16" s="153">
        <f t="array" ref="N16">IF($I$4="","",IF(ROWS($1:9)&gt;COUNTIF($A$6:$A$5000,$I$4),"",INDEX(F$6:F$5000,SMALL(IF($A$6:$A$5000=$I$4,ROW($A$6:$A$5000)-ROW(A$6)+1,FALSE),ROWS($1:9)))))</f>
        <v>180</v>
      </c>
      <c r="O16" s="108" t="str">
        <f t="array" ref="O16">IF($I$4="","",IF(ROWS($1:9)&gt;COUNTIF($A$6:$A$5000,$I$4),"",INDEX(H$6:H$5000,SMALL(IF($A$6:$A$5000=$I$4,ROW($A$6:$A$5000)-ROW(A$6)+1,FALSE),ROWS($1:9)))))</f>
        <v>ADICIONAL</v>
      </c>
      <c r="Q16" s="104">
        <f t="shared" si="0"/>
        <v>8224.57</v>
      </c>
    </row>
    <row r="17" spans="1:17" ht="20.100000000000001" customHeight="1" x14ac:dyDescent="0.2">
      <c r="A17" s="156" t="str">
        <f>Ocorrências!G13</f>
        <v>0028/20</v>
      </c>
      <c r="B17" s="136" t="str">
        <f>Ocorrências!B13</f>
        <v>ENTRADA</v>
      </c>
      <c r="C17" s="136" t="str">
        <f>Ocorrências!C13</f>
        <v>ADEQUAÇÃO DE QUANTITATIVO</v>
      </c>
      <c r="D17" s="136" t="str">
        <f>Ocorrências!D13</f>
        <v>ONCOTECH HOSPITALAR COMERCIO DE MEDICAMENTOS LTDA</v>
      </c>
      <c r="E17" s="136">
        <f>Ocorrências!E13</f>
        <v>52</v>
      </c>
      <c r="F17" s="136">
        <f>Ocorrências!F13</f>
        <v>3.66</v>
      </c>
      <c r="G17" s="135">
        <f>Ocorrências!A13</f>
        <v>43873</v>
      </c>
      <c r="H17" s="136" t="str">
        <f>Ocorrências!H13</f>
        <v>ADEQUAÇÃO DE EMBALAGEM</v>
      </c>
      <c r="I17" s="126">
        <f t="array" ref="I17">IF($I$4="","",IF(ROWS($1:10)&gt;COUNTIF($A$6:$A$5000,$I$4),"",INDEX(G$6:G$5000,SMALL(IF($A$6:$A$5000=$I$4,ROW($A$6:$A$5000)-ROW(A$6)+1,FALSE),ROWS($1:10)))))</f>
        <v>44209</v>
      </c>
      <c r="J17" s="141" t="str">
        <f t="array" ref="J17">IF($I$4="","",IF(ROWS($1:10)&gt;COUNTIF($A$6:$A$5000,$I$4),"",INDEX(B$6:B$5000,SMALL(IF($A$6:$A$5000=$I$4,ROW($A$6:$A$5000)-ROW(A$6)+1,FALSE),ROWS($1:10)))))</f>
        <v>SAÍDA</v>
      </c>
      <c r="K17" s="161" t="str">
        <f t="array" ref="K17">IF($I$4="","",IF(ROWS($1:10)&gt;COUNTIF($A$6:$A$5000,$I$4),"",INDEX(C$6:C$5000,SMALL(IF($A$6:$A$5000=$I$4,ROW($A$6:$A$5000)-ROW(A$6)+1,FALSE),ROWS($1:10)))))</f>
        <v>CANCELAMENTO</v>
      </c>
      <c r="L17" s="108" t="str">
        <f t="array" ref="L17">IF($I$4="","",IF(ROWS($1:10)&gt;COUNTIF($A$6:$A$5000,$I$4),"",INDEX(D$6:D$5000,SMALL(IF($A$6:$A$5000=$I$4,ROW($A$6:$A$5000)-ROW(A$6)+1,FALSE),ROWS($1:10)))))</f>
        <v>FESTPAN ALIMENTOS IMP. E EXP. LTDA</v>
      </c>
      <c r="M17" s="143" t="str">
        <f t="array" ref="M17">IF($I$4="","",IF(ROWS($1:10)&gt;COUNTIF($A$6:$A$5000,$I$4),"",INDEX(E$6:E$5000,SMALL(IF($A$6:$A$5000=$I$4,ROW($A$6:$A$5000)-ROW(A$6)+1,FALSE),ROWS($1:10)))))</f>
        <v>25 e 26</v>
      </c>
      <c r="N17" s="153">
        <f t="array" ref="N17">IF($I$4="","",IF(ROWS($1:10)&gt;COUNTIF($A$6:$A$5000,$I$4),"",INDEX(F$6:F$5000,SMALL(IF($A$6:$A$5000=$I$4,ROW($A$6:$A$5000)-ROW(A$6)+1,FALSE),ROWS($1:10)))))</f>
        <v>180.2</v>
      </c>
      <c r="O17" s="108" t="str">
        <f t="array" ref="O17">IF($I$4="","",IF(ROWS($1:10)&gt;COUNTIF($A$6:$A$5000,$I$4),"",INDEX(H$6:H$5000,SMALL(IF($A$6:$A$5000=$I$4,ROW($A$6:$A$5000)-ROW(A$6)+1,FALSE),ROWS($1:10)))))</f>
        <v>FORNECEDOR NÃO MANTEVE OS VALORES OFERTADOS NO PORTAL</v>
      </c>
      <c r="Q17" s="104">
        <f t="shared" si="0"/>
        <v>8044.37</v>
      </c>
    </row>
    <row r="18" spans="1:17" ht="20.100000000000001" customHeight="1" x14ac:dyDescent="0.2">
      <c r="A18" s="156" t="str">
        <f>Ocorrências!G14</f>
        <v>0028/20</v>
      </c>
      <c r="B18" s="136" t="str">
        <f>Ocorrências!B14</f>
        <v>ENTRADA</v>
      </c>
      <c r="C18" s="136" t="str">
        <f>Ocorrências!C14</f>
        <v>PEDIDO ADICIONAL</v>
      </c>
      <c r="D18" s="136" t="str">
        <f>Ocorrências!D14</f>
        <v>ONCOTECH HOSPITALAR COMERCIO DE MEDICAMENTOS LTDA</v>
      </c>
      <c r="E18" s="136">
        <f>Ocorrências!E14</f>
        <v>29</v>
      </c>
      <c r="F18" s="136">
        <f>Ocorrências!F14</f>
        <v>2015</v>
      </c>
      <c r="G18" s="135">
        <f>Ocorrências!A14</f>
        <v>43873</v>
      </c>
      <c r="H18" s="136" t="str">
        <f>Ocorrências!H14</f>
        <v>ADICIONAL</v>
      </c>
      <c r="I18" s="126">
        <f t="array" ref="I18">IF($I$4="","",IF(ROWS($1:11)&gt;COUNTIF($A$6:$A$5000,$I$4),"",INDEX(G$6:G$5000,SMALL(IF($A$6:$A$5000=$I$4,ROW($A$6:$A$5000)-ROW(A$6)+1,FALSE),ROWS($1:11)))))</f>
        <v>44227</v>
      </c>
      <c r="J18" s="141" t="str">
        <f t="array" ref="J18">IF($I$4="","",IF(ROWS($1:11)&gt;COUNTIF($A$6:$A$5000,$I$4),"",INDEX(B$6:B$5000,SMALL(IF($A$6:$A$5000=$I$4,ROW($A$6:$A$5000)-ROW(A$6)+1,FALSE),ROWS($1:11)))))</f>
        <v>SAÍDA</v>
      </c>
      <c r="K18" s="161" t="str">
        <f t="array" ref="K18">IF($I$4="","",IF(ROWS($1:11)&gt;COUNTIF($A$6:$A$5000,$I$4),"",INDEX(C$6:C$5000,SMALL(IF($A$6:$A$5000=$I$4,ROW($A$6:$A$5000)-ROW(A$6)+1,FALSE),ROWS($1:11)))))</f>
        <v>ENTREGA PARCIAL</v>
      </c>
      <c r="L18" s="108" t="str">
        <f t="array" ref="L18">IF($I$4="","",IF(ROWS($1:11)&gt;COUNTIF($A$6:$A$5000,$I$4),"",INDEX(D$6:D$5000,SMALL(IF($A$6:$A$5000=$I$4,ROW($A$6:$A$5000)-ROW(A$6)+1,FALSE),ROWS($1:11)))))</f>
        <v>ALMEIDA E CARREIRO COMERCIO DE ALIMENTOS</v>
      </c>
      <c r="M18" s="143" t="str">
        <f t="array" ref="M18">IF($I$4="","",IF(ROWS($1:11)&gt;COUNTIF($A$6:$A$5000,$I$4),"",INDEX(E$6:E$5000,SMALL(IF($A$6:$A$5000=$I$4,ROW($A$6:$A$5000)-ROW(A$6)+1,FALSE),ROWS($1:11)))))</f>
        <v>-</v>
      </c>
      <c r="N18" s="153">
        <f t="array" ref="N18">IF($I$4="","",IF(ROWS($1:11)&gt;COUNTIF($A$6:$A$5000,$I$4),"",INDEX(F$6:F$5000,SMALL(IF($A$6:$A$5000=$I$4,ROW($A$6:$A$5000)-ROW(A$6)+1,FALSE),ROWS($1:11)))))</f>
        <v>2079.4</v>
      </c>
      <c r="O18" s="108" t="str">
        <f t="array" ref="O18">IF($I$4="","",IF(ROWS($1:11)&gt;COUNTIF($A$6:$A$5000,$I$4),"",INDEX(H$6:H$5000,SMALL(IF($A$6:$A$5000=$I$4,ROW($A$6:$A$5000)-ROW(A$6)+1,FALSE),ROWS($1:11)))))</f>
        <v>SALDO NÃO ENTREGUE (DEMANDA NUTRIÇÃO)</v>
      </c>
      <c r="Q18" s="104">
        <f t="shared" si="0"/>
        <v>5964.9699999999993</v>
      </c>
    </row>
    <row r="19" spans="1:17" ht="20.100000000000001" customHeight="1" x14ac:dyDescent="0.2">
      <c r="A19" s="156" t="str">
        <f>Ocorrências!G15</f>
        <v>0028/20</v>
      </c>
      <c r="B19" s="136" t="str">
        <f>Ocorrências!B15</f>
        <v>SAÍDA</v>
      </c>
      <c r="C19" s="136" t="str">
        <f>Ocorrências!C15</f>
        <v>CANCELAMENTO</v>
      </c>
      <c r="D19" s="136" t="str">
        <f>Ocorrências!D15</f>
        <v>ATIVA COMERCIAL HOSPITALAR LTDA</v>
      </c>
      <c r="E19" s="136">
        <f>Ocorrências!E15</f>
        <v>0</v>
      </c>
      <c r="F19" s="136">
        <f>Ocorrências!F15</f>
        <v>3130.39</v>
      </c>
      <c r="G19" s="135">
        <f>Ocorrências!A15</f>
        <v>43874</v>
      </c>
      <c r="H19" s="136" t="str">
        <f>Ocorrências!H15</f>
        <v>CANCELAMENTO VIA E-MAIL</v>
      </c>
      <c r="I19" s="126">
        <f t="array" ref="I19">IF($I$4="","",IF(ROWS($1:12)&gt;COUNTIF($A$6:$A$5000,$I$4),"",INDEX(G$6:G$5000,SMALL(IF($A$6:$A$5000=$I$4,ROW($A$6:$A$5000)-ROW(A$6)+1,FALSE),ROWS($1:12)))))</f>
        <v>44227</v>
      </c>
      <c r="J19" s="141" t="str">
        <f t="array" ref="J19">IF($I$4="","",IF(ROWS($1:12)&gt;COUNTIF($A$6:$A$5000,$I$4),"",INDEX(B$6:B$5000,SMALL(IF($A$6:$A$5000=$I$4,ROW($A$6:$A$5000)-ROW(A$6)+1,FALSE),ROWS($1:12)))))</f>
        <v>SAÍDA</v>
      </c>
      <c r="K19" s="161" t="str">
        <f t="array" ref="K19">IF($I$4="","",IF(ROWS($1:12)&gt;COUNTIF($A$6:$A$5000,$I$4),"",INDEX(C$6:C$5000,SMALL(IF($A$6:$A$5000=$I$4,ROW($A$6:$A$5000)-ROW(A$6)+1,FALSE),ROWS($1:12)))))</f>
        <v>ENTREGA PARCIAL</v>
      </c>
      <c r="L19" s="108" t="str">
        <f t="array" ref="L19">IF($I$4="","",IF(ROWS($1:12)&gt;COUNTIF($A$6:$A$5000,$I$4),"",INDEX(D$6:D$5000,SMALL(IF($A$6:$A$5000=$I$4,ROW($A$6:$A$5000)-ROW(A$6)+1,FALSE),ROWS($1:12)))))</f>
        <v>FESTPAN ALIMENTOS IMP. E EXP. LTDA</v>
      </c>
      <c r="M19" s="143" t="str">
        <f t="array" ref="M19">IF($I$4="","",IF(ROWS($1:12)&gt;COUNTIF($A$6:$A$5000,$I$4),"",INDEX(E$6:E$5000,SMALL(IF($A$6:$A$5000=$I$4,ROW($A$6:$A$5000)-ROW(A$6)+1,FALSE),ROWS($1:12)))))</f>
        <v>-</v>
      </c>
      <c r="N19" s="153">
        <f t="array" ref="N19">IF($I$4="","",IF(ROWS($1:12)&gt;COUNTIF($A$6:$A$5000,$I$4),"",INDEX(F$6:F$5000,SMALL(IF($A$6:$A$5000=$I$4,ROW($A$6:$A$5000)-ROW(A$6)+1,FALSE),ROWS($1:12)))))</f>
        <v>64.260000000000005</v>
      </c>
      <c r="O19" s="108" t="str">
        <f t="array" ref="O19">IF($I$4="","",IF(ROWS($1:12)&gt;COUNTIF($A$6:$A$5000,$I$4),"",INDEX(H$6:H$5000,SMALL(IF($A$6:$A$5000=$I$4,ROW($A$6:$A$5000)-ROW(A$6)+1,FALSE),ROWS($1:12)))))</f>
        <v>SALDO NÃO ENTREGUE (DEMANDA NUTRIÇÃO)</v>
      </c>
      <c r="Q19" s="104">
        <f t="shared" si="0"/>
        <v>5900.7099999999991</v>
      </c>
    </row>
    <row r="20" spans="1:17" ht="20.100000000000001" customHeight="1" x14ac:dyDescent="0.2">
      <c r="A20" s="156" t="str">
        <f>Ocorrências!G16</f>
        <v>0028/20</v>
      </c>
      <c r="B20" s="136" t="str">
        <f>Ocorrências!B16</f>
        <v>ENTRADA</v>
      </c>
      <c r="C20" s="136" t="str">
        <f>Ocorrências!C16</f>
        <v>ADEQUAÇÃO DE QUANTITATIVO</v>
      </c>
      <c r="D20" s="136" t="str">
        <f>Ocorrências!D16</f>
        <v>VITAL HOSPITALAR COMERCIAL LTDA</v>
      </c>
      <c r="E20" s="136">
        <f>Ocorrências!E16</f>
        <v>3</v>
      </c>
      <c r="F20" s="136">
        <f>Ocorrências!F16</f>
        <v>16</v>
      </c>
      <c r="G20" s="135">
        <f>Ocorrências!A16</f>
        <v>43874</v>
      </c>
      <c r="H20" s="136" t="str">
        <f>Ocorrências!H16</f>
        <v>ADEQUAÇÃO DE EMBALAGEM</v>
      </c>
      <c r="I20" s="126">
        <f t="array" ref="I20">IF($I$4="","",IF(ROWS($1:13)&gt;COUNTIF($A$6:$A$5000,$I$4),"",INDEX(G$6:G$5000,SMALL(IF($A$6:$A$5000=$I$4,ROW($A$6:$A$5000)-ROW(A$6)+1,FALSE),ROWS($1:13)))))</f>
        <v>44227</v>
      </c>
      <c r="J20" s="141" t="str">
        <f t="array" ref="J20">IF($I$4="","",IF(ROWS($1:13)&gt;COUNTIF($A$6:$A$5000,$I$4),"",INDEX(B$6:B$5000,SMALL(IF($A$6:$A$5000=$I$4,ROW($A$6:$A$5000)-ROW(A$6)+1,FALSE),ROWS($1:13)))))</f>
        <v>SAÍDA</v>
      </c>
      <c r="K20" s="161" t="str">
        <f t="array" ref="K20">IF($I$4="","",IF(ROWS($1:13)&gt;COUNTIF($A$6:$A$5000,$I$4),"",INDEX(C$6:C$5000,SMALL(IF($A$6:$A$5000=$I$4,ROW($A$6:$A$5000)-ROW(A$6)+1,FALSE),ROWS($1:13)))))</f>
        <v>ENTREGA PARCIAL</v>
      </c>
      <c r="L20" s="108" t="str">
        <f t="array" ref="L20">IF($I$4="","",IF(ROWS($1:13)&gt;COUNTIF($A$6:$A$5000,$I$4),"",INDEX(D$6:D$5000,SMALL(IF($A$6:$A$5000=$I$4,ROW($A$6:$A$5000)-ROW(A$6)+1,FALSE),ROWS($1:13)))))</f>
        <v>PRO BIANN.COM DISTR PROD ALIM BEB LTDA</v>
      </c>
      <c r="M20" s="143" t="str">
        <f t="array" ref="M20">IF($I$4="","",IF(ROWS($1:13)&gt;COUNTIF($A$6:$A$5000,$I$4),"",INDEX(E$6:E$5000,SMALL(IF($A$6:$A$5000=$I$4,ROW($A$6:$A$5000)-ROW(A$6)+1,FALSE),ROWS($1:13)))))</f>
        <v>-</v>
      </c>
      <c r="N20" s="153">
        <f t="array" ref="N20">IF($I$4="","",IF(ROWS($1:13)&gt;COUNTIF($A$6:$A$5000,$I$4),"",INDEX(F$6:F$5000,SMALL(IF($A$6:$A$5000=$I$4,ROW($A$6:$A$5000)-ROW(A$6)+1,FALSE),ROWS($1:13)))))</f>
        <v>181.76</v>
      </c>
      <c r="O20" s="108" t="str">
        <f t="array" ref="O20">IF($I$4="","",IF(ROWS($1:13)&gt;COUNTIF($A$6:$A$5000,$I$4),"",INDEX(H$6:H$5000,SMALL(IF($A$6:$A$5000=$I$4,ROW($A$6:$A$5000)-ROW(A$6)+1,FALSE),ROWS($1:13)))))</f>
        <v>SALDO NÃO ENTREGUE (DEMANDA NUTRIÇÃO)</v>
      </c>
      <c r="Q20" s="104">
        <f t="shared" si="0"/>
        <v>5718.9499999999989</v>
      </c>
    </row>
    <row r="21" spans="1:17" ht="20.100000000000001" customHeight="1" x14ac:dyDescent="0.2">
      <c r="A21" s="156" t="str">
        <f>Ocorrências!G17</f>
        <v>0028/20</v>
      </c>
      <c r="B21" s="136" t="str">
        <f>Ocorrências!B17</f>
        <v>ENTRADA</v>
      </c>
      <c r="C21" s="136" t="str">
        <f>Ocorrências!C17</f>
        <v>ADEQUAÇÃO DE QUANTITATIVO</v>
      </c>
      <c r="D21" s="136" t="str">
        <f>Ocorrências!D17</f>
        <v>VITAL HOSPITALAR COMERCIAL LTDA</v>
      </c>
      <c r="E21" s="136">
        <f>Ocorrências!E17</f>
        <v>55</v>
      </c>
      <c r="F21" s="136">
        <f>Ocorrências!F17</f>
        <v>41.67</v>
      </c>
      <c r="G21" s="135">
        <f>Ocorrências!A17</f>
        <v>43874</v>
      </c>
      <c r="H21" s="136" t="str">
        <f>Ocorrências!H17</f>
        <v>ADEQUAÇÃO DE EMBALAGEM</v>
      </c>
      <c r="I21" s="126">
        <f t="array" ref="I21">IF($I$4="","",IF(ROWS($1:14)&gt;COUNTIF($A$6:$A$5000,$I$4),"",INDEX(G$6:G$5000,SMALL(IF($A$6:$A$5000=$I$4,ROW($A$6:$A$5000)-ROW(A$6)+1,FALSE),ROWS($1:14)))))</f>
        <v>44227</v>
      </c>
      <c r="J21" s="141" t="str">
        <f t="array" ref="J21">IF($I$4="","",IF(ROWS($1:14)&gt;COUNTIF($A$6:$A$5000,$I$4),"",INDEX(B$6:B$5000,SMALL(IF($A$6:$A$5000=$I$4,ROW($A$6:$A$5000)-ROW(A$6)+1,FALSE),ROWS($1:14)))))</f>
        <v>SAÍDA</v>
      </c>
      <c r="K21" s="161" t="str">
        <f t="array" ref="K21">IF($I$4="","",IF(ROWS($1:14)&gt;COUNTIF($A$6:$A$5000,$I$4),"",INDEX(C$6:C$5000,SMALL(IF($A$6:$A$5000=$I$4,ROW($A$6:$A$5000)-ROW(A$6)+1,FALSE),ROWS($1:14)))))</f>
        <v>ENTREGA PARCIAL</v>
      </c>
      <c r="L21" s="108" t="str">
        <f t="array" ref="L21">IF($I$4="","",IF(ROWS($1:14)&gt;COUNTIF($A$6:$A$5000,$I$4),"",INDEX(D$6:D$5000,SMALL(IF($A$6:$A$5000=$I$4,ROW($A$6:$A$5000)-ROW(A$6)+1,FALSE),ROWS($1:14)))))</f>
        <v>ROSEMEIRE SANTOS DA COSTA</v>
      </c>
      <c r="M21" s="143" t="str">
        <f t="array" ref="M21">IF($I$4="","",IF(ROWS($1:14)&gt;COUNTIF($A$6:$A$5000,$I$4),"",INDEX(E$6:E$5000,SMALL(IF($A$6:$A$5000=$I$4,ROW($A$6:$A$5000)-ROW(A$6)+1,FALSE),ROWS($1:14)))))</f>
        <v>-</v>
      </c>
      <c r="N21" s="153">
        <f t="array" ref="N21">IF($I$4="","",IF(ROWS($1:14)&gt;COUNTIF($A$6:$A$5000,$I$4),"",INDEX(F$6:F$5000,SMALL(IF($A$6:$A$5000=$I$4,ROW($A$6:$A$5000)-ROW(A$6)+1,FALSE),ROWS($1:14)))))</f>
        <v>157.5</v>
      </c>
      <c r="O21" s="108" t="str">
        <f t="array" ref="O21">IF($I$4="","",IF(ROWS($1:14)&gt;COUNTIF($A$6:$A$5000,$I$4),"",INDEX(H$6:H$5000,SMALL(IF($A$6:$A$5000=$I$4,ROW($A$6:$A$5000)-ROW(A$6)+1,FALSE),ROWS($1:14)))))</f>
        <v>SALDO NÃO ENTREGUE (DEMANDA NUTRIÇÃO)</v>
      </c>
      <c r="Q21" s="104">
        <f t="shared" si="0"/>
        <v>5561.4499999999989</v>
      </c>
    </row>
    <row r="22" spans="1:17" ht="20.100000000000001" customHeight="1" x14ac:dyDescent="0.2">
      <c r="A22" s="156" t="str">
        <f>Ocorrências!G18</f>
        <v>0028/20</v>
      </c>
      <c r="B22" s="136" t="str">
        <f>Ocorrências!B18</f>
        <v>ENTRADA</v>
      </c>
      <c r="C22" s="136" t="str">
        <f>Ocorrências!C18</f>
        <v>PEDIDO ADICIONAL</v>
      </c>
      <c r="D22" s="136" t="str">
        <f>Ocorrências!D18</f>
        <v>SULMEDIC COMERCIO DE MEDICAMENTOS LTDA</v>
      </c>
      <c r="E22" s="136">
        <f>Ocorrências!E18</f>
        <v>43</v>
      </c>
      <c r="F22" s="136">
        <f>Ocorrências!F18</f>
        <v>3270</v>
      </c>
      <c r="G22" s="135">
        <f>Ocorrências!A18</f>
        <v>43874</v>
      </c>
      <c r="H22" s="136" t="str">
        <f>Ocorrências!H18</f>
        <v>ADICIONAL</v>
      </c>
      <c r="I22" s="126">
        <f t="array" ref="I22">IF($I$4="","",IF(ROWS($1:15)&gt;COUNTIF($A$6:$A$5000,$I$4),"",INDEX(G$6:G$5000,SMALL(IF($A$6:$A$5000=$I$4,ROW($A$6:$A$5000)-ROW(A$6)+1,FALSE),ROWS($1:15)))))</f>
        <v>44227</v>
      </c>
      <c r="J22" s="141" t="str">
        <f t="array" ref="J22">IF($I$4="","",IF(ROWS($1:15)&gt;COUNTIF($A$6:$A$5000,$I$4),"",INDEX(B$6:B$5000,SMALL(IF($A$6:$A$5000=$I$4,ROW($A$6:$A$5000)-ROW(A$6)+1,FALSE),ROWS($1:15)))))</f>
        <v>SAÍDA</v>
      </c>
      <c r="K22" s="161" t="str">
        <f t="array" ref="K22">IF($I$4="","",IF(ROWS($1:15)&gt;COUNTIF($A$6:$A$5000,$I$4),"",INDEX(C$6:C$5000,SMALL(IF($A$6:$A$5000=$I$4,ROW($A$6:$A$5000)-ROW(A$6)+1,FALSE),ROWS($1:15)))))</f>
        <v>ENTREGA PARCIAL</v>
      </c>
      <c r="L22" s="108" t="str">
        <f t="array" ref="L22">IF($I$4="","",IF(ROWS($1:15)&gt;COUNTIF($A$6:$A$5000,$I$4),"",INDEX(D$6:D$5000,SMALL(IF($A$6:$A$5000=$I$4,ROW($A$6:$A$5000)-ROW(A$6)+1,FALSE),ROWS($1:15)))))</f>
        <v>TOPSERVICE DISTRIBUIDORA CNPJ 20.023.288/0001-27</v>
      </c>
      <c r="M22" s="143" t="str">
        <f t="array" ref="M22">IF($I$4="","",IF(ROWS($1:15)&gt;COUNTIF($A$6:$A$5000,$I$4),"",INDEX(E$6:E$5000,SMALL(IF($A$6:$A$5000=$I$4,ROW($A$6:$A$5000)-ROW(A$6)+1,FALSE),ROWS($1:15)))))</f>
        <v>-</v>
      </c>
      <c r="N22" s="153">
        <f t="array" ref="N22">IF($I$4="","",IF(ROWS($1:15)&gt;COUNTIF($A$6:$A$5000,$I$4),"",INDEX(F$6:F$5000,SMALL(IF($A$6:$A$5000=$I$4,ROW($A$6:$A$5000)-ROW(A$6)+1,FALSE),ROWS($1:15)))))</f>
        <v>454.36</v>
      </c>
      <c r="O22" s="108" t="str">
        <f t="array" ref="O22">IF($I$4="","",IF(ROWS($1:15)&gt;COUNTIF($A$6:$A$5000,$I$4),"",INDEX(H$6:H$5000,SMALL(IF($A$6:$A$5000=$I$4,ROW($A$6:$A$5000)-ROW(A$6)+1,FALSE),ROWS($1:15)))))</f>
        <v>SALDO NÃO ENTREGUE (DEMANDA NUTRIÇÃO)</v>
      </c>
      <c r="Q22" s="104">
        <f t="shared" si="0"/>
        <v>5107.0899999999992</v>
      </c>
    </row>
    <row r="23" spans="1:17" ht="20.100000000000001" customHeight="1" x14ac:dyDescent="0.2">
      <c r="A23" s="156" t="str">
        <f>Ocorrências!G19</f>
        <v>0029/20</v>
      </c>
      <c r="B23" s="136" t="str">
        <f>Ocorrências!B19</f>
        <v>ENTRADA</v>
      </c>
      <c r="C23" s="136" t="str">
        <f>Ocorrências!C19</f>
        <v>PEDIDO ADICIONAL</v>
      </c>
      <c r="D23" s="136" t="str">
        <f>Ocorrências!D19</f>
        <v>DATA EQUIPAMENTOS DE SEGURANÇA LTDA ME</v>
      </c>
      <c r="E23" s="136">
        <f>Ocorrências!E19</f>
        <v>56</v>
      </c>
      <c r="F23" s="136">
        <f>Ocorrências!F19</f>
        <v>200</v>
      </c>
      <c r="G23" s="135">
        <f>Ocorrências!A19</f>
        <v>43874</v>
      </c>
      <c r="H23" s="136" t="str">
        <f>Ocorrências!H19</f>
        <v>ADICIONAL</v>
      </c>
      <c r="I23" s="126" t="str">
        <f t="array" ref="I23">IF($I$4="","",IF(ROWS($1:16)&gt;COUNTIF($A$6:$A$5000,$I$4),"",INDEX(G$6:G$5000,SMALL(IF($A$6:$A$5000=$I$4,ROW($A$6:$A$5000)-ROW(A$6)+1,FALSE),ROWS($1:16)))))</f>
        <v/>
      </c>
      <c r="J23" s="141" t="str">
        <f t="array" ref="J23">IF($I$4="","",IF(ROWS($1:16)&gt;COUNTIF($A$6:$A$5000,$I$4),"",INDEX(B$6:B$5000,SMALL(IF($A$6:$A$5000=$I$4,ROW($A$6:$A$5000)-ROW(A$6)+1,FALSE),ROWS($1:16)))))</f>
        <v/>
      </c>
      <c r="K23" s="161" t="str">
        <f t="array" ref="K23">IF($I$4="","",IF(ROWS($1:16)&gt;COUNTIF($A$6:$A$5000,$I$4),"",INDEX(C$6:C$5000,SMALL(IF($A$6:$A$5000=$I$4,ROW($A$6:$A$5000)-ROW(A$6)+1,FALSE),ROWS($1:16)))))</f>
        <v/>
      </c>
      <c r="L23" s="108" t="str">
        <f t="array" ref="L23">IF($I$4="","",IF(ROWS($1:16)&gt;COUNTIF($A$6:$A$5000,$I$4),"",INDEX(D$6:D$5000,SMALL(IF($A$6:$A$5000=$I$4,ROW($A$6:$A$5000)-ROW(A$6)+1,FALSE),ROWS($1:16)))))</f>
        <v/>
      </c>
      <c r="M23" s="143" t="str">
        <f t="array" ref="M23">IF($I$4="","",IF(ROWS($1:16)&gt;COUNTIF($A$6:$A$5000,$I$4),"",INDEX(E$6:E$5000,SMALL(IF($A$6:$A$5000=$I$4,ROW($A$6:$A$5000)-ROW(A$6)+1,FALSE),ROWS($1:16)))))</f>
        <v/>
      </c>
      <c r="N23" s="153" t="str">
        <f t="array" ref="N23">IF($I$4="","",IF(ROWS($1:16)&gt;COUNTIF($A$6:$A$5000,$I$4),"",INDEX(F$6:F$5000,SMALL(IF($A$6:$A$5000=$I$4,ROW($A$6:$A$5000)-ROW(A$6)+1,FALSE),ROWS($1:16)))))</f>
        <v/>
      </c>
      <c r="O23" s="108" t="str">
        <f t="array" ref="O23">IF($I$4="","",IF(ROWS($1:16)&gt;COUNTIF($A$6:$A$5000,$I$4),"",INDEX(H$6:H$5000,SMALL(IF($A$6:$A$5000=$I$4,ROW($A$6:$A$5000)-ROW(A$6)+1,FALSE),ROWS($1:16)))))</f>
        <v/>
      </c>
      <c r="Q23" s="104" t="str">
        <f t="shared" si="0"/>
        <v/>
      </c>
    </row>
    <row r="24" spans="1:17" ht="20.100000000000001" customHeight="1" x14ac:dyDescent="0.2">
      <c r="A24" s="156" t="str">
        <f>Ocorrências!G20</f>
        <v>0029/20</v>
      </c>
      <c r="B24" s="136" t="str">
        <f>Ocorrências!B20</f>
        <v>SAÍDA</v>
      </c>
      <c r="C24" s="136" t="str">
        <f>Ocorrências!C20</f>
        <v>CANCELAMENTO</v>
      </c>
      <c r="D24" s="136" t="str">
        <f>Ocorrências!D20</f>
        <v>BIOMEDICAL EQUIPAMENTOS E PRODUTOS MEDICOS CIRURGICOS LTDA</v>
      </c>
      <c r="E24" s="136">
        <f>Ocorrências!E20</f>
        <v>10</v>
      </c>
      <c r="F24" s="136">
        <f>Ocorrências!F20</f>
        <v>420</v>
      </c>
      <c r="G24" s="135">
        <f>Ocorrências!A20</f>
        <v>43875</v>
      </c>
      <c r="H24" s="136" t="str">
        <f>Ocorrências!H20</f>
        <v>NÃO ENTREGUE</v>
      </c>
      <c r="I24" s="126" t="str">
        <f t="array" ref="I24">IF($I$4="","",IF(ROWS($1:17)&gt;COUNTIF($A$6:$A$5000,$I$4),"",INDEX(G$6:G$5000,SMALL(IF($A$6:$A$5000=$I$4,ROW($A$6:$A$5000)-ROW(A$6)+1,FALSE),ROWS($1:17)))))</f>
        <v/>
      </c>
      <c r="J24" s="141" t="str">
        <f t="array" ref="J24">IF($I$4="","",IF(ROWS($1:17)&gt;COUNTIF($A$6:$A$5000,$I$4),"",INDEX(B$6:B$5000,SMALL(IF($A$6:$A$5000=$I$4,ROW($A$6:$A$5000)-ROW(A$6)+1,FALSE),ROWS($1:17)))))</f>
        <v/>
      </c>
      <c r="K24" s="161" t="str">
        <f t="array" ref="K24">IF($I$4="","",IF(ROWS($1:17)&gt;COUNTIF($A$6:$A$5000,$I$4),"",INDEX(C$6:C$5000,SMALL(IF($A$6:$A$5000=$I$4,ROW($A$6:$A$5000)-ROW(A$6)+1,FALSE),ROWS($1:17)))))</f>
        <v/>
      </c>
      <c r="L24" s="108" t="str">
        <f t="array" ref="L24">IF($I$4="","",IF(ROWS($1:17)&gt;COUNTIF($A$6:$A$5000,$I$4),"",INDEX(D$6:D$5000,SMALL(IF($A$6:$A$5000=$I$4,ROW($A$6:$A$5000)-ROW(A$6)+1,FALSE),ROWS($1:17)))))</f>
        <v/>
      </c>
      <c r="M24" s="143" t="str">
        <f t="array" ref="M24">IF($I$4="","",IF(ROWS($1:17)&gt;COUNTIF($A$6:$A$5000,$I$4),"",INDEX(E$6:E$5000,SMALL(IF($A$6:$A$5000=$I$4,ROW($A$6:$A$5000)-ROW(A$6)+1,FALSE),ROWS($1:17)))))</f>
        <v/>
      </c>
      <c r="N24" s="153" t="str">
        <f t="array" ref="N24">IF($I$4="","",IF(ROWS($1:17)&gt;COUNTIF($A$6:$A$5000,$I$4),"",INDEX(F$6:F$5000,SMALL(IF($A$6:$A$5000=$I$4,ROW($A$6:$A$5000)-ROW(A$6)+1,FALSE),ROWS($1:17)))))</f>
        <v/>
      </c>
      <c r="O24" s="108" t="str">
        <f t="array" ref="O24">IF($I$4="","",IF(ROWS($1:17)&gt;COUNTIF($A$6:$A$5000,$I$4),"",INDEX(H$6:H$5000,SMALL(IF($A$6:$A$5000=$I$4,ROW($A$6:$A$5000)-ROW(A$6)+1,FALSE),ROWS($1:17)))))</f>
        <v/>
      </c>
      <c r="Q24" s="104" t="str">
        <f t="shared" si="0"/>
        <v/>
      </c>
    </row>
    <row r="25" spans="1:17" ht="20.100000000000001" customHeight="1" x14ac:dyDescent="0.2">
      <c r="A25" s="156" t="str">
        <f>Ocorrências!G21</f>
        <v>0029/20</v>
      </c>
      <c r="B25" s="136" t="str">
        <f>Ocorrências!B21</f>
        <v>ENTRADA</v>
      </c>
      <c r="C25" s="136" t="str">
        <f>Ocorrências!C21</f>
        <v>ALTERAÇÃO DE PREÇO</v>
      </c>
      <c r="D25" s="136" t="str">
        <f>Ocorrências!D21</f>
        <v>BIOMEDICAL EQUIPAMENTOS E PRODUTOS MEDICOS CIRURGICOS LTDA</v>
      </c>
      <c r="E25" s="136">
        <f>Ocorrências!E21</f>
        <v>11</v>
      </c>
      <c r="F25" s="136">
        <f>Ocorrências!F21</f>
        <v>50</v>
      </c>
      <c r="G25" s="135">
        <f>Ocorrências!A21</f>
        <v>43875</v>
      </c>
      <c r="H25" s="136" t="str">
        <f>Ocorrências!H21</f>
        <v>VALOR UNITARIO R$ 80,00</v>
      </c>
      <c r="I25" s="126" t="str">
        <f t="array" ref="I25">IF($I$4="","",IF(ROWS($1:18)&gt;COUNTIF($A$6:$A$5000,$I$4),"",INDEX(G$6:G$5000,SMALL(IF($A$6:$A$5000=$I$4,ROW($A$6:$A$5000)-ROW(A$6)+1,FALSE),ROWS($1:18)))))</f>
        <v/>
      </c>
      <c r="J25" s="141" t="str">
        <f t="array" ref="J25">IF($I$4="","",IF(ROWS($1:18)&gt;COUNTIF($A$6:$A$5000,$I$4),"",INDEX(B$6:B$5000,SMALL(IF($A$6:$A$5000=$I$4,ROW($A$6:$A$5000)-ROW(A$6)+1,FALSE),ROWS($1:18)))))</f>
        <v/>
      </c>
      <c r="K25" s="161" t="str">
        <f t="array" ref="K25">IF($I$4="","",IF(ROWS($1:18)&gt;COUNTIF($A$6:$A$5000,$I$4),"",INDEX(C$6:C$5000,SMALL(IF($A$6:$A$5000=$I$4,ROW($A$6:$A$5000)-ROW(A$6)+1,FALSE),ROWS($1:18)))))</f>
        <v/>
      </c>
      <c r="L25" s="108" t="str">
        <f t="array" ref="L25">IF($I$4="","",IF(ROWS($1:18)&gt;COUNTIF($A$6:$A$5000,$I$4),"",INDEX(D$6:D$5000,SMALL(IF($A$6:$A$5000=$I$4,ROW($A$6:$A$5000)-ROW(A$6)+1,FALSE),ROWS($1:18)))))</f>
        <v/>
      </c>
      <c r="M25" s="143" t="str">
        <f t="array" ref="M25">IF($I$4="","",IF(ROWS($1:18)&gt;COUNTIF($A$6:$A$5000,$I$4),"",INDEX(E$6:E$5000,SMALL(IF($A$6:$A$5000=$I$4,ROW($A$6:$A$5000)-ROW(A$6)+1,FALSE),ROWS($1:18)))))</f>
        <v/>
      </c>
      <c r="N25" s="153" t="str">
        <f t="array" ref="N25">IF($I$4="","",IF(ROWS($1:18)&gt;COUNTIF($A$6:$A$5000,$I$4),"",INDEX(F$6:F$5000,SMALL(IF($A$6:$A$5000=$I$4,ROW($A$6:$A$5000)-ROW(A$6)+1,FALSE),ROWS($1:18)))))</f>
        <v/>
      </c>
      <c r="O25" s="108" t="str">
        <f t="array" ref="O25">IF($I$4="","",IF(ROWS($1:18)&gt;COUNTIF($A$6:$A$5000,$I$4),"",INDEX(H$6:H$5000,SMALL(IF($A$6:$A$5000=$I$4,ROW($A$6:$A$5000)-ROW(A$6)+1,FALSE),ROWS($1:18)))))</f>
        <v/>
      </c>
      <c r="Q25" s="104" t="str">
        <f t="shared" si="0"/>
        <v/>
      </c>
    </row>
    <row r="26" spans="1:17" ht="20.100000000000001" customHeight="1" x14ac:dyDescent="0.2">
      <c r="A26" s="156" t="str">
        <f>Ocorrências!G22</f>
        <v>0029/20</v>
      </c>
      <c r="B26" s="136" t="str">
        <f>Ocorrências!B22</f>
        <v>ENTRADA</v>
      </c>
      <c r="C26" s="136" t="str">
        <f>Ocorrências!C22</f>
        <v>PEDIDO ADICIONAL</v>
      </c>
      <c r="D26" s="136" t="str">
        <f>Ocorrências!D22</f>
        <v xml:space="preserve">COTAÇÃO COMERCIO REPRES IMPORTAÇÃO E EXPORTAÇÃO </v>
      </c>
      <c r="E26" s="136">
        <f>Ocorrências!E22</f>
        <v>68</v>
      </c>
      <c r="F26" s="136">
        <f>Ocorrências!F22</f>
        <v>504</v>
      </c>
      <c r="G26" s="135">
        <f>Ocorrências!A22</f>
        <v>43875</v>
      </c>
      <c r="H26" s="136" t="str">
        <f>Ocorrências!H22</f>
        <v xml:space="preserve">ADICIONAL </v>
      </c>
      <c r="I26" s="126" t="str">
        <f t="array" ref="I26">IF($I$4="","",IF(ROWS($1:19)&gt;COUNTIF($A$6:$A$5000,$I$4),"",INDEX(G$6:G$5000,SMALL(IF($A$6:$A$5000=$I$4,ROW($A$6:$A$5000)-ROW(A$6)+1,FALSE),ROWS($1:19)))))</f>
        <v/>
      </c>
      <c r="J26" s="141" t="str">
        <f t="array" ref="J26">IF($I$4="","",IF(ROWS($1:19)&gt;COUNTIF($A$6:$A$5000,$I$4),"",INDEX(B$6:B$5000,SMALL(IF($A$6:$A$5000=$I$4,ROW($A$6:$A$5000)-ROW(A$6)+1,FALSE),ROWS($1:19)))))</f>
        <v/>
      </c>
      <c r="K26" s="161" t="str">
        <f t="array" ref="K26">IF($I$4="","",IF(ROWS($1:19)&gt;COUNTIF($A$6:$A$5000,$I$4),"",INDEX(C$6:C$5000,SMALL(IF($A$6:$A$5000=$I$4,ROW($A$6:$A$5000)-ROW(A$6)+1,FALSE),ROWS($1:19)))))</f>
        <v/>
      </c>
      <c r="L26" s="108" t="str">
        <f t="array" ref="L26">IF($I$4="","",IF(ROWS($1:19)&gt;COUNTIF($A$6:$A$5000,$I$4),"",INDEX(D$6:D$5000,SMALL(IF($A$6:$A$5000=$I$4,ROW($A$6:$A$5000)-ROW(A$6)+1,FALSE),ROWS($1:19)))))</f>
        <v/>
      </c>
      <c r="M26" s="143" t="str">
        <f t="array" ref="M26">IF($I$4="","",IF(ROWS($1:19)&gt;COUNTIF($A$6:$A$5000,$I$4),"",INDEX(E$6:E$5000,SMALL(IF($A$6:$A$5000=$I$4,ROW($A$6:$A$5000)-ROW(A$6)+1,FALSE),ROWS($1:19)))))</f>
        <v/>
      </c>
      <c r="N26" s="153" t="str">
        <f t="array" ref="N26">IF($I$4="","",IF(ROWS($1:19)&gt;COUNTIF($A$6:$A$5000,$I$4),"",INDEX(F$6:F$5000,SMALL(IF($A$6:$A$5000=$I$4,ROW($A$6:$A$5000)-ROW(A$6)+1,FALSE),ROWS($1:19)))))</f>
        <v/>
      </c>
      <c r="O26" s="108" t="str">
        <f t="array" ref="O26">IF($I$4="","",IF(ROWS($1:19)&gt;COUNTIF($A$6:$A$5000,$I$4),"",INDEX(H$6:H$5000,SMALL(IF($A$6:$A$5000=$I$4,ROW($A$6:$A$5000)-ROW(A$6)+1,FALSE),ROWS($1:19)))))</f>
        <v/>
      </c>
      <c r="Q26" s="104" t="str">
        <f t="shared" si="0"/>
        <v/>
      </c>
    </row>
    <row r="27" spans="1:17" ht="17.25" customHeight="1" x14ac:dyDescent="0.2">
      <c r="A27" s="156" t="str">
        <f>Ocorrências!G23</f>
        <v>0031/20</v>
      </c>
      <c r="B27" s="136" t="str">
        <f>Ocorrências!B23</f>
        <v>ENTRADA</v>
      </c>
      <c r="C27" s="136" t="str">
        <f>Ocorrências!C23</f>
        <v>ALTERAÇÃO DE PREÇO</v>
      </c>
      <c r="D27" s="136" t="str">
        <f>Ocorrências!D23</f>
        <v>SALES EQUIPAMENTOS E PRODUTOS DE HIGIENE PESSOAL LTDA</v>
      </c>
      <c r="E27" s="136">
        <f>Ocorrências!E23</f>
        <v>7</v>
      </c>
      <c r="F27" s="136">
        <f>Ocorrências!F23</f>
        <v>31.64</v>
      </c>
      <c r="G27" s="135">
        <f>Ocorrências!A23</f>
        <v>43878</v>
      </c>
      <c r="H27" s="136" t="str">
        <f>Ocorrências!H23</f>
        <v>ALTERAÇÃO DA MARCA DO PRODUTO, POR FALTA EM ESTOQUE.</v>
      </c>
      <c r="I27" s="126" t="str">
        <f t="array" ref="I27">IF($I$4="","",IF(ROWS($1:20)&gt;COUNTIF($A$6:$A$5000,$I$4),"",INDEX(G$6:G$5000,SMALL(IF($A$6:$A$5000=$I$4,ROW($A$6:$A$5000)-ROW(A$6)+1,FALSE),ROWS($1:20)))))</f>
        <v/>
      </c>
      <c r="J27" s="141" t="str">
        <f t="array" ref="J27">IF($I$4="","",IF(ROWS($1:20)&gt;COUNTIF($A$6:$A$5000,$I$4),"",INDEX(B$6:B$5000,SMALL(IF($A$6:$A$5000=$I$4,ROW($A$6:$A$5000)-ROW(A$6)+1,FALSE),ROWS($1:20)))))</f>
        <v/>
      </c>
      <c r="K27" s="161" t="str">
        <f t="array" ref="K27">IF($I$4="","",IF(ROWS($1:20)&gt;COUNTIF($A$6:$A$5000,$I$4),"",INDEX(C$6:C$5000,SMALL(IF($A$6:$A$5000=$I$4,ROW($A$6:$A$5000)-ROW(A$6)+1,FALSE),ROWS($1:20)))))</f>
        <v/>
      </c>
      <c r="L27" s="108" t="str">
        <f t="array" ref="L27">IF($I$4="","",IF(ROWS($1:20)&gt;COUNTIF($A$6:$A$5000,$I$4),"",INDEX(D$6:D$5000,SMALL(IF($A$6:$A$5000=$I$4,ROW($A$6:$A$5000)-ROW(A$6)+1,FALSE),ROWS($1:20)))))</f>
        <v/>
      </c>
      <c r="M27" s="143" t="str">
        <f t="array" ref="M27">IF($I$4="","",IF(ROWS($1:20)&gt;COUNTIF($A$6:$A$5000,$I$4),"",INDEX(E$6:E$5000,SMALL(IF($A$6:$A$5000=$I$4,ROW($A$6:$A$5000)-ROW(A$6)+1,FALSE),ROWS($1:20)))))</f>
        <v/>
      </c>
      <c r="N27" s="153" t="str">
        <f t="array" ref="N27">IF($I$4="","",IF(ROWS($1:20)&gt;COUNTIF($A$6:$A$5000,$I$4),"",INDEX(F$6:F$5000,SMALL(IF($A$6:$A$5000=$I$4,ROW($A$6:$A$5000)-ROW(A$6)+1,FALSE),ROWS($1:20)))))</f>
        <v/>
      </c>
      <c r="O27" s="108" t="str">
        <f t="array" ref="O27">IF($I$4="","",IF(ROWS($1:20)&gt;COUNTIF($A$6:$A$5000,$I$4),"",INDEX(H$6:H$5000,SMALL(IF($A$6:$A$5000=$I$4,ROW($A$6:$A$5000)-ROW(A$6)+1,FALSE),ROWS($1:20)))))</f>
        <v/>
      </c>
      <c r="Q27" s="104" t="str">
        <f t="shared" si="0"/>
        <v/>
      </c>
    </row>
    <row r="28" spans="1:17" ht="17.25" customHeight="1" x14ac:dyDescent="0.2">
      <c r="A28" s="156" t="str">
        <f>Ocorrências!G24</f>
        <v>0031/20</v>
      </c>
      <c r="B28" s="136" t="str">
        <f>Ocorrências!B24</f>
        <v>SAÍDA</v>
      </c>
      <c r="C28" s="136" t="str">
        <f>Ocorrências!C24</f>
        <v>CANCELAMENTO</v>
      </c>
      <c r="D28" s="136" t="str">
        <f>Ocorrências!D24</f>
        <v>SALES EQUIPAMENTOS E PRODUTOS DE HIGIENE PESSOAL LTDA</v>
      </c>
      <c r="E28" s="136">
        <f>Ocorrências!E24</f>
        <v>46</v>
      </c>
      <c r="F28" s="136">
        <f>Ocorrências!F24</f>
        <v>32.25</v>
      </c>
      <c r="G28" s="135">
        <f>Ocorrências!A24</f>
        <v>43878</v>
      </c>
      <c r="H28" s="136" t="str">
        <f>Ocorrências!H24</f>
        <v>PRODUTO OFERTADO DIVERGENTE AO SOLICITADO</v>
      </c>
      <c r="I28" s="126" t="str">
        <f t="array" ref="I28">IF($I$4="","",IF(ROWS($1:21)&gt;COUNTIF($A$6:$A$5000,$I$4),"",INDEX(G$6:G$5000,SMALL(IF($A$6:$A$5000=$I$4,ROW($A$6:$A$5000)-ROW(A$6)+1,FALSE),ROWS($1:21)))))</f>
        <v/>
      </c>
      <c r="J28" s="141" t="str">
        <f t="array" ref="J28">IF($I$4="","",IF(ROWS($1:21)&gt;COUNTIF($A$6:$A$5000,$I$4),"",INDEX(B$6:B$5000,SMALL(IF($A$6:$A$5000=$I$4,ROW($A$6:$A$5000)-ROW(A$6)+1,FALSE),ROWS($1:21)))))</f>
        <v/>
      </c>
      <c r="K28" s="161" t="str">
        <f t="array" ref="K28">IF($I$4="","",IF(ROWS($1:21)&gt;COUNTIF($A$6:$A$5000,$I$4),"",INDEX(C$6:C$5000,SMALL(IF($A$6:$A$5000=$I$4,ROW($A$6:$A$5000)-ROW(A$6)+1,FALSE),ROWS($1:21)))))</f>
        <v/>
      </c>
      <c r="L28" s="108" t="str">
        <f t="array" ref="L28">IF($I$4="","",IF(ROWS($1:21)&gt;COUNTIF($A$6:$A$5000,$I$4),"",INDEX(D$6:D$5000,SMALL(IF($A$6:$A$5000=$I$4,ROW($A$6:$A$5000)-ROW(A$6)+1,FALSE),ROWS($1:21)))))</f>
        <v/>
      </c>
      <c r="M28" s="143" t="str">
        <f t="array" ref="M28">IF($I$4="","",IF(ROWS($1:21)&gt;COUNTIF($A$6:$A$5000,$I$4),"",INDEX(E$6:E$5000,SMALL(IF($A$6:$A$5000=$I$4,ROW($A$6:$A$5000)-ROW(A$6)+1,FALSE),ROWS($1:21)))))</f>
        <v/>
      </c>
      <c r="N28" s="153" t="str">
        <f t="array" ref="N28">IF($I$4="","",IF(ROWS($1:21)&gt;COUNTIF($A$6:$A$5000,$I$4),"",INDEX(F$6:F$5000,SMALL(IF($A$6:$A$5000=$I$4,ROW($A$6:$A$5000)-ROW(A$6)+1,FALSE),ROWS($1:21)))))</f>
        <v/>
      </c>
      <c r="O28" s="108" t="str">
        <f t="array" ref="O28">IF($I$4="","",IF(ROWS($1:21)&gt;COUNTIF($A$6:$A$5000,$I$4),"",INDEX(H$6:H$5000,SMALL(IF($A$6:$A$5000=$I$4,ROW($A$6:$A$5000)-ROW(A$6)+1,FALSE),ROWS($1:21)))))</f>
        <v/>
      </c>
      <c r="Q28" s="104" t="str">
        <f t="shared" si="0"/>
        <v/>
      </c>
    </row>
    <row r="29" spans="1:17" ht="17.25" customHeight="1" x14ac:dyDescent="0.2">
      <c r="A29" s="156" t="str">
        <f>Ocorrências!G25</f>
        <v>0031/20</v>
      </c>
      <c r="B29" s="136" t="str">
        <f>Ocorrências!B25</f>
        <v>ENTRADA</v>
      </c>
      <c r="C29" s="136" t="str">
        <f>Ocorrências!C25</f>
        <v>ALTERAÇÃO DE PREÇO</v>
      </c>
      <c r="D29" s="136" t="str">
        <f>Ocorrências!D25</f>
        <v>HYPER DESCARTAVEIS LTDA</v>
      </c>
      <c r="E29" s="136">
        <f>Ocorrências!E25</f>
        <v>34</v>
      </c>
      <c r="F29" s="136">
        <f>Ocorrências!F25</f>
        <v>205.2</v>
      </c>
      <c r="G29" s="135">
        <f>Ocorrências!A25</f>
        <v>43878</v>
      </c>
      <c r="H29" s="136" t="str">
        <f>Ocorrências!H25</f>
        <v>VALOR OFERTADO ERRADO NO PORTAL SÍNTESE</v>
      </c>
      <c r="I29" s="126" t="str">
        <f t="array" ref="I29">IF($I$4="","",IF(ROWS($1:22)&gt;COUNTIF($A$6:$A$5000,$I$4),"",INDEX(G$6:G$5000,SMALL(IF($A$6:$A$5000=$I$4,ROW($A$6:$A$5000)-ROW(A$6)+1,FALSE),ROWS($1:22)))))</f>
        <v/>
      </c>
      <c r="J29" s="141" t="str">
        <f t="array" ref="J29">IF($I$4="","",IF(ROWS($1:22)&gt;COUNTIF($A$6:$A$5000,$I$4),"",INDEX(B$6:B$5000,SMALL(IF($A$6:$A$5000=$I$4,ROW($A$6:$A$5000)-ROW(A$6)+1,FALSE),ROWS($1:22)))))</f>
        <v/>
      </c>
      <c r="K29" s="161" t="str">
        <f t="array" ref="K29">IF($I$4="","",IF(ROWS($1:22)&gt;COUNTIF($A$6:$A$5000,$I$4),"",INDEX(C$6:C$5000,SMALL(IF($A$6:$A$5000=$I$4,ROW($A$6:$A$5000)-ROW(A$6)+1,FALSE),ROWS($1:22)))))</f>
        <v/>
      </c>
      <c r="L29" s="108" t="str">
        <f t="array" ref="L29">IF($I$4="","",IF(ROWS($1:22)&gt;COUNTIF($A$6:$A$5000,$I$4),"",INDEX(D$6:D$5000,SMALL(IF($A$6:$A$5000=$I$4,ROW($A$6:$A$5000)-ROW(A$6)+1,FALSE),ROWS($1:22)))))</f>
        <v/>
      </c>
      <c r="M29" s="143" t="str">
        <f t="array" ref="M29">IF($I$4="","",IF(ROWS($1:22)&gt;COUNTIF($A$6:$A$5000,$I$4),"",INDEX(E$6:E$5000,SMALL(IF($A$6:$A$5000=$I$4,ROW($A$6:$A$5000)-ROW(A$6)+1,FALSE),ROWS($1:22)))))</f>
        <v/>
      </c>
      <c r="N29" s="153" t="str">
        <f t="array" ref="N29">IF($I$4="","",IF(ROWS($1:22)&gt;COUNTIF($A$6:$A$5000,$I$4),"",INDEX(F$6:F$5000,SMALL(IF($A$6:$A$5000=$I$4,ROW($A$6:$A$5000)-ROW(A$6)+1,FALSE),ROWS($1:22)))))</f>
        <v/>
      </c>
      <c r="O29" s="108" t="str">
        <f t="array" ref="O29">IF($I$4="","",IF(ROWS($1:22)&gt;COUNTIF($A$6:$A$5000,$I$4),"",INDEX(H$6:H$5000,SMALL(IF($A$6:$A$5000=$I$4,ROW($A$6:$A$5000)-ROW(A$6)+1,FALSE),ROWS($1:22)))))</f>
        <v/>
      </c>
      <c r="Q29" s="104" t="str">
        <f t="shared" si="0"/>
        <v/>
      </c>
    </row>
    <row r="30" spans="1:17" ht="17.25" customHeight="1" x14ac:dyDescent="0.2">
      <c r="A30" s="156" t="str">
        <f>Ocorrências!G26</f>
        <v>0031/20</v>
      </c>
      <c r="B30" s="136" t="str">
        <f>Ocorrências!B26</f>
        <v>ENTRADA</v>
      </c>
      <c r="C30" s="136" t="str">
        <f>Ocorrências!C26</f>
        <v>PEDIDO ADICIONAL</v>
      </c>
      <c r="D30" s="136" t="str">
        <f>Ocorrências!D26</f>
        <v>SALES EQUIPAMENTOS E PRODUTOS DE HIGIENE PESSOAL LTDA</v>
      </c>
      <c r="E30" s="136">
        <f>Ocorrências!E26</f>
        <v>33</v>
      </c>
      <c r="F30" s="136">
        <f>Ocorrências!F26</f>
        <v>1508.7</v>
      </c>
      <c r="G30" s="135">
        <f>Ocorrências!A26</f>
        <v>43878</v>
      </c>
      <c r="H30" s="136" t="str">
        <f>Ocorrências!H26</f>
        <v>ADICIONAL</v>
      </c>
      <c r="I30" s="126" t="str">
        <f t="array" ref="I30">IF($I$4="","",IF(ROWS($1:23)&gt;COUNTIF($A$6:$A$5000,$I$4),"",INDEX(G$6:G$5000,SMALL(IF($A$6:$A$5000=$I$4,ROW($A$6:$A$5000)-ROW(A$6)+1,FALSE),ROWS($1:23)))))</f>
        <v/>
      </c>
      <c r="J30" s="141" t="str">
        <f t="array" ref="J30">IF($I$4="","",IF(ROWS($1:23)&gt;COUNTIF($A$6:$A$5000,$I$4),"",INDEX(B$6:B$5000,SMALL(IF($A$6:$A$5000=$I$4,ROW($A$6:$A$5000)-ROW(A$6)+1,FALSE),ROWS($1:23)))))</f>
        <v/>
      </c>
      <c r="K30" s="161" t="str">
        <f t="array" ref="K30">IF($I$4="","",IF(ROWS($1:23)&gt;COUNTIF($A$6:$A$5000,$I$4),"",INDEX(C$6:C$5000,SMALL(IF($A$6:$A$5000=$I$4,ROW($A$6:$A$5000)-ROW(A$6)+1,FALSE),ROWS($1:23)))))</f>
        <v/>
      </c>
      <c r="L30" s="108" t="str">
        <f t="array" ref="L30">IF($I$4="","",IF(ROWS($1:23)&gt;COUNTIF($A$6:$A$5000,$I$4),"",INDEX(D$6:D$5000,SMALL(IF($A$6:$A$5000=$I$4,ROW($A$6:$A$5000)-ROW(A$6)+1,FALSE),ROWS($1:23)))))</f>
        <v/>
      </c>
      <c r="M30" s="143" t="str">
        <f t="array" ref="M30">IF($I$4="","",IF(ROWS($1:23)&gt;COUNTIF($A$6:$A$5000,$I$4),"",INDEX(E$6:E$5000,SMALL(IF($A$6:$A$5000=$I$4,ROW($A$6:$A$5000)-ROW(A$6)+1,FALSE),ROWS($1:23)))))</f>
        <v/>
      </c>
      <c r="N30" s="153" t="str">
        <f t="array" ref="N30">IF($I$4="","",IF(ROWS($1:23)&gt;COUNTIF($A$6:$A$5000,$I$4),"",INDEX(F$6:F$5000,SMALL(IF($A$6:$A$5000=$I$4,ROW($A$6:$A$5000)-ROW(A$6)+1,FALSE),ROWS($1:23)))))</f>
        <v/>
      </c>
      <c r="O30" s="108" t="str">
        <f t="array" ref="O30">IF($I$4="","",IF(ROWS($1:23)&gt;COUNTIF($A$6:$A$5000,$I$4),"",INDEX(H$6:H$5000,SMALL(IF($A$6:$A$5000=$I$4,ROW($A$6:$A$5000)-ROW(A$6)+1,FALSE),ROWS($1:23)))))</f>
        <v/>
      </c>
      <c r="Q30" s="104" t="str">
        <f t="shared" si="0"/>
        <v/>
      </c>
    </row>
    <row r="31" spans="1:17" ht="17.25" customHeight="1" x14ac:dyDescent="0.2">
      <c r="A31" s="156" t="str">
        <f>Ocorrências!G27</f>
        <v>0031/20</v>
      </c>
      <c r="B31" s="136" t="str">
        <f>Ocorrências!B27</f>
        <v>SAÍDA</v>
      </c>
      <c r="C31" s="136" t="str">
        <f>Ocorrências!C27</f>
        <v>ALTERAÇÃO DE PREÇO</v>
      </c>
      <c r="D31" s="136" t="str">
        <f>Ocorrências!D27</f>
        <v>SALES EQUIPAMENTOS E PRODUTOS DE HIGIENE PESSOAL LTDA</v>
      </c>
      <c r="E31" s="136">
        <f>Ocorrências!E27</f>
        <v>45</v>
      </c>
      <c r="F31" s="136">
        <f>Ocorrências!F27</f>
        <v>3.67</v>
      </c>
      <c r="G31" s="135">
        <f>Ocorrências!A27</f>
        <v>43878</v>
      </c>
      <c r="H31" s="136" t="str">
        <f>Ocorrências!H27</f>
        <v>DESCONTO NO PRODUTO</v>
      </c>
      <c r="I31" s="126" t="str">
        <f t="array" ref="I31">IF($I$4="","",IF(ROWS($1:24)&gt;COUNTIF($A$6:$A$5000,$I$4),"",INDEX(G$6:G$5000,SMALL(IF($A$6:$A$5000=$I$4,ROW($A$6:$A$5000)-ROW(A$6)+1,FALSE),ROWS($1:24)))))</f>
        <v/>
      </c>
      <c r="J31" s="141" t="str">
        <f t="array" ref="J31">IF($I$4="","",IF(ROWS($1:24)&gt;COUNTIF($A$6:$A$5000,$I$4),"",INDEX(B$6:B$5000,SMALL(IF($A$6:$A$5000=$I$4,ROW($A$6:$A$5000)-ROW(A$6)+1,FALSE),ROWS($1:24)))))</f>
        <v/>
      </c>
      <c r="K31" s="161" t="str">
        <f t="array" ref="K31">IF($I$4="","",IF(ROWS($1:24)&gt;COUNTIF($A$6:$A$5000,$I$4),"",INDEX(C$6:C$5000,SMALL(IF($A$6:$A$5000=$I$4,ROW($A$6:$A$5000)-ROW(A$6)+1,FALSE),ROWS($1:24)))))</f>
        <v/>
      </c>
      <c r="L31" s="108" t="str">
        <f t="array" ref="L31">IF($I$4="","",IF(ROWS($1:24)&gt;COUNTIF($A$6:$A$5000,$I$4),"",INDEX(D$6:D$5000,SMALL(IF($A$6:$A$5000=$I$4,ROW($A$6:$A$5000)-ROW(A$6)+1,FALSE),ROWS($1:24)))))</f>
        <v/>
      </c>
      <c r="M31" s="143" t="str">
        <f t="array" ref="M31">IF($I$4="","",IF(ROWS($1:24)&gt;COUNTIF($A$6:$A$5000,$I$4),"",INDEX(E$6:E$5000,SMALL(IF($A$6:$A$5000=$I$4,ROW($A$6:$A$5000)-ROW(A$6)+1,FALSE),ROWS($1:24)))))</f>
        <v/>
      </c>
      <c r="N31" s="153" t="str">
        <f t="array" ref="N31">IF($I$4="","",IF(ROWS($1:24)&gt;COUNTIF($A$6:$A$5000,$I$4),"",INDEX(F$6:F$5000,SMALL(IF($A$6:$A$5000=$I$4,ROW($A$6:$A$5000)-ROW(A$6)+1,FALSE),ROWS($1:24)))))</f>
        <v/>
      </c>
      <c r="O31" s="108" t="str">
        <f t="array" ref="O31">IF($I$4="","",IF(ROWS($1:24)&gt;COUNTIF($A$6:$A$5000,$I$4),"",INDEX(H$6:H$5000,SMALL(IF($A$6:$A$5000=$I$4,ROW($A$6:$A$5000)-ROW(A$6)+1,FALSE),ROWS($1:24)))))</f>
        <v/>
      </c>
      <c r="Q31" s="104" t="str">
        <f t="shared" si="0"/>
        <v/>
      </c>
    </row>
    <row r="32" spans="1:17" ht="17.25" customHeight="1" x14ac:dyDescent="0.2">
      <c r="A32" s="156" t="str">
        <f>Ocorrências!G28</f>
        <v>0031/20</v>
      </c>
      <c r="B32" s="136" t="str">
        <f>Ocorrências!B28</f>
        <v>ENTRADA</v>
      </c>
      <c r="C32" s="136" t="str">
        <f>Ocorrências!C28</f>
        <v>PEDIDO ADICIONAL</v>
      </c>
      <c r="D32" s="136" t="str">
        <f>Ocorrências!D28</f>
        <v>ECO SOLUÇÕES PRODUTOS DE LIMPEZA LTDA EPP</v>
      </c>
      <c r="E32" s="136">
        <f>Ocorrências!E28</f>
        <v>11</v>
      </c>
      <c r="F32" s="136">
        <f>Ocorrências!F28</f>
        <v>459.06</v>
      </c>
      <c r="G32" s="135">
        <f>Ocorrências!A28</f>
        <v>43882</v>
      </c>
      <c r="H32" s="136" t="str">
        <f>Ocorrências!H28</f>
        <v xml:space="preserve">PEDIDO ADICIONAL </v>
      </c>
      <c r="I32" s="126" t="str">
        <f t="array" ref="I32">IF($I$4="","",IF(ROWS($1:25)&gt;COUNTIF($A$6:$A$5000,$I$4),"",INDEX(G$6:G$5000,SMALL(IF($A$6:$A$5000=$I$4,ROW($A$6:$A$5000)-ROW(A$6)+1,FALSE),ROWS($1:25)))))</f>
        <v/>
      </c>
      <c r="J32" s="141" t="str">
        <f t="array" ref="J32">IF($I$4="","",IF(ROWS($1:25)&gt;COUNTIF($A$6:$A$5000,$I$4),"",INDEX(B$6:B$5000,SMALL(IF($A$6:$A$5000=$I$4,ROW($A$6:$A$5000)-ROW(A$6)+1,FALSE),ROWS($1:25)))))</f>
        <v/>
      </c>
      <c r="K32" s="161" t="str">
        <f t="array" ref="K32">IF($I$4="","",IF(ROWS($1:25)&gt;COUNTIF($A$6:$A$5000,$I$4),"",INDEX(C$6:C$5000,SMALL(IF($A$6:$A$5000=$I$4,ROW($A$6:$A$5000)-ROW(A$6)+1,FALSE),ROWS($1:25)))))</f>
        <v/>
      </c>
      <c r="L32" s="108" t="str">
        <f t="array" ref="L32">IF($I$4="","",IF(ROWS($1:25)&gt;COUNTIF($A$6:$A$5000,$I$4),"",INDEX(D$6:D$5000,SMALL(IF($A$6:$A$5000=$I$4,ROW($A$6:$A$5000)-ROW(A$6)+1,FALSE),ROWS($1:25)))))</f>
        <v/>
      </c>
      <c r="M32" s="143" t="str">
        <f t="array" ref="M32">IF($I$4="","",IF(ROWS($1:25)&gt;COUNTIF($A$6:$A$5000,$I$4),"",INDEX(E$6:E$5000,SMALL(IF($A$6:$A$5000=$I$4,ROW($A$6:$A$5000)-ROW(A$6)+1,FALSE),ROWS($1:25)))))</f>
        <v/>
      </c>
      <c r="N32" s="153" t="str">
        <f t="array" ref="N32">IF($I$4="","",IF(ROWS($1:25)&gt;COUNTIF($A$6:$A$5000,$I$4),"",INDEX(F$6:F$5000,SMALL(IF($A$6:$A$5000=$I$4,ROW($A$6:$A$5000)-ROW(A$6)+1,FALSE),ROWS($1:25)))))</f>
        <v/>
      </c>
      <c r="O32" s="108" t="str">
        <f t="array" ref="O32">IF($I$4="","",IF(ROWS($1:25)&gt;COUNTIF($A$6:$A$5000,$I$4),"",INDEX(H$6:H$5000,SMALL(IF($A$6:$A$5000=$I$4,ROW($A$6:$A$5000)-ROW(A$6)+1,FALSE),ROWS($1:25)))))</f>
        <v/>
      </c>
      <c r="Q32" s="104" t="str">
        <f t="shared" si="0"/>
        <v/>
      </c>
    </row>
    <row r="33" spans="1:17" ht="17.25" customHeight="1" x14ac:dyDescent="0.2">
      <c r="A33" s="156" t="str">
        <f>Ocorrências!G29</f>
        <v>0037/20</v>
      </c>
      <c r="B33" s="136" t="str">
        <f>Ocorrências!B29</f>
        <v>SAÍDA</v>
      </c>
      <c r="C33" s="136" t="str">
        <f>Ocorrências!C29</f>
        <v>ENTREGA PARCIAL</v>
      </c>
      <c r="D33" s="136" t="str">
        <f>Ocorrências!D29</f>
        <v>ALMEIDA COMERCIO DE ALIMENTOS EIRELI</v>
      </c>
      <c r="E33" s="136">
        <f>Ocorrências!E29</f>
        <v>0</v>
      </c>
      <c r="F33" s="136">
        <f>Ocorrências!F29</f>
        <v>1436.82</v>
      </c>
      <c r="G33" s="135">
        <f>Ocorrências!A29</f>
        <v>43891</v>
      </c>
      <c r="H33" s="136" t="str">
        <f>Ocorrências!H29</f>
        <v>SALDO NÃO ENTEGUE (SOB DEMANDA)</v>
      </c>
      <c r="I33" s="126" t="str">
        <f t="array" ref="I33">IF($I$4="","",IF(ROWS($1:26)&gt;COUNTIF($A$6:$A$5000,$I$4),"",INDEX(G$6:G$5000,SMALL(IF($A$6:$A$5000=$I$4,ROW($A$6:$A$5000)-ROW(A$6)+1,FALSE),ROWS($1:26)))))</f>
        <v/>
      </c>
      <c r="J33" s="141" t="str">
        <f t="array" ref="J33">IF($I$4="","",IF(ROWS($1:26)&gt;COUNTIF($A$6:$A$5000,$I$4),"",INDEX(B$6:B$5000,SMALL(IF($A$6:$A$5000=$I$4,ROW($A$6:$A$5000)-ROW(A$6)+1,FALSE),ROWS($1:26)))))</f>
        <v/>
      </c>
      <c r="K33" s="161" t="str">
        <f t="array" ref="K33">IF($I$4="","",IF(ROWS($1:26)&gt;COUNTIF($A$6:$A$5000,$I$4),"",INDEX(C$6:C$5000,SMALL(IF($A$6:$A$5000=$I$4,ROW($A$6:$A$5000)-ROW(A$6)+1,FALSE),ROWS($1:26)))))</f>
        <v/>
      </c>
      <c r="L33" s="108" t="str">
        <f t="array" ref="L33">IF($I$4="","",IF(ROWS($1:26)&gt;COUNTIF($A$6:$A$5000,$I$4),"",INDEX(D$6:D$5000,SMALL(IF($A$6:$A$5000=$I$4,ROW($A$6:$A$5000)-ROW(A$6)+1,FALSE),ROWS($1:26)))))</f>
        <v/>
      </c>
      <c r="M33" s="143" t="str">
        <f t="array" ref="M33">IF($I$4="","",IF(ROWS($1:26)&gt;COUNTIF($A$6:$A$5000,$I$4),"",INDEX(E$6:E$5000,SMALL(IF($A$6:$A$5000=$I$4,ROW($A$6:$A$5000)-ROW(A$6)+1,FALSE),ROWS($1:26)))))</f>
        <v/>
      </c>
      <c r="N33" s="153" t="str">
        <f t="array" ref="N33">IF($I$4="","",IF(ROWS($1:26)&gt;COUNTIF($A$6:$A$5000,$I$4),"",INDEX(F$6:F$5000,SMALL(IF($A$6:$A$5000=$I$4,ROW($A$6:$A$5000)-ROW(A$6)+1,FALSE),ROWS($1:26)))))</f>
        <v/>
      </c>
      <c r="O33" s="108" t="str">
        <f t="array" ref="O33">IF($I$4="","",IF(ROWS($1:26)&gt;COUNTIF($A$6:$A$5000,$I$4),"",INDEX(H$6:H$5000,SMALL(IF($A$6:$A$5000=$I$4,ROW($A$6:$A$5000)-ROW(A$6)+1,FALSE),ROWS($1:26)))))</f>
        <v/>
      </c>
      <c r="Q33" s="104" t="str">
        <f t="shared" si="0"/>
        <v/>
      </c>
    </row>
    <row r="34" spans="1:17" ht="17.25" customHeight="1" x14ac:dyDescent="0.2">
      <c r="A34" s="156" t="str">
        <f>Ocorrências!G30</f>
        <v>0037/20</v>
      </c>
      <c r="B34" s="136" t="str">
        <f>Ocorrências!B30</f>
        <v>SAÍDA</v>
      </c>
      <c r="C34" s="136" t="str">
        <f>Ocorrências!C30</f>
        <v>ENTREGA PARCIAL</v>
      </c>
      <c r="D34" s="136" t="str">
        <f>Ocorrências!D30</f>
        <v>COPOLFOOD COMERCIO DE PRODUTOS ALIMENTICIOS</v>
      </c>
      <c r="E34" s="136">
        <f>Ocorrências!E30</f>
        <v>0</v>
      </c>
      <c r="F34" s="136">
        <f>Ocorrências!F30</f>
        <v>109.03</v>
      </c>
      <c r="G34" s="135">
        <f>Ocorrências!A30</f>
        <v>43891</v>
      </c>
      <c r="H34" s="136" t="str">
        <f>Ocorrências!H30</f>
        <v>SALDO NÃO ENTEGUE (SOB DEMANDA)</v>
      </c>
      <c r="I34" s="126" t="str">
        <f t="array" ref="I34">IF($I$4="","",IF(ROWS($1:27)&gt;COUNTIF($A$6:$A$5000,$I$4),"",INDEX(G$6:G$5000,SMALL(IF($A$6:$A$5000=$I$4,ROW($A$6:$A$5000)-ROW(A$6)+1,FALSE),ROWS($1:27)))))</f>
        <v/>
      </c>
      <c r="J34" s="141" t="str">
        <f t="array" ref="J34">IF($I$4="","",IF(ROWS($1:27)&gt;COUNTIF($A$6:$A$5000,$I$4),"",INDEX(B$6:B$5000,SMALL(IF($A$6:$A$5000=$I$4,ROW($A$6:$A$5000)-ROW(A$6)+1,FALSE),ROWS($1:27)))))</f>
        <v/>
      </c>
      <c r="K34" s="161" t="str">
        <f t="array" ref="K34">IF($I$4="","",IF(ROWS($1:27)&gt;COUNTIF($A$6:$A$5000,$I$4),"",INDEX(C$6:C$5000,SMALL(IF($A$6:$A$5000=$I$4,ROW($A$6:$A$5000)-ROW(A$6)+1,FALSE),ROWS($1:27)))))</f>
        <v/>
      </c>
      <c r="L34" s="108" t="str">
        <f t="array" ref="L34">IF($I$4="","",IF(ROWS($1:27)&gt;COUNTIF($A$6:$A$5000,$I$4),"",INDEX(D$6:D$5000,SMALL(IF($A$6:$A$5000=$I$4,ROW($A$6:$A$5000)-ROW(A$6)+1,FALSE),ROWS($1:27)))))</f>
        <v/>
      </c>
      <c r="M34" s="143" t="str">
        <f t="array" ref="M34">IF($I$4="","",IF(ROWS($1:27)&gt;COUNTIF($A$6:$A$5000,$I$4),"",INDEX(E$6:E$5000,SMALL(IF($A$6:$A$5000=$I$4,ROW($A$6:$A$5000)-ROW(A$6)+1,FALSE),ROWS($1:27)))))</f>
        <v/>
      </c>
      <c r="N34" s="153" t="str">
        <f t="array" ref="N34">IF($I$4="","",IF(ROWS($1:27)&gt;COUNTIF($A$6:$A$5000,$I$4),"",INDEX(F$6:F$5000,SMALL(IF($A$6:$A$5000=$I$4,ROW($A$6:$A$5000)-ROW(A$6)+1,FALSE),ROWS($1:27)))))</f>
        <v/>
      </c>
      <c r="O34" s="108" t="str">
        <f t="array" ref="O34">IF($I$4="","",IF(ROWS($1:27)&gt;COUNTIF($A$6:$A$5000,$I$4),"",INDEX(H$6:H$5000,SMALL(IF($A$6:$A$5000=$I$4,ROW($A$6:$A$5000)-ROW(A$6)+1,FALSE),ROWS($1:27)))))</f>
        <v/>
      </c>
      <c r="Q34" s="104" t="str">
        <f t="shared" si="0"/>
        <v/>
      </c>
    </row>
    <row r="35" spans="1:17" ht="17.25" customHeight="1" x14ac:dyDescent="0.2">
      <c r="A35" s="156" t="str">
        <f>Ocorrências!G31</f>
        <v>0037/20</v>
      </c>
      <c r="B35" s="136" t="str">
        <f>Ocorrências!B31</f>
        <v>SAÍDA</v>
      </c>
      <c r="C35" s="136" t="str">
        <f>Ocorrências!C31</f>
        <v>ENTREGA PARCIAL</v>
      </c>
      <c r="D35" s="136" t="str">
        <f>Ocorrências!D31</f>
        <v>FESTPAN ALIMENTOS IMP E EXP LTDA</v>
      </c>
      <c r="E35" s="136">
        <f>Ocorrências!E31</f>
        <v>0</v>
      </c>
      <c r="F35" s="136">
        <f>Ocorrências!F31</f>
        <v>193.22</v>
      </c>
      <c r="G35" s="135">
        <f>Ocorrências!A31</f>
        <v>43891</v>
      </c>
      <c r="H35" s="136" t="str">
        <f>Ocorrências!H31</f>
        <v>SALDO NÃO ENTEGUE (SOB DEMANDA)</v>
      </c>
      <c r="I35" s="126" t="str">
        <f t="array" ref="I35">IF($I$4="","",IF(ROWS($1:28)&gt;COUNTIF($A$6:$A$5000,$I$4),"",INDEX(G$6:G$5000,SMALL(IF($A$6:$A$5000=$I$4,ROW($A$6:$A$5000)-ROW(A$6)+1,FALSE),ROWS($1:28)))))</f>
        <v/>
      </c>
      <c r="J35" s="141" t="str">
        <f t="array" ref="J35">IF($I$4="","",IF(ROWS($1:28)&gt;COUNTIF($A$6:$A$5000,$I$4),"",INDEX(B$6:B$5000,SMALL(IF($A$6:$A$5000=$I$4,ROW($A$6:$A$5000)-ROW(A$6)+1,FALSE),ROWS($1:28)))))</f>
        <v/>
      </c>
      <c r="K35" s="161" t="str">
        <f t="array" ref="K35">IF($I$4="","",IF(ROWS($1:28)&gt;COUNTIF($A$6:$A$5000,$I$4),"",INDEX(C$6:C$5000,SMALL(IF($A$6:$A$5000=$I$4,ROW($A$6:$A$5000)-ROW(A$6)+1,FALSE),ROWS($1:28)))))</f>
        <v/>
      </c>
      <c r="L35" s="108" t="str">
        <f t="array" ref="L35">IF($I$4="","",IF(ROWS($1:28)&gt;COUNTIF($A$6:$A$5000,$I$4),"",INDEX(D$6:D$5000,SMALL(IF($A$6:$A$5000=$I$4,ROW($A$6:$A$5000)-ROW(A$6)+1,FALSE),ROWS($1:28)))))</f>
        <v/>
      </c>
      <c r="M35" s="143" t="str">
        <f t="array" ref="M35">IF($I$4="","",IF(ROWS($1:28)&gt;COUNTIF($A$6:$A$5000,$I$4),"",INDEX(E$6:E$5000,SMALL(IF($A$6:$A$5000=$I$4,ROW($A$6:$A$5000)-ROW(A$6)+1,FALSE),ROWS($1:28)))))</f>
        <v/>
      </c>
      <c r="N35" s="153" t="str">
        <f t="array" ref="N35">IF($I$4="","",IF(ROWS($1:28)&gt;COUNTIF($A$6:$A$5000,$I$4),"",INDEX(F$6:F$5000,SMALL(IF($A$6:$A$5000=$I$4,ROW($A$6:$A$5000)-ROW(A$6)+1,FALSE),ROWS($1:28)))))</f>
        <v/>
      </c>
      <c r="O35" s="108" t="str">
        <f t="array" ref="O35">IF($I$4="","",IF(ROWS($1:28)&gt;COUNTIF($A$6:$A$5000,$I$4),"",INDEX(H$6:H$5000,SMALL(IF($A$6:$A$5000=$I$4,ROW($A$6:$A$5000)-ROW(A$6)+1,FALSE),ROWS($1:28)))))</f>
        <v/>
      </c>
      <c r="Q35" s="104" t="str">
        <f t="shared" si="0"/>
        <v/>
      </c>
    </row>
    <row r="36" spans="1:17" ht="17.25" customHeight="1" x14ac:dyDescent="0.2">
      <c r="A36" s="156" t="str">
        <f>Ocorrências!G32</f>
        <v>0037/20</v>
      </c>
      <c r="B36" s="136" t="str">
        <f>Ocorrências!B32</f>
        <v>SAÍDA</v>
      </c>
      <c r="C36" s="136" t="str">
        <f>Ocorrências!C32</f>
        <v>ENTREGA PARCIAL</v>
      </c>
      <c r="D36" s="136" t="str">
        <f>Ocorrências!D32</f>
        <v>MERCANTIL PRIMAR LTDA</v>
      </c>
      <c r="E36" s="136">
        <f>Ocorrências!E32</f>
        <v>0</v>
      </c>
      <c r="F36" s="136">
        <f>Ocorrências!F32</f>
        <v>89.12</v>
      </c>
      <c r="G36" s="135">
        <f>Ocorrências!A32</f>
        <v>43891</v>
      </c>
      <c r="H36" s="136" t="str">
        <f>Ocorrências!H32</f>
        <v>SALDO NÃO ENTEGUE (SOB DEMANDA)</v>
      </c>
      <c r="I36" s="126" t="str">
        <f t="array" ref="I36">IF($I$4="","",IF(ROWS($1:29)&gt;COUNTIF($A$6:$A$5000,$I$4),"",INDEX(G$6:G$5000,SMALL(IF($A$6:$A$5000=$I$4,ROW($A$6:$A$5000)-ROW(A$6)+1,FALSE),ROWS($1:29)))))</f>
        <v/>
      </c>
      <c r="J36" s="141" t="str">
        <f t="array" ref="J36">IF($I$4="","",IF(ROWS($1:29)&gt;COUNTIF($A$6:$A$5000,$I$4),"",INDEX(B$6:B$5000,SMALL(IF($A$6:$A$5000=$I$4,ROW($A$6:$A$5000)-ROW(A$6)+1,FALSE),ROWS($1:29)))))</f>
        <v/>
      </c>
      <c r="K36" s="161" t="str">
        <f t="array" ref="K36">IF($I$4="","",IF(ROWS($1:29)&gt;COUNTIF($A$6:$A$5000,$I$4),"",INDEX(C$6:C$5000,SMALL(IF($A$6:$A$5000=$I$4,ROW($A$6:$A$5000)-ROW(A$6)+1,FALSE),ROWS($1:29)))))</f>
        <v/>
      </c>
      <c r="L36" s="108" t="str">
        <f t="array" ref="L36">IF($I$4="","",IF(ROWS($1:29)&gt;COUNTIF($A$6:$A$5000,$I$4),"",INDEX(D$6:D$5000,SMALL(IF($A$6:$A$5000=$I$4,ROW($A$6:$A$5000)-ROW(A$6)+1,FALSE),ROWS($1:29)))))</f>
        <v/>
      </c>
      <c r="M36" s="143" t="str">
        <f t="array" ref="M36">IF($I$4="","",IF(ROWS($1:29)&gt;COUNTIF($A$6:$A$5000,$I$4),"",INDEX(E$6:E$5000,SMALL(IF($A$6:$A$5000=$I$4,ROW($A$6:$A$5000)-ROW(A$6)+1,FALSE),ROWS($1:29)))))</f>
        <v/>
      </c>
      <c r="N36" s="153" t="str">
        <f t="array" ref="N36">IF($I$4="","",IF(ROWS($1:29)&gt;COUNTIF($A$6:$A$5000,$I$4),"",INDEX(F$6:F$5000,SMALL(IF($A$6:$A$5000=$I$4,ROW($A$6:$A$5000)-ROW(A$6)+1,FALSE),ROWS($1:29)))))</f>
        <v/>
      </c>
      <c r="O36" s="108" t="str">
        <f t="array" ref="O36">IF($I$4="","",IF(ROWS($1:29)&gt;COUNTIF($A$6:$A$5000,$I$4),"",INDEX(H$6:H$5000,SMALL(IF($A$6:$A$5000=$I$4,ROW($A$6:$A$5000)-ROW(A$6)+1,FALSE),ROWS($1:29)))))</f>
        <v/>
      </c>
      <c r="Q36" s="104" t="str">
        <f t="shared" si="0"/>
        <v/>
      </c>
    </row>
    <row r="37" spans="1:17" ht="17.25" customHeight="1" x14ac:dyDescent="0.2">
      <c r="A37" s="156" t="str">
        <f>Ocorrências!G33</f>
        <v>0037/20</v>
      </c>
      <c r="B37" s="136" t="str">
        <f>Ocorrências!B33</f>
        <v>SAÍDA</v>
      </c>
      <c r="C37" s="136" t="str">
        <f>Ocorrências!C33</f>
        <v>ENTREGA PARCIAL</v>
      </c>
      <c r="D37" s="136" t="str">
        <f>Ocorrências!D33</f>
        <v>ROSEMEIRE SANTOS DA COSTA</v>
      </c>
      <c r="E37" s="136">
        <f>Ocorrências!E33</f>
        <v>0</v>
      </c>
      <c r="F37" s="136">
        <f>Ocorrências!F33</f>
        <v>717.23</v>
      </c>
      <c r="G37" s="135">
        <f>Ocorrências!A33</f>
        <v>43891</v>
      </c>
      <c r="H37" s="136" t="str">
        <f>Ocorrências!H33</f>
        <v>SALDO NÃO ENTEGUE (SOB DEMANDA)</v>
      </c>
      <c r="I37" s="126" t="str">
        <f t="array" ref="I37">IF($I$4="","",IF(ROWS($1:30)&gt;COUNTIF($A$6:$A$5000,$I$4),"",INDEX(G$6:G$5000,SMALL(IF($A$6:$A$5000=$I$4,ROW($A$6:$A$5000)-ROW(A$6)+1,FALSE),ROWS($1:30)))))</f>
        <v/>
      </c>
      <c r="J37" s="141" t="str">
        <f t="array" ref="J37">IF($I$4="","",IF(ROWS($1:30)&gt;COUNTIF($A$6:$A$5000,$I$4),"",INDEX(B$6:B$5000,SMALL(IF($A$6:$A$5000=$I$4,ROW($A$6:$A$5000)-ROW(A$6)+1,FALSE),ROWS($1:30)))))</f>
        <v/>
      </c>
      <c r="K37" s="161" t="str">
        <f t="array" ref="K37">IF($I$4="","",IF(ROWS($1:30)&gt;COUNTIF($A$6:$A$5000,$I$4),"",INDEX(C$6:C$5000,SMALL(IF($A$6:$A$5000=$I$4,ROW($A$6:$A$5000)-ROW(A$6)+1,FALSE),ROWS($1:30)))))</f>
        <v/>
      </c>
      <c r="L37" s="108" t="str">
        <f t="array" ref="L37">IF($I$4="","",IF(ROWS($1:30)&gt;COUNTIF($A$6:$A$5000,$I$4),"",INDEX(D$6:D$5000,SMALL(IF($A$6:$A$5000=$I$4,ROW($A$6:$A$5000)-ROW(A$6)+1,FALSE),ROWS($1:30)))))</f>
        <v/>
      </c>
      <c r="M37" s="143" t="str">
        <f t="array" ref="M37">IF($I$4="","",IF(ROWS($1:30)&gt;COUNTIF($A$6:$A$5000,$I$4),"",INDEX(E$6:E$5000,SMALL(IF($A$6:$A$5000=$I$4,ROW($A$6:$A$5000)-ROW(A$6)+1,FALSE),ROWS($1:30)))))</f>
        <v/>
      </c>
      <c r="N37" s="153" t="str">
        <f t="array" ref="N37">IF($I$4="","",IF(ROWS($1:30)&gt;COUNTIF($A$6:$A$5000,$I$4),"",INDEX(F$6:F$5000,SMALL(IF($A$6:$A$5000=$I$4,ROW($A$6:$A$5000)-ROW(A$6)+1,FALSE),ROWS($1:30)))))</f>
        <v/>
      </c>
      <c r="O37" s="108" t="str">
        <f t="array" ref="O37">IF($I$4="","",IF(ROWS($1:30)&gt;COUNTIF($A$6:$A$5000,$I$4),"",INDEX(H$6:H$5000,SMALL(IF($A$6:$A$5000=$I$4,ROW($A$6:$A$5000)-ROW(A$6)+1,FALSE),ROWS($1:30)))))</f>
        <v/>
      </c>
      <c r="Q37" s="104" t="str">
        <f t="shared" si="0"/>
        <v/>
      </c>
    </row>
    <row r="38" spans="1:17" ht="17.25" customHeight="1" x14ac:dyDescent="0.2">
      <c r="A38" s="156" t="str">
        <f>Ocorrências!G34</f>
        <v>0037/20</v>
      </c>
      <c r="B38" s="136" t="str">
        <f>Ocorrências!B34</f>
        <v>SAÍDA</v>
      </c>
      <c r="C38" s="136" t="str">
        <f>Ocorrências!C34</f>
        <v>CANCELAMENTO</v>
      </c>
      <c r="D38" s="136" t="str">
        <f>Ocorrências!D34</f>
        <v>MECANO PACK EMBALAGENS</v>
      </c>
      <c r="E38" s="136">
        <f>Ocorrências!E34</f>
        <v>0</v>
      </c>
      <c r="F38" s="136">
        <f>Ocorrências!F34</f>
        <v>856.53</v>
      </c>
      <c r="G38" s="135">
        <f>Ocorrências!A34</f>
        <v>43891</v>
      </c>
      <c r="H38" s="136" t="str">
        <f>Ocorrências!H34</f>
        <v>SALDO NÃO ENTEGUE (SOB DEMANDA)</v>
      </c>
      <c r="I38" s="126" t="str">
        <f t="array" ref="I38">IF($I$4="","",IF(ROWS($1:31)&gt;COUNTIF($A$6:$A$5000,$I$4),"",INDEX(G$6:G$5000,SMALL(IF($A$6:$A$5000=$I$4,ROW($A$6:$A$5000)-ROW(A$6)+1,FALSE),ROWS($1:31)))))</f>
        <v/>
      </c>
      <c r="J38" s="141" t="str">
        <f t="array" ref="J38">IF($I$4="","",IF(ROWS($1:31)&gt;COUNTIF($A$6:$A$5000,$I$4),"",INDEX(B$6:B$5000,SMALL(IF($A$6:$A$5000=$I$4,ROW($A$6:$A$5000)-ROW(A$6)+1,FALSE),ROWS($1:31)))))</f>
        <v/>
      </c>
      <c r="K38" s="161" t="str">
        <f t="array" ref="K38">IF($I$4="","",IF(ROWS($1:31)&gt;COUNTIF($A$6:$A$5000,$I$4),"",INDEX(C$6:C$5000,SMALL(IF($A$6:$A$5000=$I$4,ROW($A$6:$A$5000)-ROW(A$6)+1,FALSE),ROWS($1:31)))))</f>
        <v/>
      </c>
      <c r="L38" s="108" t="str">
        <f t="array" ref="L38">IF($I$4="","",IF(ROWS($1:31)&gt;COUNTIF($A$6:$A$5000,$I$4),"",INDEX(D$6:D$5000,SMALL(IF($A$6:$A$5000=$I$4,ROW($A$6:$A$5000)-ROW(A$6)+1,FALSE),ROWS($1:31)))))</f>
        <v/>
      </c>
      <c r="M38" s="143" t="str">
        <f t="array" ref="M38">IF($I$4="","",IF(ROWS($1:31)&gt;COUNTIF($A$6:$A$5000,$I$4),"",INDEX(E$6:E$5000,SMALL(IF($A$6:$A$5000=$I$4,ROW($A$6:$A$5000)-ROW(A$6)+1,FALSE),ROWS($1:31)))))</f>
        <v/>
      </c>
      <c r="N38" s="153" t="str">
        <f t="array" ref="N38">IF($I$4="","",IF(ROWS($1:31)&gt;COUNTIF($A$6:$A$5000,$I$4),"",INDEX(F$6:F$5000,SMALL(IF($A$6:$A$5000=$I$4,ROW($A$6:$A$5000)-ROW(A$6)+1,FALSE),ROWS($1:31)))))</f>
        <v/>
      </c>
      <c r="O38" s="108" t="str">
        <f t="array" ref="O38">IF($I$4="","",IF(ROWS($1:31)&gt;COUNTIF($A$6:$A$5000,$I$4),"",INDEX(H$6:H$5000,SMALL(IF($A$6:$A$5000=$I$4,ROW($A$6:$A$5000)-ROW(A$6)+1,FALSE),ROWS($1:31)))))</f>
        <v/>
      </c>
      <c r="Q38" s="104" t="str">
        <f t="shared" si="0"/>
        <v/>
      </c>
    </row>
    <row r="39" spans="1:17" ht="17.25" customHeight="1" x14ac:dyDescent="0.2">
      <c r="A39" s="156" t="str">
        <f>Ocorrências!G35</f>
        <v>0055/20</v>
      </c>
      <c r="B39" s="136" t="str">
        <f>Ocorrências!B35</f>
        <v>SAÍDA</v>
      </c>
      <c r="C39" s="136" t="str">
        <f>Ocorrências!C35</f>
        <v>CANCELAMENTO</v>
      </c>
      <c r="D39" s="136" t="str">
        <f>Ocorrências!D35</f>
        <v>ML COM IMP E EXP DE MAT MEDICO HOSP LTDA</v>
      </c>
      <c r="E39" s="136">
        <f>Ocorrências!E35</f>
        <v>4</v>
      </c>
      <c r="F39" s="136">
        <f>Ocorrências!F35</f>
        <v>854</v>
      </c>
      <c r="G39" s="135">
        <f>Ocorrências!A35</f>
        <v>43893</v>
      </c>
      <c r="H39" s="136" t="str">
        <f>Ocorrências!H35</f>
        <v>PRODUTO OFERTADO DIVERGENTE AO SOLICITADO</v>
      </c>
      <c r="I39" s="126" t="str">
        <f t="array" ref="I39">IF($I$4="","",IF(ROWS($1:32)&gt;COUNTIF($A$6:$A$5000,$I$4),"",INDEX(G$6:G$5000,SMALL(IF($A$6:$A$5000=$I$4,ROW($A$6:$A$5000)-ROW(A$6)+1,FALSE),ROWS($1:32)))))</f>
        <v/>
      </c>
      <c r="J39" s="141" t="str">
        <f t="array" ref="J39">IF($I$4="","",IF(ROWS($1:32)&gt;COUNTIF($A$6:$A$5000,$I$4),"",INDEX(B$6:B$5000,SMALL(IF($A$6:$A$5000=$I$4,ROW($A$6:$A$5000)-ROW(A$6)+1,FALSE),ROWS($1:32)))))</f>
        <v/>
      </c>
      <c r="K39" s="161" t="str">
        <f t="array" ref="K39">IF($I$4="","",IF(ROWS($1:32)&gt;COUNTIF($A$6:$A$5000,$I$4),"",INDEX(C$6:C$5000,SMALL(IF($A$6:$A$5000=$I$4,ROW($A$6:$A$5000)-ROW(A$6)+1,FALSE),ROWS($1:32)))))</f>
        <v/>
      </c>
      <c r="L39" s="108" t="str">
        <f t="array" ref="L39">IF($I$4="","",IF(ROWS($1:32)&gt;COUNTIF($A$6:$A$5000,$I$4),"",INDEX(D$6:D$5000,SMALL(IF($A$6:$A$5000=$I$4,ROW($A$6:$A$5000)-ROW(A$6)+1,FALSE),ROWS($1:32)))))</f>
        <v/>
      </c>
      <c r="M39" s="143" t="str">
        <f t="array" ref="M39">IF($I$4="","",IF(ROWS($1:32)&gt;COUNTIF($A$6:$A$5000,$I$4),"",INDEX(E$6:E$5000,SMALL(IF($A$6:$A$5000=$I$4,ROW($A$6:$A$5000)-ROW(A$6)+1,FALSE),ROWS($1:32)))))</f>
        <v/>
      </c>
      <c r="N39" s="153" t="str">
        <f t="array" ref="N39">IF($I$4="","",IF(ROWS($1:32)&gt;COUNTIF($A$6:$A$5000,$I$4),"",INDEX(F$6:F$5000,SMALL(IF($A$6:$A$5000=$I$4,ROW($A$6:$A$5000)-ROW(A$6)+1,FALSE),ROWS($1:32)))))</f>
        <v/>
      </c>
      <c r="O39" s="108" t="str">
        <f t="array" ref="O39">IF($I$4="","",IF(ROWS($1:32)&gt;COUNTIF($A$6:$A$5000,$I$4),"",INDEX(H$6:H$5000,SMALL(IF($A$6:$A$5000=$I$4,ROW($A$6:$A$5000)-ROW(A$6)+1,FALSE),ROWS($1:32)))))</f>
        <v/>
      </c>
      <c r="Q39" s="104" t="str">
        <f t="shared" si="0"/>
        <v/>
      </c>
    </row>
    <row r="40" spans="1:17" ht="17.25" customHeight="1" x14ac:dyDescent="0.2">
      <c r="A40" s="156" t="str">
        <f>Ocorrências!G36</f>
        <v>0031/20</v>
      </c>
      <c r="B40" s="136" t="str">
        <f>Ocorrências!B36</f>
        <v>SAÍDA</v>
      </c>
      <c r="C40" s="136" t="str">
        <f>Ocorrências!C36</f>
        <v>CANCELAMENTO</v>
      </c>
      <c r="D40" s="136" t="str">
        <f>Ocorrências!D36</f>
        <v>ECO SOLUÇÕES PRODUTOS DE LIMPEZA LTDA EPP</v>
      </c>
      <c r="E40" s="136">
        <f>Ocorrências!E36</f>
        <v>5</v>
      </c>
      <c r="F40" s="136">
        <f>Ocorrências!F36</f>
        <v>14</v>
      </c>
      <c r="G40" s="135">
        <f>Ocorrências!A36</f>
        <v>43895</v>
      </c>
      <c r="H40" s="136" t="str">
        <f>Ocorrências!H36</f>
        <v>PRODUTO OFERTADO DIVERGENTE AO SOLICITADO</v>
      </c>
      <c r="I40" s="126" t="str">
        <f t="array" ref="I40">IF($I$4="","",IF(ROWS($1:33)&gt;COUNTIF($A$6:$A$5000,$I$4),"",INDEX(G$6:G$5000,SMALL(IF($A$6:$A$5000=$I$4,ROW($A$6:$A$5000)-ROW(A$6)+1,FALSE),ROWS($1:33)))))</f>
        <v/>
      </c>
      <c r="J40" s="141" t="str">
        <f t="array" ref="J40">IF($I$4="","",IF(ROWS($1:33)&gt;COUNTIF($A$6:$A$5000,$I$4),"",INDEX(B$6:B$5000,SMALL(IF($A$6:$A$5000=$I$4,ROW($A$6:$A$5000)-ROW(A$6)+1,FALSE),ROWS($1:33)))))</f>
        <v/>
      </c>
      <c r="K40" s="161" t="str">
        <f t="array" ref="K40">IF($I$4="","",IF(ROWS($1:33)&gt;COUNTIF($A$6:$A$5000,$I$4),"",INDEX(C$6:C$5000,SMALL(IF($A$6:$A$5000=$I$4,ROW($A$6:$A$5000)-ROW(A$6)+1,FALSE),ROWS($1:33)))))</f>
        <v/>
      </c>
      <c r="L40" s="108" t="str">
        <f t="array" ref="L40">IF($I$4="","",IF(ROWS($1:33)&gt;COUNTIF($A$6:$A$5000,$I$4),"",INDEX(D$6:D$5000,SMALL(IF($A$6:$A$5000=$I$4,ROW($A$6:$A$5000)-ROW(A$6)+1,FALSE),ROWS($1:33)))))</f>
        <v/>
      </c>
      <c r="M40" s="143" t="str">
        <f t="array" ref="M40">IF($I$4="","",IF(ROWS($1:33)&gt;COUNTIF($A$6:$A$5000,$I$4),"",INDEX(E$6:E$5000,SMALL(IF($A$6:$A$5000=$I$4,ROW($A$6:$A$5000)-ROW(A$6)+1,FALSE),ROWS($1:33)))))</f>
        <v/>
      </c>
      <c r="N40" s="153" t="str">
        <f t="array" ref="N40">IF($I$4="","",IF(ROWS($1:33)&gt;COUNTIF($A$6:$A$5000,$I$4),"",INDEX(F$6:F$5000,SMALL(IF($A$6:$A$5000=$I$4,ROW($A$6:$A$5000)-ROW(A$6)+1,FALSE),ROWS($1:33)))))</f>
        <v/>
      </c>
      <c r="O40" s="108" t="str">
        <f t="array" ref="O40">IF($I$4="","",IF(ROWS($1:33)&gt;COUNTIF($A$6:$A$5000,$I$4),"",INDEX(H$6:H$5000,SMALL(IF($A$6:$A$5000=$I$4,ROW($A$6:$A$5000)-ROW(A$6)+1,FALSE),ROWS($1:33)))))</f>
        <v/>
      </c>
      <c r="Q40" s="104" t="str">
        <f t="shared" si="0"/>
        <v/>
      </c>
    </row>
    <row r="41" spans="1:17" ht="17.25" customHeight="1" x14ac:dyDescent="0.2">
      <c r="A41" s="156" t="str">
        <f>Ocorrências!G37</f>
        <v>0068/20</v>
      </c>
      <c r="B41" s="136" t="str">
        <f>Ocorrências!B37</f>
        <v>SAÍDA</v>
      </c>
      <c r="C41" s="136" t="str">
        <f>Ocorrências!C37</f>
        <v>CANCELAMENTO</v>
      </c>
      <c r="D41" s="136" t="str">
        <f>Ocorrências!D37</f>
        <v>CIAMED DISTRIBUIDORA DE MEDICAMENTOS</v>
      </c>
      <c r="E41" s="136">
        <f>Ocorrências!E37</f>
        <v>66</v>
      </c>
      <c r="F41" s="136">
        <f>Ocorrências!F37</f>
        <v>35</v>
      </c>
      <c r="G41" s="135">
        <f>Ocorrências!A37</f>
        <v>43901</v>
      </c>
      <c r="H41" s="136" t="str">
        <f>Ocorrências!H37</f>
        <v>SEM ESTOQUE</v>
      </c>
      <c r="I41" s="126" t="str">
        <f t="array" ref="I41">IF($I$4="","",IF(ROWS($1:34)&gt;COUNTIF($A$6:$A$5000,$I$4),"",INDEX(G$6:G$5000,SMALL(IF($A$6:$A$5000=$I$4,ROW($A$6:$A$5000)-ROW(A$6)+1,FALSE),ROWS($1:34)))))</f>
        <v/>
      </c>
      <c r="J41" s="141" t="str">
        <f t="array" ref="J41">IF($I$4="","",IF(ROWS($1:34)&gt;COUNTIF($A$6:$A$5000,$I$4),"",INDEX(B$6:B$5000,SMALL(IF($A$6:$A$5000=$I$4,ROW($A$6:$A$5000)-ROW(A$6)+1,FALSE),ROWS($1:34)))))</f>
        <v/>
      </c>
      <c r="K41" s="161" t="str">
        <f t="array" ref="K41">IF($I$4="","",IF(ROWS($1:34)&gt;COUNTIF($A$6:$A$5000,$I$4),"",INDEX(C$6:C$5000,SMALL(IF($A$6:$A$5000=$I$4,ROW($A$6:$A$5000)-ROW(A$6)+1,FALSE),ROWS($1:34)))))</f>
        <v/>
      </c>
      <c r="L41" s="108" t="str">
        <f t="array" ref="L41">IF($I$4="","",IF(ROWS($1:34)&gt;COUNTIF($A$6:$A$5000,$I$4),"",INDEX(D$6:D$5000,SMALL(IF($A$6:$A$5000=$I$4,ROW($A$6:$A$5000)-ROW(A$6)+1,FALSE),ROWS($1:34)))))</f>
        <v/>
      </c>
      <c r="M41" s="143" t="str">
        <f t="array" ref="M41">IF($I$4="","",IF(ROWS($1:34)&gt;COUNTIF($A$6:$A$5000,$I$4),"",INDEX(E$6:E$5000,SMALL(IF($A$6:$A$5000=$I$4,ROW($A$6:$A$5000)-ROW(A$6)+1,FALSE),ROWS($1:34)))))</f>
        <v/>
      </c>
      <c r="N41" s="153" t="str">
        <f t="array" ref="N41">IF($I$4="","",IF(ROWS($1:34)&gt;COUNTIF($A$6:$A$5000,$I$4),"",INDEX(F$6:F$5000,SMALL(IF($A$6:$A$5000=$I$4,ROW($A$6:$A$5000)-ROW(A$6)+1,FALSE),ROWS($1:34)))))</f>
        <v/>
      </c>
      <c r="O41" s="108" t="str">
        <f t="array" ref="O41">IF($I$4="","",IF(ROWS($1:34)&gt;COUNTIF($A$6:$A$5000,$I$4),"",INDEX(H$6:H$5000,SMALL(IF($A$6:$A$5000=$I$4,ROW($A$6:$A$5000)-ROW(A$6)+1,FALSE),ROWS($1:34)))))</f>
        <v/>
      </c>
      <c r="Q41" s="104" t="str">
        <f t="shared" si="0"/>
        <v/>
      </c>
    </row>
    <row r="42" spans="1:17" ht="17.25" customHeight="1" x14ac:dyDescent="0.2">
      <c r="A42" s="156" t="str">
        <f>Ocorrências!G38</f>
        <v>0068/20</v>
      </c>
      <c r="B42" s="136" t="str">
        <f>Ocorrências!B38</f>
        <v>SAÍDA</v>
      </c>
      <c r="C42" s="136" t="str">
        <f>Ocorrências!C38</f>
        <v>CANCELAMENTO</v>
      </c>
      <c r="D42" s="136" t="str">
        <f>Ocorrências!D38</f>
        <v>CIAMED DISTRIBUIDORA DE MEDICAMENTOS</v>
      </c>
      <c r="E42" s="136">
        <f>Ocorrências!E38</f>
        <v>27</v>
      </c>
      <c r="F42" s="136">
        <f>Ocorrências!F38</f>
        <v>250</v>
      </c>
      <c r="G42" s="135">
        <f>Ocorrências!A38</f>
        <v>43901</v>
      </c>
      <c r="H42" s="136" t="str">
        <f>Ocorrências!H38</f>
        <v>SEM ESTOQUE</v>
      </c>
      <c r="I42" s="126" t="str">
        <f t="array" ref="I42">IF($I$4="","",IF(ROWS($1:35)&gt;COUNTIF($A$6:$A$5000,$I$4),"",INDEX(G$6:G$5000,SMALL(IF($A$6:$A$5000=$I$4,ROW($A$6:$A$5000)-ROW(A$6)+1,FALSE),ROWS($1:35)))))</f>
        <v/>
      </c>
      <c r="J42" s="141" t="str">
        <f t="array" ref="J42">IF($I$4="","",IF(ROWS($1:35)&gt;COUNTIF($A$6:$A$5000,$I$4),"",INDEX(B$6:B$5000,SMALL(IF($A$6:$A$5000=$I$4,ROW($A$6:$A$5000)-ROW(A$6)+1,FALSE),ROWS($1:35)))))</f>
        <v/>
      </c>
      <c r="K42" s="161" t="str">
        <f t="array" ref="K42">IF($I$4="","",IF(ROWS($1:35)&gt;COUNTIF($A$6:$A$5000,$I$4),"",INDEX(C$6:C$5000,SMALL(IF($A$6:$A$5000=$I$4,ROW($A$6:$A$5000)-ROW(A$6)+1,FALSE),ROWS($1:35)))))</f>
        <v/>
      </c>
      <c r="L42" s="108" t="str">
        <f t="array" ref="L42">IF($I$4="","",IF(ROWS($1:35)&gt;COUNTIF($A$6:$A$5000,$I$4),"",INDEX(D$6:D$5000,SMALL(IF($A$6:$A$5000=$I$4,ROW($A$6:$A$5000)-ROW(A$6)+1,FALSE),ROWS($1:35)))))</f>
        <v/>
      </c>
      <c r="M42" s="143" t="str">
        <f t="array" ref="M42">IF($I$4="","",IF(ROWS($1:35)&gt;COUNTIF($A$6:$A$5000,$I$4),"",INDEX(E$6:E$5000,SMALL(IF($A$6:$A$5000=$I$4,ROW($A$6:$A$5000)-ROW(A$6)+1,FALSE),ROWS($1:35)))))</f>
        <v/>
      </c>
      <c r="N42" s="153" t="str">
        <f t="array" ref="N42">IF($I$4="","",IF(ROWS($1:35)&gt;COUNTIF($A$6:$A$5000,$I$4),"",INDEX(F$6:F$5000,SMALL(IF($A$6:$A$5000=$I$4,ROW($A$6:$A$5000)-ROW(A$6)+1,FALSE),ROWS($1:35)))))</f>
        <v/>
      </c>
      <c r="O42" s="108" t="str">
        <f t="array" ref="O42">IF($I$4="","",IF(ROWS($1:35)&gt;COUNTIF($A$6:$A$5000,$I$4),"",INDEX(H$6:H$5000,SMALL(IF($A$6:$A$5000=$I$4,ROW($A$6:$A$5000)-ROW(A$6)+1,FALSE),ROWS($1:35)))))</f>
        <v/>
      </c>
      <c r="Q42" s="104" t="str">
        <f t="shared" si="0"/>
        <v/>
      </c>
    </row>
    <row r="43" spans="1:17" ht="17.25" customHeight="1" x14ac:dyDescent="0.2">
      <c r="A43" s="156" t="str">
        <f>Ocorrências!G39</f>
        <v>0068/20</v>
      </c>
      <c r="B43" s="136" t="str">
        <f>Ocorrências!B39</f>
        <v>ENTRADA</v>
      </c>
      <c r="C43" s="136" t="str">
        <f>Ocorrências!C39</f>
        <v>ALTERAÇÃO DE PREÇO</v>
      </c>
      <c r="D43" s="136" t="str">
        <f>Ocorrências!D39</f>
        <v>FUTURA PRODUTOS MEDICOS HOSPITALARES</v>
      </c>
      <c r="E43" s="136">
        <f>Ocorrências!E39</f>
        <v>72</v>
      </c>
      <c r="F43" s="136">
        <f>Ocorrências!F39</f>
        <v>56</v>
      </c>
      <c r="G43" s="135">
        <f>Ocorrências!A39</f>
        <v>43901</v>
      </c>
      <c r="H43" s="136">
        <f>Ocorrências!H39</f>
        <v>0</v>
      </c>
      <c r="I43" s="126" t="str">
        <f t="array" ref="I43">IF($I$4="","",IF(ROWS($1:36)&gt;COUNTIF($A$6:$A$5000,$I$4),"",INDEX(G$6:G$5000,SMALL(IF($A$6:$A$5000=$I$4,ROW($A$6:$A$5000)-ROW(A$6)+1,FALSE),ROWS($1:36)))))</f>
        <v/>
      </c>
      <c r="J43" s="141" t="str">
        <f t="array" ref="J43">IF($I$4="","",IF(ROWS($1:36)&gt;COUNTIF($A$6:$A$5000,$I$4),"",INDEX(B$6:B$5000,SMALL(IF($A$6:$A$5000=$I$4,ROW($A$6:$A$5000)-ROW(A$6)+1,FALSE),ROWS($1:36)))))</f>
        <v/>
      </c>
      <c r="K43" s="161" t="str">
        <f t="array" ref="K43">IF($I$4="","",IF(ROWS($1:36)&gt;COUNTIF($A$6:$A$5000,$I$4),"",INDEX(C$6:C$5000,SMALL(IF($A$6:$A$5000=$I$4,ROW($A$6:$A$5000)-ROW(A$6)+1,FALSE),ROWS($1:36)))))</f>
        <v/>
      </c>
      <c r="L43" s="108" t="str">
        <f t="array" ref="L43">IF($I$4="","",IF(ROWS($1:36)&gt;COUNTIF($A$6:$A$5000,$I$4),"",INDEX(D$6:D$5000,SMALL(IF($A$6:$A$5000=$I$4,ROW($A$6:$A$5000)-ROW(A$6)+1,FALSE),ROWS($1:36)))))</f>
        <v/>
      </c>
      <c r="M43" s="143" t="str">
        <f t="array" ref="M43">IF($I$4="","",IF(ROWS($1:36)&gt;COUNTIF($A$6:$A$5000,$I$4),"",INDEX(E$6:E$5000,SMALL(IF($A$6:$A$5000=$I$4,ROW($A$6:$A$5000)-ROW(A$6)+1,FALSE),ROWS($1:36)))))</f>
        <v/>
      </c>
      <c r="N43" s="153" t="str">
        <f t="array" ref="N43">IF($I$4="","",IF(ROWS($1:36)&gt;COUNTIF($A$6:$A$5000,$I$4),"",INDEX(F$6:F$5000,SMALL(IF($A$6:$A$5000=$I$4,ROW($A$6:$A$5000)-ROW(A$6)+1,FALSE),ROWS($1:36)))))</f>
        <v/>
      </c>
      <c r="O43" s="108" t="str">
        <f t="array" ref="O43">IF($I$4="","",IF(ROWS($1:36)&gt;COUNTIF($A$6:$A$5000,$I$4),"",INDEX(H$6:H$5000,SMALL(IF($A$6:$A$5000=$I$4,ROW($A$6:$A$5000)-ROW(A$6)+1,FALSE),ROWS($1:36)))))</f>
        <v/>
      </c>
      <c r="Q43" s="104" t="str">
        <f t="shared" si="0"/>
        <v/>
      </c>
    </row>
    <row r="44" spans="1:17" ht="17.25" customHeight="1" x14ac:dyDescent="0.2">
      <c r="A44" s="156" t="str">
        <f>Ocorrências!G40</f>
        <v>0068/20</v>
      </c>
      <c r="B44" s="136" t="str">
        <f>Ocorrências!B40</f>
        <v>SAÍDA</v>
      </c>
      <c r="C44" s="136" t="str">
        <f>Ocorrências!C40</f>
        <v>CANCELAMENTO</v>
      </c>
      <c r="D44" s="136" t="str">
        <f>Ocorrências!D40</f>
        <v>REPRESS DISTRIBUIDORA LTDA</v>
      </c>
      <c r="E44" s="136">
        <f>Ocorrências!E40</f>
        <v>10</v>
      </c>
      <c r="F44" s="136">
        <f>Ocorrências!F40</f>
        <v>1474</v>
      </c>
      <c r="G44" s="135">
        <f>Ocorrências!A40</f>
        <v>43901</v>
      </c>
      <c r="H44" s="136" t="str">
        <f>Ocorrências!H40</f>
        <v>SEM ESTOQUE</v>
      </c>
      <c r="I44" s="126" t="str">
        <f t="array" ref="I44">IF($I$4="","",IF(ROWS($1:37)&gt;COUNTIF($A$6:$A$5000,$I$4),"",INDEX(G$6:G$5000,SMALL(IF($A$6:$A$5000=$I$4,ROW($A$6:$A$5000)-ROW(A$6)+1,FALSE),ROWS($1:37)))))</f>
        <v/>
      </c>
      <c r="J44" s="141" t="str">
        <f t="array" ref="J44">IF($I$4="","",IF(ROWS($1:37)&gt;COUNTIF($A$6:$A$5000,$I$4),"",INDEX(B$6:B$5000,SMALL(IF($A$6:$A$5000=$I$4,ROW($A$6:$A$5000)-ROW(A$6)+1,FALSE),ROWS($1:37)))))</f>
        <v/>
      </c>
      <c r="K44" s="161" t="str">
        <f t="array" ref="K44">IF($I$4="","",IF(ROWS($1:37)&gt;COUNTIF($A$6:$A$5000,$I$4),"",INDEX(C$6:C$5000,SMALL(IF($A$6:$A$5000=$I$4,ROW($A$6:$A$5000)-ROW(A$6)+1,FALSE),ROWS($1:37)))))</f>
        <v/>
      </c>
      <c r="L44" s="108" t="str">
        <f t="array" ref="L44">IF($I$4="","",IF(ROWS($1:37)&gt;COUNTIF($A$6:$A$5000,$I$4),"",INDEX(D$6:D$5000,SMALL(IF($A$6:$A$5000=$I$4,ROW($A$6:$A$5000)-ROW(A$6)+1,FALSE),ROWS($1:37)))))</f>
        <v/>
      </c>
      <c r="M44" s="143" t="str">
        <f t="array" ref="M44">IF($I$4="","",IF(ROWS($1:37)&gt;COUNTIF($A$6:$A$5000,$I$4),"",INDEX(E$6:E$5000,SMALL(IF($A$6:$A$5000=$I$4,ROW($A$6:$A$5000)-ROW(A$6)+1,FALSE),ROWS($1:37)))))</f>
        <v/>
      </c>
      <c r="N44" s="153" t="str">
        <f t="array" ref="N44">IF($I$4="","",IF(ROWS($1:37)&gt;COUNTIF($A$6:$A$5000,$I$4),"",INDEX(F$6:F$5000,SMALL(IF($A$6:$A$5000=$I$4,ROW($A$6:$A$5000)-ROW(A$6)+1,FALSE),ROWS($1:37)))))</f>
        <v/>
      </c>
      <c r="O44" s="108" t="str">
        <f t="array" ref="O44">IF($I$4="","",IF(ROWS($1:37)&gt;COUNTIF($A$6:$A$5000,$I$4),"",INDEX(H$6:H$5000,SMALL(IF($A$6:$A$5000=$I$4,ROW($A$6:$A$5000)-ROW(A$6)+1,FALSE),ROWS($1:37)))))</f>
        <v/>
      </c>
      <c r="Q44" s="104" t="str">
        <f t="shared" si="0"/>
        <v/>
      </c>
    </row>
    <row r="45" spans="1:17" ht="17.25" customHeight="1" x14ac:dyDescent="0.2">
      <c r="A45" s="156" t="str">
        <f>Ocorrências!G41</f>
        <v>0068/20</v>
      </c>
      <c r="B45" s="136" t="str">
        <f>Ocorrências!B41</f>
        <v>SAÍDA</v>
      </c>
      <c r="C45" s="136" t="str">
        <f>Ocorrências!C41</f>
        <v>CANCELAMENTO</v>
      </c>
      <c r="D45" s="136" t="str">
        <f>Ocorrências!D41</f>
        <v>ASTRA FARMA COM. DE MATERIAL MEDICO HOSPITALAR LTDA</v>
      </c>
      <c r="E45" s="136">
        <f>Ocorrências!E41</f>
        <v>28</v>
      </c>
      <c r="F45" s="136">
        <f>Ocorrências!F41</f>
        <v>3102</v>
      </c>
      <c r="G45" s="135">
        <f>Ocorrências!A41</f>
        <v>43902</v>
      </c>
      <c r="H45" s="136" t="str">
        <f>Ocorrências!H41</f>
        <v>SEM ESTOQUE</v>
      </c>
      <c r="I45" s="126" t="str">
        <f t="array" ref="I45">IF($I$4="","",IF(ROWS($1:38)&gt;COUNTIF($A$6:$A$5000,$I$4),"",INDEX(G$6:G$5000,SMALL(IF($A$6:$A$5000=$I$4,ROW($A$6:$A$5000)-ROW(A$6)+1,FALSE),ROWS($1:38)))))</f>
        <v/>
      </c>
      <c r="J45" s="141" t="str">
        <f t="array" ref="J45">IF($I$4="","",IF(ROWS($1:38)&gt;COUNTIF($A$6:$A$5000,$I$4),"",INDEX(B$6:B$5000,SMALL(IF($A$6:$A$5000=$I$4,ROW($A$6:$A$5000)-ROW(A$6)+1,FALSE),ROWS($1:38)))))</f>
        <v/>
      </c>
      <c r="K45" s="161" t="str">
        <f t="array" ref="K45">IF($I$4="","",IF(ROWS($1:38)&gt;COUNTIF($A$6:$A$5000,$I$4),"",INDEX(C$6:C$5000,SMALL(IF($A$6:$A$5000=$I$4,ROW($A$6:$A$5000)-ROW(A$6)+1,FALSE),ROWS($1:38)))))</f>
        <v/>
      </c>
      <c r="L45" s="108" t="str">
        <f t="array" ref="L45">IF($I$4="","",IF(ROWS($1:38)&gt;COUNTIF($A$6:$A$5000,$I$4),"",INDEX(D$6:D$5000,SMALL(IF($A$6:$A$5000=$I$4,ROW($A$6:$A$5000)-ROW(A$6)+1,FALSE),ROWS($1:38)))))</f>
        <v/>
      </c>
      <c r="M45" s="143" t="str">
        <f t="array" ref="M45">IF($I$4="","",IF(ROWS($1:38)&gt;COUNTIF($A$6:$A$5000,$I$4),"",INDEX(E$6:E$5000,SMALL(IF($A$6:$A$5000=$I$4,ROW($A$6:$A$5000)-ROW(A$6)+1,FALSE),ROWS($1:38)))))</f>
        <v/>
      </c>
      <c r="N45" s="153" t="str">
        <f t="array" ref="N45">IF($I$4="","",IF(ROWS($1:38)&gt;COUNTIF($A$6:$A$5000,$I$4),"",INDEX(F$6:F$5000,SMALL(IF($A$6:$A$5000=$I$4,ROW($A$6:$A$5000)-ROW(A$6)+1,FALSE),ROWS($1:38)))))</f>
        <v/>
      </c>
      <c r="O45" s="108" t="str">
        <f t="array" ref="O45">IF($I$4="","",IF(ROWS($1:38)&gt;COUNTIF($A$6:$A$5000,$I$4),"",INDEX(H$6:H$5000,SMALL(IF($A$6:$A$5000=$I$4,ROW($A$6:$A$5000)-ROW(A$6)+1,FALSE),ROWS($1:38)))))</f>
        <v/>
      </c>
      <c r="Q45" s="104" t="str">
        <f t="shared" si="0"/>
        <v/>
      </c>
    </row>
    <row r="46" spans="1:17" ht="17.25" customHeight="1" x14ac:dyDescent="0.2">
      <c r="A46" s="156" t="str">
        <f>Ocorrências!G42</f>
        <v>0068/20</v>
      </c>
      <c r="B46" s="136" t="str">
        <f>Ocorrências!B42</f>
        <v>ENTRADA</v>
      </c>
      <c r="C46" s="136" t="str">
        <f>Ocorrências!C42</f>
        <v>PEDIDO ADICIONAL</v>
      </c>
      <c r="D46" s="136" t="str">
        <f>Ocorrências!D42</f>
        <v>ASTRA FARMA COM. DE MATERIAL MEDICO HOSPITALAR LTDA</v>
      </c>
      <c r="E46" s="136">
        <f>Ocorrências!E42</f>
        <v>0</v>
      </c>
      <c r="F46" s="136">
        <f>Ocorrências!F42</f>
        <v>6371.37</v>
      </c>
      <c r="G46" s="135">
        <f>Ocorrências!A42</f>
        <v>43902</v>
      </c>
      <c r="H46" s="136">
        <f>Ocorrências!H42</f>
        <v>0</v>
      </c>
      <c r="I46" s="126" t="str">
        <f t="array" ref="I46">IF($I$4="","",IF(ROWS($1:39)&gt;COUNTIF($A$6:$A$5000,$I$4),"",INDEX(G$6:G$5000,SMALL(IF($A$6:$A$5000=$I$4,ROW($A$6:$A$5000)-ROW(A$6)+1,FALSE),ROWS($1:39)))))</f>
        <v/>
      </c>
      <c r="J46" s="141" t="str">
        <f t="array" ref="J46">IF($I$4="","",IF(ROWS($1:39)&gt;COUNTIF($A$6:$A$5000,$I$4),"",INDEX(B$6:B$5000,SMALL(IF($A$6:$A$5000=$I$4,ROW($A$6:$A$5000)-ROW(A$6)+1,FALSE),ROWS($1:39)))))</f>
        <v/>
      </c>
      <c r="K46" s="161" t="str">
        <f t="array" ref="K46">IF($I$4="","",IF(ROWS($1:39)&gt;COUNTIF($A$6:$A$5000,$I$4),"",INDEX(C$6:C$5000,SMALL(IF($A$6:$A$5000=$I$4,ROW($A$6:$A$5000)-ROW(A$6)+1,FALSE),ROWS($1:39)))))</f>
        <v/>
      </c>
      <c r="L46" s="108" t="str">
        <f t="array" ref="L46">IF($I$4="","",IF(ROWS($1:39)&gt;COUNTIF($A$6:$A$5000,$I$4),"",INDEX(D$6:D$5000,SMALL(IF($A$6:$A$5000=$I$4,ROW($A$6:$A$5000)-ROW(A$6)+1,FALSE),ROWS($1:39)))))</f>
        <v/>
      </c>
      <c r="M46" s="143" t="str">
        <f t="array" ref="M46">IF($I$4="","",IF(ROWS($1:39)&gt;COUNTIF($A$6:$A$5000,$I$4),"",INDEX(E$6:E$5000,SMALL(IF($A$6:$A$5000=$I$4,ROW($A$6:$A$5000)-ROW(A$6)+1,FALSE),ROWS($1:39)))))</f>
        <v/>
      </c>
      <c r="N46" s="153" t="str">
        <f t="array" ref="N46">IF($I$4="","",IF(ROWS($1:39)&gt;COUNTIF($A$6:$A$5000,$I$4),"",INDEX(F$6:F$5000,SMALL(IF($A$6:$A$5000=$I$4,ROW($A$6:$A$5000)-ROW(A$6)+1,FALSE),ROWS($1:39)))))</f>
        <v/>
      </c>
      <c r="O46" s="108" t="str">
        <f t="array" ref="O46">IF($I$4="","",IF(ROWS($1:39)&gt;COUNTIF($A$6:$A$5000,$I$4),"",INDEX(H$6:H$5000,SMALL(IF($A$6:$A$5000=$I$4,ROW($A$6:$A$5000)-ROW(A$6)+1,FALSE),ROWS($1:39)))))</f>
        <v/>
      </c>
      <c r="Q46" s="104" t="str">
        <f t="shared" si="0"/>
        <v/>
      </c>
    </row>
    <row r="47" spans="1:17" ht="17.25" customHeight="1" x14ac:dyDescent="0.2">
      <c r="A47" s="156" t="str">
        <f>Ocorrências!G43</f>
        <v>0068/20</v>
      </c>
      <c r="B47" s="136" t="str">
        <f>Ocorrências!B43</f>
        <v>ENTRADA</v>
      </c>
      <c r="C47" s="136" t="str">
        <f>Ocorrências!C43</f>
        <v>ADEQUAÇÃO DE QUANTITATIVO</v>
      </c>
      <c r="D47" s="136" t="str">
        <f>Ocorrências!D43</f>
        <v>DUPATRI HOSPITALAR COMERCIO IMPORTACAO E EXPORTACAO LTDA</v>
      </c>
      <c r="E47" s="136">
        <f>Ocorrências!E43</f>
        <v>14</v>
      </c>
      <c r="F47" s="136">
        <f>Ocorrências!F43</f>
        <v>2.4</v>
      </c>
      <c r="G47" s="135">
        <f>Ocorrências!A43</f>
        <v>43902</v>
      </c>
      <c r="H47" s="136">
        <f>Ocorrências!H43</f>
        <v>0</v>
      </c>
      <c r="I47" s="126" t="str">
        <f t="array" ref="I47">IF($I$4="","",IF(ROWS($1:40)&gt;COUNTIF($A$6:$A$5000,$I$4),"",INDEX(G$6:G$5000,SMALL(IF($A$6:$A$5000=$I$4,ROW($A$6:$A$5000)-ROW(A$6)+1,FALSE),ROWS($1:40)))))</f>
        <v/>
      </c>
      <c r="J47" s="141" t="str">
        <f t="array" ref="J47">IF($I$4="","",IF(ROWS($1:40)&gt;COUNTIF($A$6:$A$5000,$I$4),"",INDEX(B$6:B$5000,SMALL(IF($A$6:$A$5000=$I$4,ROW($A$6:$A$5000)-ROW(A$6)+1,FALSE),ROWS($1:40)))))</f>
        <v/>
      </c>
      <c r="K47" s="161" t="str">
        <f t="array" ref="K47">IF($I$4="","",IF(ROWS($1:40)&gt;COUNTIF($A$6:$A$5000,$I$4),"",INDEX(C$6:C$5000,SMALL(IF($A$6:$A$5000=$I$4,ROW($A$6:$A$5000)-ROW(A$6)+1,FALSE),ROWS($1:40)))))</f>
        <v/>
      </c>
      <c r="L47" s="108" t="str">
        <f t="array" ref="L47">IF($I$4="","",IF(ROWS($1:40)&gt;COUNTIF($A$6:$A$5000,$I$4),"",INDEX(D$6:D$5000,SMALL(IF($A$6:$A$5000=$I$4,ROW($A$6:$A$5000)-ROW(A$6)+1,FALSE),ROWS($1:40)))))</f>
        <v/>
      </c>
      <c r="M47" s="143" t="str">
        <f t="array" ref="M47">IF($I$4="","",IF(ROWS($1:40)&gt;COUNTIF($A$6:$A$5000,$I$4),"",INDEX(E$6:E$5000,SMALL(IF($A$6:$A$5000=$I$4,ROW($A$6:$A$5000)-ROW(A$6)+1,FALSE),ROWS($1:40)))))</f>
        <v/>
      </c>
      <c r="N47" s="153" t="str">
        <f t="array" ref="N47">IF($I$4="","",IF(ROWS($1:40)&gt;COUNTIF($A$6:$A$5000,$I$4),"",INDEX(F$6:F$5000,SMALL(IF($A$6:$A$5000=$I$4,ROW($A$6:$A$5000)-ROW(A$6)+1,FALSE),ROWS($1:40)))))</f>
        <v/>
      </c>
      <c r="O47" s="108" t="str">
        <f t="array" ref="O47">IF($I$4="","",IF(ROWS($1:40)&gt;COUNTIF($A$6:$A$5000,$I$4),"",INDEX(H$6:H$5000,SMALL(IF($A$6:$A$5000=$I$4,ROW($A$6:$A$5000)-ROW(A$6)+1,FALSE),ROWS($1:40)))))</f>
        <v/>
      </c>
      <c r="Q47" s="104" t="str">
        <f t="shared" si="0"/>
        <v/>
      </c>
    </row>
    <row r="48" spans="1:17" ht="17.25" customHeight="1" x14ac:dyDescent="0.2">
      <c r="A48" s="156" t="str">
        <f>Ocorrências!G44</f>
        <v>0068/20</v>
      </c>
      <c r="B48" s="136" t="str">
        <f>Ocorrências!B44</f>
        <v>ENTRADA</v>
      </c>
      <c r="C48" s="136" t="str">
        <f>Ocorrências!C44</f>
        <v>PEDIDO ADICIONAL</v>
      </c>
      <c r="D48" s="136" t="str">
        <f>Ocorrências!D44</f>
        <v>JP INDUSTRIA FARMACEUTICA S/A</v>
      </c>
      <c r="E48" s="136">
        <f>Ocorrências!E44</f>
        <v>65</v>
      </c>
      <c r="F48" s="136">
        <f>Ocorrências!F44</f>
        <v>182</v>
      </c>
      <c r="G48" s="135">
        <f>Ocorrências!A44</f>
        <v>43902</v>
      </c>
      <c r="H48" s="136">
        <f>Ocorrências!H44</f>
        <v>0</v>
      </c>
      <c r="I48" s="126" t="str">
        <f t="array" ref="I48">IF($I$4="","",IF(ROWS($1:41)&gt;COUNTIF($A$6:$A$5000,$I$4),"",INDEX(G$6:G$5000,SMALL(IF($A$6:$A$5000=$I$4,ROW($A$6:$A$5000)-ROW(A$6)+1,FALSE),ROWS($1:41)))))</f>
        <v/>
      </c>
      <c r="J48" s="141" t="str">
        <f t="array" ref="J48">IF($I$4="","",IF(ROWS($1:41)&gt;COUNTIF($A$6:$A$5000,$I$4),"",INDEX(B$6:B$5000,SMALL(IF($A$6:$A$5000=$I$4,ROW($A$6:$A$5000)-ROW(A$6)+1,FALSE),ROWS($1:41)))))</f>
        <v/>
      </c>
      <c r="K48" s="161" t="str">
        <f t="array" ref="K48">IF($I$4="","",IF(ROWS($1:41)&gt;COUNTIF($A$6:$A$5000,$I$4),"",INDEX(C$6:C$5000,SMALL(IF($A$6:$A$5000=$I$4,ROW($A$6:$A$5000)-ROW(A$6)+1,FALSE),ROWS($1:41)))))</f>
        <v/>
      </c>
      <c r="L48" s="108" t="str">
        <f t="array" ref="L48">IF($I$4="","",IF(ROWS($1:41)&gt;COUNTIF($A$6:$A$5000,$I$4),"",INDEX(D$6:D$5000,SMALL(IF($A$6:$A$5000=$I$4,ROW($A$6:$A$5000)-ROW(A$6)+1,FALSE),ROWS($1:41)))))</f>
        <v/>
      </c>
      <c r="M48" s="143" t="str">
        <f t="array" ref="M48">IF($I$4="","",IF(ROWS($1:41)&gt;COUNTIF($A$6:$A$5000,$I$4),"",INDEX(E$6:E$5000,SMALL(IF($A$6:$A$5000=$I$4,ROW($A$6:$A$5000)-ROW(A$6)+1,FALSE),ROWS($1:41)))))</f>
        <v/>
      </c>
      <c r="N48" s="153" t="str">
        <f t="array" ref="N48">IF($I$4="","",IF(ROWS($1:41)&gt;COUNTIF($A$6:$A$5000,$I$4),"",INDEX(F$6:F$5000,SMALL(IF($A$6:$A$5000=$I$4,ROW($A$6:$A$5000)-ROW(A$6)+1,FALSE),ROWS($1:41)))))</f>
        <v/>
      </c>
      <c r="O48" s="108" t="str">
        <f t="array" ref="O48">IF($I$4="","",IF(ROWS($1:41)&gt;COUNTIF($A$6:$A$5000,$I$4),"",INDEX(H$6:H$5000,SMALL(IF($A$6:$A$5000=$I$4,ROW($A$6:$A$5000)-ROW(A$6)+1,FALSE),ROWS($1:41)))))</f>
        <v/>
      </c>
      <c r="Q48" s="104" t="str">
        <f t="shared" si="0"/>
        <v/>
      </c>
    </row>
    <row r="49" spans="1:17" ht="17.25" customHeight="1" x14ac:dyDescent="0.2">
      <c r="A49" s="156" t="str">
        <f>Ocorrências!G45</f>
        <v>0068/20</v>
      </c>
      <c r="B49" s="136" t="str">
        <f>Ocorrências!B45</f>
        <v>SAÍDA</v>
      </c>
      <c r="C49" s="136" t="str">
        <f>Ocorrências!C45</f>
        <v>CANCELAMENTO</v>
      </c>
      <c r="D49" s="136" t="str">
        <f>Ocorrências!D45</f>
        <v>MEDICAMENTAL HOSPITALAR LTDA</v>
      </c>
      <c r="E49" s="136">
        <f>Ocorrências!E45</f>
        <v>36</v>
      </c>
      <c r="F49" s="136">
        <f>Ocorrências!F45</f>
        <v>512.5</v>
      </c>
      <c r="G49" s="135">
        <f>Ocorrências!A45</f>
        <v>43902</v>
      </c>
      <c r="H49" s="136" t="str">
        <f>Ocorrências!H45</f>
        <v>SEM ESTOQUE</v>
      </c>
      <c r="I49" s="126" t="str">
        <f t="array" ref="I49">IF($I$4="","",IF(ROWS($1:42)&gt;COUNTIF($A$6:$A$5000,$I$4),"",INDEX(G$6:G$5000,SMALL(IF($A$6:$A$5000=$I$4,ROW($A$6:$A$5000)-ROW(A$6)+1,FALSE),ROWS($1:42)))))</f>
        <v/>
      </c>
      <c r="J49" s="141" t="str">
        <f t="array" ref="J49">IF($I$4="","",IF(ROWS($1:42)&gt;COUNTIF($A$6:$A$5000,$I$4),"",INDEX(B$6:B$5000,SMALL(IF($A$6:$A$5000=$I$4,ROW($A$6:$A$5000)-ROW(A$6)+1,FALSE),ROWS($1:42)))))</f>
        <v/>
      </c>
      <c r="K49" s="161" t="str">
        <f t="array" ref="K49">IF($I$4="","",IF(ROWS($1:42)&gt;COUNTIF($A$6:$A$5000,$I$4),"",INDEX(C$6:C$5000,SMALL(IF($A$6:$A$5000=$I$4,ROW($A$6:$A$5000)-ROW(A$6)+1,FALSE),ROWS($1:42)))))</f>
        <v/>
      </c>
      <c r="L49" s="108" t="str">
        <f t="array" ref="L49">IF($I$4="","",IF(ROWS($1:42)&gt;COUNTIF($A$6:$A$5000,$I$4),"",INDEX(D$6:D$5000,SMALL(IF($A$6:$A$5000=$I$4,ROW($A$6:$A$5000)-ROW(A$6)+1,FALSE),ROWS($1:42)))))</f>
        <v/>
      </c>
      <c r="M49" s="143" t="str">
        <f t="array" ref="M49">IF($I$4="","",IF(ROWS($1:42)&gt;COUNTIF($A$6:$A$5000,$I$4),"",INDEX(E$6:E$5000,SMALL(IF($A$6:$A$5000=$I$4,ROW($A$6:$A$5000)-ROW(A$6)+1,FALSE),ROWS($1:42)))))</f>
        <v/>
      </c>
      <c r="N49" s="153" t="str">
        <f t="array" ref="N49">IF($I$4="","",IF(ROWS($1:42)&gt;COUNTIF($A$6:$A$5000,$I$4),"",INDEX(F$6:F$5000,SMALL(IF($A$6:$A$5000=$I$4,ROW($A$6:$A$5000)-ROW(A$6)+1,FALSE),ROWS($1:42)))))</f>
        <v/>
      </c>
      <c r="O49" s="108" t="str">
        <f t="array" ref="O49">IF($I$4="","",IF(ROWS($1:42)&gt;COUNTIF($A$6:$A$5000,$I$4),"",INDEX(H$6:H$5000,SMALL(IF($A$6:$A$5000=$I$4,ROW($A$6:$A$5000)-ROW(A$6)+1,FALSE),ROWS($1:42)))))</f>
        <v/>
      </c>
      <c r="Q49" s="104" t="str">
        <f t="shared" si="0"/>
        <v/>
      </c>
    </row>
    <row r="50" spans="1:17" ht="17.25" customHeight="1" x14ac:dyDescent="0.2">
      <c r="A50" s="156" t="str">
        <f>Ocorrências!G46</f>
        <v>0068/20</v>
      </c>
      <c r="B50" s="136" t="str">
        <f>Ocorrências!B46</f>
        <v>ENTRADA</v>
      </c>
      <c r="C50" s="136" t="str">
        <f>Ocorrências!C46</f>
        <v>PEDIDO ADICIONAL</v>
      </c>
      <c r="D50" s="136" t="str">
        <f>Ocorrências!D46</f>
        <v>MEDICAMENTAL HOSPITALAR LTDA</v>
      </c>
      <c r="E50" s="136">
        <f>Ocorrências!E46</f>
        <v>0</v>
      </c>
      <c r="F50" s="136">
        <f>Ocorrências!F46</f>
        <v>930</v>
      </c>
      <c r="G50" s="135">
        <f>Ocorrências!A46</f>
        <v>43902</v>
      </c>
      <c r="H50" s="136">
        <f>Ocorrências!H46</f>
        <v>0</v>
      </c>
      <c r="I50" s="126" t="str">
        <f t="array" ref="I50">IF($I$4="","",IF(ROWS($1:43)&gt;COUNTIF($A$6:$A$5000,$I$4),"",INDEX(G$6:G$5000,SMALL(IF($A$6:$A$5000=$I$4,ROW($A$6:$A$5000)-ROW(A$6)+1,FALSE),ROWS($1:43)))))</f>
        <v/>
      </c>
      <c r="J50" s="141" t="str">
        <f t="array" ref="J50">IF($I$4="","",IF(ROWS($1:43)&gt;COUNTIF($A$6:$A$5000,$I$4),"",INDEX(B$6:B$5000,SMALL(IF($A$6:$A$5000=$I$4,ROW($A$6:$A$5000)-ROW(A$6)+1,FALSE),ROWS($1:43)))))</f>
        <v/>
      </c>
      <c r="K50" s="161" t="str">
        <f t="array" ref="K50">IF($I$4="","",IF(ROWS($1:43)&gt;COUNTIF($A$6:$A$5000,$I$4),"",INDEX(C$6:C$5000,SMALL(IF($A$6:$A$5000=$I$4,ROW($A$6:$A$5000)-ROW(A$6)+1,FALSE),ROWS($1:43)))))</f>
        <v/>
      </c>
      <c r="L50" s="108" t="str">
        <f t="array" ref="L50">IF($I$4="","",IF(ROWS($1:43)&gt;COUNTIF($A$6:$A$5000,$I$4),"",INDEX(D$6:D$5000,SMALL(IF($A$6:$A$5000=$I$4,ROW($A$6:$A$5000)-ROW(A$6)+1,FALSE),ROWS($1:43)))))</f>
        <v/>
      </c>
      <c r="M50" s="143" t="str">
        <f t="array" ref="M50">IF($I$4="","",IF(ROWS($1:43)&gt;COUNTIF($A$6:$A$5000,$I$4),"",INDEX(E$6:E$5000,SMALL(IF($A$6:$A$5000=$I$4,ROW($A$6:$A$5000)-ROW(A$6)+1,FALSE),ROWS($1:43)))))</f>
        <v/>
      </c>
      <c r="N50" s="153" t="str">
        <f t="array" ref="N50">IF($I$4="","",IF(ROWS($1:43)&gt;COUNTIF($A$6:$A$5000,$I$4),"",INDEX(F$6:F$5000,SMALL(IF($A$6:$A$5000=$I$4,ROW($A$6:$A$5000)-ROW(A$6)+1,FALSE),ROWS($1:43)))))</f>
        <v/>
      </c>
      <c r="O50" s="108" t="str">
        <f t="array" ref="O50">IF($I$4="","",IF(ROWS($1:43)&gt;COUNTIF($A$6:$A$5000,$I$4),"",INDEX(H$6:H$5000,SMALL(IF($A$6:$A$5000=$I$4,ROW($A$6:$A$5000)-ROW(A$6)+1,FALSE),ROWS($1:43)))))</f>
        <v/>
      </c>
      <c r="Q50" s="104" t="str">
        <f t="shared" si="0"/>
        <v/>
      </c>
    </row>
    <row r="51" spans="1:17" ht="17.25" customHeight="1" x14ac:dyDescent="0.2">
      <c r="A51" s="156" t="str">
        <f>Ocorrências!G47</f>
        <v>0068/20</v>
      </c>
      <c r="B51" s="136" t="str">
        <f>Ocorrências!B47</f>
        <v>SAÍDA</v>
      </c>
      <c r="C51" s="136" t="str">
        <f>Ocorrências!C47</f>
        <v>CANCELAMENTO</v>
      </c>
      <c r="D51" s="136" t="str">
        <f>Ocorrências!D47</f>
        <v>ONCOTECH HOSPITALAR COMERCIO DE MEDICAMENTOS LTDA</v>
      </c>
      <c r="E51" s="136">
        <f>Ocorrências!E47</f>
        <v>0</v>
      </c>
      <c r="F51" s="136">
        <f>Ocorrências!F47</f>
        <v>6049.93</v>
      </c>
      <c r="G51" s="135">
        <f>Ocorrências!A47</f>
        <v>43902</v>
      </c>
      <c r="H51" s="136" t="str">
        <f>Ocorrências!H47</f>
        <v xml:space="preserve">FATURAMENTO MINIMO </v>
      </c>
      <c r="I51" s="126" t="str">
        <f t="array" ref="I51">IF($I$4="","",IF(ROWS($1:44)&gt;COUNTIF($A$6:$A$5000,$I$4),"",INDEX(G$6:G$5000,SMALL(IF($A$6:$A$5000=$I$4,ROW($A$6:$A$5000)-ROW(A$6)+1,FALSE),ROWS($1:44)))))</f>
        <v/>
      </c>
      <c r="J51" s="141" t="str">
        <f t="array" ref="J51">IF($I$4="","",IF(ROWS($1:44)&gt;COUNTIF($A$6:$A$5000,$I$4),"",INDEX(B$6:B$5000,SMALL(IF($A$6:$A$5000=$I$4,ROW($A$6:$A$5000)-ROW(A$6)+1,FALSE),ROWS($1:44)))))</f>
        <v/>
      </c>
      <c r="K51" s="161" t="str">
        <f t="array" ref="K51">IF($I$4="","",IF(ROWS($1:44)&gt;COUNTIF($A$6:$A$5000,$I$4),"",INDEX(C$6:C$5000,SMALL(IF($A$6:$A$5000=$I$4,ROW($A$6:$A$5000)-ROW(A$6)+1,FALSE),ROWS($1:44)))))</f>
        <v/>
      </c>
      <c r="L51" s="108" t="str">
        <f t="array" ref="L51">IF($I$4="","",IF(ROWS($1:44)&gt;COUNTIF($A$6:$A$5000,$I$4),"",INDEX(D$6:D$5000,SMALL(IF($A$6:$A$5000=$I$4,ROW($A$6:$A$5000)-ROW(A$6)+1,FALSE),ROWS($1:44)))))</f>
        <v/>
      </c>
      <c r="M51" s="143" t="str">
        <f t="array" ref="M51">IF($I$4="","",IF(ROWS($1:44)&gt;COUNTIF($A$6:$A$5000,$I$4),"",INDEX(E$6:E$5000,SMALL(IF($A$6:$A$5000=$I$4,ROW($A$6:$A$5000)-ROW(A$6)+1,FALSE),ROWS($1:44)))))</f>
        <v/>
      </c>
      <c r="N51" s="153" t="str">
        <f t="array" ref="N51">IF($I$4="","",IF(ROWS($1:44)&gt;COUNTIF($A$6:$A$5000,$I$4),"",INDEX(F$6:F$5000,SMALL(IF($A$6:$A$5000=$I$4,ROW($A$6:$A$5000)-ROW(A$6)+1,FALSE),ROWS($1:44)))))</f>
        <v/>
      </c>
      <c r="O51" s="108" t="str">
        <f t="array" ref="O51">IF($I$4="","",IF(ROWS($1:44)&gt;COUNTIF($A$6:$A$5000,$I$4),"",INDEX(H$6:H$5000,SMALL(IF($A$6:$A$5000=$I$4,ROW($A$6:$A$5000)-ROW(A$6)+1,FALSE),ROWS($1:44)))))</f>
        <v/>
      </c>
      <c r="Q51" s="104" t="str">
        <f t="shared" si="0"/>
        <v/>
      </c>
    </row>
    <row r="52" spans="1:17" ht="17.25" customHeight="1" x14ac:dyDescent="0.2">
      <c r="A52" s="156" t="str">
        <f>Ocorrências!G48</f>
        <v>0079/20</v>
      </c>
      <c r="B52" s="136" t="str">
        <f>Ocorrências!B48</f>
        <v>SAÍDA</v>
      </c>
      <c r="C52" s="136" t="str">
        <f>Ocorrências!C48</f>
        <v>CANCELAMENTO</v>
      </c>
      <c r="D52" s="136" t="str">
        <f>Ocorrências!D48</f>
        <v>BRAZMIX COMERCIO VAREGISTA E ATACADISTA LTDA</v>
      </c>
      <c r="E52" s="136">
        <f>Ocorrências!E48</f>
        <v>1</v>
      </c>
      <c r="F52" s="136">
        <f>Ocorrências!F48</f>
        <v>7834.4</v>
      </c>
      <c r="G52" s="135">
        <f>Ocorrências!A48</f>
        <v>43902</v>
      </c>
      <c r="H52" s="136" t="str">
        <f>Ocorrências!H48</f>
        <v>FORNECEDOR SEM ITEM NO ESTOQUE</v>
      </c>
      <c r="I52" s="126" t="str">
        <f t="array" ref="I52">IF($I$4="","",IF(ROWS($1:45)&gt;COUNTIF($A$6:$A$5000,$I$4),"",INDEX(G$6:G$5000,SMALL(IF($A$6:$A$5000=$I$4,ROW($A$6:$A$5000)-ROW(A$6)+1,FALSE),ROWS($1:45)))))</f>
        <v/>
      </c>
      <c r="J52" s="141" t="str">
        <f t="array" ref="J52">IF($I$4="","",IF(ROWS($1:45)&gt;COUNTIF($A$6:$A$5000,$I$4),"",INDEX(B$6:B$5000,SMALL(IF($A$6:$A$5000=$I$4,ROW($A$6:$A$5000)-ROW(A$6)+1,FALSE),ROWS($1:45)))))</f>
        <v/>
      </c>
      <c r="K52" s="161" t="str">
        <f t="array" ref="K52">IF($I$4="","",IF(ROWS($1:45)&gt;COUNTIF($A$6:$A$5000,$I$4),"",INDEX(C$6:C$5000,SMALL(IF($A$6:$A$5000=$I$4,ROW($A$6:$A$5000)-ROW(A$6)+1,FALSE),ROWS($1:45)))))</f>
        <v/>
      </c>
      <c r="L52" s="108" t="str">
        <f t="array" ref="L52">IF($I$4="","",IF(ROWS($1:45)&gt;COUNTIF($A$6:$A$5000,$I$4),"",INDEX(D$6:D$5000,SMALL(IF($A$6:$A$5000=$I$4,ROW($A$6:$A$5000)-ROW(A$6)+1,FALSE),ROWS($1:45)))))</f>
        <v/>
      </c>
      <c r="M52" s="143" t="str">
        <f t="array" ref="M52">IF($I$4="","",IF(ROWS($1:45)&gt;COUNTIF($A$6:$A$5000,$I$4),"",INDEX(E$6:E$5000,SMALL(IF($A$6:$A$5000=$I$4,ROW($A$6:$A$5000)-ROW(A$6)+1,FALSE),ROWS($1:45)))))</f>
        <v/>
      </c>
      <c r="N52" s="153" t="str">
        <f t="array" ref="N52">IF($I$4="","",IF(ROWS($1:45)&gt;COUNTIF($A$6:$A$5000,$I$4),"",INDEX(F$6:F$5000,SMALL(IF($A$6:$A$5000=$I$4,ROW($A$6:$A$5000)-ROW(A$6)+1,FALSE),ROWS($1:45)))))</f>
        <v/>
      </c>
      <c r="O52" s="108" t="str">
        <f t="array" ref="O52">IF($I$4="","",IF(ROWS($1:45)&gt;COUNTIF($A$6:$A$5000,$I$4),"",INDEX(H$6:H$5000,SMALL(IF($A$6:$A$5000=$I$4,ROW($A$6:$A$5000)-ROW(A$6)+1,FALSE),ROWS($1:45)))))</f>
        <v/>
      </c>
      <c r="Q52" s="104" t="str">
        <f t="shared" si="0"/>
        <v/>
      </c>
    </row>
    <row r="53" spans="1:17" ht="17.25" customHeight="1" x14ac:dyDescent="0.2">
      <c r="A53" s="156" t="str">
        <f>Ocorrências!G49</f>
        <v>0079/20</v>
      </c>
      <c r="B53" s="136" t="str">
        <f>Ocorrências!B49</f>
        <v>ENTRADA</v>
      </c>
      <c r="C53" s="136" t="str">
        <f>Ocorrências!C49</f>
        <v>PEDIDO ADICIONAL</v>
      </c>
      <c r="D53" s="136" t="str">
        <f>Ocorrências!D49</f>
        <v>CIRURGICA KD SP</v>
      </c>
      <c r="E53" s="136">
        <f>Ocorrências!E49</f>
        <v>1</v>
      </c>
      <c r="F53" s="136">
        <f>Ocorrências!F49</f>
        <v>14560</v>
      </c>
      <c r="G53" s="135">
        <f>Ocorrências!A49</f>
        <v>43902</v>
      </c>
      <c r="H53" s="136" t="str">
        <f>Ocorrências!H49</f>
        <v>P/A DEVIDO A URGENCIA E FRACASSO DO ITEM NO PROCESSO 0074/20</v>
      </c>
      <c r="I53" s="126" t="str">
        <f t="array" ref="I53">IF($I$4="","",IF(ROWS($1:46)&gt;COUNTIF($A$6:$A$5000,$I$4),"",INDEX(G$6:G$5000,SMALL(IF($A$6:$A$5000=$I$4,ROW($A$6:$A$5000)-ROW(A$6)+1,FALSE),ROWS($1:46)))))</f>
        <v/>
      </c>
      <c r="J53" s="141" t="str">
        <f t="array" ref="J53">IF($I$4="","",IF(ROWS($1:46)&gt;COUNTIF($A$6:$A$5000,$I$4),"",INDEX(B$6:B$5000,SMALL(IF($A$6:$A$5000=$I$4,ROW($A$6:$A$5000)-ROW(A$6)+1,FALSE),ROWS($1:46)))))</f>
        <v/>
      </c>
      <c r="K53" s="161" t="str">
        <f t="array" ref="K53">IF($I$4="","",IF(ROWS($1:46)&gt;COUNTIF($A$6:$A$5000,$I$4),"",INDEX(C$6:C$5000,SMALL(IF($A$6:$A$5000=$I$4,ROW($A$6:$A$5000)-ROW(A$6)+1,FALSE),ROWS($1:46)))))</f>
        <v/>
      </c>
      <c r="L53" s="108" t="str">
        <f t="array" ref="L53">IF($I$4="","",IF(ROWS($1:46)&gt;COUNTIF($A$6:$A$5000,$I$4),"",INDEX(D$6:D$5000,SMALL(IF($A$6:$A$5000=$I$4,ROW($A$6:$A$5000)-ROW(A$6)+1,FALSE),ROWS($1:46)))))</f>
        <v/>
      </c>
      <c r="M53" s="143" t="str">
        <f t="array" ref="M53">IF($I$4="","",IF(ROWS($1:46)&gt;COUNTIF($A$6:$A$5000,$I$4),"",INDEX(E$6:E$5000,SMALL(IF($A$6:$A$5000=$I$4,ROW($A$6:$A$5000)-ROW(A$6)+1,FALSE),ROWS($1:46)))))</f>
        <v/>
      </c>
      <c r="N53" s="153" t="str">
        <f t="array" ref="N53">IF($I$4="","",IF(ROWS($1:46)&gt;COUNTIF($A$6:$A$5000,$I$4),"",INDEX(F$6:F$5000,SMALL(IF($A$6:$A$5000=$I$4,ROW($A$6:$A$5000)-ROW(A$6)+1,FALSE),ROWS($1:46)))))</f>
        <v/>
      </c>
      <c r="O53" s="108" t="str">
        <f t="array" ref="O53">IF($I$4="","",IF(ROWS($1:46)&gt;COUNTIF($A$6:$A$5000,$I$4),"",INDEX(H$6:H$5000,SMALL(IF($A$6:$A$5000=$I$4,ROW($A$6:$A$5000)-ROW(A$6)+1,FALSE),ROWS($1:46)))))</f>
        <v/>
      </c>
      <c r="Q53" s="104" t="str">
        <f t="shared" si="0"/>
        <v/>
      </c>
    </row>
    <row r="54" spans="1:17" ht="17.25" customHeight="1" x14ac:dyDescent="0.2">
      <c r="A54" s="156" t="str">
        <f>Ocorrências!G50</f>
        <v>0068/20</v>
      </c>
      <c r="B54" s="136" t="str">
        <f>Ocorrências!B50</f>
        <v>ENTRADA</v>
      </c>
      <c r="C54" s="136" t="str">
        <f>Ocorrências!C50</f>
        <v>PEDIDO ADICIONAL</v>
      </c>
      <c r="D54" s="136" t="str">
        <f>Ocorrências!D50</f>
        <v>CRISTALIA PROD QUIMICOS FARMACEUTICOS LTDA</v>
      </c>
      <c r="E54" s="136">
        <f>Ocorrências!E50</f>
        <v>0</v>
      </c>
      <c r="F54" s="136">
        <f>Ocorrências!F50</f>
        <v>760</v>
      </c>
      <c r="G54" s="135">
        <f>Ocorrências!A50</f>
        <v>43903</v>
      </c>
      <c r="H54" s="136">
        <f>Ocorrências!H50</f>
        <v>0</v>
      </c>
      <c r="I54" s="126" t="str">
        <f t="array" ref="I54">IF($I$4="","",IF(ROWS($1:47)&gt;COUNTIF($A$6:$A$5000,$I$4),"",INDEX(G$6:G$5000,SMALL(IF($A$6:$A$5000=$I$4,ROW($A$6:$A$5000)-ROW(A$6)+1,FALSE),ROWS($1:47)))))</f>
        <v/>
      </c>
      <c r="J54" s="141" t="str">
        <f t="array" ref="J54">IF($I$4="","",IF(ROWS($1:47)&gt;COUNTIF($A$6:$A$5000,$I$4),"",INDEX(B$6:B$5000,SMALL(IF($A$6:$A$5000=$I$4,ROW($A$6:$A$5000)-ROW(A$6)+1,FALSE),ROWS($1:47)))))</f>
        <v/>
      </c>
      <c r="K54" s="161" t="str">
        <f t="array" ref="K54">IF($I$4="","",IF(ROWS($1:47)&gt;COUNTIF($A$6:$A$5000,$I$4),"",INDEX(C$6:C$5000,SMALL(IF($A$6:$A$5000=$I$4,ROW($A$6:$A$5000)-ROW(A$6)+1,FALSE),ROWS($1:47)))))</f>
        <v/>
      </c>
      <c r="L54" s="108" t="str">
        <f t="array" ref="L54">IF($I$4="","",IF(ROWS($1:47)&gt;COUNTIF($A$6:$A$5000,$I$4),"",INDEX(D$6:D$5000,SMALL(IF($A$6:$A$5000=$I$4,ROW($A$6:$A$5000)-ROW(A$6)+1,FALSE),ROWS($1:47)))))</f>
        <v/>
      </c>
      <c r="M54" s="143" t="str">
        <f t="array" ref="M54">IF($I$4="","",IF(ROWS($1:47)&gt;COUNTIF($A$6:$A$5000,$I$4),"",INDEX(E$6:E$5000,SMALL(IF($A$6:$A$5000=$I$4,ROW($A$6:$A$5000)-ROW(A$6)+1,FALSE),ROWS($1:47)))))</f>
        <v/>
      </c>
      <c r="N54" s="153" t="str">
        <f t="array" ref="N54">IF($I$4="","",IF(ROWS($1:47)&gt;COUNTIF($A$6:$A$5000,$I$4),"",INDEX(F$6:F$5000,SMALL(IF($A$6:$A$5000=$I$4,ROW($A$6:$A$5000)-ROW(A$6)+1,FALSE),ROWS($1:47)))))</f>
        <v/>
      </c>
      <c r="O54" s="108" t="str">
        <f t="array" ref="O54">IF($I$4="","",IF(ROWS($1:47)&gt;COUNTIF($A$6:$A$5000,$I$4),"",INDEX(H$6:H$5000,SMALL(IF($A$6:$A$5000=$I$4,ROW($A$6:$A$5000)-ROW(A$6)+1,FALSE),ROWS($1:47)))))</f>
        <v/>
      </c>
      <c r="Q54" s="104" t="str">
        <f t="shared" si="0"/>
        <v/>
      </c>
    </row>
    <row r="55" spans="1:17" ht="17.25" customHeight="1" x14ac:dyDescent="0.2">
      <c r="A55" s="156" t="str">
        <f>Ocorrências!G51</f>
        <v>0068/20</v>
      </c>
      <c r="B55" s="136" t="str">
        <f>Ocorrências!B51</f>
        <v>ENTRADA</v>
      </c>
      <c r="C55" s="136" t="str">
        <f>Ocorrências!C51</f>
        <v>PEDIDO ADICIONAL</v>
      </c>
      <c r="D55" s="136" t="str">
        <f>Ocorrências!D51</f>
        <v>SUPERMED COMERCIO E IMPORTAÇÃO DE PRODUTOS MEDICOS E HOSPITALARES LTDA</v>
      </c>
      <c r="E55" s="136">
        <f>Ocorrências!E51</f>
        <v>28</v>
      </c>
      <c r="F55" s="136">
        <f>Ocorrências!F51</f>
        <v>4532</v>
      </c>
      <c r="G55" s="135">
        <f>Ocorrências!A51</f>
        <v>43903</v>
      </c>
      <c r="H55" s="136">
        <f>Ocorrências!H51</f>
        <v>0</v>
      </c>
      <c r="I55" s="126" t="str">
        <f t="array" ref="I55">IF($I$4="","",IF(ROWS($1:48)&gt;COUNTIF($A$6:$A$5000,$I$4),"",INDEX(G$6:G$5000,SMALL(IF($A$6:$A$5000=$I$4,ROW($A$6:$A$5000)-ROW(A$6)+1,FALSE),ROWS($1:48)))))</f>
        <v/>
      </c>
      <c r="J55" s="141" t="str">
        <f t="array" ref="J55">IF($I$4="","",IF(ROWS($1:48)&gt;COUNTIF($A$6:$A$5000,$I$4),"",INDEX(B$6:B$5000,SMALL(IF($A$6:$A$5000=$I$4,ROW($A$6:$A$5000)-ROW(A$6)+1,FALSE),ROWS($1:48)))))</f>
        <v/>
      </c>
      <c r="K55" s="161" t="str">
        <f t="array" ref="K55">IF($I$4="","",IF(ROWS($1:48)&gt;COUNTIF($A$6:$A$5000,$I$4),"",INDEX(C$6:C$5000,SMALL(IF($A$6:$A$5000=$I$4,ROW($A$6:$A$5000)-ROW(A$6)+1,FALSE),ROWS($1:48)))))</f>
        <v/>
      </c>
      <c r="L55" s="108" t="str">
        <f t="array" ref="L55">IF($I$4="","",IF(ROWS($1:48)&gt;COUNTIF($A$6:$A$5000,$I$4),"",INDEX(D$6:D$5000,SMALL(IF($A$6:$A$5000=$I$4,ROW($A$6:$A$5000)-ROW(A$6)+1,FALSE),ROWS($1:48)))))</f>
        <v/>
      </c>
      <c r="M55" s="143" t="str">
        <f t="array" ref="M55">IF($I$4="","",IF(ROWS($1:48)&gt;COUNTIF($A$6:$A$5000,$I$4),"",INDEX(E$6:E$5000,SMALL(IF($A$6:$A$5000=$I$4,ROW($A$6:$A$5000)-ROW(A$6)+1,FALSE),ROWS($1:48)))))</f>
        <v/>
      </c>
      <c r="N55" s="153" t="str">
        <f t="array" ref="N55">IF($I$4="","",IF(ROWS($1:48)&gt;COUNTIF($A$6:$A$5000,$I$4),"",INDEX(F$6:F$5000,SMALL(IF($A$6:$A$5000=$I$4,ROW($A$6:$A$5000)-ROW(A$6)+1,FALSE),ROWS($1:48)))))</f>
        <v/>
      </c>
      <c r="O55" s="108" t="str">
        <f t="array" ref="O55">IF($I$4="","",IF(ROWS($1:48)&gt;COUNTIF($A$6:$A$5000,$I$4),"",INDEX(H$6:H$5000,SMALL(IF($A$6:$A$5000=$I$4,ROW($A$6:$A$5000)-ROW(A$6)+1,FALSE),ROWS($1:48)))))</f>
        <v/>
      </c>
      <c r="Q55" s="104" t="str">
        <f t="shared" si="0"/>
        <v/>
      </c>
    </row>
    <row r="56" spans="1:17" ht="17.25" customHeight="1" x14ac:dyDescent="0.2">
      <c r="A56" s="156" t="str">
        <f>Ocorrências!G52</f>
        <v>0068/20</v>
      </c>
      <c r="B56" s="136" t="str">
        <f>Ocorrências!B52</f>
        <v>ENTRADA</v>
      </c>
      <c r="C56" s="136" t="str">
        <f>Ocorrências!C52</f>
        <v>PEDIDO ADICIONAL</v>
      </c>
      <c r="D56" s="136" t="str">
        <f>Ocorrências!D52</f>
        <v>SULMEDIC COMERCIO DE MEDICAMENTOS LTDA</v>
      </c>
      <c r="E56" s="136">
        <f>Ocorrências!E52</f>
        <v>10</v>
      </c>
      <c r="F56" s="136">
        <f>Ocorrências!F52</f>
        <v>1480</v>
      </c>
      <c r="G56" s="135">
        <f>Ocorrências!A52</f>
        <v>43903</v>
      </c>
      <c r="H56" s="136">
        <f>Ocorrências!H52</f>
        <v>0</v>
      </c>
      <c r="I56" s="126" t="str">
        <f t="array" ref="I56">IF($I$4="","",IF(ROWS($1:49)&gt;COUNTIF($A$6:$A$5000,$I$4),"",INDEX(G$6:G$5000,SMALL(IF($A$6:$A$5000=$I$4,ROW($A$6:$A$5000)-ROW(A$6)+1,FALSE),ROWS($1:49)))))</f>
        <v/>
      </c>
      <c r="J56" s="141" t="str">
        <f t="array" ref="J56">IF($I$4="","",IF(ROWS($1:49)&gt;COUNTIF($A$6:$A$5000,$I$4),"",INDEX(B$6:B$5000,SMALL(IF($A$6:$A$5000=$I$4,ROW($A$6:$A$5000)-ROW(A$6)+1,FALSE),ROWS($1:49)))))</f>
        <v/>
      </c>
      <c r="K56" s="161" t="str">
        <f t="array" ref="K56">IF($I$4="","",IF(ROWS($1:49)&gt;COUNTIF($A$6:$A$5000,$I$4),"",INDEX(C$6:C$5000,SMALL(IF($A$6:$A$5000=$I$4,ROW($A$6:$A$5000)-ROW(A$6)+1,FALSE),ROWS($1:49)))))</f>
        <v/>
      </c>
      <c r="L56" s="108" t="str">
        <f t="array" ref="L56">IF($I$4="","",IF(ROWS($1:49)&gt;COUNTIF($A$6:$A$5000,$I$4),"",INDEX(D$6:D$5000,SMALL(IF($A$6:$A$5000=$I$4,ROW($A$6:$A$5000)-ROW(A$6)+1,FALSE),ROWS($1:49)))))</f>
        <v/>
      </c>
      <c r="M56" s="143" t="str">
        <f t="array" ref="M56">IF($I$4="","",IF(ROWS($1:49)&gt;COUNTIF($A$6:$A$5000,$I$4),"",INDEX(E$6:E$5000,SMALL(IF($A$6:$A$5000=$I$4,ROW($A$6:$A$5000)-ROW(A$6)+1,FALSE),ROWS($1:49)))))</f>
        <v/>
      </c>
      <c r="N56" s="153" t="str">
        <f t="array" ref="N56">IF($I$4="","",IF(ROWS($1:49)&gt;COUNTIF($A$6:$A$5000,$I$4),"",INDEX(F$6:F$5000,SMALL(IF($A$6:$A$5000=$I$4,ROW($A$6:$A$5000)-ROW(A$6)+1,FALSE),ROWS($1:49)))))</f>
        <v/>
      </c>
      <c r="O56" s="108" t="str">
        <f t="array" ref="O56">IF($I$4="","",IF(ROWS($1:49)&gt;COUNTIF($A$6:$A$5000,$I$4),"",INDEX(H$6:H$5000,SMALL(IF($A$6:$A$5000=$I$4,ROW($A$6:$A$5000)-ROW(A$6)+1,FALSE),ROWS($1:49)))))</f>
        <v/>
      </c>
      <c r="Q56" s="104" t="str">
        <f t="shared" si="0"/>
        <v/>
      </c>
    </row>
    <row r="57" spans="1:17" ht="17.25" customHeight="1" x14ac:dyDescent="0.2">
      <c r="A57" s="156" t="str">
        <f>Ocorrências!G53</f>
        <v>0077/20</v>
      </c>
      <c r="B57" s="136" t="str">
        <f>Ocorrências!B53</f>
        <v>SAÍDA</v>
      </c>
      <c r="C57" s="136" t="str">
        <f>Ocorrências!C53</f>
        <v>CANCELAMENTO</v>
      </c>
      <c r="D57" s="136" t="str">
        <f>Ocorrências!D53</f>
        <v>COMERCIAL CIRURGICA RIOCLARENSE</v>
      </c>
      <c r="E57" s="136">
        <f>Ocorrências!E53</f>
        <v>4</v>
      </c>
      <c r="F57" s="136">
        <f>Ocorrências!F53</f>
        <v>780</v>
      </c>
      <c r="G57" s="135">
        <f>Ocorrências!A53</f>
        <v>43903</v>
      </c>
      <c r="H57" s="136" t="str">
        <f>Ocorrências!H53</f>
        <v>FORNECEDOR SEM ITEM NO ESTOQUE</v>
      </c>
      <c r="I57" s="126" t="str">
        <f t="array" ref="I57">IF($I$4="","",IF(ROWS($1:50)&gt;COUNTIF($A$6:$A$5000,$I$4),"",INDEX(G$6:G$5000,SMALL(IF($A$6:$A$5000=$I$4,ROW($A$6:$A$5000)-ROW(A$6)+1,FALSE),ROWS($1:50)))))</f>
        <v/>
      </c>
      <c r="J57" s="141" t="str">
        <f t="array" ref="J57">IF($I$4="","",IF(ROWS($1:50)&gt;COUNTIF($A$6:$A$5000,$I$4),"",INDEX(B$6:B$5000,SMALL(IF($A$6:$A$5000=$I$4,ROW($A$6:$A$5000)-ROW(A$6)+1,FALSE),ROWS($1:50)))))</f>
        <v/>
      </c>
      <c r="K57" s="161" t="str">
        <f t="array" ref="K57">IF($I$4="","",IF(ROWS($1:50)&gt;COUNTIF($A$6:$A$5000,$I$4),"",INDEX(C$6:C$5000,SMALL(IF($A$6:$A$5000=$I$4,ROW($A$6:$A$5000)-ROW(A$6)+1,FALSE),ROWS($1:50)))))</f>
        <v/>
      </c>
      <c r="L57" s="108" t="str">
        <f t="array" ref="L57">IF($I$4="","",IF(ROWS($1:50)&gt;COUNTIF($A$6:$A$5000,$I$4),"",INDEX(D$6:D$5000,SMALL(IF($A$6:$A$5000=$I$4,ROW($A$6:$A$5000)-ROW(A$6)+1,FALSE),ROWS($1:50)))))</f>
        <v/>
      </c>
      <c r="M57" s="143" t="str">
        <f t="array" ref="M57">IF($I$4="","",IF(ROWS($1:50)&gt;COUNTIF($A$6:$A$5000,$I$4),"",INDEX(E$6:E$5000,SMALL(IF($A$6:$A$5000=$I$4,ROW($A$6:$A$5000)-ROW(A$6)+1,FALSE),ROWS($1:50)))))</f>
        <v/>
      </c>
      <c r="N57" s="153" t="str">
        <f t="array" ref="N57">IF($I$4="","",IF(ROWS($1:50)&gt;COUNTIF($A$6:$A$5000,$I$4),"",INDEX(F$6:F$5000,SMALL(IF($A$6:$A$5000=$I$4,ROW($A$6:$A$5000)-ROW(A$6)+1,FALSE),ROWS($1:50)))))</f>
        <v/>
      </c>
      <c r="O57" s="108" t="str">
        <f t="array" ref="O57">IF($I$4="","",IF(ROWS($1:50)&gt;COUNTIF($A$6:$A$5000,$I$4),"",INDEX(H$6:H$5000,SMALL(IF($A$6:$A$5000=$I$4,ROW($A$6:$A$5000)-ROW(A$6)+1,FALSE),ROWS($1:50)))))</f>
        <v/>
      </c>
      <c r="Q57" s="104" t="str">
        <f t="shared" si="0"/>
        <v/>
      </c>
    </row>
    <row r="58" spans="1:17" ht="17.25" customHeight="1" x14ac:dyDescent="0.2">
      <c r="A58" s="156" t="str">
        <f>Ocorrências!G54</f>
        <v>0074/20</v>
      </c>
      <c r="B58" s="136" t="str">
        <f>Ocorrências!B54</f>
        <v>SAÍDA</v>
      </c>
      <c r="C58" s="136" t="str">
        <f>Ocorrências!C54</f>
        <v>CANCELAMENTO</v>
      </c>
      <c r="D58" s="136" t="str">
        <f>Ocorrências!D54</f>
        <v>VITAL HOSPITALAR COMERCIAL LTDA</v>
      </c>
      <c r="E58" s="136">
        <f>Ocorrências!E54</f>
        <v>87</v>
      </c>
      <c r="F58" s="136">
        <f>Ocorrências!F54</f>
        <v>31.9</v>
      </c>
      <c r="G58" s="135">
        <f>Ocorrências!A54</f>
        <v>43906</v>
      </c>
      <c r="H58" s="136" t="str">
        <f>Ocorrências!H54</f>
        <v>NÃO ATINGE FATURAMENTO MINIMO</v>
      </c>
      <c r="I58" s="126" t="str">
        <f t="array" ref="I58">IF($I$4="","",IF(ROWS($1:51)&gt;COUNTIF($A$6:$A$5000,$I$4),"",INDEX(G$6:G$5000,SMALL(IF($A$6:$A$5000=$I$4,ROW($A$6:$A$5000)-ROW(A$6)+1,FALSE),ROWS($1:51)))))</f>
        <v/>
      </c>
      <c r="J58" s="141" t="str">
        <f t="array" ref="J58">IF($I$4="","",IF(ROWS($1:51)&gt;COUNTIF($A$6:$A$5000,$I$4),"",INDEX(B$6:B$5000,SMALL(IF($A$6:$A$5000=$I$4,ROW($A$6:$A$5000)-ROW(A$6)+1,FALSE),ROWS($1:51)))))</f>
        <v/>
      </c>
      <c r="K58" s="161" t="str">
        <f t="array" ref="K58">IF($I$4="","",IF(ROWS($1:51)&gt;COUNTIF($A$6:$A$5000,$I$4),"",INDEX(C$6:C$5000,SMALL(IF($A$6:$A$5000=$I$4,ROW($A$6:$A$5000)-ROW(A$6)+1,FALSE),ROWS($1:51)))))</f>
        <v/>
      </c>
      <c r="L58" s="108" t="str">
        <f t="array" ref="L58">IF($I$4="","",IF(ROWS($1:51)&gt;COUNTIF($A$6:$A$5000,$I$4),"",INDEX(D$6:D$5000,SMALL(IF($A$6:$A$5000=$I$4,ROW($A$6:$A$5000)-ROW(A$6)+1,FALSE),ROWS($1:51)))))</f>
        <v/>
      </c>
      <c r="M58" s="143" t="str">
        <f t="array" ref="M58">IF($I$4="","",IF(ROWS($1:51)&gt;COUNTIF($A$6:$A$5000,$I$4),"",INDEX(E$6:E$5000,SMALL(IF($A$6:$A$5000=$I$4,ROW($A$6:$A$5000)-ROW(A$6)+1,FALSE),ROWS($1:51)))))</f>
        <v/>
      </c>
      <c r="N58" s="153" t="str">
        <f t="array" ref="N58">IF($I$4="","",IF(ROWS($1:51)&gt;COUNTIF($A$6:$A$5000,$I$4),"",INDEX(F$6:F$5000,SMALL(IF($A$6:$A$5000=$I$4,ROW($A$6:$A$5000)-ROW(A$6)+1,FALSE),ROWS($1:51)))))</f>
        <v/>
      </c>
      <c r="O58" s="108" t="str">
        <f t="array" ref="O58">IF($I$4="","",IF(ROWS($1:51)&gt;COUNTIF($A$6:$A$5000,$I$4),"",INDEX(H$6:H$5000,SMALL(IF($A$6:$A$5000=$I$4,ROW($A$6:$A$5000)-ROW(A$6)+1,FALSE),ROWS($1:51)))))</f>
        <v/>
      </c>
      <c r="Q58" s="104" t="str">
        <f t="shared" si="0"/>
        <v/>
      </c>
    </row>
    <row r="59" spans="1:17" ht="17.25" customHeight="1" x14ac:dyDescent="0.2">
      <c r="A59" s="156" t="str">
        <f>Ocorrências!G55</f>
        <v>0074/20</v>
      </c>
      <c r="B59" s="136" t="str">
        <f>Ocorrências!B55</f>
        <v>SAÍDA</v>
      </c>
      <c r="C59" s="136" t="str">
        <f>Ocorrências!C55</f>
        <v>ENTREGA PARCIAL</v>
      </c>
      <c r="D59" s="136" t="str">
        <f>Ocorrências!D55</f>
        <v>FUTURA PRODUTOS MEDICOS HOSPITALARES</v>
      </c>
      <c r="E59" s="136">
        <f>Ocorrências!E55</f>
        <v>61</v>
      </c>
      <c r="F59" s="136">
        <f>Ocorrências!F55</f>
        <v>570</v>
      </c>
      <c r="G59" s="135">
        <f>Ocorrências!A55</f>
        <v>43906</v>
      </c>
      <c r="H59" s="136" t="str">
        <f>Ocorrências!H55</f>
        <v>SALDO NÃO ENTREGUE</v>
      </c>
      <c r="I59" s="126" t="str">
        <f t="array" ref="I59">IF($I$4="","",IF(ROWS($1:52)&gt;COUNTIF($A$6:$A$5000,$I$4),"",INDEX(G$6:G$5000,SMALL(IF($A$6:$A$5000=$I$4,ROW($A$6:$A$5000)-ROW(A$6)+1,FALSE),ROWS($1:52)))))</f>
        <v/>
      </c>
      <c r="J59" s="141" t="str">
        <f t="array" ref="J59">IF($I$4="","",IF(ROWS($1:52)&gt;COUNTIF($A$6:$A$5000,$I$4),"",INDEX(B$6:B$5000,SMALL(IF($A$6:$A$5000=$I$4,ROW($A$6:$A$5000)-ROW(A$6)+1,FALSE),ROWS($1:52)))))</f>
        <v/>
      </c>
      <c r="K59" s="161" t="str">
        <f t="array" ref="K59">IF($I$4="","",IF(ROWS($1:52)&gt;COUNTIF($A$6:$A$5000,$I$4),"",INDEX(C$6:C$5000,SMALL(IF($A$6:$A$5000=$I$4,ROW($A$6:$A$5000)-ROW(A$6)+1,FALSE),ROWS($1:52)))))</f>
        <v/>
      </c>
      <c r="L59" s="108" t="str">
        <f t="array" ref="L59">IF($I$4="","",IF(ROWS($1:52)&gt;COUNTIF($A$6:$A$5000,$I$4),"",INDEX(D$6:D$5000,SMALL(IF($A$6:$A$5000=$I$4,ROW($A$6:$A$5000)-ROW(A$6)+1,FALSE),ROWS($1:52)))))</f>
        <v/>
      </c>
      <c r="M59" s="143" t="str">
        <f t="array" ref="M59">IF($I$4="","",IF(ROWS($1:52)&gt;COUNTIF($A$6:$A$5000,$I$4),"",INDEX(E$6:E$5000,SMALL(IF($A$6:$A$5000=$I$4,ROW($A$6:$A$5000)-ROW(A$6)+1,FALSE),ROWS($1:52)))))</f>
        <v/>
      </c>
      <c r="N59" s="153" t="str">
        <f t="array" ref="N59">IF($I$4="","",IF(ROWS($1:52)&gt;COUNTIF($A$6:$A$5000,$I$4),"",INDEX(F$6:F$5000,SMALL(IF($A$6:$A$5000=$I$4,ROW($A$6:$A$5000)-ROW(A$6)+1,FALSE),ROWS($1:52)))))</f>
        <v/>
      </c>
      <c r="O59" s="108" t="str">
        <f t="array" ref="O59">IF($I$4="","",IF(ROWS($1:52)&gt;COUNTIF($A$6:$A$5000,$I$4),"",INDEX(H$6:H$5000,SMALL(IF($A$6:$A$5000=$I$4,ROW($A$6:$A$5000)-ROW(A$6)+1,FALSE),ROWS($1:52)))))</f>
        <v/>
      </c>
      <c r="Q59" s="104" t="str">
        <f t="shared" si="0"/>
        <v/>
      </c>
    </row>
    <row r="60" spans="1:17" ht="17.25" customHeight="1" x14ac:dyDescent="0.2">
      <c r="A60" s="156" t="str">
        <f>Ocorrências!G56</f>
        <v>0074/20</v>
      </c>
      <c r="B60" s="136" t="str">
        <f>Ocorrências!B56</f>
        <v>SAÍDA</v>
      </c>
      <c r="C60" s="136" t="str">
        <f>Ocorrências!C56</f>
        <v>CANCELAMENTO</v>
      </c>
      <c r="D60" s="136" t="str">
        <f>Ocorrências!D56</f>
        <v>C.B.S MEDICO CIENTIFICA S/A</v>
      </c>
      <c r="E60" s="136">
        <f>Ocorrências!E56</f>
        <v>43</v>
      </c>
      <c r="F60" s="136">
        <f>Ocorrências!F56</f>
        <v>1087.5</v>
      </c>
      <c r="G60" s="135">
        <f>Ocorrências!A56</f>
        <v>43907</v>
      </c>
      <c r="H60" s="136" t="str">
        <f>Ocorrências!H56</f>
        <v>FORNECEDOR SOLICITOU CANCELAMENTO</v>
      </c>
      <c r="I60" s="126" t="str">
        <f t="array" ref="I60">IF($I$4="","",IF(ROWS($1:53)&gt;COUNTIF($A$6:$A$5000,$I$4),"",INDEX(G$6:G$5000,SMALL(IF($A$6:$A$5000=$I$4,ROW($A$6:$A$5000)-ROW(A$6)+1,FALSE),ROWS($1:53)))))</f>
        <v/>
      </c>
      <c r="J60" s="141" t="str">
        <f t="array" ref="J60">IF($I$4="","",IF(ROWS($1:53)&gt;COUNTIF($A$6:$A$5000,$I$4),"",INDEX(B$6:B$5000,SMALL(IF($A$6:$A$5000=$I$4,ROW($A$6:$A$5000)-ROW(A$6)+1,FALSE),ROWS($1:53)))))</f>
        <v/>
      </c>
      <c r="K60" s="161" t="str">
        <f t="array" ref="K60">IF($I$4="","",IF(ROWS($1:53)&gt;COUNTIF($A$6:$A$5000,$I$4),"",INDEX(C$6:C$5000,SMALL(IF($A$6:$A$5000=$I$4,ROW($A$6:$A$5000)-ROW(A$6)+1,FALSE),ROWS($1:53)))))</f>
        <v/>
      </c>
      <c r="L60" s="108" t="str">
        <f t="array" ref="L60">IF($I$4="","",IF(ROWS($1:53)&gt;COUNTIF($A$6:$A$5000,$I$4),"",INDEX(D$6:D$5000,SMALL(IF($A$6:$A$5000=$I$4,ROW($A$6:$A$5000)-ROW(A$6)+1,FALSE),ROWS($1:53)))))</f>
        <v/>
      </c>
      <c r="M60" s="143" t="str">
        <f t="array" ref="M60">IF($I$4="","",IF(ROWS($1:53)&gt;COUNTIF($A$6:$A$5000,$I$4),"",INDEX(E$6:E$5000,SMALL(IF($A$6:$A$5000=$I$4,ROW($A$6:$A$5000)-ROW(A$6)+1,FALSE),ROWS($1:53)))))</f>
        <v/>
      </c>
      <c r="N60" s="153" t="str">
        <f t="array" ref="N60">IF($I$4="","",IF(ROWS($1:53)&gt;COUNTIF($A$6:$A$5000,$I$4),"",INDEX(F$6:F$5000,SMALL(IF($A$6:$A$5000=$I$4,ROW($A$6:$A$5000)-ROW(A$6)+1,FALSE),ROWS($1:53)))))</f>
        <v/>
      </c>
      <c r="O60" s="108" t="str">
        <f t="array" ref="O60">IF($I$4="","",IF(ROWS($1:53)&gt;COUNTIF($A$6:$A$5000,$I$4),"",INDEX(H$6:H$5000,SMALL(IF($A$6:$A$5000=$I$4,ROW($A$6:$A$5000)-ROW(A$6)+1,FALSE),ROWS($1:53)))))</f>
        <v/>
      </c>
      <c r="Q60" s="104" t="str">
        <f t="shared" si="0"/>
        <v/>
      </c>
    </row>
    <row r="61" spans="1:17" ht="17.25" customHeight="1" x14ac:dyDescent="0.2">
      <c r="A61" s="156" t="str">
        <f>Ocorrências!G57</f>
        <v>0074/20</v>
      </c>
      <c r="B61" s="136" t="str">
        <f>Ocorrências!B57</f>
        <v>ENTRADA</v>
      </c>
      <c r="C61" s="136" t="str">
        <f>Ocorrências!C57</f>
        <v>PEDIDO ADICIONAL</v>
      </c>
      <c r="D61" s="136" t="str">
        <f>Ocorrências!D57</f>
        <v>ALIANÇA COMERCIO DE MATERIAL HOSPITALAR</v>
      </c>
      <c r="E61" s="136">
        <f>Ocorrências!E57</f>
        <v>43</v>
      </c>
      <c r="F61" s="136">
        <f>Ocorrências!F57</f>
        <v>1360</v>
      </c>
      <c r="G61" s="135">
        <f>Ocorrências!A57</f>
        <v>43907</v>
      </c>
      <c r="H61" s="136" t="str">
        <f>Ocorrências!H57</f>
        <v>ADICIONAL</v>
      </c>
      <c r="I61" s="126" t="str">
        <f t="array" ref="I61">IF($I$4="","",IF(ROWS($1:54)&gt;COUNTIF($A$6:$A$5000,$I$4),"",INDEX(G$6:G$5000,SMALL(IF($A$6:$A$5000=$I$4,ROW($A$6:$A$5000)-ROW(A$6)+1,FALSE),ROWS($1:54)))))</f>
        <v/>
      </c>
      <c r="J61" s="141" t="str">
        <f t="array" ref="J61">IF($I$4="","",IF(ROWS($1:54)&gt;COUNTIF($A$6:$A$5000,$I$4),"",INDEX(B$6:B$5000,SMALL(IF($A$6:$A$5000=$I$4,ROW($A$6:$A$5000)-ROW(A$6)+1,FALSE),ROWS($1:54)))))</f>
        <v/>
      </c>
      <c r="K61" s="161" t="str">
        <f t="array" ref="K61">IF($I$4="","",IF(ROWS($1:54)&gt;COUNTIF($A$6:$A$5000,$I$4),"",INDEX(C$6:C$5000,SMALL(IF($A$6:$A$5000=$I$4,ROW($A$6:$A$5000)-ROW(A$6)+1,FALSE),ROWS($1:54)))))</f>
        <v/>
      </c>
      <c r="L61" s="108" t="str">
        <f t="array" ref="L61">IF($I$4="","",IF(ROWS($1:54)&gt;COUNTIF($A$6:$A$5000,$I$4),"",INDEX(D$6:D$5000,SMALL(IF($A$6:$A$5000=$I$4,ROW($A$6:$A$5000)-ROW(A$6)+1,FALSE),ROWS($1:54)))))</f>
        <v/>
      </c>
      <c r="M61" s="143" t="str">
        <f t="array" ref="M61">IF($I$4="","",IF(ROWS($1:54)&gt;COUNTIF($A$6:$A$5000,$I$4),"",INDEX(E$6:E$5000,SMALL(IF($A$6:$A$5000=$I$4,ROW($A$6:$A$5000)-ROW(A$6)+1,FALSE),ROWS($1:54)))))</f>
        <v/>
      </c>
      <c r="N61" s="153" t="str">
        <f t="array" ref="N61">IF($I$4="","",IF(ROWS($1:54)&gt;COUNTIF($A$6:$A$5000,$I$4),"",INDEX(F$6:F$5000,SMALL(IF($A$6:$A$5000=$I$4,ROW($A$6:$A$5000)-ROW(A$6)+1,FALSE),ROWS($1:54)))))</f>
        <v/>
      </c>
      <c r="O61" s="108" t="str">
        <f t="array" ref="O61">IF($I$4="","",IF(ROWS($1:54)&gt;COUNTIF($A$6:$A$5000,$I$4),"",INDEX(H$6:H$5000,SMALL(IF($A$6:$A$5000=$I$4,ROW($A$6:$A$5000)-ROW(A$6)+1,FALSE),ROWS($1:54)))))</f>
        <v/>
      </c>
      <c r="Q61" s="104" t="str">
        <f t="shared" si="0"/>
        <v/>
      </c>
    </row>
    <row r="62" spans="1:17" ht="17.25" customHeight="1" x14ac:dyDescent="0.2">
      <c r="A62" s="156" t="str">
        <f>Ocorrências!G58</f>
        <v>0074/20</v>
      </c>
      <c r="B62" s="136" t="str">
        <f>Ocorrências!B58</f>
        <v>ENTRADA</v>
      </c>
      <c r="C62" s="136" t="str">
        <f>Ocorrências!C58</f>
        <v>ADEQUAÇÃO DE QUANTITATIVO</v>
      </c>
      <c r="D62" s="136" t="str">
        <f>Ocorrências!D58</f>
        <v>TRIADE HEALTH COMERCIO SP</v>
      </c>
      <c r="E62" s="136">
        <f>Ocorrências!E58</f>
        <v>49</v>
      </c>
      <c r="F62" s="136">
        <f>Ocorrências!F58</f>
        <v>54.4</v>
      </c>
      <c r="G62" s="135">
        <f>Ocorrências!A58</f>
        <v>43907</v>
      </c>
      <c r="H62" s="136" t="str">
        <f>Ocorrências!H58</f>
        <v>ALTERAÇÃO EMBALAGEM</v>
      </c>
      <c r="I62" s="126" t="str">
        <f t="array" ref="I62">IF($I$4="","",IF(ROWS($1:55)&gt;COUNTIF($A$6:$A$5000,$I$4),"",INDEX(G$6:G$5000,SMALL(IF($A$6:$A$5000=$I$4,ROW($A$6:$A$5000)-ROW(A$6)+1,FALSE),ROWS($1:55)))))</f>
        <v/>
      </c>
      <c r="J62" s="141" t="str">
        <f t="array" ref="J62">IF($I$4="","",IF(ROWS($1:55)&gt;COUNTIF($A$6:$A$5000,$I$4),"",INDEX(B$6:B$5000,SMALL(IF($A$6:$A$5000=$I$4,ROW($A$6:$A$5000)-ROW(A$6)+1,FALSE),ROWS($1:55)))))</f>
        <v/>
      </c>
      <c r="K62" s="161" t="str">
        <f t="array" ref="K62">IF($I$4="","",IF(ROWS($1:55)&gt;COUNTIF($A$6:$A$5000,$I$4),"",INDEX(C$6:C$5000,SMALL(IF($A$6:$A$5000=$I$4,ROW($A$6:$A$5000)-ROW(A$6)+1,FALSE),ROWS($1:55)))))</f>
        <v/>
      </c>
      <c r="L62" s="108" t="str">
        <f t="array" ref="L62">IF($I$4="","",IF(ROWS($1:55)&gt;COUNTIF($A$6:$A$5000,$I$4),"",INDEX(D$6:D$5000,SMALL(IF($A$6:$A$5000=$I$4,ROW($A$6:$A$5000)-ROW(A$6)+1,FALSE),ROWS($1:55)))))</f>
        <v/>
      </c>
      <c r="M62" s="143" t="str">
        <f t="array" ref="M62">IF($I$4="","",IF(ROWS($1:55)&gt;COUNTIF($A$6:$A$5000,$I$4),"",INDEX(E$6:E$5000,SMALL(IF($A$6:$A$5000=$I$4,ROW($A$6:$A$5000)-ROW(A$6)+1,FALSE),ROWS($1:55)))))</f>
        <v/>
      </c>
      <c r="N62" s="153" t="str">
        <f t="array" ref="N62">IF($I$4="","",IF(ROWS($1:55)&gt;COUNTIF($A$6:$A$5000,$I$4),"",INDEX(F$6:F$5000,SMALL(IF($A$6:$A$5000=$I$4,ROW($A$6:$A$5000)-ROW(A$6)+1,FALSE),ROWS($1:55)))))</f>
        <v/>
      </c>
      <c r="O62" s="108" t="str">
        <f t="array" ref="O62">IF($I$4="","",IF(ROWS($1:55)&gt;COUNTIF($A$6:$A$5000,$I$4),"",INDEX(H$6:H$5000,SMALL(IF($A$6:$A$5000=$I$4,ROW($A$6:$A$5000)-ROW(A$6)+1,FALSE),ROWS($1:55)))))</f>
        <v/>
      </c>
      <c r="Q62" s="104" t="str">
        <f t="shared" si="0"/>
        <v/>
      </c>
    </row>
    <row r="63" spans="1:17" ht="17.25" customHeight="1" x14ac:dyDescent="0.2">
      <c r="A63" s="156" t="str">
        <f>Ocorrências!G59</f>
        <v>0074/20</v>
      </c>
      <c r="B63" s="136" t="str">
        <f>Ocorrências!B59</f>
        <v>SAÍDA</v>
      </c>
      <c r="C63" s="136" t="str">
        <f>Ocorrências!C59</f>
        <v>CANCELAMENTO</v>
      </c>
      <c r="D63" s="136" t="str">
        <f>Ocorrências!D59</f>
        <v>TRIADE HEALTH COMERCIO SP</v>
      </c>
      <c r="E63" s="136">
        <f>Ocorrências!E59</f>
        <v>82</v>
      </c>
      <c r="F63" s="136">
        <f>Ocorrências!F59</f>
        <v>184</v>
      </c>
      <c r="G63" s="135">
        <f>Ocorrências!A59</f>
        <v>43907</v>
      </c>
      <c r="H63" s="136" t="str">
        <f>Ocorrências!H59</f>
        <v>FALTA EM ESTOQUE</v>
      </c>
      <c r="I63" s="126" t="str">
        <f t="array" ref="I63">IF($I$4="","",IF(ROWS($1:56)&gt;COUNTIF($A$6:$A$5000,$I$4),"",INDEX(G$6:G$5000,SMALL(IF($A$6:$A$5000=$I$4,ROW($A$6:$A$5000)-ROW(A$6)+1,FALSE),ROWS($1:56)))))</f>
        <v/>
      </c>
      <c r="J63" s="141" t="str">
        <f t="array" ref="J63">IF($I$4="","",IF(ROWS($1:56)&gt;COUNTIF($A$6:$A$5000,$I$4),"",INDEX(B$6:B$5000,SMALL(IF($A$6:$A$5000=$I$4,ROW($A$6:$A$5000)-ROW(A$6)+1,FALSE),ROWS($1:56)))))</f>
        <v/>
      </c>
      <c r="K63" s="161" t="str">
        <f t="array" ref="K63">IF($I$4="","",IF(ROWS($1:56)&gt;COUNTIF($A$6:$A$5000,$I$4),"",INDEX(C$6:C$5000,SMALL(IF($A$6:$A$5000=$I$4,ROW($A$6:$A$5000)-ROW(A$6)+1,FALSE),ROWS($1:56)))))</f>
        <v/>
      </c>
      <c r="L63" s="108" t="str">
        <f t="array" ref="L63">IF($I$4="","",IF(ROWS($1:56)&gt;COUNTIF($A$6:$A$5000,$I$4),"",INDEX(D$6:D$5000,SMALL(IF($A$6:$A$5000=$I$4,ROW($A$6:$A$5000)-ROW(A$6)+1,FALSE),ROWS($1:56)))))</f>
        <v/>
      </c>
      <c r="M63" s="143" t="str">
        <f t="array" ref="M63">IF($I$4="","",IF(ROWS($1:56)&gt;COUNTIF($A$6:$A$5000,$I$4),"",INDEX(E$6:E$5000,SMALL(IF($A$6:$A$5000=$I$4,ROW($A$6:$A$5000)-ROW(A$6)+1,FALSE),ROWS($1:56)))))</f>
        <v/>
      </c>
      <c r="N63" s="153" t="str">
        <f t="array" ref="N63">IF($I$4="","",IF(ROWS($1:56)&gt;COUNTIF($A$6:$A$5000,$I$4),"",INDEX(F$6:F$5000,SMALL(IF($A$6:$A$5000=$I$4,ROW($A$6:$A$5000)-ROW(A$6)+1,FALSE),ROWS($1:56)))))</f>
        <v/>
      </c>
      <c r="O63" s="108" t="str">
        <f t="array" ref="O63">IF($I$4="","",IF(ROWS($1:56)&gt;COUNTIF($A$6:$A$5000,$I$4),"",INDEX(H$6:H$5000,SMALL(IF($A$6:$A$5000=$I$4,ROW($A$6:$A$5000)-ROW(A$6)+1,FALSE),ROWS($1:56)))))</f>
        <v/>
      </c>
      <c r="Q63" s="104" t="str">
        <f t="shared" si="0"/>
        <v/>
      </c>
    </row>
    <row r="64" spans="1:17" ht="17.25" customHeight="1" x14ac:dyDescent="0.2">
      <c r="A64" s="156" t="str">
        <f>Ocorrências!G60</f>
        <v>0074/20</v>
      </c>
      <c r="B64" s="136" t="str">
        <f>Ocorrências!B60</f>
        <v>ENTRADA</v>
      </c>
      <c r="C64" s="136" t="str">
        <f>Ocorrências!C60</f>
        <v>ALTERAÇÃO DE PREÇO</v>
      </c>
      <c r="D64" s="136" t="str">
        <f>Ocorrências!D60</f>
        <v>CIRURGICA FERNANDES COMERCIO MATERIAIS CIRURGICOS  HOSPITALARES LTDA</v>
      </c>
      <c r="E64" s="136">
        <f>Ocorrências!E60</f>
        <v>81</v>
      </c>
      <c r="F64" s="136">
        <f>Ocorrências!F60</f>
        <v>74.83</v>
      </c>
      <c r="G64" s="135">
        <f>Ocorrências!A60</f>
        <v>43907</v>
      </c>
      <c r="H64" s="136" t="str">
        <f>Ocorrências!H60</f>
        <v>ALTERAÇÃO DE MARCA</v>
      </c>
      <c r="I64" s="126" t="str">
        <f t="array" ref="I64">IF($I$4="","",IF(ROWS($1:57)&gt;COUNTIF($A$6:$A$5000,$I$4),"",INDEX(G$6:G$5000,SMALL(IF($A$6:$A$5000=$I$4,ROW($A$6:$A$5000)-ROW(A$6)+1,FALSE),ROWS($1:57)))))</f>
        <v/>
      </c>
      <c r="J64" s="141" t="str">
        <f t="array" ref="J64">IF($I$4="","",IF(ROWS($1:57)&gt;COUNTIF($A$6:$A$5000,$I$4),"",INDEX(B$6:B$5000,SMALL(IF($A$6:$A$5000=$I$4,ROW($A$6:$A$5000)-ROW(A$6)+1,FALSE),ROWS($1:57)))))</f>
        <v/>
      </c>
      <c r="K64" s="161" t="str">
        <f t="array" ref="K64">IF($I$4="","",IF(ROWS($1:57)&gt;COUNTIF($A$6:$A$5000,$I$4),"",INDEX(C$6:C$5000,SMALL(IF($A$6:$A$5000=$I$4,ROW($A$6:$A$5000)-ROW(A$6)+1,FALSE),ROWS($1:57)))))</f>
        <v/>
      </c>
      <c r="L64" s="108" t="str">
        <f t="array" ref="L64">IF($I$4="","",IF(ROWS($1:57)&gt;COUNTIF($A$6:$A$5000,$I$4),"",INDEX(D$6:D$5000,SMALL(IF($A$6:$A$5000=$I$4,ROW($A$6:$A$5000)-ROW(A$6)+1,FALSE),ROWS($1:57)))))</f>
        <v/>
      </c>
      <c r="M64" s="143" t="str">
        <f t="array" ref="M64">IF($I$4="","",IF(ROWS($1:57)&gt;COUNTIF($A$6:$A$5000,$I$4),"",INDEX(E$6:E$5000,SMALL(IF($A$6:$A$5000=$I$4,ROW($A$6:$A$5000)-ROW(A$6)+1,FALSE),ROWS($1:57)))))</f>
        <v/>
      </c>
      <c r="N64" s="153" t="str">
        <f t="array" ref="N64">IF($I$4="","",IF(ROWS($1:57)&gt;COUNTIF($A$6:$A$5000,$I$4),"",INDEX(F$6:F$5000,SMALL(IF($A$6:$A$5000=$I$4,ROW($A$6:$A$5000)-ROW(A$6)+1,FALSE),ROWS($1:57)))))</f>
        <v/>
      </c>
      <c r="O64" s="108" t="str">
        <f t="array" ref="O64">IF($I$4="","",IF(ROWS($1:57)&gt;COUNTIF($A$6:$A$5000,$I$4),"",INDEX(H$6:H$5000,SMALL(IF($A$6:$A$5000=$I$4,ROW($A$6:$A$5000)-ROW(A$6)+1,FALSE),ROWS($1:57)))))</f>
        <v/>
      </c>
      <c r="Q64" s="104" t="str">
        <f t="shared" si="0"/>
        <v/>
      </c>
    </row>
    <row r="65" spans="1:17" ht="17.25" customHeight="1" x14ac:dyDescent="0.2">
      <c r="A65" s="156" t="str">
        <f>Ocorrências!G61</f>
        <v>0074/20</v>
      </c>
      <c r="B65" s="136" t="str">
        <f>Ocorrências!B61</f>
        <v>SAÍDA</v>
      </c>
      <c r="C65" s="136" t="str">
        <f>Ocorrências!C61</f>
        <v>ENTREGA PARCIAL</v>
      </c>
      <c r="D65" s="136" t="str">
        <f>Ocorrências!D61</f>
        <v>DE PAULI COMERCIO REPRESENTAÇÃO IMP E EXP LTDA</v>
      </c>
      <c r="E65" s="136">
        <f>Ocorrências!E61</f>
        <v>70</v>
      </c>
      <c r="F65" s="136">
        <f>Ocorrências!F61</f>
        <v>92.8</v>
      </c>
      <c r="G65" s="135">
        <f>Ocorrências!A61</f>
        <v>43907</v>
      </c>
      <c r="H65" s="136" t="str">
        <f>Ocorrências!H61</f>
        <v>SALDO NÃO ENTREGUE</v>
      </c>
      <c r="I65" s="126" t="str">
        <f t="array" ref="I65">IF($I$4="","",IF(ROWS($1:58)&gt;COUNTIF($A$6:$A$5000,$I$4),"",INDEX(G$6:G$5000,SMALL(IF($A$6:$A$5000=$I$4,ROW($A$6:$A$5000)-ROW(A$6)+1,FALSE),ROWS($1:58)))))</f>
        <v/>
      </c>
      <c r="J65" s="141" t="str">
        <f t="array" ref="J65">IF($I$4="","",IF(ROWS($1:58)&gt;COUNTIF($A$6:$A$5000,$I$4),"",INDEX(B$6:B$5000,SMALL(IF($A$6:$A$5000=$I$4,ROW($A$6:$A$5000)-ROW(A$6)+1,FALSE),ROWS($1:58)))))</f>
        <v/>
      </c>
      <c r="K65" s="161" t="str">
        <f t="array" ref="K65">IF($I$4="","",IF(ROWS($1:58)&gt;COUNTIF($A$6:$A$5000,$I$4),"",INDEX(C$6:C$5000,SMALL(IF($A$6:$A$5000=$I$4,ROW($A$6:$A$5000)-ROW(A$6)+1,FALSE),ROWS($1:58)))))</f>
        <v/>
      </c>
      <c r="L65" s="108" t="str">
        <f t="array" ref="L65">IF($I$4="","",IF(ROWS($1:58)&gt;COUNTIF($A$6:$A$5000,$I$4),"",INDEX(D$6:D$5000,SMALL(IF($A$6:$A$5000=$I$4,ROW($A$6:$A$5000)-ROW(A$6)+1,FALSE),ROWS($1:58)))))</f>
        <v/>
      </c>
      <c r="M65" s="143" t="str">
        <f t="array" ref="M65">IF($I$4="","",IF(ROWS($1:58)&gt;COUNTIF($A$6:$A$5000,$I$4),"",INDEX(E$6:E$5000,SMALL(IF($A$6:$A$5000=$I$4,ROW($A$6:$A$5000)-ROW(A$6)+1,FALSE),ROWS($1:58)))))</f>
        <v/>
      </c>
      <c r="N65" s="153" t="str">
        <f t="array" ref="N65">IF($I$4="","",IF(ROWS($1:58)&gt;COUNTIF($A$6:$A$5000,$I$4),"",INDEX(F$6:F$5000,SMALL(IF($A$6:$A$5000=$I$4,ROW($A$6:$A$5000)-ROW(A$6)+1,FALSE),ROWS($1:58)))))</f>
        <v/>
      </c>
      <c r="O65" s="108" t="str">
        <f t="array" ref="O65">IF($I$4="","",IF(ROWS($1:58)&gt;COUNTIF($A$6:$A$5000,$I$4),"",INDEX(H$6:H$5000,SMALL(IF($A$6:$A$5000=$I$4,ROW($A$6:$A$5000)-ROW(A$6)+1,FALSE),ROWS($1:58)))))</f>
        <v/>
      </c>
      <c r="Q65" s="104" t="str">
        <f t="shared" si="0"/>
        <v/>
      </c>
    </row>
    <row r="66" spans="1:17" ht="17.25" customHeight="1" x14ac:dyDescent="0.2">
      <c r="A66" s="156" t="str">
        <f>Ocorrências!G62</f>
        <v>0068/20</v>
      </c>
      <c r="B66" s="136" t="str">
        <f>Ocorrências!B62</f>
        <v>SAÍDA</v>
      </c>
      <c r="C66" s="136" t="str">
        <f>Ocorrências!C62</f>
        <v>CANCELAMENTO</v>
      </c>
      <c r="D66" s="136" t="str">
        <f>Ocorrências!D62</f>
        <v>CTM EXPRESA DISTRIBUIDORA DE MEDICAMENTOS</v>
      </c>
      <c r="E66" s="136">
        <f>Ocorrências!E62</f>
        <v>60</v>
      </c>
      <c r="F66" s="136">
        <f>Ocorrências!F62</f>
        <v>13410</v>
      </c>
      <c r="G66" s="135">
        <f>Ocorrências!A62</f>
        <v>43908</v>
      </c>
      <c r="H66" s="136" t="str">
        <f>Ocorrências!H62</f>
        <v>SEM ESTOQUE</v>
      </c>
      <c r="I66" s="126" t="str">
        <f t="array" ref="I66">IF($I$4="","",IF(ROWS($1:59)&gt;COUNTIF($A$6:$A$5000,$I$4),"",INDEX(G$6:G$5000,SMALL(IF($A$6:$A$5000=$I$4,ROW($A$6:$A$5000)-ROW(A$6)+1,FALSE),ROWS($1:59)))))</f>
        <v/>
      </c>
      <c r="J66" s="141" t="str">
        <f t="array" ref="J66">IF($I$4="","",IF(ROWS($1:59)&gt;COUNTIF($A$6:$A$5000,$I$4),"",INDEX(B$6:B$5000,SMALL(IF($A$6:$A$5000=$I$4,ROW($A$6:$A$5000)-ROW(A$6)+1,FALSE),ROWS($1:59)))))</f>
        <v/>
      </c>
      <c r="K66" s="161" t="str">
        <f t="array" ref="K66">IF($I$4="","",IF(ROWS($1:59)&gt;COUNTIF($A$6:$A$5000,$I$4),"",INDEX(C$6:C$5000,SMALL(IF($A$6:$A$5000=$I$4,ROW($A$6:$A$5000)-ROW(A$6)+1,FALSE),ROWS($1:59)))))</f>
        <v/>
      </c>
      <c r="L66" s="108" t="str">
        <f t="array" ref="L66">IF($I$4="","",IF(ROWS($1:59)&gt;COUNTIF($A$6:$A$5000,$I$4),"",INDEX(D$6:D$5000,SMALL(IF($A$6:$A$5000=$I$4,ROW($A$6:$A$5000)-ROW(A$6)+1,FALSE),ROWS($1:59)))))</f>
        <v/>
      </c>
      <c r="M66" s="143" t="str">
        <f t="array" ref="M66">IF($I$4="","",IF(ROWS($1:59)&gt;COUNTIF($A$6:$A$5000,$I$4),"",INDEX(E$6:E$5000,SMALL(IF($A$6:$A$5000=$I$4,ROW($A$6:$A$5000)-ROW(A$6)+1,FALSE),ROWS($1:59)))))</f>
        <v/>
      </c>
      <c r="N66" s="153" t="str">
        <f t="array" ref="N66">IF($I$4="","",IF(ROWS($1:59)&gt;COUNTIF($A$6:$A$5000,$I$4),"",INDEX(F$6:F$5000,SMALL(IF($A$6:$A$5000=$I$4,ROW($A$6:$A$5000)-ROW(A$6)+1,FALSE),ROWS($1:59)))))</f>
        <v/>
      </c>
      <c r="O66" s="108" t="str">
        <f t="array" ref="O66">IF($I$4="","",IF(ROWS($1:59)&gt;COUNTIF($A$6:$A$5000,$I$4),"",INDEX(H$6:H$5000,SMALL(IF($A$6:$A$5000=$I$4,ROW($A$6:$A$5000)-ROW(A$6)+1,FALSE),ROWS($1:59)))))</f>
        <v/>
      </c>
      <c r="Q66" s="104" t="str">
        <f t="shared" si="0"/>
        <v/>
      </c>
    </row>
    <row r="67" spans="1:17" ht="17.25" customHeight="1" x14ac:dyDescent="0.2">
      <c r="A67" s="156" t="str">
        <f>Ocorrências!G63</f>
        <v>0068/20</v>
      </c>
      <c r="B67" s="136" t="str">
        <f>Ocorrências!B63</f>
        <v>SAÍDA</v>
      </c>
      <c r="C67" s="136" t="str">
        <f>Ocorrências!C63</f>
        <v>CANCELAMENTO</v>
      </c>
      <c r="D67" s="136" t="str">
        <f>Ocorrências!D63</f>
        <v>CTM EXPRESA DISTRIBUIDORA DE MEDICAMENTOS</v>
      </c>
      <c r="E67" s="136">
        <f>Ocorrências!E63</f>
        <v>76</v>
      </c>
      <c r="F67" s="136">
        <f>Ocorrências!F63</f>
        <v>469</v>
      </c>
      <c r="G67" s="135">
        <f>Ocorrências!A63</f>
        <v>43908</v>
      </c>
      <c r="H67" s="136" t="str">
        <f>Ocorrências!H63</f>
        <v>SEM ESTOQUE</v>
      </c>
      <c r="I67" s="126" t="str">
        <f t="array" ref="I67">IF($I$4="","",IF(ROWS($1:60)&gt;COUNTIF($A$6:$A$5000,$I$4),"",INDEX(G$6:G$5000,SMALL(IF($A$6:$A$5000=$I$4,ROW($A$6:$A$5000)-ROW(A$6)+1,FALSE),ROWS($1:60)))))</f>
        <v/>
      </c>
      <c r="J67" s="141" t="str">
        <f t="array" ref="J67">IF($I$4="","",IF(ROWS($1:60)&gt;COUNTIF($A$6:$A$5000,$I$4),"",INDEX(B$6:B$5000,SMALL(IF($A$6:$A$5000=$I$4,ROW($A$6:$A$5000)-ROW(A$6)+1,FALSE),ROWS($1:60)))))</f>
        <v/>
      </c>
      <c r="K67" s="161" t="str">
        <f t="array" ref="K67">IF($I$4="","",IF(ROWS($1:60)&gt;COUNTIF($A$6:$A$5000,$I$4),"",INDEX(C$6:C$5000,SMALL(IF($A$6:$A$5000=$I$4,ROW($A$6:$A$5000)-ROW(A$6)+1,FALSE),ROWS($1:60)))))</f>
        <v/>
      </c>
      <c r="L67" s="108" t="str">
        <f t="array" ref="L67">IF($I$4="","",IF(ROWS($1:60)&gt;COUNTIF($A$6:$A$5000,$I$4),"",INDEX(D$6:D$5000,SMALL(IF($A$6:$A$5000=$I$4,ROW($A$6:$A$5000)-ROW(A$6)+1,FALSE),ROWS($1:60)))))</f>
        <v/>
      </c>
      <c r="M67" s="143" t="str">
        <f t="array" ref="M67">IF($I$4="","",IF(ROWS($1:60)&gt;COUNTIF($A$6:$A$5000,$I$4),"",INDEX(E$6:E$5000,SMALL(IF($A$6:$A$5000=$I$4,ROW($A$6:$A$5000)-ROW(A$6)+1,FALSE),ROWS($1:60)))))</f>
        <v/>
      </c>
      <c r="N67" s="153" t="str">
        <f t="array" ref="N67">IF($I$4="","",IF(ROWS($1:60)&gt;COUNTIF($A$6:$A$5000,$I$4),"",INDEX(F$6:F$5000,SMALL(IF($A$6:$A$5000=$I$4,ROW($A$6:$A$5000)-ROW(A$6)+1,FALSE),ROWS($1:60)))))</f>
        <v/>
      </c>
      <c r="O67" s="108" t="str">
        <f t="array" ref="O67">IF($I$4="","",IF(ROWS($1:60)&gt;COUNTIF($A$6:$A$5000,$I$4),"",INDEX(H$6:H$5000,SMALL(IF($A$6:$A$5000=$I$4,ROW($A$6:$A$5000)-ROW(A$6)+1,FALSE),ROWS($1:60)))))</f>
        <v/>
      </c>
      <c r="Q67" s="104" t="str">
        <f t="shared" si="0"/>
        <v/>
      </c>
    </row>
    <row r="68" spans="1:17" ht="17.25" customHeight="1" x14ac:dyDescent="0.2">
      <c r="A68" s="156" t="str">
        <f>Ocorrências!G64</f>
        <v>0068/20</v>
      </c>
      <c r="B68" s="136" t="str">
        <f>Ocorrências!B64</f>
        <v>SAÍDA</v>
      </c>
      <c r="C68" s="136" t="str">
        <f>Ocorrências!C64</f>
        <v>CANCELAMENTO</v>
      </c>
      <c r="D68" s="136" t="str">
        <f>Ocorrências!D64</f>
        <v>MGMED PRODUTOS HOSPITALARES EIRELI</v>
      </c>
      <c r="E68" s="136">
        <f>Ocorrências!E64</f>
        <v>0</v>
      </c>
      <c r="F68" s="136">
        <f>Ocorrências!F64</f>
        <v>3754.65</v>
      </c>
      <c r="G68" s="135">
        <f>Ocorrências!A64</f>
        <v>43908</v>
      </c>
      <c r="H68" s="136" t="str">
        <f>Ocorrências!H64</f>
        <v xml:space="preserve">FATURAMENTO MINIMO </v>
      </c>
      <c r="I68" s="126" t="str">
        <f t="array" ref="I68">IF($I$4="","",IF(ROWS($1:61)&gt;COUNTIF($A$6:$A$5000,$I$4),"",INDEX(G$6:G$5000,SMALL(IF($A$6:$A$5000=$I$4,ROW($A$6:$A$5000)-ROW(A$6)+1,FALSE),ROWS($1:61)))))</f>
        <v/>
      </c>
      <c r="J68" s="141" t="str">
        <f t="array" ref="J68">IF($I$4="","",IF(ROWS($1:61)&gt;COUNTIF($A$6:$A$5000,$I$4),"",INDEX(B$6:B$5000,SMALL(IF($A$6:$A$5000=$I$4,ROW($A$6:$A$5000)-ROW(A$6)+1,FALSE),ROWS($1:61)))))</f>
        <v/>
      </c>
      <c r="K68" s="161" t="str">
        <f t="array" ref="K68">IF($I$4="","",IF(ROWS($1:61)&gt;COUNTIF($A$6:$A$5000,$I$4),"",INDEX(C$6:C$5000,SMALL(IF($A$6:$A$5000=$I$4,ROW($A$6:$A$5000)-ROW(A$6)+1,FALSE),ROWS($1:61)))))</f>
        <v/>
      </c>
      <c r="L68" s="108" t="str">
        <f t="array" ref="L68">IF($I$4="","",IF(ROWS($1:61)&gt;COUNTIF($A$6:$A$5000,$I$4),"",INDEX(D$6:D$5000,SMALL(IF($A$6:$A$5000=$I$4,ROW($A$6:$A$5000)-ROW(A$6)+1,FALSE),ROWS($1:61)))))</f>
        <v/>
      </c>
      <c r="M68" s="143" t="str">
        <f t="array" ref="M68">IF($I$4="","",IF(ROWS($1:61)&gt;COUNTIF($A$6:$A$5000,$I$4),"",INDEX(E$6:E$5000,SMALL(IF($A$6:$A$5000=$I$4,ROW($A$6:$A$5000)-ROW(A$6)+1,FALSE),ROWS($1:61)))))</f>
        <v/>
      </c>
      <c r="N68" s="153" t="str">
        <f t="array" ref="N68">IF($I$4="","",IF(ROWS($1:61)&gt;COUNTIF($A$6:$A$5000,$I$4),"",INDEX(F$6:F$5000,SMALL(IF($A$6:$A$5000=$I$4,ROW($A$6:$A$5000)-ROW(A$6)+1,FALSE),ROWS($1:61)))))</f>
        <v/>
      </c>
      <c r="O68" s="108" t="str">
        <f t="array" ref="O68">IF($I$4="","",IF(ROWS($1:61)&gt;COUNTIF($A$6:$A$5000,$I$4),"",INDEX(H$6:H$5000,SMALL(IF($A$6:$A$5000=$I$4,ROW($A$6:$A$5000)-ROW(A$6)+1,FALSE),ROWS($1:61)))))</f>
        <v/>
      </c>
      <c r="Q68" s="104" t="str">
        <f t="shared" si="0"/>
        <v/>
      </c>
    </row>
    <row r="69" spans="1:17" ht="17.25" customHeight="1" x14ac:dyDescent="0.2">
      <c r="A69" s="156" t="str">
        <f>Ocorrências!G65</f>
        <v>0074/20</v>
      </c>
      <c r="B69" s="136" t="str">
        <f>Ocorrências!B65</f>
        <v>SAÍDA</v>
      </c>
      <c r="C69" s="136" t="str">
        <f>Ocorrências!C65</f>
        <v>CANCELAMENTO</v>
      </c>
      <c r="D69" s="136" t="str">
        <f>Ocorrências!D65</f>
        <v>SUPERMED COMERCIO E IMPORTAÇÃO DE PRODUTOS MEDICOS E HOSPITALARES LTDA</v>
      </c>
      <c r="E69" s="136" t="str">
        <f>Ocorrências!E65</f>
        <v>02,21,23,28,30,44,66,67 e 86</v>
      </c>
      <c r="F69" s="136">
        <f>Ocorrências!F65</f>
        <v>1873.94</v>
      </c>
      <c r="G69" s="135">
        <f>Ocorrências!A65</f>
        <v>43908</v>
      </c>
      <c r="H69" s="136" t="str">
        <f>Ocorrências!H65</f>
        <v>FORNECEDOR SOLICITOU CANCELAMENTO DA ORDEM DE COMPRA CONFORME E-MAIL</v>
      </c>
      <c r="I69" s="126" t="str">
        <f t="array" ref="I69">IF($I$4="","",IF(ROWS($1:62)&gt;COUNTIF($A$6:$A$5000,$I$4),"",INDEX(G$6:G$5000,SMALL(IF($A$6:$A$5000=$I$4,ROW($A$6:$A$5000)-ROW(A$6)+1,FALSE),ROWS($1:62)))))</f>
        <v/>
      </c>
      <c r="J69" s="141" t="str">
        <f t="array" ref="J69">IF($I$4="","",IF(ROWS($1:62)&gt;COUNTIF($A$6:$A$5000,$I$4),"",INDEX(B$6:B$5000,SMALL(IF($A$6:$A$5000=$I$4,ROW($A$6:$A$5000)-ROW(A$6)+1,FALSE),ROWS($1:62)))))</f>
        <v/>
      </c>
      <c r="K69" s="161" t="str">
        <f t="array" ref="K69">IF($I$4="","",IF(ROWS($1:62)&gt;COUNTIF($A$6:$A$5000,$I$4),"",INDEX(C$6:C$5000,SMALL(IF($A$6:$A$5000=$I$4,ROW($A$6:$A$5000)-ROW(A$6)+1,FALSE),ROWS($1:62)))))</f>
        <v/>
      </c>
      <c r="L69" s="108" t="str">
        <f t="array" ref="L69">IF($I$4="","",IF(ROWS($1:62)&gt;COUNTIF($A$6:$A$5000,$I$4),"",INDEX(D$6:D$5000,SMALL(IF($A$6:$A$5000=$I$4,ROW($A$6:$A$5000)-ROW(A$6)+1,FALSE),ROWS($1:62)))))</f>
        <v/>
      </c>
      <c r="M69" s="143" t="str">
        <f t="array" ref="M69">IF($I$4="","",IF(ROWS($1:62)&gt;COUNTIF($A$6:$A$5000,$I$4),"",INDEX(E$6:E$5000,SMALL(IF($A$6:$A$5000=$I$4,ROW($A$6:$A$5000)-ROW(A$6)+1,FALSE),ROWS($1:62)))))</f>
        <v/>
      </c>
      <c r="N69" s="153" t="str">
        <f t="array" ref="N69">IF($I$4="","",IF(ROWS($1:62)&gt;COUNTIF($A$6:$A$5000,$I$4),"",INDEX(F$6:F$5000,SMALL(IF($A$6:$A$5000=$I$4,ROW($A$6:$A$5000)-ROW(A$6)+1,FALSE),ROWS($1:62)))))</f>
        <v/>
      </c>
      <c r="O69" s="108" t="str">
        <f t="array" ref="O69">IF($I$4="","",IF(ROWS($1:62)&gt;COUNTIF($A$6:$A$5000,$I$4),"",INDEX(H$6:H$5000,SMALL(IF($A$6:$A$5000=$I$4,ROW($A$6:$A$5000)-ROW(A$6)+1,FALSE),ROWS($1:62)))))</f>
        <v/>
      </c>
      <c r="Q69" s="104" t="str">
        <f t="shared" si="0"/>
        <v/>
      </c>
    </row>
    <row r="70" spans="1:17" ht="17.25" customHeight="1" x14ac:dyDescent="0.2">
      <c r="A70" s="156" t="str">
        <f>Ocorrências!G66</f>
        <v>0074/20</v>
      </c>
      <c r="B70" s="136" t="str">
        <f>Ocorrências!B66</f>
        <v>SAÍDA</v>
      </c>
      <c r="C70" s="136" t="str">
        <f>Ocorrências!C66</f>
        <v>CANCELAMENTO</v>
      </c>
      <c r="D70" s="136" t="str">
        <f>Ocorrências!D66</f>
        <v>VITAL HOSPITALAR COMERCIAL LTDA</v>
      </c>
      <c r="E70" s="136">
        <f>Ocorrências!E66</f>
        <v>3</v>
      </c>
      <c r="F70" s="136">
        <f>Ocorrências!F66</f>
        <v>5.35</v>
      </c>
      <c r="G70" s="135">
        <f>Ocorrências!A66</f>
        <v>43908</v>
      </c>
      <c r="H70" s="136" t="str">
        <f>Ocorrências!H66</f>
        <v>FALTA EM ESTOQUE</v>
      </c>
      <c r="I70" s="126" t="str">
        <f t="array" ref="I70">IF($I$4="","",IF(ROWS($1:63)&gt;COUNTIF($A$6:$A$5000,$I$4),"",INDEX(G$6:G$5000,SMALL(IF($A$6:$A$5000=$I$4,ROW($A$6:$A$5000)-ROW(A$6)+1,FALSE),ROWS($1:63)))))</f>
        <v/>
      </c>
      <c r="J70" s="141" t="str">
        <f t="array" ref="J70">IF($I$4="","",IF(ROWS($1:63)&gt;COUNTIF($A$6:$A$5000,$I$4),"",INDEX(B$6:B$5000,SMALL(IF($A$6:$A$5000=$I$4,ROW($A$6:$A$5000)-ROW(A$6)+1,FALSE),ROWS($1:63)))))</f>
        <v/>
      </c>
      <c r="K70" s="161" t="str">
        <f t="array" ref="K70">IF($I$4="","",IF(ROWS($1:63)&gt;COUNTIF($A$6:$A$5000,$I$4),"",INDEX(C$6:C$5000,SMALL(IF($A$6:$A$5000=$I$4,ROW($A$6:$A$5000)-ROW(A$6)+1,FALSE),ROWS($1:63)))))</f>
        <v/>
      </c>
      <c r="L70" s="108" t="str">
        <f t="array" ref="L70">IF($I$4="","",IF(ROWS($1:63)&gt;COUNTIF($A$6:$A$5000,$I$4),"",INDEX(D$6:D$5000,SMALL(IF($A$6:$A$5000=$I$4,ROW($A$6:$A$5000)-ROW(A$6)+1,FALSE),ROWS($1:63)))))</f>
        <v/>
      </c>
      <c r="M70" s="143" t="str">
        <f t="array" ref="M70">IF($I$4="","",IF(ROWS($1:63)&gt;COUNTIF($A$6:$A$5000,$I$4),"",INDEX(E$6:E$5000,SMALL(IF($A$6:$A$5000=$I$4,ROW($A$6:$A$5000)-ROW(A$6)+1,FALSE),ROWS($1:63)))))</f>
        <v/>
      </c>
      <c r="N70" s="153" t="str">
        <f t="array" ref="N70">IF($I$4="","",IF(ROWS($1:63)&gt;COUNTIF($A$6:$A$5000,$I$4),"",INDEX(F$6:F$5000,SMALL(IF($A$6:$A$5000=$I$4,ROW($A$6:$A$5000)-ROW(A$6)+1,FALSE),ROWS($1:63)))))</f>
        <v/>
      </c>
      <c r="O70" s="108" t="str">
        <f t="array" ref="O70">IF($I$4="","",IF(ROWS($1:63)&gt;COUNTIF($A$6:$A$5000,$I$4),"",INDEX(H$6:H$5000,SMALL(IF($A$6:$A$5000=$I$4,ROW($A$6:$A$5000)-ROW(A$6)+1,FALSE),ROWS($1:63)))))</f>
        <v/>
      </c>
      <c r="Q70" s="104" t="str">
        <f t="shared" si="0"/>
        <v/>
      </c>
    </row>
    <row r="71" spans="1:17" ht="17.25" customHeight="1" x14ac:dyDescent="0.2">
      <c r="A71" s="156" t="str">
        <f>Ocorrências!G67</f>
        <v>0074/20</v>
      </c>
      <c r="B71" s="136" t="str">
        <f>Ocorrências!B67</f>
        <v>SAÍDA</v>
      </c>
      <c r="C71" s="136" t="str">
        <f>Ocorrências!C67</f>
        <v>CANCELAMENTO</v>
      </c>
      <c r="D71" s="136" t="str">
        <f>Ocorrências!D67</f>
        <v>VITAL HOSPITALAR COMERCIAL LTDA</v>
      </c>
      <c r="E71" s="136">
        <f>Ocorrências!E67</f>
        <v>60</v>
      </c>
      <c r="F71" s="136">
        <f>Ocorrências!F67</f>
        <v>1648.36</v>
      </c>
      <c r="G71" s="135">
        <f>Ocorrências!A67</f>
        <v>43908</v>
      </c>
      <c r="H71" s="136" t="str">
        <f>Ocorrências!H67</f>
        <v>FALTA EM ESTOQUE</v>
      </c>
      <c r="I71" s="126" t="str">
        <f t="array" ref="I71">IF($I$4="","",IF(ROWS($1:64)&gt;COUNTIF($A$6:$A$5000,$I$4),"",INDEX(G$6:G$5000,SMALL(IF($A$6:$A$5000=$I$4,ROW($A$6:$A$5000)-ROW(A$6)+1,FALSE),ROWS($1:64)))))</f>
        <v/>
      </c>
      <c r="J71" s="141" t="str">
        <f t="array" ref="J71">IF($I$4="","",IF(ROWS($1:64)&gt;COUNTIF($A$6:$A$5000,$I$4),"",INDEX(B$6:B$5000,SMALL(IF($A$6:$A$5000=$I$4,ROW($A$6:$A$5000)-ROW(A$6)+1,FALSE),ROWS($1:64)))))</f>
        <v/>
      </c>
      <c r="K71" s="161" t="str">
        <f t="array" ref="K71">IF($I$4="","",IF(ROWS($1:64)&gt;COUNTIF($A$6:$A$5000,$I$4),"",INDEX(C$6:C$5000,SMALL(IF($A$6:$A$5000=$I$4,ROW($A$6:$A$5000)-ROW(A$6)+1,FALSE),ROWS($1:64)))))</f>
        <v/>
      </c>
      <c r="L71" s="108" t="str">
        <f t="array" ref="L71">IF($I$4="","",IF(ROWS($1:64)&gt;COUNTIF($A$6:$A$5000,$I$4),"",INDEX(D$6:D$5000,SMALL(IF($A$6:$A$5000=$I$4,ROW($A$6:$A$5000)-ROW(A$6)+1,FALSE),ROWS($1:64)))))</f>
        <v/>
      </c>
      <c r="M71" s="143" t="str">
        <f t="array" ref="M71">IF($I$4="","",IF(ROWS($1:64)&gt;COUNTIF($A$6:$A$5000,$I$4),"",INDEX(E$6:E$5000,SMALL(IF($A$6:$A$5000=$I$4,ROW($A$6:$A$5000)-ROW(A$6)+1,FALSE),ROWS($1:64)))))</f>
        <v/>
      </c>
      <c r="N71" s="153" t="str">
        <f t="array" ref="N71">IF($I$4="","",IF(ROWS($1:64)&gt;COUNTIF($A$6:$A$5000,$I$4),"",INDEX(F$6:F$5000,SMALL(IF($A$6:$A$5000=$I$4,ROW($A$6:$A$5000)-ROW(A$6)+1,FALSE),ROWS($1:64)))))</f>
        <v/>
      </c>
      <c r="O71" s="108" t="str">
        <f t="array" ref="O71">IF($I$4="","",IF(ROWS($1:64)&gt;COUNTIF($A$6:$A$5000,$I$4),"",INDEX(H$6:H$5000,SMALL(IF($A$6:$A$5000=$I$4,ROW($A$6:$A$5000)-ROW(A$6)+1,FALSE),ROWS($1:64)))))</f>
        <v/>
      </c>
      <c r="Q71" s="104" t="str">
        <f t="shared" si="0"/>
        <v/>
      </c>
    </row>
    <row r="72" spans="1:17" ht="17.25" customHeight="1" x14ac:dyDescent="0.2">
      <c r="A72" s="156" t="str">
        <f>Ocorrências!G68</f>
        <v>0074/20</v>
      </c>
      <c r="B72" s="136" t="str">
        <f>Ocorrências!B68</f>
        <v>SAÍDA</v>
      </c>
      <c r="C72" s="136" t="str">
        <f>Ocorrências!C68</f>
        <v>CANCELAMENTO</v>
      </c>
      <c r="D72" s="136" t="str">
        <f>Ocorrências!D68</f>
        <v>CIRURGICA FERNANDES COMERCIO MATERIAIS CIRURGICOS  HOSPITALARES LTDA</v>
      </c>
      <c r="E72" s="136">
        <f>Ocorrências!E68</f>
        <v>48</v>
      </c>
      <c r="F72" s="136">
        <f>Ocorrências!F68</f>
        <v>102.48</v>
      </c>
      <c r="G72" s="135">
        <f>Ocorrências!A68</f>
        <v>43908</v>
      </c>
      <c r="H72" s="136" t="str">
        <f>Ocorrências!H68</f>
        <v>FALTA EM ESTOQUE</v>
      </c>
      <c r="I72" s="126" t="str">
        <f t="array" ref="I72">IF($I$4="","",IF(ROWS($1:65)&gt;COUNTIF($A$6:$A$5000,$I$4),"",INDEX(G$6:G$5000,SMALL(IF($A$6:$A$5000=$I$4,ROW($A$6:$A$5000)-ROW(A$6)+1,FALSE),ROWS($1:65)))))</f>
        <v/>
      </c>
      <c r="J72" s="141" t="str">
        <f t="array" ref="J72">IF($I$4="","",IF(ROWS($1:65)&gt;COUNTIF($A$6:$A$5000,$I$4),"",INDEX(B$6:B$5000,SMALL(IF($A$6:$A$5000=$I$4,ROW($A$6:$A$5000)-ROW(A$6)+1,FALSE),ROWS($1:65)))))</f>
        <v/>
      </c>
      <c r="K72" s="161" t="str">
        <f t="array" ref="K72">IF($I$4="","",IF(ROWS($1:65)&gt;COUNTIF($A$6:$A$5000,$I$4),"",INDEX(C$6:C$5000,SMALL(IF($A$6:$A$5000=$I$4,ROW($A$6:$A$5000)-ROW(A$6)+1,FALSE),ROWS($1:65)))))</f>
        <v/>
      </c>
      <c r="L72" s="108" t="str">
        <f t="array" ref="L72">IF($I$4="","",IF(ROWS($1:65)&gt;COUNTIF($A$6:$A$5000,$I$4),"",INDEX(D$6:D$5000,SMALL(IF($A$6:$A$5000=$I$4,ROW($A$6:$A$5000)-ROW(A$6)+1,FALSE),ROWS($1:65)))))</f>
        <v/>
      </c>
      <c r="M72" s="143" t="str">
        <f t="array" ref="M72">IF($I$4="","",IF(ROWS($1:65)&gt;COUNTIF($A$6:$A$5000,$I$4),"",INDEX(E$6:E$5000,SMALL(IF($A$6:$A$5000=$I$4,ROW($A$6:$A$5000)-ROW(A$6)+1,FALSE),ROWS($1:65)))))</f>
        <v/>
      </c>
      <c r="N72" s="153" t="str">
        <f t="array" ref="N72">IF($I$4="","",IF(ROWS($1:65)&gt;COUNTIF($A$6:$A$5000,$I$4),"",INDEX(F$6:F$5000,SMALL(IF($A$6:$A$5000=$I$4,ROW($A$6:$A$5000)-ROW(A$6)+1,FALSE),ROWS($1:65)))))</f>
        <v/>
      </c>
      <c r="O72" s="108" t="str">
        <f t="array" ref="O72">IF($I$4="","",IF(ROWS($1:65)&gt;COUNTIF($A$6:$A$5000,$I$4),"",INDEX(H$6:H$5000,SMALL(IF($A$6:$A$5000=$I$4,ROW($A$6:$A$5000)-ROW(A$6)+1,FALSE),ROWS($1:65)))))</f>
        <v/>
      </c>
      <c r="Q72" s="104" t="str">
        <f t="shared" si="0"/>
        <v/>
      </c>
    </row>
    <row r="73" spans="1:17" ht="17.25" customHeight="1" x14ac:dyDescent="0.2">
      <c r="A73" s="156" t="str">
        <f>Ocorrências!G69</f>
        <v>0074/20</v>
      </c>
      <c r="B73" s="136" t="str">
        <f>Ocorrências!B69</f>
        <v>SAÍDA</v>
      </c>
      <c r="C73" s="136" t="str">
        <f>Ocorrências!C69</f>
        <v>CANCELAMENTO</v>
      </c>
      <c r="D73" s="136" t="str">
        <f>Ocorrências!D69</f>
        <v>CIRURGICA FERNANDES COMERCIO MATERIAIS CIRURGICOS  HOSPITALARES LTDA</v>
      </c>
      <c r="E73" s="136">
        <f>Ocorrências!E69</f>
        <v>77</v>
      </c>
      <c r="F73" s="136">
        <f>Ocorrências!F69</f>
        <v>2269.75</v>
      </c>
      <c r="G73" s="135">
        <f>Ocorrências!A69</f>
        <v>43908</v>
      </c>
      <c r="H73" s="136" t="str">
        <f>Ocorrências!H69</f>
        <v>FALTA EM ESTOQUE</v>
      </c>
      <c r="I73" s="126" t="str">
        <f t="array" ref="I73">IF($I$4="","",IF(ROWS($1:66)&gt;COUNTIF($A$6:$A$5000,$I$4),"",INDEX(G$6:G$5000,SMALL(IF($A$6:$A$5000=$I$4,ROW($A$6:$A$5000)-ROW(A$6)+1,FALSE),ROWS($1:66)))))</f>
        <v/>
      </c>
      <c r="J73" s="141" t="str">
        <f t="array" ref="J73">IF($I$4="","",IF(ROWS($1:66)&gt;COUNTIF($A$6:$A$5000,$I$4),"",INDEX(B$6:B$5000,SMALL(IF($A$6:$A$5000=$I$4,ROW($A$6:$A$5000)-ROW(A$6)+1,FALSE),ROWS($1:66)))))</f>
        <v/>
      </c>
      <c r="K73" s="161" t="str">
        <f t="array" ref="K73">IF($I$4="","",IF(ROWS($1:66)&gt;COUNTIF($A$6:$A$5000,$I$4),"",INDEX(C$6:C$5000,SMALL(IF($A$6:$A$5000=$I$4,ROW($A$6:$A$5000)-ROW(A$6)+1,FALSE),ROWS($1:66)))))</f>
        <v/>
      </c>
      <c r="L73" s="108" t="str">
        <f t="array" ref="L73">IF($I$4="","",IF(ROWS($1:66)&gt;COUNTIF($A$6:$A$5000,$I$4),"",INDEX(D$6:D$5000,SMALL(IF($A$6:$A$5000=$I$4,ROW($A$6:$A$5000)-ROW(A$6)+1,FALSE),ROWS($1:66)))))</f>
        <v/>
      </c>
      <c r="M73" s="143" t="str">
        <f t="array" ref="M73">IF($I$4="","",IF(ROWS($1:66)&gt;COUNTIF($A$6:$A$5000,$I$4),"",INDEX(E$6:E$5000,SMALL(IF($A$6:$A$5000=$I$4,ROW($A$6:$A$5000)-ROW(A$6)+1,FALSE),ROWS($1:66)))))</f>
        <v/>
      </c>
      <c r="N73" s="153" t="str">
        <f t="array" ref="N73">IF($I$4="","",IF(ROWS($1:66)&gt;COUNTIF($A$6:$A$5000,$I$4),"",INDEX(F$6:F$5000,SMALL(IF($A$6:$A$5000=$I$4,ROW($A$6:$A$5000)-ROW(A$6)+1,FALSE),ROWS($1:66)))))</f>
        <v/>
      </c>
      <c r="O73" s="108" t="str">
        <f t="array" ref="O73">IF($I$4="","",IF(ROWS($1:66)&gt;COUNTIF($A$6:$A$5000,$I$4),"",INDEX(H$6:H$5000,SMALL(IF($A$6:$A$5000=$I$4,ROW($A$6:$A$5000)-ROW(A$6)+1,FALSE),ROWS($1:66)))))</f>
        <v/>
      </c>
      <c r="Q73" s="104" t="str">
        <f t="shared" si="0"/>
        <v/>
      </c>
    </row>
    <row r="74" spans="1:17" ht="17.25" customHeight="1" x14ac:dyDescent="0.2">
      <c r="A74" s="156" t="str">
        <f>Ocorrências!G70</f>
        <v>0074/20</v>
      </c>
      <c r="B74" s="136" t="str">
        <f>Ocorrências!B70</f>
        <v>ENTRADA</v>
      </c>
      <c r="C74" s="136" t="str">
        <f>Ocorrências!C70</f>
        <v>ADEQUAÇÃO DE QUANTITATIVO</v>
      </c>
      <c r="D74" s="136" t="str">
        <f>Ocorrências!D70</f>
        <v xml:space="preserve">DEAL VITAL COMERCIO DE MATERIAL CIRURGICO E HOSPITALAR LTDA </v>
      </c>
      <c r="E74" s="136">
        <f>Ocorrências!E70</f>
        <v>36</v>
      </c>
      <c r="F74" s="136">
        <f>Ocorrências!F70</f>
        <v>268</v>
      </c>
      <c r="G74" s="135">
        <f>Ocorrências!A70</f>
        <v>43908</v>
      </c>
      <c r="H74" s="136" t="str">
        <f>Ocorrências!H70</f>
        <v>ADEQUAÇÃO DE EMBALAÇÃO CONFORME E-MAIL DO FORNECEDOR</v>
      </c>
      <c r="I74" s="126" t="str">
        <f t="array" ref="I74">IF($I$4="","",IF(ROWS($1:67)&gt;COUNTIF($A$6:$A$5000,$I$4),"",INDEX(G$6:G$5000,SMALL(IF($A$6:$A$5000=$I$4,ROW($A$6:$A$5000)-ROW(A$6)+1,FALSE),ROWS($1:67)))))</f>
        <v/>
      </c>
      <c r="J74" s="141" t="str">
        <f t="array" ref="J74">IF($I$4="","",IF(ROWS($1:67)&gt;COUNTIF($A$6:$A$5000,$I$4),"",INDEX(B$6:B$5000,SMALL(IF($A$6:$A$5000=$I$4,ROW($A$6:$A$5000)-ROW(A$6)+1,FALSE),ROWS($1:67)))))</f>
        <v/>
      </c>
      <c r="K74" s="161" t="str">
        <f t="array" ref="K74">IF($I$4="","",IF(ROWS($1:67)&gt;COUNTIF($A$6:$A$5000,$I$4),"",INDEX(C$6:C$5000,SMALL(IF($A$6:$A$5000=$I$4,ROW($A$6:$A$5000)-ROW(A$6)+1,FALSE),ROWS($1:67)))))</f>
        <v/>
      </c>
      <c r="L74" s="108" t="str">
        <f t="array" ref="L74">IF($I$4="","",IF(ROWS($1:67)&gt;COUNTIF($A$6:$A$5000,$I$4),"",INDEX(D$6:D$5000,SMALL(IF($A$6:$A$5000=$I$4,ROW($A$6:$A$5000)-ROW(A$6)+1,FALSE),ROWS($1:67)))))</f>
        <v/>
      </c>
      <c r="M74" s="143" t="str">
        <f t="array" ref="M74">IF($I$4="","",IF(ROWS($1:67)&gt;COUNTIF($A$6:$A$5000,$I$4),"",INDEX(E$6:E$5000,SMALL(IF($A$6:$A$5000=$I$4,ROW($A$6:$A$5000)-ROW(A$6)+1,FALSE),ROWS($1:67)))))</f>
        <v/>
      </c>
      <c r="N74" s="153" t="str">
        <f t="array" ref="N74">IF($I$4="","",IF(ROWS($1:67)&gt;COUNTIF($A$6:$A$5000,$I$4),"",INDEX(F$6:F$5000,SMALL(IF($A$6:$A$5000=$I$4,ROW($A$6:$A$5000)-ROW(A$6)+1,FALSE),ROWS($1:67)))))</f>
        <v/>
      </c>
      <c r="O74" s="108" t="str">
        <f t="array" ref="O74">IF($I$4="","",IF(ROWS($1:67)&gt;COUNTIF($A$6:$A$5000,$I$4),"",INDEX(H$6:H$5000,SMALL(IF($A$6:$A$5000=$I$4,ROW($A$6:$A$5000)-ROW(A$6)+1,FALSE),ROWS($1:67)))))</f>
        <v/>
      </c>
      <c r="Q74" s="104" t="str">
        <f t="shared" ref="Q74:Q100" si="1">IF(J74="","",IF($I$4="","",IF(J74="ENTRADA",SUM(Q73+N74),(Q73-N74))))</f>
        <v/>
      </c>
    </row>
    <row r="75" spans="1:17" ht="17.25" customHeight="1" x14ac:dyDescent="0.2">
      <c r="A75" s="156" t="str">
        <f>Ocorrências!G71</f>
        <v>0074/20</v>
      </c>
      <c r="B75" s="136" t="str">
        <f>Ocorrências!B71</f>
        <v>SAÍDA</v>
      </c>
      <c r="C75" s="136" t="str">
        <f>Ocorrências!C71</f>
        <v>ENTREGA PARCIAL</v>
      </c>
      <c r="D75" s="136" t="str">
        <f>Ocorrências!D71</f>
        <v>BRAZMIX COMERCIO VAREGISTA E ATACADISTA LTDA</v>
      </c>
      <c r="E75" s="136">
        <f>Ocorrências!E71</f>
        <v>58</v>
      </c>
      <c r="F75" s="136">
        <f>Ocorrências!F71</f>
        <v>786.24</v>
      </c>
      <c r="G75" s="135">
        <f>Ocorrências!A71</f>
        <v>43908</v>
      </c>
      <c r="H75" s="136" t="str">
        <f>Ocorrências!H71</f>
        <v>SALDO NÃO ENTREGUE</v>
      </c>
      <c r="I75" s="126" t="str">
        <f t="array" ref="I75">IF($I$4="","",IF(ROWS($1:68)&gt;COUNTIF($A$6:$A$5000,$I$4),"",INDEX(G$6:G$5000,SMALL(IF($A$6:$A$5000=$I$4,ROW($A$6:$A$5000)-ROW(A$6)+1,FALSE),ROWS($1:68)))))</f>
        <v/>
      </c>
      <c r="J75" s="141" t="str">
        <f t="array" ref="J75">IF($I$4="","",IF(ROWS($1:68)&gt;COUNTIF($A$6:$A$5000,$I$4),"",INDEX(B$6:B$5000,SMALL(IF($A$6:$A$5000=$I$4,ROW($A$6:$A$5000)-ROW(A$6)+1,FALSE),ROWS($1:68)))))</f>
        <v/>
      </c>
      <c r="K75" s="161" t="str">
        <f t="array" ref="K75">IF($I$4="","",IF(ROWS($1:68)&gt;COUNTIF($A$6:$A$5000,$I$4),"",INDEX(C$6:C$5000,SMALL(IF($A$6:$A$5000=$I$4,ROW($A$6:$A$5000)-ROW(A$6)+1,FALSE),ROWS($1:68)))))</f>
        <v/>
      </c>
      <c r="L75" s="108" t="str">
        <f t="array" ref="L75">IF($I$4="","",IF(ROWS($1:68)&gt;COUNTIF($A$6:$A$5000,$I$4),"",INDEX(D$6:D$5000,SMALL(IF($A$6:$A$5000=$I$4,ROW($A$6:$A$5000)-ROW(A$6)+1,FALSE),ROWS($1:68)))))</f>
        <v/>
      </c>
      <c r="M75" s="143" t="str">
        <f t="array" ref="M75">IF($I$4="","",IF(ROWS($1:68)&gt;COUNTIF($A$6:$A$5000,$I$4),"",INDEX(E$6:E$5000,SMALL(IF($A$6:$A$5000=$I$4,ROW($A$6:$A$5000)-ROW(A$6)+1,FALSE),ROWS($1:68)))))</f>
        <v/>
      </c>
      <c r="N75" s="153" t="str">
        <f t="array" ref="N75">IF($I$4="","",IF(ROWS($1:68)&gt;COUNTIF($A$6:$A$5000,$I$4),"",INDEX(F$6:F$5000,SMALL(IF($A$6:$A$5000=$I$4,ROW($A$6:$A$5000)-ROW(A$6)+1,FALSE),ROWS($1:68)))))</f>
        <v/>
      </c>
      <c r="O75" s="108" t="str">
        <f t="array" ref="O75">IF($I$4="","",IF(ROWS($1:68)&gt;COUNTIF($A$6:$A$5000,$I$4),"",INDEX(H$6:H$5000,SMALL(IF($A$6:$A$5000=$I$4,ROW($A$6:$A$5000)-ROW(A$6)+1,FALSE),ROWS($1:68)))))</f>
        <v/>
      </c>
      <c r="Q75" s="104" t="str">
        <f t="shared" si="1"/>
        <v/>
      </c>
    </row>
    <row r="76" spans="1:17" ht="17.25" customHeight="1" x14ac:dyDescent="0.2">
      <c r="A76" s="156" t="str">
        <f>Ocorrências!G72</f>
        <v>0077/20</v>
      </c>
      <c r="B76" s="136" t="str">
        <f>Ocorrências!B72</f>
        <v>ENTRADA</v>
      </c>
      <c r="C76" s="136" t="str">
        <f>Ocorrências!C72</f>
        <v>PEDIDO ADICIONAL</v>
      </c>
      <c r="D76" s="136" t="str">
        <f>Ocorrências!D72</f>
        <v>MEDICAMENTAL HOSPITALAR LTDA</v>
      </c>
      <c r="E76" s="136">
        <f>Ocorrências!E72</f>
        <v>4</v>
      </c>
      <c r="F76" s="136">
        <f>Ocorrências!F72</f>
        <v>930</v>
      </c>
      <c r="G76" s="135">
        <f>Ocorrências!A72</f>
        <v>43908</v>
      </c>
      <c r="H76" s="136" t="str">
        <f>Ocorrências!H72</f>
        <v>PEDIDO ADICIONAL ( SEGUNDO MENOR PREÇO)</v>
      </c>
      <c r="I76" s="126" t="str">
        <f t="array" ref="I76">IF($I$4="","",IF(ROWS($1:69)&gt;COUNTIF($A$6:$A$5000,$I$4),"",INDEX(G$6:G$5000,SMALL(IF($A$6:$A$5000=$I$4,ROW($A$6:$A$5000)-ROW(A$6)+1,FALSE),ROWS($1:69)))))</f>
        <v/>
      </c>
      <c r="J76" s="141" t="str">
        <f t="array" ref="J76">IF($I$4="","",IF(ROWS($1:69)&gt;COUNTIF($A$6:$A$5000,$I$4),"",INDEX(B$6:B$5000,SMALL(IF($A$6:$A$5000=$I$4,ROW($A$6:$A$5000)-ROW(A$6)+1,FALSE),ROWS($1:69)))))</f>
        <v/>
      </c>
      <c r="K76" s="161" t="str">
        <f t="array" ref="K76">IF($I$4="","",IF(ROWS($1:69)&gt;COUNTIF($A$6:$A$5000,$I$4),"",INDEX(C$6:C$5000,SMALL(IF($A$6:$A$5000=$I$4,ROW($A$6:$A$5000)-ROW(A$6)+1,FALSE),ROWS($1:69)))))</f>
        <v/>
      </c>
      <c r="L76" s="108" t="str">
        <f t="array" ref="L76">IF($I$4="","",IF(ROWS($1:69)&gt;COUNTIF($A$6:$A$5000,$I$4),"",INDEX(D$6:D$5000,SMALL(IF($A$6:$A$5000=$I$4,ROW($A$6:$A$5000)-ROW(A$6)+1,FALSE),ROWS($1:69)))))</f>
        <v/>
      </c>
      <c r="M76" s="143" t="str">
        <f t="array" ref="M76">IF($I$4="","",IF(ROWS($1:69)&gt;COUNTIF($A$6:$A$5000,$I$4),"",INDEX(E$6:E$5000,SMALL(IF($A$6:$A$5000=$I$4,ROW($A$6:$A$5000)-ROW(A$6)+1,FALSE),ROWS($1:69)))))</f>
        <v/>
      </c>
      <c r="N76" s="153" t="str">
        <f t="array" ref="N76">IF($I$4="","",IF(ROWS($1:69)&gt;COUNTIF($A$6:$A$5000,$I$4),"",INDEX(F$6:F$5000,SMALL(IF($A$6:$A$5000=$I$4,ROW($A$6:$A$5000)-ROW(A$6)+1,FALSE),ROWS($1:69)))))</f>
        <v/>
      </c>
      <c r="O76" s="108" t="str">
        <f t="array" ref="O76">IF($I$4="","",IF(ROWS($1:69)&gt;COUNTIF($A$6:$A$5000,$I$4),"",INDEX(H$6:H$5000,SMALL(IF($A$6:$A$5000=$I$4,ROW($A$6:$A$5000)-ROW(A$6)+1,FALSE),ROWS($1:69)))))</f>
        <v/>
      </c>
      <c r="Q76" s="104" t="str">
        <f t="shared" si="1"/>
        <v/>
      </c>
    </row>
    <row r="77" spans="1:17" ht="17.25" customHeight="1" x14ac:dyDescent="0.2">
      <c r="A77" s="156" t="str">
        <f>Ocorrências!G73</f>
        <v>0074/20</v>
      </c>
      <c r="B77" s="136" t="str">
        <f>Ocorrências!B73</f>
        <v>ENTRADA</v>
      </c>
      <c r="C77" s="136" t="str">
        <f>Ocorrências!C73</f>
        <v>PEDIDO ADICIONAL</v>
      </c>
      <c r="D77" s="136" t="str">
        <f>Ocorrências!D73</f>
        <v>EXPRESSMEDICAL COM AT E VAR DE CORRELATOS MD LTDA</v>
      </c>
      <c r="E77" s="136">
        <f>Ocorrências!E73</f>
        <v>82</v>
      </c>
      <c r="F77" s="136">
        <f>Ocorrências!F73</f>
        <v>520</v>
      </c>
      <c r="G77" s="135">
        <f>Ocorrências!A73</f>
        <v>43909</v>
      </c>
      <c r="H77" s="136" t="str">
        <f>Ocorrências!H73</f>
        <v xml:space="preserve">ADICIONAL </v>
      </c>
      <c r="I77" s="126" t="str">
        <f t="array" ref="I77">IF($I$4="","",IF(ROWS($1:70)&gt;COUNTIF($A$6:$A$5000,$I$4),"",INDEX(G$6:G$5000,SMALL(IF($A$6:$A$5000=$I$4,ROW($A$6:$A$5000)-ROW(A$6)+1,FALSE),ROWS($1:70)))))</f>
        <v/>
      </c>
      <c r="J77" s="141" t="str">
        <f t="array" ref="J77">IF($I$4="","",IF(ROWS($1:70)&gt;COUNTIF($A$6:$A$5000,$I$4),"",INDEX(B$6:B$5000,SMALL(IF($A$6:$A$5000=$I$4,ROW($A$6:$A$5000)-ROW(A$6)+1,FALSE),ROWS($1:70)))))</f>
        <v/>
      </c>
      <c r="K77" s="161" t="str">
        <f t="array" ref="K77">IF($I$4="","",IF(ROWS($1:70)&gt;COUNTIF($A$6:$A$5000,$I$4),"",INDEX(C$6:C$5000,SMALL(IF($A$6:$A$5000=$I$4,ROW($A$6:$A$5000)-ROW(A$6)+1,FALSE),ROWS($1:70)))))</f>
        <v/>
      </c>
      <c r="L77" s="108" t="str">
        <f t="array" ref="L77">IF($I$4="","",IF(ROWS($1:70)&gt;COUNTIF($A$6:$A$5000,$I$4),"",INDEX(D$6:D$5000,SMALL(IF($A$6:$A$5000=$I$4,ROW($A$6:$A$5000)-ROW(A$6)+1,FALSE),ROWS($1:70)))))</f>
        <v/>
      </c>
      <c r="M77" s="143" t="str">
        <f t="array" ref="M77">IF($I$4="","",IF(ROWS($1:70)&gt;COUNTIF($A$6:$A$5000,$I$4),"",INDEX(E$6:E$5000,SMALL(IF($A$6:$A$5000=$I$4,ROW($A$6:$A$5000)-ROW(A$6)+1,FALSE),ROWS($1:70)))))</f>
        <v/>
      </c>
      <c r="N77" s="153" t="str">
        <f t="array" ref="N77">IF($I$4="","",IF(ROWS($1:70)&gt;COUNTIF($A$6:$A$5000,$I$4),"",INDEX(F$6:F$5000,SMALL(IF($A$6:$A$5000=$I$4,ROW($A$6:$A$5000)-ROW(A$6)+1,FALSE),ROWS($1:70)))))</f>
        <v/>
      </c>
      <c r="O77" s="108" t="str">
        <f t="array" ref="O77">IF($I$4="","",IF(ROWS($1:70)&gt;COUNTIF($A$6:$A$5000,$I$4),"",INDEX(H$6:H$5000,SMALL(IF($A$6:$A$5000=$I$4,ROW($A$6:$A$5000)-ROW(A$6)+1,FALSE),ROWS($1:70)))))</f>
        <v/>
      </c>
      <c r="Q77" s="104" t="str">
        <f t="shared" si="1"/>
        <v/>
      </c>
    </row>
    <row r="78" spans="1:17" ht="17.25" customHeight="1" x14ac:dyDescent="0.2">
      <c r="A78" s="156" t="str">
        <f>Ocorrências!G74</f>
        <v>0075/20</v>
      </c>
      <c r="B78" s="136" t="str">
        <f>Ocorrências!B74</f>
        <v>ENTRADA</v>
      </c>
      <c r="C78" s="136" t="str">
        <f>Ocorrências!C74</f>
        <v>ALTERAÇÃO DE PREÇO</v>
      </c>
      <c r="D78" s="136" t="str">
        <f>Ocorrências!D74</f>
        <v>SALES EQUIPAMENTOS E PRODUTOS DE HIGIENE PESSOAL LTDA</v>
      </c>
      <c r="E78" s="136">
        <f>Ocorrências!E74</f>
        <v>31</v>
      </c>
      <c r="F78" s="136">
        <f>Ocorrências!F74</f>
        <v>180.56</v>
      </c>
      <c r="G78" s="135">
        <f>Ocorrências!A74</f>
        <v>43909</v>
      </c>
      <c r="H78" s="136" t="str">
        <f>Ocorrências!H74</f>
        <v>PEDIDO ADICIONAL ( SEGUNDO MENOR PREÇO)</v>
      </c>
      <c r="I78" s="126" t="str">
        <f t="array" ref="I78">IF($I$4="","",IF(ROWS($1:71)&gt;COUNTIF($A$6:$A$5000,$I$4),"",INDEX(G$6:G$5000,SMALL(IF($A$6:$A$5000=$I$4,ROW($A$6:$A$5000)-ROW(A$6)+1,FALSE),ROWS($1:71)))))</f>
        <v/>
      </c>
      <c r="J78" s="141" t="str">
        <f t="array" ref="J78">IF($I$4="","",IF(ROWS($1:71)&gt;COUNTIF($A$6:$A$5000,$I$4),"",INDEX(B$6:B$5000,SMALL(IF($A$6:$A$5000=$I$4,ROW($A$6:$A$5000)-ROW(A$6)+1,FALSE),ROWS($1:71)))))</f>
        <v/>
      </c>
      <c r="K78" s="161" t="str">
        <f t="array" ref="K78">IF($I$4="","",IF(ROWS($1:71)&gt;COUNTIF($A$6:$A$5000,$I$4),"",INDEX(C$6:C$5000,SMALL(IF($A$6:$A$5000=$I$4,ROW($A$6:$A$5000)-ROW(A$6)+1,FALSE),ROWS($1:71)))))</f>
        <v/>
      </c>
      <c r="L78" s="108" t="str">
        <f t="array" ref="L78">IF($I$4="","",IF(ROWS($1:71)&gt;COUNTIF($A$6:$A$5000,$I$4),"",INDEX(D$6:D$5000,SMALL(IF($A$6:$A$5000=$I$4,ROW($A$6:$A$5000)-ROW(A$6)+1,FALSE),ROWS($1:71)))))</f>
        <v/>
      </c>
      <c r="M78" s="143" t="str">
        <f t="array" ref="M78">IF($I$4="","",IF(ROWS($1:71)&gt;COUNTIF($A$6:$A$5000,$I$4),"",INDEX(E$6:E$5000,SMALL(IF($A$6:$A$5000=$I$4,ROW($A$6:$A$5000)-ROW(A$6)+1,FALSE),ROWS($1:71)))))</f>
        <v/>
      </c>
      <c r="N78" s="153" t="str">
        <f t="array" ref="N78">IF($I$4="","",IF(ROWS($1:71)&gt;COUNTIF($A$6:$A$5000,$I$4),"",INDEX(F$6:F$5000,SMALL(IF($A$6:$A$5000=$I$4,ROW($A$6:$A$5000)-ROW(A$6)+1,FALSE),ROWS($1:71)))))</f>
        <v/>
      </c>
      <c r="O78" s="108" t="str">
        <f t="array" ref="O78">IF($I$4="","",IF(ROWS($1:71)&gt;COUNTIF($A$6:$A$5000,$I$4),"",INDEX(H$6:H$5000,SMALL(IF($A$6:$A$5000=$I$4,ROW($A$6:$A$5000)-ROW(A$6)+1,FALSE),ROWS($1:71)))))</f>
        <v/>
      </c>
      <c r="Q78" s="104" t="str">
        <f t="shared" si="1"/>
        <v/>
      </c>
    </row>
    <row r="79" spans="1:17" ht="17.25" customHeight="1" x14ac:dyDescent="0.2">
      <c r="A79" s="156" t="str">
        <f>Ocorrências!G75</f>
        <v>0075/20</v>
      </c>
      <c r="B79" s="136" t="str">
        <f>Ocorrências!B75</f>
        <v>SAÍDA</v>
      </c>
      <c r="C79" s="136" t="str">
        <f>Ocorrências!C75</f>
        <v>CANCELAMENTO</v>
      </c>
      <c r="D79" s="136" t="str">
        <f>Ocorrências!D75</f>
        <v>HYPER DESCARTAVEIS LTDA</v>
      </c>
      <c r="E79" s="136">
        <f>Ocorrências!E75</f>
        <v>31</v>
      </c>
      <c r="F79" s="136">
        <f>Ocorrências!F75</f>
        <v>77.8</v>
      </c>
      <c r="G79" s="135">
        <f>Ocorrências!A75</f>
        <v>43909</v>
      </c>
      <c r="H79" s="136" t="str">
        <f>Ocorrências!H75</f>
        <v>VALOR OFERTADO FORA DA REALIDADE DE MERCADO</v>
      </c>
      <c r="I79" s="126" t="str">
        <f t="array" ref="I79">IF($I$4="","",IF(ROWS($1:72)&gt;COUNTIF($A$6:$A$5000,$I$4),"",INDEX(G$6:G$5000,SMALL(IF($A$6:$A$5000=$I$4,ROW($A$6:$A$5000)-ROW(A$6)+1,FALSE),ROWS($1:72)))))</f>
        <v/>
      </c>
      <c r="J79" s="141" t="str">
        <f t="array" ref="J79">IF($I$4="","",IF(ROWS($1:72)&gt;COUNTIF($A$6:$A$5000,$I$4),"",INDEX(B$6:B$5000,SMALL(IF($A$6:$A$5000=$I$4,ROW($A$6:$A$5000)-ROW(A$6)+1,FALSE),ROWS($1:72)))))</f>
        <v/>
      </c>
      <c r="K79" s="161" t="str">
        <f t="array" ref="K79">IF($I$4="","",IF(ROWS($1:72)&gt;COUNTIF($A$6:$A$5000,$I$4),"",INDEX(C$6:C$5000,SMALL(IF($A$6:$A$5000=$I$4,ROW($A$6:$A$5000)-ROW(A$6)+1,FALSE),ROWS($1:72)))))</f>
        <v/>
      </c>
      <c r="L79" s="108" t="str">
        <f t="array" ref="L79">IF($I$4="","",IF(ROWS($1:72)&gt;COUNTIF($A$6:$A$5000,$I$4),"",INDEX(D$6:D$5000,SMALL(IF($A$6:$A$5000=$I$4,ROW($A$6:$A$5000)-ROW(A$6)+1,FALSE),ROWS($1:72)))))</f>
        <v/>
      </c>
      <c r="M79" s="143" t="str">
        <f t="array" ref="M79">IF($I$4="","",IF(ROWS($1:72)&gt;COUNTIF($A$6:$A$5000,$I$4),"",INDEX(E$6:E$5000,SMALL(IF($A$6:$A$5000=$I$4,ROW($A$6:$A$5000)-ROW(A$6)+1,FALSE),ROWS($1:72)))))</f>
        <v/>
      </c>
      <c r="N79" s="153" t="str">
        <f t="array" ref="N79">IF($I$4="","",IF(ROWS($1:72)&gt;COUNTIF($A$6:$A$5000,$I$4),"",INDEX(F$6:F$5000,SMALL(IF($A$6:$A$5000=$I$4,ROW($A$6:$A$5000)-ROW(A$6)+1,FALSE),ROWS($1:72)))))</f>
        <v/>
      </c>
      <c r="O79" s="108" t="str">
        <f t="array" ref="O79">IF($I$4="","",IF(ROWS($1:72)&gt;COUNTIF($A$6:$A$5000,$I$4),"",INDEX(H$6:H$5000,SMALL(IF($A$6:$A$5000=$I$4,ROW($A$6:$A$5000)-ROW(A$6)+1,FALSE),ROWS($1:72)))))</f>
        <v/>
      </c>
      <c r="Q79" s="104" t="str">
        <f t="shared" si="1"/>
        <v/>
      </c>
    </row>
    <row r="80" spans="1:17" ht="17.25" customHeight="1" x14ac:dyDescent="0.2">
      <c r="A80" s="156" t="str">
        <f>Ocorrências!G76</f>
        <v>0075/20</v>
      </c>
      <c r="B80" s="136" t="str">
        <f>Ocorrências!B76</f>
        <v>SAÍDA</v>
      </c>
      <c r="C80" s="136" t="str">
        <f>Ocorrências!C76</f>
        <v>ALTERAÇÃO DE PREÇO</v>
      </c>
      <c r="D80" s="136" t="str">
        <f>Ocorrências!D76</f>
        <v>SALES EQUIPAMENTOS E PRODUTOS DE HIGIENE PESSOAL LTDA</v>
      </c>
      <c r="E80" s="136">
        <f>Ocorrências!E76</f>
        <v>31</v>
      </c>
      <c r="F80" s="136">
        <f>Ocorrências!F76</f>
        <v>0.54</v>
      </c>
      <c r="G80" s="135">
        <f>Ocorrências!A76</f>
        <v>43910</v>
      </c>
      <c r="H80" s="136" t="str">
        <f>Ocorrências!H76</f>
        <v>DESCONTO DE EMBALAGEM</v>
      </c>
      <c r="I80" s="126" t="str">
        <f t="array" ref="I80">IF($I$4="","",IF(ROWS($1:73)&gt;COUNTIF($A$6:$A$5000,$I$4),"",INDEX(G$6:G$5000,SMALL(IF($A$6:$A$5000=$I$4,ROW($A$6:$A$5000)-ROW(A$6)+1,FALSE),ROWS($1:73)))))</f>
        <v/>
      </c>
      <c r="J80" s="141" t="str">
        <f t="array" ref="J80">IF($I$4="","",IF(ROWS($1:73)&gt;COUNTIF($A$6:$A$5000,$I$4),"",INDEX(B$6:B$5000,SMALL(IF($A$6:$A$5000=$I$4,ROW($A$6:$A$5000)-ROW(A$6)+1,FALSE),ROWS($1:73)))))</f>
        <v/>
      </c>
      <c r="K80" s="161" t="str">
        <f t="array" ref="K80">IF($I$4="","",IF(ROWS($1:73)&gt;COUNTIF($A$6:$A$5000,$I$4),"",INDEX(C$6:C$5000,SMALL(IF($A$6:$A$5000=$I$4,ROW($A$6:$A$5000)-ROW(A$6)+1,FALSE),ROWS($1:73)))))</f>
        <v/>
      </c>
      <c r="L80" s="108" t="str">
        <f t="array" ref="L80">IF($I$4="","",IF(ROWS($1:73)&gt;COUNTIF($A$6:$A$5000,$I$4),"",INDEX(D$6:D$5000,SMALL(IF($A$6:$A$5000=$I$4,ROW($A$6:$A$5000)-ROW(A$6)+1,FALSE),ROWS($1:73)))))</f>
        <v/>
      </c>
      <c r="M80" s="143" t="str">
        <f t="array" ref="M80">IF($I$4="","",IF(ROWS($1:73)&gt;COUNTIF($A$6:$A$5000,$I$4),"",INDEX(E$6:E$5000,SMALL(IF($A$6:$A$5000=$I$4,ROW($A$6:$A$5000)-ROW(A$6)+1,FALSE),ROWS($1:73)))))</f>
        <v/>
      </c>
      <c r="N80" s="153" t="str">
        <f t="array" ref="N80">IF($I$4="","",IF(ROWS($1:73)&gt;COUNTIF($A$6:$A$5000,$I$4),"",INDEX(F$6:F$5000,SMALL(IF($A$6:$A$5000=$I$4,ROW($A$6:$A$5000)-ROW(A$6)+1,FALSE),ROWS($1:73)))))</f>
        <v/>
      </c>
      <c r="O80" s="108" t="str">
        <f t="array" ref="O80">IF($I$4="","",IF(ROWS($1:73)&gt;COUNTIF($A$6:$A$5000,$I$4),"",INDEX(H$6:H$5000,SMALL(IF($A$6:$A$5000=$I$4,ROW($A$6:$A$5000)-ROW(A$6)+1,FALSE),ROWS($1:73)))))</f>
        <v/>
      </c>
      <c r="Q80" s="104" t="str">
        <f t="shared" si="1"/>
        <v/>
      </c>
    </row>
    <row r="81" spans="1:17" ht="17.25" customHeight="1" x14ac:dyDescent="0.2">
      <c r="A81" s="156" t="str">
        <f>Ocorrências!G77</f>
        <v>0077/20</v>
      </c>
      <c r="B81" s="136" t="str">
        <f>Ocorrências!B77</f>
        <v>ENTRADA</v>
      </c>
      <c r="C81" s="136" t="str">
        <f>Ocorrências!C77</f>
        <v>PEDIDO ADICIONAL</v>
      </c>
      <c r="D81" s="136" t="str">
        <f>Ocorrências!D77</f>
        <v>ATIVA COMERCIAL HOSPITALAR LTDA</v>
      </c>
      <c r="E81" s="136">
        <f>Ocorrências!E77</f>
        <v>3</v>
      </c>
      <c r="F81" s="136">
        <f>Ocorrências!F77</f>
        <v>523.20000000000005</v>
      </c>
      <c r="G81" s="135">
        <f>Ocorrências!A77</f>
        <v>43913</v>
      </c>
      <c r="H81" s="136" t="str">
        <f>Ocorrências!H77</f>
        <v>PEDIDO ADICIONAL ( SEGUNDO MENOR PREÇO)</v>
      </c>
      <c r="I81" s="126" t="str">
        <f t="array" ref="I81">IF($I$4="","",IF(ROWS($1:74)&gt;COUNTIF($A$6:$A$5000,$I$4),"",INDEX(G$6:G$5000,SMALL(IF($A$6:$A$5000=$I$4,ROW($A$6:$A$5000)-ROW(A$6)+1,FALSE),ROWS($1:74)))))</f>
        <v/>
      </c>
      <c r="J81" s="141" t="str">
        <f t="array" ref="J81">IF($I$4="","",IF(ROWS($1:74)&gt;COUNTIF($A$6:$A$5000,$I$4),"",INDEX(B$6:B$5000,SMALL(IF($A$6:$A$5000=$I$4,ROW($A$6:$A$5000)-ROW(A$6)+1,FALSE),ROWS($1:74)))))</f>
        <v/>
      </c>
      <c r="K81" s="161" t="str">
        <f t="array" ref="K81">IF($I$4="","",IF(ROWS($1:74)&gt;COUNTIF($A$6:$A$5000,$I$4),"",INDEX(C$6:C$5000,SMALL(IF($A$6:$A$5000=$I$4,ROW($A$6:$A$5000)-ROW(A$6)+1,FALSE),ROWS($1:74)))))</f>
        <v/>
      </c>
      <c r="L81" s="108" t="str">
        <f t="array" ref="L81">IF($I$4="","",IF(ROWS($1:74)&gt;COUNTIF($A$6:$A$5000,$I$4),"",INDEX(D$6:D$5000,SMALL(IF($A$6:$A$5000=$I$4,ROW($A$6:$A$5000)-ROW(A$6)+1,FALSE),ROWS($1:74)))))</f>
        <v/>
      </c>
      <c r="M81" s="143" t="str">
        <f t="array" ref="M81">IF($I$4="","",IF(ROWS($1:74)&gt;COUNTIF($A$6:$A$5000,$I$4),"",INDEX(E$6:E$5000,SMALL(IF($A$6:$A$5000=$I$4,ROW($A$6:$A$5000)-ROW(A$6)+1,FALSE),ROWS($1:74)))))</f>
        <v/>
      </c>
      <c r="N81" s="153" t="str">
        <f t="array" ref="N81">IF($I$4="","",IF(ROWS($1:74)&gt;COUNTIF($A$6:$A$5000,$I$4),"",INDEX(F$6:F$5000,SMALL(IF($A$6:$A$5000=$I$4,ROW($A$6:$A$5000)-ROW(A$6)+1,FALSE),ROWS($1:74)))))</f>
        <v/>
      </c>
      <c r="O81" s="108" t="str">
        <f t="array" ref="O81">IF($I$4="","",IF(ROWS($1:74)&gt;COUNTIF($A$6:$A$5000,$I$4),"",INDEX(H$6:H$5000,SMALL(IF($A$6:$A$5000=$I$4,ROW($A$6:$A$5000)-ROW(A$6)+1,FALSE),ROWS($1:74)))))</f>
        <v/>
      </c>
      <c r="Q81" s="104" t="str">
        <f t="shared" si="1"/>
        <v/>
      </c>
    </row>
    <row r="82" spans="1:17" ht="17.25" customHeight="1" x14ac:dyDescent="0.2">
      <c r="A82" s="156" t="str">
        <f>Ocorrências!G78</f>
        <v>0077/20</v>
      </c>
      <c r="B82" s="136" t="str">
        <f>Ocorrências!B78</f>
        <v>SAÍDA</v>
      </c>
      <c r="C82" s="136" t="str">
        <f>Ocorrências!C78</f>
        <v>CANCELAMENTO</v>
      </c>
      <c r="D82" s="136" t="str">
        <f>Ocorrências!D78</f>
        <v>SOMA/SP PRODUTOS HOSPITALARES LTDA</v>
      </c>
      <c r="E82" s="136">
        <f>Ocorrências!E78</f>
        <v>3</v>
      </c>
      <c r="F82" s="136">
        <f>Ocorrências!F78</f>
        <v>309</v>
      </c>
      <c r="G82" s="135">
        <f>Ocorrências!A78</f>
        <v>43913</v>
      </c>
      <c r="H82" s="136" t="str">
        <f>Ocorrências!H78</f>
        <v>FORNECEDOR SEM ITEM NO ESTOQUE</v>
      </c>
      <c r="I82" s="126" t="str">
        <f t="array" ref="I82">IF($I$4="","",IF(ROWS($1:75)&gt;COUNTIF($A$6:$A$5000,$I$4),"",INDEX(G$6:G$5000,SMALL(IF($A$6:$A$5000=$I$4,ROW($A$6:$A$5000)-ROW(A$6)+1,FALSE),ROWS($1:75)))))</f>
        <v/>
      </c>
      <c r="J82" s="141" t="str">
        <f t="array" ref="J82">IF($I$4="","",IF(ROWS($1:75)&gt;COUNTIF($A$6:$A$5000,$I$4),"",INDEX(B$6:B$5000,SMALL(IF($A$6:$A$5000=$I$4,ROW($A$6:$A$5000)-ROW(A$6)+1,FALSE),ROWS($1:75)))))</f>
        <v/>
      </c>
      <c r="K82" s="161" t="str">
        <f t="array" ref="K82">IF($I$4="","",IF(ROWS($1:75)&gt;COUNTIF($A$6:$A$5000,$I$4),"",INDEX(C$6:C$5000,SMALL(IF($A$6:$A$5000=$I$4,ROW($A$6:$A$5000)-ROW(A$6)+1,FALSE),ROWS($1:75)))))</f>
        <v/>
      </c>
      <c r="L82" s="108" t="str">
        <f t="array" ref="L82">IF($I$4="","",IF(ROWS($1:75)&gt;COUNTIF($A$6:$A$5000,$I$4),"",INDEX(D$6:D$5000,SMALL(IF($A$6:$A$5000=$I$4,ROW($A$6:$A$5000)-ROW(A$6)+1,FALSE),ROWS($1:75)))))</f>
        <v/>
      </c>
      <c r="M82" s="143" t="str">
        <f t="array" ref="M82">IF($I$4="","",IF(ROWS($1:75)&gt;COUNTIF($A$6:$A$5000,$I$4),"",INDEX(E$6:E$5000,SMALL(IF($A$6:$A$5000=$I$4,ROW($A$6:$A$5000)-ROW(A$6)+1,FALSE),ROWS($1:75)))))</f>
        <v/>
      </c>
      <c r="N82" s="153" t="str">
        <f t="array" ref="N82">IF($I$4="","",IF(ROWS($1:75)&gt;COUNTIF($A$6:$A$5000,$I$4),"",INDEX(F$6:F$5000,SMALL(IF($A$6:$A$5000=$I$4,ROW($A$6:$A$5000)-ROW(A$6)+1,FALSE),ROWS($1:75)))))</f>
        <v/>
      </c>
      <c r="O82" s="108" t="str">
        <f t="array" ref="O82">IF($I$4="","",IF(ROWS($1:75)&gt;COUNTIF($A$6:$A$5000,$I$4),"",INDEX(H$6:H$5000,SMALL(IF($A$6:$A$5000=$I$4,ROW($A$6:$A$5000)-ROW(A$6)+1,FALSE),ROWS($1:75)))))</f>
        <v/>
      </c>
      <c r="Q82" s="104" t="str">
        <f t="shared" si="1"/>
        <v/>
      </c>
    </row>
    <row r="83" spans="1:17" ht="17.25" customHeight="1" x14ac:dyDescent="0.2">
      <c r="A83" s="156" t="str">
        <f>Ocorrências!G79</f>
        <v>0058/20</v>
      </c>
      <c r="B83" s="136" t="str">
        <f>Ocorrências!B79</f>
        <v>SAÍDA</v>
      </c>
      <c r="C83" s="136" t="str">
        <f>Ocorrências!C79</f>
        <v>ALTERAÇÃO DE PREÇO</v>
      </c>
      <c r="D83" s="136" t="str">
        <f>Ocorrências!D79</f>
        <v>CONEXO COMERCIO DE FERRAGENS - ME</v>
      </c>
      <c r="E83" s="136">
        <f>Ocorrências!E79</f>
        <v>1</v>
      </c>
      <c r="F83" s="136">
        <f>Ocorrências!F79</f>
        <v>4.32</v>
      </c>
      <c r="G83" s="135">
        <f>Ocorrências!A79</f>
        <v>43914</v>
      </c>
      <c r="H83" s="136" t="str">
        <f>Ocorrências!H79</f>
        <v xml:space="preserve">DESCONTO DA TAXA DE TRANSFERENCIA DE CONTA BANCARIA </v>
      </c>
      <c r="I83" s="126" t="str">
        <f t="array" ref="I83">IF($I$4="","",IF(ROWS($1:76)&gt;COUNTIF($A$6:$A$5000,$I$4),"",INDEX(G$6:G$5000,SMALL(IF($A$6:$A$5000=$I$4,ROW($A$6:$A$5000)-ROW(A$6)+1,FALSE),ROWS($1:76)))))</f>
        <v/>
      </c>
      <c r="J83" s="141" t="str">
        <f t="array" ref="J83">IF($I$4="","",IF(ROWS($1:76)&gt;COUNTIF($A$6:$A$5000,$I$4),"",INDEX(B$6:B$5000,SMALL(IF($A$6:$A$5000=$I$4,ROW($A$6:$A$5000)-ROW(A$6)+1,FALSE),ROWS($1:76)))))</f>
        <v/>
      </c>
      <c r="K83" s="161" t="str">
        <f t="array" ref="K83">IF($I$4="","",IF(ROWS($1:76)&gt;COUNTIF($A$6:$A$5000,$I$4),"",INDEX(C$6:C$5000,SMALL(IF($A$6:$A$5000=$I$4,ROW($A$6:$A$5000)-ROW(A$6)+1,FALSE),ROWS($1:76)))))</f>
        <v/>
      </c>
      <c r="L83" s="108" t="str">
        <f t="array" ref="L83">IF($I$4="","",IF(ROWS($1:76)&gt;COUNTIF($A$6:$A$5000,$I$4),"",INDEX(D$6:D$5000,SMALL(IF($A$6:$A$5000=$I$4,ROW($A$6:$A$5000)-ROW(A$6)+1,FALSE),ROWS($1:76)))))</f>
        <v/>
      </c>
      <c r="M83" s="143" t="str">
        <f t="array" ref="M83">IF($I$4="","",IF(ROWS($1:76)&gt;COUNTIF($A$6:$A$5000,$I$4),"",INDEX(E$6:E$5000,SMALL(IF($A$6:$A$5000=$I$4,ROW($A$6:$A$5000)-ROW(A$6)+1,FALSE),ROWS($1:76)))))</f>
        <v/>
      </c>
      <c r="N83" s="153" t="str">
        <f t="array" ref="N83">IF($I$4="","",IF(ROWS($1:76)&gt;COUNTIF($A$6:$A$5000,$I$4),"",INDEX(F$6:F$5000,SMALL(IF($A$6:$A$5000=$I$4,ROW($A$6:$A$5000)-ROW(A$6)+1,FALSE),ROWS($1:76)))))</f>
        <v/>
      </c>
      <c r="O83" s="108" t="str">
        <f t="array" ref="O83">IF($I$4="","",IF(ROWS($1:76)&gt;COUNTIF($A$6:$A$5000,$I$4),"",INDEX(H$6:H$5000,SMALL(IF($A$6:$A$5000=$I$4,ROW($A$6:$A$5000)-ROW(A$6)+1,FALSE),ROWS($1:76)))))</f>
        <v/>
      </c>
      <c r="Q83" s="104" t="str">
        <f t="shared" si="1"/>
        <v/>
      </c>
    </row>
    <row r="84" spans="1:17" ht="17.25" customHeight="1" x14ac:dyDescent="0.2">
      <c r="A84" s="156" t="str">
        <f>Ocorrências!G80</f>
        <v>0074/20</v>
      </c>
      <c r="B84" s="136" t="str">
        <f>Ocorrências!B80</f>
        <v>ENTRADA</v>
      </c>
      <c r="C84" s="136" t="str">
        <f>Ocorrências!C80</f>
        <v>PEDIDO ADICIONAL</v>
      </c>
      <c r="D84" s="136" t="str">
        <f>Ocorrências!D80</f>
        <v>DUPATRI HOSPITALAR COMERCIO IMPORTACAO E EXPORTACAO LTDA</v>
      </c>
      <c r="E84" s="136" t="str">
        <f>Ocorrências!E80</f>
        <v>28 e 30</v>
      </c>
      <c r="F84" s="136">
        <f>Ocorrências!F80</f>
        <v>1542.5</v>
      </c>
      <c r="G84" s="135">
        <f>Ocorrências!A80</f>
        <v>43914</v>
      </c>
      <c r="H84" s="136" t="str">
        <f>Ocorrências!H80</f>
        <v>ADICIONAL</v>
      </c>
      <c r="I84" s="126" t="str">
        <f t="array" ref="I84">IF($I$4="","",IF(ROWS($1:77)&gt;COUNTIF($A$6:$A$5000,$I$4),"",INDEX(G$6:G$5000,SMALL(IF($A$6:$A$5000=$I$4,ROW($A$6:$A$5000)-ROW(A$6)+1,FALSE),ROWS($1:77)))))</f>
        <v/>
      </c>
      <c r="J84" s="141" t="str">
        <f t="array" ref="J84">IF($I$4="","",IF(ROWS($1:77)&gt;COUNTIF($A$6:$A$5000,$I$4),"",INDEX(B$6:B$5000,SMALL(IF($A$6:$A$5000=$I$4,ROW($A$6:$A$5000)-ROW(A$6)+1,FALSE),ROWS($1:77)))))</f>
        <v/>
      </c>
      <c r="K84" s="161" t="str">
        <f t="array" ref="K84">IF($I$4="","",IF(ROWS($1:77)&gt;COUNTIF($A$6:$A$5000,$I$4),"",INDEX(C$6:C$5000,SMALL(IF($A$6:$A$5000=$I$4,ROW($A$6:$A$5000)-ROW(A$6)+1,FALSE),ROWS($1:77)))))</f>
        <v/>
      </c>
      <c r="L84" s="108" t="str">
        <f t="array" ref="L84">IF($I$4="","",IF(ROWS($1:77)&gt;COUNTIF($A$6:$A$5000,$I$4),"",INDEX(D$6:D$5000,SMALL(IF($A$6:$A$5000=$I$4,ROW($A$6:$A$5000)-ROW(A$6)+1,FALSE),ROWS($1:77)))))</f>
        <v/>
      </c>
      <c r="M84" s="143" t="str">
        <f t="array" ref="M84">IF($I$4="","",IF(ROWS($1:77)&gt;COUNTIF($A$6:$A$5000,$I$4),"",INDEX(E$6:E$5000,SMALL(IF($A$6:$A$5000=$I$4,ROW($A$6:$A$5000)-ROW(A$6)+1,FALSE),ROWS($1:77)))))</f>
        <v/>
      </c>
      <c r="N84" s="153" t="str">
        <f t="array" ref="N84">IF($I$4="","",IF(ROWS($1:77)&gt;COUNTIF($A$6:$A$5000,$I$4),"",INDEX(F$6:F$5000,SMALL(IF($A$6:$A$5000=$I$4,ROW($A$6:$A$5000)-ROW(A$6)+1,FALSE),ROWS($1:77)))))</f>
        <v/>
      </c>
      <c r="O84" s="108" t="str">
        <f t="array" ref="O84">IF($I$4="","",IF(ROWS($1:77)&gt;COUNTIF($A$6:$A$5000,$I$4),"",INDEX(H$6:H$5000,SMALL(IF($A$6:$A$5000=$I$4,ROW($A$6:$A$5000)-ROW(A$6)+1,FALSE),ROWS($1:77)))))</f>
        <v/>
      </c>
      <c r="Q84" s="104" t="str">
        <f t="shared" si="1"/>
        <v/>
      </c>
    </row>
    <row r="85" spans="1:17" ht="17.25" customHeight="1" x14ac:dyDescent="0.2">
      <c r="A85" s="156" t="str">
        <f>Ocorrências!G81</f>
        <v>0082/20</v>
      </c>
      <c r="B85" s="136" t="str">
        <f>Ocorrências!B81</f>
        <v>SAÍDA</v>
      </c>
      <c r="C85" s="136" t="str">
        <f>Ocorrências!C81</f>
        <v>ENTREGA PARCIAL</v>
      </c>
      <c r="D85" s="136" t="str">
        <f>Ocorrências!D81</f>
        <v>ATIVA COMERCIAL HOSPITALAR LTDA</v>
      </c>
      <c r="E85" s="136">
        <f>Ocorrências!E81</f>
        <v>65</v>
      </c>
      <c r="F85" s="136">
        <f>Ocorrências!F81</f>
        <v>78</v>
      </c>
      <c r="G85" s="135">
        <f>Ocorrências!A81</f>
        <v>43914</v>
      </c>
      <c r="H85" s="136" t="str">
        <f>Ocorrências!H81</f>
        <v>SALDO NÃO ENTREGUE</v>
      </c>
      <c r="I85" s="126" t="str">
        <f t="array" ref="I85">IF($I$4="","",IF(ROWS($1:78)&gt;COUNTIF($A$6:$A$5000,$I$4),"",INDEX(G$6:G$5000,SMALL(IF($A$6:$A$5000=$I$4,ROW($A$6:$A$5000)-ROW(A$6)+1,FALSE),ROWS($1:78)))))</f>
        <v/>
      </c>
      <c r="J85" s="141" t="str">
        <f t="array" ref="J85">IF($I$4="","",IF(ROWS($1:78)&gt;COUNTIF($A$6:$A$5000,$I$4),"",INDEX(B$6:B$5000,SMALL(IF($A$6:$A$5000=$I$4,ROW($A$6:$A$5000)-ROW(A$6)+1,FALSE),ROWS($1:78)))))</f>
        <v/>
      </c>
      <c r="K85" s="161" t="str">
        <f t="array" ref="K85">IF($I$4="","",IF(ROWS($1:78)&gt;COUNTIF($A$6:$A$5000,$I$4),"",INDEX(C$6:C$5000,SMALL(IF($A$6:$A$5000=$I$4,ROW($A$6:$A$5000)-ROW(A$6)+1,FALSE),ROWS($1:78)))))</f>
        <v/>
      </c>
      <c r="L85" s="108" t="str">
        <f t="array" ref="L85">IF($I$4="","",IF(ROWS($1:78)&gt;COUNTIF($A$6:$A$5000,$I$4),"",INDEX(D$6:D$5000,SMALL(IF($A$6:$A$5000=$I$4,ROW($A$6:$A$5000)-ROW(A$6)+1,FALSE),ROWS($1:78)))))</f>
        <v/>
      </c>
      <c r="M85" s="143" t="str">
        <f t="array" ref="M85">IF($I$4="","",IF(ROWS($1:78)&gt;COUNTIF($A$6:$A$5000,$I$4),"",INDEX(E$6:E$5000,SMALL(IF($A$6:$A$5000=$I$4,ROW($A$6:$A$5000)-ROW(A$6)+1,FALSE),ROWS($1:78)))))</f>
        <v/>
      </c>
      <c r="N85" s="153" t="str">
        <f t="array" ref="N85">IF($I$4="","",IF(ROWS($1:78)&gt;COUNTIF($A$6:$A$5000,$I$4),"",INDEX(F$6:F$5000,SMALL(IF($A$6:$A$5000=$I$4,ROW($A$6:$A$5000)-ROW(A$6)+1,FALSE),ROWS($1:78)))))</f>
        <v/>
      </c>
      <c r="O85" s="108" t="str">
        <f t="array" ref="O85">IF($I$4="","",IF(ROWS($1:78)&gt;COUNTIF($A$6:$A$5000,$I$4),"",INDEX(H$6:H$5000,SMALL(IF($A$6:$A$5000=$I$4,ROW($A$6:$A$5000)-ROW(A$6)+1,FALSE),ROWS($1:78)))))</f>
        <v/>
      </c>
      <c r="Q85" s="104" t="str">
        <f t="shared" si="1"/>
        <v/>
      </c>
    </row>
    <row r="86" spans="1:17" ht="17.25" customHeight="1" x14ac:dyDescent="0.2">
      <c r="A86" s="156" t="str">
        <f>Ocorrências!G82</f>
        <v>0082/20</v>
      </c>
      <c r="B86" s="136" t="str">
        <f>Ocorrências!B82</f>
        <v>SAÍDA</v>
      </c>
      <c r="C86" s="136" t="str">
        <f>Ocorrências!C82</f>
        <v>ENTREGA PARCIAL</v>
      </c>
      <c r="D86" s="136" t="str">
        <f>Ocorrências!D82</f>
        <v>CIR OLIMPIO EIRELI</v>
      </c>
      <c r="E86" s="136">
        <f>Ocorrências!E82</f>
        <v>77</v>
      </c>
      <c r="F86" s="136">
        <f>Ocorrências!F82</f>
        <v>1375</v>
      </c>
      <c r="G86" s="135">
        <f>Ocorrências!A82</f>
        <v>43915</v>
      </c>
      <c r="H86" s="136" t="str">
        <f>Ocorrências!H82</f>
        <v xml:space="preserve">FORNECEDOR SOLICITOU CANCELAMENTO PARCIAL DO PRODUTO </v>
      </c>
      <c r="I86" s="126" t="str">
        <f t="array" ref="I86">IF($I$4="","",IF(ROWS($1:79)&gt;COUNTIF($A$6:$A$5000,$I$4),"",INDEX(G$6:G$5000,SMALL(IF($A$6:$A$5000=$I$4,ROW($A$6:$A$5000)-ROW(A$6)+1,FALSE),ROWS($1:79)))))</f>
        <v/>
      </c>
      <c r="J86" s="141" t="str">
        <f t="array" ref="J86">IF($I$4="","",IF(ROWS($1:79)&gt;COUNTIF($A$6:$A$5000,$I$4),"",INDEX(B$6:B$5000,SMALL(IF($A$6:$A$5000=$I$4,ROW($A$6:$A$5000)-ROW(A$6)+1,FALSE),ROWS($1:79)))))</f>
        <v/>
      </c>
      <c r="K86" s="161" t="str">
        <f t="array" ref="K86">IF($I$4="","",IF(ROWS($1:79)&gt;COUNTIF($A$6:$A$5000,$I$4),"",INDEX(C$6:C$5000,SMALL(IF($A$6:$A$5000=$I$4,ROW($A$6:$A$5000)-ROW(A$6)+1,FALSE),ROWS($1:79)))))</f>
        <v/>
      </c>
      <c r="L86" s="108" t="str">
        <f t="array" ref="L86">IF($I$4="","",IF(ROWS($1:79)&gt;COUNTIF($A$6:$A$5000,$I$4),"",INDEX(D$6:D$5000,SMALL(IF($A$6:$A$5000=$I$4,ROW($A$6:$A$5000)-ROW(A$6)+1,FALSE),ROWS($1:79)))))</f>
        <v/>
      </c>
      <c r="M86" s="143" t="str">
        <f t="array" ref="M86">IF($I$4="","",IF(ROWS($1:79)&gt;COUNTIF($A$6:$A$5000,$I$4),"",INDEX(E$6:E$5000,SMALL(IF($A$6:$A$5000=$I$4,ROW($A$6:$A$5000)-ROW(A$6)+1,FALSE),ROWS($1:79)))))</f>
        <v/>
      </c>
      <c r="N86" s="153" t="str">
        <f t="array" ref="N86">IF($I$4="","",IF(ROWS($1:79)&gt;COUNTIF($A$6:$A$5000,$I$4),"",INDEX(F$6:F$5000,SMALL(IF($A$6:$A$5000=$I$4,ROW($A$6:$A$5000)-ROW(A$6)+1,FALSE),ROWS($1:79)))))</f>
        <v/>
      </c>
      <c r="O86" s="108" t="str">
        <f t="array" ref="O86">IF($I$4="","",IF(ROWS($1:79)&gt;COUNTIF($A$6:$A$5000,$I$4),"",INDEX(H$6:H$5000,SMALL(IF($A$6:$A$5000=$I$4,ROW($A$6:$A$5000)-ROW(A$6)+1,FALSE),ROWS($1:79)))))</f>
        <v/>
      </c>
      <c r="Q86" s="104" t="str">
        <f t="shared" si="1"/>
        <v/>
      </c>
    </row>
    <row r="87" spans="1:17" ht="17.25" customHeight="1" x14ac:dyDescent="0.2">
      <c r="A87" s="156" t="str">
        <f>Ocorrências!G83</f>
        <v>0082/20</v>
      </c>
      <c r="B87" s="136" t="str">
        <f>Ocorrências!B83</f>
        <v>SAÍDA</v>
      </c>
      <c r="C87" s="136" t="str">
        <f>Ocorrências!C83</f>
        <v>CANCELAMENTO</v>
      </c>
      <c r="D87" s="136" t="str">
        <f>Ocorrências!D83</f>
        <v>MEDICAMENTAL HOSPITALAR LTDA</v>
      </c>
      <c r="E87" s="136" t="str">
        <f>Ocorrências!E83</f>
        <v>40,49 e 74</v>
      </c>
      <c r="F87" s="136">
        <f>Ocorrências!F83</f>
        <v>1987.02</v>
      </c>
      <c r="G87" s="135">
        <f>Ocorrências!A83</f>
        <v>43915</v>
      </c>
      <c r="H87" s="136" t="str">
        <f>Ocorrências!H83</f>
        <v>FORNECEDOR SEM ITEM NO ESTOQUE</v>
      </c>
      <c r="I87" s="126" t="str">
        <f t="array" ref="I87">IF($I$4="","",IF(ROWS($1:80)&gt;COUNTIF($A$6:$A$5000,$I$4),"",INDEX(G$6:G$5000,SMALL(IF($A$6:$A$5000=$I$4,ROW($A$6:$A$5000)-ROW(A$6)+1,FALSE),ROWS($1:80)))))</f>
        <v/>
      </c>
      <c r="J87" s="141" t="str">
        <f t="array" ref="J87">IF($I$4="","",IF(ROWS($1:80)&gt;COUNTIF($A$6:$A$5000,$I$4),"",INDEX(B$6:B$5000,SMALL(IF($A$6:$A$5000=$I$4,ROW($A$6:$A$5000)-ROW(A$6)+1,FALSE),ROWS($1:80)))))</f>
        <v/>
      </c>
      <c r="K87" s="161" t="str">
        <f t="array" ref="K87">IF($I$4="","",IF(ROWS($1:80)&gt;COUNTIF($A$6:$A$5000,$I$4),"",INDEX(C$6:C$5000,SMALL(IF($A$6:$A$5000=$I$4,ROW($A$6:$A$5000)-ROW(A$6)+1,FALSE),ROWS($1:80)))))</f>
        <v/>
      </c>
      <c r="L87" s="108" t="str">
        <f t="array" ref="L87">IF($I$4="","",IF(ROWS($1:80)&gt;COUNTIF($A$6:$A$5000,$I$4),"",INDEX(D$6:D$5000,SMALL(IF($A$6:$A$5000=$I$4,ROW($A$6:$A$5000)-ROW(A$6)+1,FALSE),ROWS($1:80)))))</f>
        <v/>
      </c>
      <c r="M87" s="143" t="str">
        <f t="array" ref="M87">IF($I$4="","",IF(ROWS($1:80)&gt;COUNTIF($A$6:$A$5000,$I$4),"",INDEX(E$6:E$5000,SMALL(IF($A$6:$A$5000=$I$4,ROW($A$6:$A$5000)-ROW(A$6)+1,FALSE),ROWS($1:80)))))</f>
        <v/>
      </c>
      <c r="N87" s="153" t="str">
        <f t="array" ref="N87">IF($I$4="","",IF(ROWS($1:80)&gt;COUNTIF($A$6:$A$5000,$I$4),"",INDEX(F$6:F$5000,SMALL(IF($A$6:$A$5000=$I$4,ROW($A$6:$A$5000)-ROW(A$6)+1,FALSE),ROWS($1:80)))))</f>
        <v/>
      </c>
      <c r="O87" s="108" t="str">
        <f t="array" ref="O87">IF($I$4="","",IF(ROWS($1:80)&gt;COUNTIF($A$6:$A$5000,$I$4),"",INDEX(H$6:H$5000,SMALL(IF($A$6:$A$5000=$I$4,ROW($A$6:$A$5000)-ROW(A$6)+1,FALSE),ROWS($1:80)))))</f>
        <v/>
      </c>
      <c r="Q87" s="104" t="str">
        <f t="shared" si="1"/>
        <v/>
      </c>
    </row>
    <row r="88" spans="1:17" ht="17.25" customHeight="1" x14ac:dyDescent="0.2">
      <c r="A88" s="156" t="str">
        <f>Ocorrências!G84</f>
        <v>0082/20</v>
      </c>
      <c r="B88" s="136" t="str">
        <f>Ocorrências!B84</f>
        <v>SAÍDA</v>
      </c>
      <c r="C88" s="136" t="str">
        <f>Ocorrências!C84</f>
        <v>CANCELAMENTO</v>
      </c>
      <c r="D88" s="136" t="str">
        <f>Ocorrências!D84</f>
        <v>CIAMED DISTRIBUIDORA DE MEDICAMENTOS</v>
      </c>
      <c r="E88" s="136" t="str">
        <f>Ocorrências!E84</f>
        <v>85 e 97</v>
      </c>
      <c r="F88" s="136">
        <f>Ocorrências!F84</f>
        <v>2187.6</v>
      </c>
      <c r="G88" s="135">
        <f>Ocorrências!A84</f>
        <v>43915</v>
      </c>
      <c r="H88" s="136" t="str">
        <f>Ocorrências!H84</f>
        <v>FORNECEDOR SEM ITEM NO ESTOQUE</v>
      </c>
      <c r="I88" s="126" t="str">
        <f t="array" ref="I88">IF($I$4="","",IF(ROWS($1:81)&gt;COUNTIF($A$6:$A$5000,$I$4),"",INDEX(G$6:G$5000,SMALL(IF($A$6:$A$5000=$I$4,ROW($A$6:$A$5000)-ROW(A$6)+1,FALSE),ROWS($1:81)))))</f>
        <v/>
      </c>
      <c r="J88" s="141" t="str">
        <f t="array" ref="J88">IF($I$4="","",IF(ROWS($1:81)&gt;COUNTIF($A$6:$A$5000,$I$4),"",INDEX(B$6:B$5000,SMALL(IF($A$6:$A$5000=$I$4,ROW($A$6:$A$5000)-ROW(A$6)+1,FALSE),ROWS($1:81)))))</f>
        <v/>
      </c>
      <c r="K88" s="161" t="str">
        <f t="array" ref="K88">IF($I$4="","",IF(ROWS($1:81)&gt;COUNTIF($A$6:$A$5000,$I$4),"",INDEX(C$6:C$5000,SMALL(IF($A$6:$A$5000=$I$4,ROW($A$6:$A$5000)-ROW(A$6)+1,FALSE),ROWS($1:81)))))</f>
        <v/>
      </c>
      <c r="L88" s="108" t="str">
        <f t="array" ref="L88">IF($I$4="","",IF(ROWS($1:81)&gt;COUNTIF($A$6:$A$5000,$I$4),"",INDEX(D$6:D$5000,SMALL(IF($A$6:$A$5000=$I$4,ROW($A$6:$A$5000)-ROW(A$6)+1,FALSE),ROWS($1:81)))))</f>
        <v/>
      </c>
      <c r="M88" s="143" t="str">
        <f t="array" ref="M88">IF($I$4="","",IF(ROWS($1:81)&gt;COUNTIF($A$6:$A$5000,$I$4),"",INDEX(E$6:E$5000,SMALL(IF($A$6:$A$5000=$I$4,ROW($A$6:$A$5000)-ROW(A$6)+1,FALSE),ROWS($1:81)))))</f>
        <v/>
      </c>
      <c r="N88" s="153" t="str">
        <f t="array" ref="N88">IF($I$4="","",IF(ROWS($1:81)&gt;COUNTIF($A$6:$A$5000,$I$4),"",INDEX(F$6:F$5000,SMALL(IF($A$6:$A$5000=$I$4,ROW($A$6:$A$5000)-ROW(A$6)+1,FALSE),ROWS($1:81)))))</f>
        <v/>
      </c>
      <c r="O88" s="108" t="str">
        <f t="array" ref="O88">IF($I$4="","",IF(ROWS($1:81)&gt;COUNTIF($A$6:$A$5000,$I$4),"",INDEX(H$6:H$5000,SMALL(IF($A$6:$A$5000=$I$4,ROW($A$6:$A$5000)-ROW(A$6)+1,FALSE),ROWS($1:81)))))</f>
        <v/>
      </c>
      <c r="Q88" s="104" t="str">
        <f t="shared" si="1"/>
        <v/>
      </c>
    </row>
    <row r="89" spans="1:17" ht="17.25" customHeight="1" x14ac:dyDescent="0.2">
      <c r="A89" s="156" t="str">
        <f>Ocorrências!G85</f>
        <v>0082/20</v>
      </c>
      <c r="B89" s="136" t="str">
        <f>Ocorrências!B85</f>
        <v>ENTRADA</v>
      </c>
      <c r="C89" s="136" t="str">
        <f>Ocorrências!C85</f>
        <v>ALTERAÇÃO DE PREÇO</v>
      </c>
      <c r="D89" s="136" t="str">
        <f>Ocorrências!D85</f>
        <v>ANBIOTON IMPORTADORA LTDA</v>
      </c>
      <c r="E89" s="136">
        <f>Ocorrências!E85</f>
        <v>74</v>
      </c>
      <c r="F89" s="136">
        <f>Ocorrências!F85</f>
        <v>260</v>
      </c>
      <c r="G89" s="135">
        <f>Ocorrências!A85</f>
        <v>43915</v>
      </c>
      <c r="H89" s="136" t="str">
        <f>Ocorrências!H85</f>
        <v>ALTERAÇÃO DE PREÇO, AUMENTO DE VALOR DO FABRICANTE</v>
      </c>
      <c r="I89" s="126" t="str">
        <f t="array" ref="I89">IF($I$4="","",IF(ROWS($1:82)&gt;COUNTIF($A$6:$A$5000,$I$4),"",INDEX(G$6:G$5000,SMALL(IF($A$6:$A$5000=$I$4,ROW($A$6:$A$5000)-ROW(A$6)+1,FALSE),ROWS($1:82)))))</f>
        <v/>
      </c>
      <c r="J89" s="141" t="str">
        <f t="array" ref="J89">IF($I$4="","",IF(ROWS($1:82)&gt;COUNTIF($A$6:$A$5000,$I$4),"",INDEX(B$6:B$5000,SMALL(IF($A$6:$A$5000=$I$4,ROW($A$6:$A$5000)-ROW(A$6)+1,FALSE),ROWS($1:82)))))</f>
        <v/>
      </c>
      <c r="K89" s="161" t="str">
        <f t="array" ref="K89">IF($I$4="","",IF(ROWS($1:82)&gt;COUNTIF($A$6:$A$5000,$I$4),"",INDEX(C$6:C$5000,SMALL(IF($A$6:$A$5000=$I$4,ROW($A$6:$A$5000)-ROW(A$6)+1,FALSE),ROWS($1:82)))))</f>
        <v/>
      </c>
      <c r="L89" s="108" t="str">
        <f t="array" ref="L89">IF($I$4="","",IF(ROWS($1:82)&gt;COUNTIF($A$6:$A$5000,$I$4),"",INDEX(D$6:D$5000,SMALL(IF($A$6:$A$5000=$I$4,ROW($A$6:$A$5000)-ROW(A$6)+1,FALSE),ROWS($1:82)))))</f>
        <v/>
      </c>
      <c r="M89" s="143" t="str">
        <f t="array" ref="M89">IF($I$4="","",IF(ROWS($1:82)&gt;COUNTIF($A$6:$A$5000,$I$4),"",INDEX(E$6:E$5000,SMALL(IF($A$6:$A$5000=$I$4,ROW($A$6:$A$5000)-ROW(A$6)+1,FALSE),ROWS($1:82)))))</f>
        <v/>
      </c>
      <c r="N89" s="153" t="str">
        <f t="array" ref="N89">IF($I$4="","",IF(ROWS($1:82)&gt;COUNTIF($A$6:$A$5000,$I$4),"",INDEX(F$6:F$5000,SMALL(IF($A$6:$A$5000=$I$4,ROW($A$6:$A$5000)-ROW(A$6)+1,FALSE),ROWS($1:82)))))</f>
        <v/>
      </c>
      <c r="O89" s="108" t="str">
        <f t="array" ref="O89">IF($I$4="","",IF(ROWS($1:82)&gt;COUNTIF($A$6:$A$5000,$I$4),"",INDEX(H$6:H$5000,SMALL(IF($A$6:$A$5000=$I$4,ROW($A$6:$A$5000)-ROW(A$6)+1,FALSE),ROWS($1:82)))))</f>
        <v/>
      </c>
      <c r="Q89" s="104" t="str">
        <f t="shared" si="1"/>
        <v/>
      </c>
    </row>
    <row r="90" spans="1:17" ht="17.25" customHeight="1" x14ac:dyDescent="0.2">
      <c r="A90" s="156" t="str">
        <f>Ocorrências!G86</f>
        <v>0082/20</v>
      </c>
      <c r="B90" s="136" t="str">
        <f>Ocorrências!B86</f>
        <v>ENTRADA</v>
      </c>
      <c r="C90" s="136" t="str">
        <f>Ocorrências!C86</f>
        <v>PEDIDO ADICIONAL</v>
      </c>
      <c r="D90" s="136" t="str">
        <f>Ocorrências!D86</f>
        <v>ANBIOTON IMPORTADORA LTDA</v>
      </c>
      <c r="E90" s="136">
        <f>Ocorrências!E86</f>
        <v>74</v>
      </c>
      <c r="F90" s="136">
        <f>Ocorrências!F86</f>
        <v>1620</v>
      </c>
      <c r="G90" s="135">
        <f>Ocorrências!A86</f>
        <v>43915</v>
      </c>
      <c r="H90" s="136" t="str">
        <f>Ocorrências!H86</f>
        <v>ADICIONAL</v>
      </c>
      <c r="I90" s="126" t="str">
        <f t="array" ref="I90">IF($I$4="","",IF(ROWS($1:83)&gt;COUNTIF($A$6:$A$5000,$I$4),"",INDEX(G$6:G$5000,SMALL(IF($A$6:$A$5000=$I$4,ROW($A$6:$A$5000)-ROW(A$6)+1,FALSE),ROWS($1:83)))))</f>
        <v/>
      </c>
      <c r="J90" s="141" t="str">
        <f t="array" ref="J90">IF($I$4="","",IF(ROWS($1:83)&gt;COUNTIF($A$6:$A$5000,$I$4),"",INDEX(B$6:B$5000,SMALL(IF($A$6:$A$5000=$I$4,ROW($A$6:$A$5000)-ROW(A$6)+1,FALSE),ROWS($1:83)))))</f>
        <v/>
      </c>
      <c r="K90" s="161" t="str">
        <f t="array" ref="K90">IF($I$4="","",IF(ROWS($1:83)&gt;COUNTIF($A$6:$A$5000,$I$4),"",INDEX(C$6:C$5000,SMALL(IF($A$6:$A$5000=$I$4,ROW($A$6:$A$5000)-ROW(A$6)+1,FALSE),ROWS($1:83)))))</f>
        <v/>
      </c>
      <c r="L90" s="108" t="str">
        <f t="array" ref="L90">IF($I$4="","",IF(ROWS($1:83)&gt;COUNTIF($A$6:$A$5000,$I$4),"",INDEX(D$6:D$5000,SMALL(IF($A$6:$A$5000=$I$4,ROW($A$6:$A$5000)-ROW(A$6)+1,FALSE),ROWS($1:83)))))</f>
        <v/>
      </c>
      <c r="M90" s="143" t="str">
        <f t="array" ref="M90">IF($I$4="","",IF(ROWS($1:83)&gt;COUNTIF($A$6:$A$5000,$I$4),"",INDEX(E$6:E$5000,SMALL(IF($A$6:$A$5000=$I$4,ROW($A$6:$A$5000)-ROW(A$6)+1,FALSE),ROWS($1:83)))))</f>
        <v/>
      </c>
      <c r="N90" s="153" t="str">
        <f t="array" ref="N90">IF($I$4="","",IF(ROWS($1:83)&gt;COUNTIF($A$6:$A$5000,$I$4),"",INDEX(F$6:F$5000,SMALL(IF($A$6:$A$5000=$I$4,ROW($A$6:$A$5000)-ROW(A$6)+1,FALSE),ROWS($1:83)))))</f>
        <v/>
      </c>
      <c r="O90" s="108" t="str">
        <f t="array" ref="O90">IF($I$4="","",IF(ROWS($1:83)&gt;COUNTIF($A$6:$A$5000,$I$4),"",INDEX(H$6:H$5000,SMALL(IF($A$6:$A$5000=$I$4,ROW($A$6:$A$5000)-ROW(A$6)+1,FALSE),ROWS($1:83)))))</f>
        <v/>
      </c>
      <c r="Q90" s="104" t="str">
        <f t="shared" si="1"/>
        <v/>
      </c>
    </row>
    <row r="91" spans="1:17" ht="17.25" customHeight="1" x14ac:dyDescent="0.2">
      <c r="A91" s="156" t="str">
        <f>Ocorrências!G87</f>
        <v>0082/20</v>
      </c>
      <c r="B91" s="136" t="str">
        <f>Ocorrências!B87</f>
        <v>ENTRADA</v>
      </c>
      <c r="C91" s="136" t="str">
        <f>Ocorrências!C87</f>
        <v>PEDIDO ADICIONAL</v>
      </c>
      <c r="D91" s="136" t="str">
        <f>Ocorrências!D87</f>
        <v>ASTRA FARMA COM. DE MATERIAL MEDICO HOSPITALAR LTDA</v>
      </c>
      <c r="E91" s="136" t="str">
        <f>Ocorrências!E87</f>
        <v>40,85 e 97</v>
      </c>
      <c r="F91" s="136">
        <f>Ocorrências!F87</f>
        <v>2521.3000000000002</v>
      </c>
      <c r="G91" s="135">
        <f>Ocorrências!A87</f>
        <v>43915</v>
      </c>
      <c r="H91" s="136" t="str">
        <f>Ocorrências!H87</f>
        <v>ADICIONAL</v>
      </c>
      <c r="I91" s="126" t="str">
        <f t="array" ref="I91">IF($I$4="","",IF(ROWS($1:84)&gt;COUNTIF($A$6:$A$5000,$I$4),"",INDEX(G$6:G$5000,SMALL(IF($A$6:$A$5000=$I$4,ROW($A$6:$A$5000)-ROW(A$6)+1,FALSE),ROWS($1:84)))))</f>
        <v/>
      </c>
      <c r="J91" s="141" t="str">
        <f t="array" ref="J91">IF($I$4="","",IF(ROWS($1:84)&gt;COUNTIF($A$6:$A$5000,$I$4),"",INDEX(B$6:B$5000,SMALL(IF($A$6:$A$5000=$I$4,ROW($A$6:$A$5000)-ROW(A$6)+1,FALSE),ROWS($1:84)))))</f>
        <v/>
      </c>
      <c r="K91" s="161" t="str">
        <f t="array" ref="K91">IF($I$4="","",IF(ROWS($1:84)&gt;COUNTIF($A$6:$A$5000,$I$4),"",INDEX(C$6:C$5000,SMALL(IF($A$6:$A$5000=$I$4,ROW($A$6:$A$5000)-ROW(A$6)+1,FALSE),ROWS($1:84)))))</f>
        <v/>
      </c>
      <c r="L91" s="108" t="str">
        <f t="array" ref="L91">IF($I$4="","",IF(ROWS($1:84)&gt;COUNTIF($A$6:$A$5000,$I$4),"",INDEX(D$6:D$5000,SMALL(IF($A$6:$A$5000=$I$4,ROW($A$6:$A$5000)-ROW(A$6)+1,FALSE),ROWS($1:84)))))</f>
        <v/>
      </c>
      <c r="M91" s="143" t="str">
        <f t="array" ref="M91">IF($I$4="","",IF(ROWS($1:84)&gt;COUNTIF($A$6:$A$5000,$I$4),"",INDEX(E$6:E$5000,SMALL(IF($A$6:$A$5000=$I$4,ROW($A$6:$A$5000)-ROW(A$6)+1,FALSE),ROWS($1:84)))))</f>
        <v/>
      </c>
      <c r="N91" s="153" t="str">
        <f t="array" ref="N91">IF($I$4="","",IF(ROWS($1:84)&gt;COUNTIF($A$6:$A$5000,$I$4),"",INDEX(F$6:F$5000,SMALL(IF($A$6:$A$5000=$I$4,ROW($A$6:$A$5000)-ROW(A$6)+1,FALSE),ROWS($1:84)))))</f>
        <v/>
      </c>
      <c r="O91" s="108" t="str">
        <f t="array" ref="O91">IF($I$4="","",IF(ROWS($1:84)&gt;COUNTIF($A$6:$A$5000,$I$4),"",INDEX(H$6:H$5000,SMALL(IF($A$6:$A$5000=$I$4,ROW($A$6:$A$5000)-ROW(A$6)+1,FALSE),ROWS($1:84)))))</f>
        <v/>
      </c>
      <c r="Q91" s="104" t="str">
        <f t="shared" si="1"/>
        <v/>
      </c>
    </row>
    <row r="92" spans="1:17" ht="17.25" customHeight="1" x14ac:dyDescent="0.2">
      <c r="A92" s="156" t="str">
        <f>Ocorrências!G88</f>
        <v>0082/20</v>
      </c>
      <c r="B92" s="136" t="str">
        <f>Ocorrências!B88</f>
        <v>ENTRADA</v>
      </c>
      <c r="C92" s="136" t="str">
        <f>Ocorrências!C88</f>
        <v>PEDIDO ADICIONAL</v>
      </c>
      <c r="D92" s="136" t="str">
        <f>Ocorrências!D88</f>
        <v>ATIVA COMERCIAL HOSPITALAR LTDA</v>
      </c>
      <c r="E92" s="136">
        <f>Ocorrências!E88</f>
        <v>49</v>
      </c>
      <c r="F92" s="136">
        <f>Ocorrências!F88</f>
        <v>519.08000000000004</v>
      </c>
      <c r="G92" s="135">
        <f>Ocorrências!A88</f>
        <v>43915</v>
      </c>
      <c r="H92" s="136" t="str">
        <f>Ocorrências!H88</f>
        <v>ADICIONAL</v>
      </c>
      <c r="I92" s="126" t="str">
        <f t="array" ref="I92">IF($I$4="","",IF(ROWS($1:85)&gt;COUNTIF($A$6:$A$5000,$I$4),"",INDEX(G$6:G$5000,SMALL(IF($A$6:$A$5000=$I$4,ROW($A$6:$A$5000)-ROW(A$6)+1,FALSE),ROWS($1:85)))))</f>
        <v/>
      </c>
      <c r="J92" s="141" t="str">
        <f t="array" ref="J92">IF($I$4="","",IF(ROWS($1:85)&gt;COUNTIF($A$6:$A$5000,$I$4),"",INDEX(B$6:B$5000,SMALL(IF($A$6:$A$5000=$I$4,ROW($A$6:$A$5000)-ROW(A$6)+1,FALSE),ROWS($1:85)))))</f>
        <v/>
      </c>
      <c r="K92" s="161" t="str">
        <f t="array" ref="K92">IF($I$4="","",IF(ROWS($1:85)&gt;COUNTIF($A$6:$A$5000,$I$4),"",INDEX(C$6:C$5000,SMALL(IF($A$6:$A$5000=$I$4,ROW($A$6:$A$5000)-ROW(A$6)+1,FALSE),ROWS($1:85)))))</f>
        <v/>
      </c>
      <c r="L92" s="108" t="str">
        <f t="array" ref="L92">IF($I$4="","",IF(ROWS($1:85)&gt;COUNTIF($A$6:$A$5000,$I$4),"",INDEX(D$6:D$5000,SMALL(IF($A$6:$A$5000=$I$4,ROW($A$6:$A$5000)-ROW(A$6)+1,FALSE),ROWS($1:85)))))</f>
        <v/>
      </c>
      <c r="M92" s="143" t="str">
        <f t="array" ref="M92">IF($I$4="","",IF(ROWS($1:85)&gt;COUNTIF($A$6:$A$5000,$I$4),"",INDEX(E$6:E$5000,SMALL(IF($A$6:$A$5000=$I$4,ROW($A$6:$A$5000)-ROW(A$6)+1,FALSE),ROWS($1:85)))))</f>
        <v/>
      </c>
      <c r="N92" s="153" t="str">
        <f t="array" ref="N92">IF($I$4="","",IF(ROWS($1:85)&gt;COUNTIF($A$6:$A$5000,$I$4),"",INDEX(F$6:F$5000,SMALL(IF($A$6:$A$5000=$I$4,ROW($A$6:$A$5000)-ROW(A$6)+1,FALSE),ROWS($1:85)))))</f>
        <v/>
      </c>
      <c r="O92" s="108" t="str">
        <f t="array" ref="O92">IF($I$4="","",IF(ROWS($1:85)&gt;COUNTIF($A$6:$A$5000,$I$4),"",INDEX(H$6:H$5000,SMALL(IF($A$6:$A$5000=$I$4,ROW($A$6:$A$5000)-ROW(A$6)+1,FALSE),ROWS($1:85)))))</f>
        <v/>
      </c>
      <c r="Q92" s="104" t="str">
        <f t="shared" si="1"/>
        <v/>
      </c>
    </row>
    <row r="93" spans="1:17" ht="17.25" customHeight="1" x14ac:dyDescent="0.2">
      <c r="A93" s="156" t="str">
        <f>Ocorrências!G89</f>
        <v>0082/20</v>
      </c>
      <c r="B93" s="136" t="str">
        <f>Ocorrências!B89</f>
        <v>ENTRADA</v>
      </c>
      <c r="C93" s="136" t="str">
        <f>Ocorrências!C89</f>
        <v>ENTREGA PARCIAL</v>
      </c>
      <c r="D93" s="136" t="str">
        <f>Ocorrências!D89</f>
        <v>CIAMED DISTRIBUIDORA DE MEDICAMENTOS</v>
      </c>
      <c r="E93" s="136">
        <f>Ocorrências!E89</f>
        <v>85</v>
      </c>
      <c r="F93" s="136">
        <f>Ocorrências!F89</f>
        <v>329.4</v>
      </c>
      <c r="G93" s="135">
        <f>Ocorrências!A89</f>
        <v>43915</v>
      </c>
      <c r="H93" s="136" t="str">
        <f>Ocorrências!H89</f>
        <v>FORNECEDOR ENVIOU O SALDO QUE TINHA EM ESTOQUE</v>
      </c>
      <c r="I93" s="126" t="str">
        <f t="array" ref="I93">IF($I$4="","",IF(ROWS($1:86)&gt;COUNTIF($A$6:$A$5000,$I$4),"",INDEX(G$6:G$5000,SMALL(IF($A$6:$A$5000=$I$4,ROW($A$6:$A$5000)-ROW(A$6)+1,FALSE),ROWS($1:86)))))</f>
        <v/>
      </c>
      <c r="J93" s="141" t="str">
        <f t="array" ref="J93">IF($I$4="","",IF(ROWS($1:86)&gt;COUNTIF($A$6:$A$5000,$I$4),"",INDEX(B$6:B$5000,SMALL(IF($A$6:$A$5000=$I$4,ROW($A$6:$A$5000)-ROW(A$6)+1,FALSE),ROWS($1:86)))))</f>
        <v/>
      </c>
      <c r="K93" s="161" t="str">
        <f t="array" ref="K93">IF($I$4="","",IF(ROWS($1:86)&gt;COUNTIF($A$6:$A$5000,$I$4),"",INDEX(C$6:C$5000,SMALL(IF($A$6:$A$5000=$I$4,ROW($A$6:$A$5000)-ROW(A$6)+1,FALSE),ROWS($1:86)))))</f>
        <v/>
      </c>
      <c r="L93" s="108" t="str">
        <f t="array" ref="L93">IF($I$4="","",IF(ROWS($1:86)&gt;COUNTIF($A$6:$A$5000,$I$4),"",INDEX(D$6:D$5000,SMALL(IF($A$6:$A$5000=$I$4,ROW($A$6:$A$5000)-ROW(A$6)+1,FALSE),ROWS($1:86)))))</f>
        <v/>
      </c>
      <c r="M93" s="143" t="str">
        <f t="array" ref="M93">IF($I$4="","",IF(ROWS($1:86)&gt;COUNTIF($A$6:$A$5000,$I$4),"",INDEX(E$6:E$5000,SMALL(IF($A$6:$A$5000=$I$4,ROW($A$6:$A$5000)-ROW(A$6)+1,FALSE),ROWS($1:86)))))</f>
        <v/>
      </c>
      <c r="N93" s="153" t="str">
        <f t="array" ref="N93">IF($I$4="","",IF(ROWS($1:86)&gt;COUNTIF($A$6:$A$5000,$I$4),"",INDEX(F$6:F$5000,SMALL(IF($A$6:$A$5000=$I$4,ROW($A$6:$A$5000)-ROW(A$6)+1,FALSE),ROWS($1:86)))))</f>
        <v/>
      </c>
      <c r="O93" s="108" t="str">
        <f t="array" ref="O93">IF($I$4="","",IF(ROWS($1:86)&gt;COUNTIF($A$6:$A$5000,$I$4),"",INDEX(H$6:H$5000,SMALL(IF($A$6:$A$5000=$I$4,ROW($A$6:$A$5000)-ROW(A$6)+1,FALSE),ROWS($1:86)))))</f>
        <v/>
      </c>
      <c r="Q93" s="104" t="str">
        <f t="shared" si="1"/>
        <v/>
      </c>
    </row>
    <row r="94" spans="1:17" ht="17.25" customHeight="1" x14ac:dyDescent="0.2">
      <c r="A94" s="156" t="str">
        <f>Ocorrências!G90</f>
        <v>0083/20</v>
      </c>
      <c r="B94" s="136" t="str">
        <f>Ocorrências!B90</f>
        <v>SAÍDA</v>
      </c>
      <c r="C94" s="136" t="str">
        <f>Ocorrências!C90</f>
        <v>CANCELAMENTO</v>
      </c>
      <c r="D94" s="136" t="str">
        <f>Ocorrências!D90</f>
        <v>BD DISTRIBUIDORA DE MEDICAMENTOS E MAT HOSPITALAR LTDA</v>
      </c>
      <c r="E94" s="136">
        <f>Ocorrências!E90</f>
        <v>3</v>
      </c>
      <c r="F94" s="136">
        <f>Ocorrências!F90</f>
        <v>460</v>
      </c>
      <c r="G94" s="135">
        <f>Ocorrências!A90</f>
        <v>43915</v>
      </c>
      <c r="H94" s="136" t="str">
        <f>Ocorrências!H90</f>
        <v>FORNECEDOR SEM ITEM NO ESTOQUE</v>
      </c>
      <c r="I94" s="126" t="str">
        <f t="array" ref="I94">IF($I$4="","",IF(ROWS($1:87)&gt;COUNTIF($A$6:$A$5000,$I$4),"",INDEX(G$6:G$5000,SMALL(IF($A$6:$A$5000=$I$4,ROW($A$6:$A$5000)-ROW(A$6)+1,FALSE),ROWS($1:87)))))</f>
        <v/>
      </c>
      <c r="J94" s="141" t="str">
        <f t="array" ref="J94">IF($I$4="","",IF(ROWS($1:87)&gt;COUNTIF($A$6:$A$5000,$I$4),"",INDEX(B$6:B$5000,SMALL(IF($A$6:$A$5000=$I$4,ROW($A$6:$A$5000)-ROW(A$6)+1,FALSE),ROWS($1:87)))))</f>
        <v/>
      </c>
      <c r="K94" s="161" t="str">
        <f t="array" ref="K94">IF($I$4="","",IF(ROWS($1:87)&gt;COUNTIF($A$6:$A$5000,$I$4),"",INDEX(C$6:C$5000,SMALL(IF($A$6:$A$5000=$I$4,ROW($A$6:$A$5000)-ROW(A$6)+1,FALSE),ROWS($1:87)))))</f>
        <v/>
      </c>
      <c r="L94" s="108" t="str">
        <f t="array" ref="L94">IF($I$4="","",IF(ROWS($1:87)&gt;COUNTIF($A$6:$A$5000,$I$4),"",INDEX(D$6:D$5000,SMALL(IF($A$6:$A$5000=$I$4,ROW($A$6:$A$5000)-ROW(A$6)+1,FALSE),ROWS($1:87)))))</f>
        <v/>
      </c>
      <c r="M94" s="143" t="str">
        <f t="array" ref="M94">IF($I$4="","",IF(ROWS($1:87)&gt;COUNTIF($A$6:$A$5000,$I$4),"",INDEX(E$6:E$5000,SMALL(IF($A$6:$A$5000=$I$4,ROW($A$6:$A$5000)-ROW(A$6)+1,FALSE),ROWS($1:87)))))</f>
        <v/>
      </c>
      <c r="N94" s="153" t="str">
        <f t="array" ref="N94">IF($I$4="","",IF(ROWS($1:87)&gt;COUNTIF($A$6:$A$5000,$I$4),"",INDEX(F$6:F$5000,SMALL(IF($A$6:$A$5000=$I$4,ROW($A$6:$A$5000)-ROW(A$6)+1,FALSE),ROWS($1:87)))))</f>
        <v/>
      </c>
      <c r="O94" s="108" t="str">
        <f t="array" ref="O94">IF($I$4="","",IF(ROWS($1:87)&gt;COUNTIF($A$6:$A$5000,$I$4),"",INDEX(H$6:H$5000,SMALL(IF($A$6:$A$5000=$I$4,ROW($A$6:$A$5000)-ROW(A$6)+1,FALSE),ROWS($1:87)))))</f>
        <v/>
      </c>
      <c r="Q94" s="104" t="str">
        <f t="shared" si="1"/>
        <v/>
      </c>
    </row>
    <row r="95" spans="1:17" ht="17.25" customHeight="1" x14ac:dyDescent="0.2">
      <c r="A95" s="156" t="str">
        <f>Ocorrências!G91</f>
        <v>0083/20</v>
      </c>
      <c r="B95" s="136" t="str">
        <f>Ocorrências!B91</f>
        <v>SAÍDA</v>
      </c>
      <c r="C95" s="136" t="str">
        <f>Ocorrências!C91</f>
        <v>CANCELAMENTO</v>
      </c>
      <c r="D95" s="136" t="str">
        <f>Ocorrências!D91</f>
        <v>BD DISTRIBUIDORA DE MEDICAMENTOS E MAT HOSPITALAR LTDA</v>
      </c>
      <c r="E95" s="136">
        <f>Ocorrências!E91</f>
        <v>6</v>
      </c>
      <c r="F95" s="136">
        <f>Ocorrências!F91</f>
        <v>1364</v>
      </c>
      <c r="G95" s="135">
        <f>Ocorrências!A91</f>
        <v>43915</v>
      </c>
      <c r="H95" s="136" t="str">
        <f>Ocorrências!H91</f>
        <v>FORNECEDOR SEM ITEM NO ESTOQUE</v>
      </c>
      <c r="I95" s="126" t="str">
        <f t="array" ref="I95">IF($I$4="","",IF(ROWS($1:88)&gt;COUNTIF($A$6:$A$5000,$I$4),"",INDEX(G$6:G$5000,SMALL(IF($A$6:$A$5000=$I$4,ROW($A$6:$A$5000)-ROW(A$6)+1,FALSE),ROWS($1:88)))))</f>
        <v/>
      </c>
      <c r="J95" s="141" t="str">
        <f t="array" ref="J95">IF($I$4="","",IF(ROWS($1:88)&gt;COUNTIF($A$6:$A$5000,$I$4),"",INDEX(B$6:B$5000,SMALL(IF($A$6:$A$5000=$I$4,ROW($A$6:$A$5000)-ROW(A$6)+1,FALSE),ROWS($1:88)))))</f>
        <v/>
      </c>
      <c r="K95" s="161" t="str">
        <f t="array" ref="K95">IF($I$4="","",IF(ROWS($1:88)&gt;COUNTIF($A$6:$A$5000,$I$4),"",INDEX(C$6:C$5000,SMALL(IF($A$6:$A$5000=$I$4,ROW($A$6:$A$5000)-ROW(A$6)+1,FALSE),ROWS($1:88)))))</f>
        <v/>
      </c>
      <c r="L95" s="108" t="str">
        <f t="array" ref="L95">IF($I$4="","",IF(ROWS($1:88)&gt;COUNTIF($A$6:$A$5000,$I$4),"",INDEX(D$6:D$5000,SMALL(IF($A$6:$A$5000=$I$4,ROW($A$6:$A$5000)-ROW(A$6)+1,FALSE),ROWS($1:88)))))</f>
        <v/>
      </c>
      <c r="M95" s="143" t="str">
        <f t="array" ref="M95">IF($I$4="","",IF(ROWS($1:88)&gt;COUNTIF($A$6:$A$5000,$I$4),"",INDEX(E$6:E$5000,SMALL(IF($A$6:$A$5000=$I$4,ROW($A$6:$A$5000)-ROW(A$6)+1,FALSE),ROWS($1:88)))))</f>
        <v/>
      </c>
      <c r="N95" s="153" t="str">
        <f t="array" ref="N95">IF($I$4="","",IF(ROWS($1:88)&gt;COUNTIF($A$6:$A$5000,$I$4),"",INDEX(F$6:F$5000,SMALL(IF($A$6:$A$5000=$I$4,ROW($A$6:$A$5000)-ROW(A$6)+1,FALSE),ROWS($1:88)))))</f>
        <v/>
      </c>
      <c r="O95" s="108" t="str">
        <f t="array" ref="O95">IF($I$4="","",IF(ROWS($1:88)&gt;COUNTIF($A$6:$A$5000,$I$4),"",INDEX(H$6:H$5000,SMALL(IF($A$6:$A$5000=$I$4,ROW($A$6:$A$5000)-ROW(A$6)+1,FALSE),ROWS($1:88)))))</f>
        <v/>
      </c>
      <c r="Q95" s="104" t="str">
        <f t="shared" si="1"/>
        <v/>
      </c>
    </row>
    <row r="96" spans="1:17" ht="17.25" customHeight="1" x14ac:dyDescent="0.2">
      <c r="A96" s="156" t="str">
        <f>Ocorrências!G92</f>
        <v>0039/20</v>
      </c>
      <c r="B96" s="136" t="str">
        <f>Ocorrências!B92</f>
        <v>SAÍDA</v>
      </c>
      <c r="C96" s="136" t="str">
        <f>Ocorrências!C92</f>
        <v>ENTREGA PARCIAL</v>
      </c>
      <c r="D96" s="136" t="str">
        <f>Ocorrências!D92</f>
        <v>TROPICAL DISTRIBUIDORA DE HORTIFRUTIGRANJEIROS LTDA</v>
      </c>
      <c r="E96" s="136">
        <f>Ocorrências!E92</f>
        <v>0</v>
      </c>
      <c r="F96" s="136">
        <f>Ocorrências!F92</f>
        <v>3846.6499999999996</v>
      </c>
      <c r="G96" s="135">
        <f>Ocorrências!A92</f>
        <v>43916</v>
      </c>
      <c r="H96" s="136" t="str">
        <f>Ocorrências!H92</f>
        <v>SALDO NÃO ENTEGUE (SOB DEMANDA)</v>
      </c>
      <c r="I96" s="126" t="str">
        <f t="array" ref="I96">IF($I$4="","",IF(ROWS($1:89)&gt;COUNTIF($A$6:$A$5000,$I$4),"",INDEX(G$6:G$5000,SMALL(IF($A$6:$A$5000=$I$4,ROW($A$6:$A$5000)-ROW(A$6)+1,FALSE),ROWS($1:89)))))</f>
        <v/>
      </c>
      <c r="J96" s="141" t="str">
        <f t="array" ref="J96">IF($I$4="","",IF(ROWS($1:89)&gt;COUNTIF($A$6:$A$5000,$I$4),"",INDEX(B$6:B$5000,SMALL(IF($A$6:$A$5000=$I$4,ROW($A$6:$A$5000)-ROW(A$6)+1,FALSE),ROWS($1:89)))))</f>
        <v/>
      </c>
      <c r="K96" s="161" t="str">
        <f t="array" ref="K96">IF($I$4="","",IF(ROWS($1:89)&gt;COUNTIF($A$6:$A$5000,$I$4),"",INDEX(C$6:C$5000,SMALL(IF($A$6:$A$5000=$I$4,ROW($A$6:$A$5000)-ROW(A$6)+1,FALSE),ROWS($1:89)))))</f>
        <v/>
      </c>
      <c r="L96" s="108" t="str">
        <f t="array" ref="L96">IF($I$4="","",IF(ROWS($1:89)&gt;COUNTIF($A$6:$A$5000,$I$4),"",INDEX(D$6:D$5000,SMALL(IF($A$6:$A$5000=$I$4,ROW($A$6:$A$5000)-ROW(A$6)+1,FALSE),ROWS($1:89)))))</f>
        <v/>
      </c>
      <c r="M96" s="143" t="str">
        <f t="array" ref="M96">IF($I$4="","",IF(ROWS($1:89)&gt;COUNTIF($A$6:$A$5000,$I$4),"",INDEX(E$6:E$5000,SMALL(IF($A$6:$A$5000=$I$4,ROW($A$6:$A$5000)-ROW(A$6)+1,FALSE),ROWS($1:89)))))</f>
        <v/>
      </c>
      <c r="N96" s="153" t="str">
        <f t="array" ref="N96">IF($I$4="","",IF(ROWS($1:89)&gt;COUNTIF($A$6:$A$5000,$I$4),"",INDEX(F$6:F$5000,SMALL(IF($A$6:$A$5000=$I$4,ROW($A$6:$A$5000)-ROW(A$6)+1,FALSE),ROWS($1:89)))))</f>
        <v/>
      </c>
      <c r="O96" s="108" t="str">
        <f t="array" ref="O96">IF($I$4="","",IF(ROWS($1:89)&gt;COUNTIF($A$6:$A$5000,$I$4),"",INDEX(H$6:H$5000,SMALL(IF($A$6:$A$5000=$I$4,ROW($A$6:$A$5000)-ROW(A$6)+1,FALSE),ROWS($1:89)))))</f>
        <v/>
      </c>
      <c r="Q96" s="104" t="str">
        <f t="shared" si="1"/>
        <v/>
      </c>
    </row>
    <row r="97" spans="1:17" ht="17.25" customHeight="1" x14ac:dyDescent="0.2">
      <c r="A97" s="156" t="str">
        <f>Ocorrências!G93</f>
        <v>0074/20</v>
      </c>
      <c r="B97" s="136" t="str">
        <f>Ocorrências!B93</f>
        <v>ENTRADA</v>
      </c>
      <c r="C97" s="136" t="str">
        <f>Ocorrências!C93</f>
        <v>PEDIDO ADICIONAL</v>
      </c>
      <c r="D97" s="136" t="str">
        <f>Ocorrências!D93</f>
        <v>SUPERMED COMERCIO E IMPORTAÇÃO DE PRODUTOS MEDICOS E HOSPITALARES LTDA</v>
      </c>
      <c r="E97" s="136" t="str">
        <f>Ocorrências!E93</f>
        <v>21,23,44,66,67 e 86</v>
      </c>
      <c r="F97" s="136">
        <f>Ocorrências!F93</f>
        <v>655.98</v>
      </c>
      <c r="G97" s="135">
        <f>Ocorrências!A93</f>
        <v>43916</v>
      </c>
      <c r="H97" s="136" t="str">
        <f>Ocorrências!H93</f>
        <v>ALTERAÇÃO DOS VALORES OFERTADOS</v>
      </c>
      <c r="I97" s="126" t="str">
        <f t="array" ref="I97">IF($I$4="","",IF(ROWS($1:90)&gt;COUNTIF($A$6:$A$5000,$I$4),"",INDEX(G$6:G$5000,SMALL(IF($A$6:$A$5000=$I$4,ROW($A$6:$A$5000)-ROW(A$6)+1,FALSE),ROWS($1:90)))))</f>
        <v/>
      </c>
      <c r="J97" s="141" t="str">
        <f t="array" ref="J97">IF($I$4="","",IF(ROWS($1:90)&gt;COUNTIF($A$6:$A$5000,$I$4),"",INDEX(B$6:B$5000,SMALL(IF($A$6:$A$5000=$I$4,ROW($A$6:$A$5000)-ROW(A$6)+1,FALSE),ROWS($1:90)))))</f>
        <v/>
      </c>
      <c r="K97" s="161" t="str">
        <f t="array" ref="K97">IF($I$4="","",IF(ROWS($1:90)&gt;COUNTIF($A$6:$A$5000,$I$4),"",INDEX(C$6:C$5000,SMALL(IF($A$6:$A$5000=$I$4,ROW($A$6:$A$5000)-ROW(A$6)+1,FALSE),ROWS($1:90)))))</f>
        <v/>
      </c>
      <c r="L97" s="108" t="str">
        <f t="array" ref="L97">IF($I$4="","",IF(ROWS($1:90)&gt;COUNTIF($A$6:$A$5000,$I$4),"",INDEX(D$6:D$5000,SMALL(IF($A$6:$A$5000=$I$4,ROW($A$6:$A$5000)-ROW(A$6)+1,FALSE),ROWS($1:90)))))</f>
        <v/>
      </c>
      <c r="M97" s="143" t="str">
        <f t="array" ref="M97">IF($I$4="","",IF(ROWS($1:90)&gt;COUNTIF($A$6:$A$5000,$I$4),"",INDEX(E$6:E$5000,SMALL(IF($A$6:$A$5000=$I$4,ROW($A$6:$A$5000)-ROW(A$6)+1,FALSE),ROWS($1:90)))))</f>
        <v/>
      </c>
      <c r="N97" s="153" t="str">
        <f t="array" ref="N97">IF($I$4="","",IF(ROWS($1:90)&gt;COUNTIF($A$6:$A$5000,$I$4),"",INDEX(F$6:F$5000,SMALL(IF($A$6:$A$5000=$I$4,ROW($A$6:$A$5000)-ROW(A$6)+1,FALSE),ROWS($1:90)))))</f>
        <v/>
      </c>
      <c r="O97" s="108" t="str">
        <f t="array" ref="O97">IF($I$4="","",IF(ROWS($1:90)&gt;COUNTIF($A$6:$A$5000,$I$4),"",INDEX(H$6:H$5000,SMALL(IF($A$6:$A$5000=$I$4,ROW($A$6:$A$5000)-ROW(A$6)+1,FALSE),ROWS($1:90)))))</f>
        <v/>
      </c>
      <c r="Q97" s="104" t="str">
        <f t="shared" si="1"/>
        <v/>
      </c>
    </row>
    <row r="98" spans="1:17" ht="17.25" customHeight="1" x14ac:dyDescent="0.2">
      <c r="A98" s="156" t="str">
        <f>Ocorrências!G94</f>
        <v>0075/20</v>
      </c>
      <c r="B98" s="136" t="str">
        <f>Ocorrências!B94</f>
        <v>ENTRADA</v>
      </c>
      <c r="C98" s="136" t="str">
        <f>Ocorrências!C94</f>
        <v>ALTERAÇÃO DE PREÇO</v>
      </c>
      <c r="D98" s="136" t="str">
        <f>Ocorrências!D94</f>
        <v>SALES EQUIPAMENTOS E PRODUTOS DE HIGIENE PESSOAL LTDA</v>
      </c>
      <c r="E98" s="136">
        <f>Ocorrências!E94</f>
        <v>30</v>
      </c>
      <c r="F98" s="136">
        <f>Ocorrências!F94</f>
        <v>1911.39</v>
      </c>
      <c r="G98" s="135">
        <f>Ocorrências!A94</f>
        <v>43916</v>
      </c>
      <c r="H98" s="136" t="str">
        <f>Ocorrências!H94</f>
        <v>ALTERAÇÃO DE VALOR UNITARIO</v>
      </c>
      <c r="I98" s="126" t="str">
        <f t="array" ref="I98">IF($I$4="","",IF(ROWS($1:91)&gt;COUNTIF($A$6:$A$5000,$I$4),"",INDEX(G$6:G$5000,SMALL(IF($A$6:$A$5000=$I$4,ROW($A$6:$A$5000)-ROW(A$6)+1,FALSE),ROWS($1:91)))))</f>
        <v/>
      </c>
      <c r="J98" s="141" t="str">
        <f t="array" ref="J98">IF($I$4="","",IF(ROWS($1:91)&gt;COUNTIF($A$6:$A$5000,$I$4),"",INDEX(B$6:B$5000,SMALL(IF($A$6:$A$5000=$I$4,ROW($A$6:$A$5000)-ROW(A$6)+1,FALSE),ROWS($1:91)))))</f>
        <v/>
      </c>
      <c r="K98" s="161" t="str">
        <f t="array" ref="K98">IF($I$4="","",IF(ROWS($1:91)&gt;COUNTIF($A$6:$A$5000,$I$4),"",INDEX(C$6:C$5000,SMALL(IF($A$6:$A$5000=$I$4,ROW($A$6:$A$5000)-ROW(A$6)+1,FALSE),ROWS($1:91)))))</f>
        <v/>
      </c>
      <c r="L98" s="108" t="str">
        <f t="array" ref="L98">IF($I$4="","",IF(ROWS($1:91)&gt;COUNTIF($A$6:$A$5000,$I$4),"",INDEX(D$6:D$5000,SMALL(IF($A$6:$A$5000=$I$4,ROW($A$6:$A$5000)-ROW(A$6)+1,FALSE),ROWS($1:91)))))</f>
        <v/>
      </c>
      <c r="M98" s="143" t="str">
        <f t="array" ref="M98">IF($I$4="","",IF(ROWS($1:91)&gt;COUNTIF($A$6:$A$5000,$I$4),"",INDEX(E$6:E$5000,SMALL(IF($A$6:$A$5000=$I$4,ROW($A$6:$A$5000)-ROW(A$6)+1,FALSE),ROWS($1:91)))))</f>
        <v/>
      </c>
      <c r="N98" s="153" t="str">
        <f t="array" ref="N98">IF($I$4="","",IF(ROWS($1:91)&gt;COUNTIF($A$6:$A$5000,$I$4),"",INDEX(F$6:F$5000,SMALL(IF($A$6:$A$5000=$I$4,ROW($A$6:$A$5000)-ROW(A$6)+1,FALSE),ROWS($1:91)))))</f>
        <v/>
      </c>
      <c r="O98" s="108" t="str">
        <f t="array" ref="O98">IF($I$4="","",IF(ROWS($1:91)&gt;COUNTIF($A$6:$A$5000,$I$4),"",INDEX(H$6:H$5000,SMALL(IF($A$6:$A$5000=$I$4,ROW($A$6:$A$5000)-ROW(A$6)+1,FALSE),ROWS($1:91)))))</f>
        <v/>
      </c>
      <c r="Q98" s="104" t="str">
        <f t="shared" si="1"/>
        <v/>
      </c>
    </row>
    <row r="99" spans="1:17" ht="17.25" customHeight="1" x14ac:dyDescent="0.2">
      <c r="A99" s="156" t="str">
        <f>Ocorrências!G95</f>
        <v>0075/20</v>
      </c>
      <c r="B99" s="136" t="str">
        <f>Ocorrências!B95</f>
        <v>SAÍDA</v>
      </c>
      <c r="C99" s="136" t="str">
        <f>Ocorrências!C95</f>
        <v>ALTERAÇÃO DE PREÇO</v>
      </c>
      <c r="D99" s="136" t="str">
        <f>Ocorrências!D95</f>
        <v>SALES EQUIPAMENTOS E PRODUTOS DE HIGIENE PESSOAL LTDA</v>
      </c>
      <c r="E99" s="136">
        <f>Ocorrências!E95</f>
        <v>30</v>
      </c>
      <c r="F99" s="136">
        <f>Ocorrências!F95</f>
        <v>18.649999999999999</v>
      </c>
      <c r="G99" s="135">
        <f>Ocorrências!A95</f>
        <v>43916</v>
      </c>
      <c r="H99" s="136" t="str">
        <f>Ocorrências!H95</f>
        <v>VALOR OFERTADO FORA DA REALIDADE DE MERCADO</v>
      </c>
      <c r="I99" s="126" t="str">
        <f t="array" ref="I99">IF($I$4="","",IF(ROWS($1:92)&gt;COUNTIF($A$6:$A$5000,$I$4),"",INDEX(G$6:G$5000,SMALL(IF($A$6:$A$5000=$I$4,ROW($A$6:$A$5000)-ROW(A$6)+1,FALSE),ROWS($1:92)))))</f>
        <v/>
      </c>
      <c r="J99" s="141" t="str">
        <f t="array" ref="J99">IF($I$4="","",IF(ROWS($1:92)&gt;COUNTIF($A$6:$A$5000,$I$4),"",INDEX(B$6:B$5000,SMALL(IF($A$6:$A$5000=$I$4,ROW($A$6:$A$5000)-ROW(A$6)+1,FALSE),ROWS($1:92)))))</f>
        <v/>
      </c>
      <c r="K99" s="161" t="str">
        <f t="array" ref="K99">IF($I$4="","",IF(ROWS($1:92)&gt;COUNTIF($A$6:$A$5000,$I$4),"",INDEX(C$6:C$5000,SMALL(IF($A$6:$A$5000=$I$4,ROW($A$6:$A$5000)-ROW(A$6)+1,FALSE),ROWS($1:92)))))</f>
        <v/>
      </c>
      <c r="L99" s="108" t="str">
        <f t="array" ref="L99">IF($I$4="","",IF(ROWS($1:92)&gt;COUNTIF($A$6:$A$5000,$I$4),"",INDEX(D$6:D$5000,SMALL(IF($A$6:$A$5000=$I$4,ROW($A$6:$A$5000)-ROW(A$6)+1,FALSE),ROWS($1:92)))))</f>
        <v/>
      </c>
      <c r="M99" s="143" t="str">
        <f t="array" ref="M99">IF($I$4="","",IF(ROWS($1:92)&gt;COUNTIF($A$6:$A$5000,$I$4),"",INDEX(E$6:E$5000,SMALL(IF($A$6:$A$5000=$I$4,ROW($A$6:$A$5000)-ROW(A$6)+1,FALSE),ROWS($1:92)))))</f>
        <v/>
      </c>
      <c r="N99" s="153" t="str">
        <f t="array" ref="N99">IF($I$4="","",IF(ROWS($1:92)&gt;COUNTIF($A$6:$A$5000,$I$4),"",INDEX(F$6:F$5000,SMALL(IF($A$6:$A$5000=$I$4,ROW($A$6:$A$5000)-ROW(A$6)+1,FALSE),ROWS($1:92)))))</f>
        <v/>
      </c>
      <c r="O99" s="108" t="str">
        <f t="array" ref="O99">IF($I$4="","",IF(ROWS($1:92)&gt;COUNTIF($A$6:$A$5000,$I$4),"",INDEX(H$6:H$5000,SMALL(IF($A$6:$A$5000=$I$4,ROW($A$6:$A$5000)-ROW(A$6)+1,FALSE),ROWS($1:92)))))</f>
        <v/>
      </c>
      <c r="Q99" s="104" t="str">
        <f t="shared" si="1"/>
        <v/>
      </c>
    </row>
    <row r="100" spans="1:17" ht="17.25" customHeight="1" x14ac:dyDescent="0.2">
      <c r="A100" s="156" t="str">
        <f>Ocorrências!G96</f>
        <v>0082/20</v>
      </c>
      <c r="B100" s="136" t="str">
        <f>Ocorrências!B96</f>
        <v>SAÍDA</v>
      </c>
      <c r="C100" s="136" t="str">
        <f>Ocorrências!C96</f>
        <v>CANCELAMENTO</v>
      </c>
      <c r="D100" s="136" t="str">
        <f>Ocorrências!D96</f>
        <v xml:space="preserve">BASZI COMERCIAL LTDA ME </v>
      </c>
      <c r="E100" s="136">
        <f>Ocorrências!E96</f>
        <v>81</v>
      </c>
      <c r="F100" s="136">
        <f>Ocorrências!F96</f>
        <v>3487.5</v>
      </c>
      <c r="G100" s="135">
        <f>Ocorrências!A96</f>
        <v>43917</v>
      </c>
      <c r="H100" s="136" t="str">
        <f>Ocorrências!H96</f>
        <v xml:space="preserve">DEVOLUÇÃO TOTAL NA ENTREGA,  NOTIFICAÇÃO EXTRAJUDICIAL </v>
      </c>
      <c r="I100" s="126" t="str">
        <f t="array" ref="I100">IF($I$4="","",IF(ROWS($1:93)&gt;COUNTIF($A$6:$A$5000,$I$4),"",INDEX(G$6:G$5000,SMALL(IF($A$6:$A$5000=$I$4,ROW($A$6:$A$5000)-ROW(A$6)+1,FALSE),ROWS($1:93)))))</f>
        <v/>
      </c>
      <c r="J100" s="141" t="str">
        <f t="array" ref="J100">IF($I$4="","",IF(ROWS($1:93)&gt;COUNTIF($A$6:$A$5000,$I$4),"",INDEX(B$6:B$5000,SMALL(IF($A$6:$A$5000=$I$4,ROW($A$6:$A$5000)-ROW(A$6)+1,FALSE),ROWS($1:93)))))</f>
        <v/>
      </c>
      <c r="K100" s="161" t="str">
        <f t="array" ref="K100">IF($I$4="","",IF(ROWS($1:93)&gt;COUNTIF($A$6:$A$5000,$I$4),"",INDEX(C$6:C$5000,SMALL(IF($A$6:$A$5000=$I$4,ROW($A$6:$A$5000)-ROW(A$6)+1,FALSE),ROWS($1:93)))))</f>
        <v/>
      </c>
      <c r="L100" s="108" t="str">
        <f t="array" ref="L100">IF($I$4="","",IF(ROWS($1:93)&gt;COUNTIF($A$6:$A$5000,$I$4),"",INDEX(D$6:D$5000,SMALL(IF($A$6:$A$5000=$I$4,ROW($A$6:$A$5000)-ROW(A$6)+1,FALSE),ROWS($1:93)))))</f>
        <v/>
      </c>
      <c r="M100" s="143" t="str">
        <f t="array" ref="M100">IF($I$4="","",IF(ROWS($1:93)&gt;COUNTIF($A$6:$A$5000,$I$4),"",INDEX(E$6:E$5000,SMALL(IF($A$6:$A$5000=$I$4,ROW($A$6:$A$5000)-ROW(A$6)+1,FALSE),ROWS($1:93)))))</f>
        <v/>
      </c>
      <c r="N100" s="153" t="str">
        <f t="array" ref="N100">IF($I$4="","",IF(ROWS($1:93)&gt;COUNTIF($A$6:$A$5000,$I$4),"",INDEX(F$6:F$5000,SMALL(IF($A$6:$A$5000=$I$4,ROW($A$6:$A$5000)-ROW(A$6)+1,FALSE),ROWS($1:93)))))</f>
        <v/>
      </c>
      <c r="O100" s="108" t="str">
        <f t="array" ref="O100">IF($I$4="","",IF(ROWS($1:93)&gt;COUNTIF($A$6:$A$5000,$I$4),"",INDEX(H$6:H$5000,SMALL(IF($A$6:$A$5000=$I$4,ROW($A$6:$A$5000)-ROW(A$6)+1,FALSE),ROWS($1:93)))))</f>
        <v/>
      </c>
      <c r="Q100" s="104" t="str">
        <f t="shared" si="1"/>
        <v/>
      </c>
    </row>
    <row r="101" spans="1:17" x14ac:dyDescent="0.2">
      <c r="A101" s="156" t="str">
        <f>Ocorrências!G97</f>
        <v>0089/20</v>
      </c>
      <c r="B101" s="136" t="str">
        <f>Ocorrências!B97</f>
        <v>SAÍDA</v>
      </c>
      <c r="C101" s="136" t="str">
        <f>Ocorrências!C97</f>
        <v>CANCELAMENTO</v>
      </c>
      <c r="D101" s="136" t="str">
        <f>Ocorrências!D97</f>
        <v>C.B.S MEDICO CIENTIFICA S/A</v>
      </c>
      <c r="E101" s="136">
        <f>Ocorrências!E97</f>
        <v>71</v>
      </c>
      <c r="F101" s="136">
        <f>Ocorrências!F97</f>
        <v>108</v>
      </c>
      <c r="G101" s="135">
        <f>Ocorrências!A97</f>
        <v>43917</v>
      </c>
      <c r="H101" s="136" t="str">
        <f>Ocorrências!H97</f>
        <v>SEM ESTOQUE</v>
      </c>
      <c r="I101" s="150"/>
      <c r="J101" s="142"/>
      <c r="K101" s="162"/>
      <c r="L101" s="164"/>
      <c r="M101" s="144"/>
      <c r="N101" s="155"/>
      <c r="O101" s="164"/>
      <c r="P101" s="139"/>
      <c r="Q101" s="140"/>
    </row>
    <row r="102" spans="1:17" x14ac:dyDescent="0.2">
      <c r="A102" s="156" t="str">
        <f>Ocorrências!G98</f>
        <v>0089/20</v>
      </c>
      <c r="B102" s="136" t="str">
        <f>Ocorrências!B98</f>
        <v>SAÍDA</v>
      </c>
      <c r="C102" s="136" t="str">
        <f>Ocorrências!C98</f>
        <v>ALTERAÇÃO DE PREÇO</v>
      </c>
      <c r="D102" s="136" t="str">
        <f>Ocorrências!D98</f>
        <v>C.B.S MEDICO CIENTIFICA S/A</v>
      </c>
      <c r="E102" s="136">
        <f>Ocorrências!E98</f>
        <v>93</v>
      </c>
      <c r="F102" s="136">
        <f>Ocorrências!F98</f>
        <v>0.42</v>
      </c>
      <c r="G102" s="135">
        <f>Ocorrências!A98</f>
        <v>43917</v>
      </c>
      <c r="H102" s="136" t="str">
        <f>Ocorrências!H98</f>
        <v>ALTERAÇÃO DE VALOR UNITARIO</v>
      </c>
    </row>
    <row r="103" spans="1:17" x14ac:dyDescent="0.2">
      <c r="A103" s="156" t="str">
        <f>Ocorrências!G99</f>
        <v>0089/20</v>
      </c>
      <c r="B103" s="136" t="str">
        <f>Ocorrências!B99</f>
        <v>ENTRADA</v>
      </c>
      <c r="C103" s="136" t="str">
        <f>Ocorrências!C99</f>
        <v>PEDIDO ADICIONAL</v>
      </c>
      <c r="D103" s="136" t="str">
        <f>Ocorrências!D99</f>
        <v>C.B.S MEDICO CIENTIFICA S/A</v>
      </c>
      <c r="E103" s="136">
        <f>Ocorrências!E99</f>
        <v>0</v>
      </c>
      <c r="F103" s="136">
        <f>Ocorrências!F99</f>
        <v>600</v>
      </c>
      <c r="G103" s="135">
        <f>Ocorrências!A99</f>
        <v>43917</v>
      </c>
      <c r="H103" s="136">
        <f>Ocorrências!H99</f>
        <v>0</v>
      </c>
    </row>
    <row r="104" spans="1:17" x14ac:dyDescent="0.2">
      <c r="A104" s="156" t="str">
        <f>Ocorrências!G100</f>
        <v>0089/20</v>
      </c>
      <c r="B104" s="136" t="str">
        <f>Ocorrências!B100</f>
        <v>SAÍDA</v>
      </c>
      <c r="C104" s="136" t="str">
        <f>Ocorrências!C100</f>
        <v>ENTREGA PARCIAL</v>
      </c>
      <c r="D104" s="136" t="str">
        <f>Ocorrências!D100</f>
        <v>CIRURGICA FERNANDES COMERCIO MATERIAIS CIRURGICOS  HOSPITALARES LTDA</v>
      </c>
      <c r="E104" s="136">
        <f>Ocorrências!E100</f>
        <v>96</v>
      </c>
      <c r="F104" s="136">
        <f>Ocorrências!F100</f>
        <v>541.95000000000005</v>
      </c>
      <c r="G104" s="135">
        <f>Ocorrências!A100</f>
        <v>43917</v>
      </c>
      <c r="H104" s="136" t="str">
        <f>Ocorrências!H100</f>
        <v>SEM ESTOQUE</v>
      </c>
    </row>
    <row r="105" spans="1:17" x14ac:dyDescent="0.2">
      <c r="A105" s="156" t="str">
        <f>Ocorrências!G101</f>
        <v>0089/20</v>
      </c>
      <c r="B105" s="136" t="str">
        <f>Ocorrências!B101</f>
        <v>ENTRADA</v>
      </c>
      <c r="C105" s="136" t="str">
        <f>Ocorrências!C101</f>
        <v>ALTERAÇÃO DE PREÇO</v>
      </c>
      <c r="D105" s="136" t="str">
        <f>Ocorrências!D101</f>
        <v>CIRURGICA FERNANDES COMERCIO MATERIAIS CIRURGICOS  HOSPITALARES LTDA</v>
      </c>
      <c r="E105" s="136">
        <f>Ocorrências!E101</f>
        <v>12</v>
      </c>
      <c r="F105" s="136">
        <f>Ocorrências!F101</f>
        <v>54.15</v>
      </c>
      <c r="G105" s="135">
        <f>Ocorrências!A101</f>
        <v>43917</v>
      </c>
      <c r="H105" s="136" t="str">
        <f>Ocorrências!H101</f>
        <v>ADEQUAÇÃO DE EMBALAGEM</v>
      </c>
    </row>
    <row r="106" spans="1:17" x14ac:dyDescent="0.2">
      <c r="A106" s="156" t="str">
        <f>Ocorrências!G102</f>
        <v>0089/20</v>
      </c>
      <c r="B106" s="136" t="str">
        <f>Ocorrências!B102</f>
        <v>ENTRADA</v>
      </c>
      <c r="C106" s="136" t="str">
        <f>Ocorrências!C102</f>
        <v>ALTERAÇÃO DE PREÇO</v>
      </c>
      <c r="D106" s="136" t="str">
        <f>Ocorrências!D102</f>
        <v>CIRURGICA FERNANDES COMERCIO MATERIAIS CIRURGICOS  HOSPITALARES LTDA</v>
      </c>
      <c r="E106" s="136">
        <f>Ocorrências!E102</f>
        <v>13</v>
      </c>
      <c r="F106" s="136">
        <f>Ocorrências!F102</f>
        <v>40.61</v>
      </c>
      <c r="G106" s="135">
        <f>Ocorrências!A102</f>
        <v>43917</v>
      </c>
      <c r="H106" s="136" t="str">
        <f>Ocorrências!H102</f>
        <v>ADEQUAÇÃO DE EMBALAGEM</v>
      </c>
    </row>
    <row r="107" spans="1:17" x14ac:dyDescent="0.2">
      <c r="A107" s="156" t="str">
        <f>Ocorrências!G103</f>
        <v>0089/20</v>
      </c>
      <c r="B107" s="136" t="str">
        <f>Ocorrências!B103</f>
        <v>SAÍDA</v>
      </c>
      <c r="C107" s="136" t="str">
        <f>Ocorrências!C103</f>
        <v>ENTREGA PARCIAL</v>
      </c>
      <c r="D107" s="136" t="str">
        <f>Ocorrências!D103</f>
        <v>M.N.P CUSTODIO COM DE PROD HOSPITALARES EIRELI</v>
      </c>
      <c r="E107" s="136">
        <f>Ocorrências!E103</f>
        <v>59</v>
      </c>
      <c r="F107" s="136">
        <f>Ocorrências!F103</f>
        <v>6.73</v>
      </c>
      <c r="G107" s="135">
        <f>Ocorrências!A103</f>
        <v>43917</v>
      </c>
      <c r="H107" s="136" t="str">
        <f>Ocorrências!H103</f>
        <v>SEM ESTOQUE</v>
      </c>
    </row>
    <row r="108" spans="1:17" x14ac:dyDescent="0.2">
      <c r="A108" s="156" t="str">
        <f>Ocorrências!G104</f>
        <v>0085/20</v>
      </c>
      <c r="B108" s="136" t="str">
        <f>Ocorrências!B104</f>
        <v>SAÍDA</v>
      </c>
      <c r="C108" s="136" t="str">
        <f>Ocorrências!C104</f>
        <v>CANCELAMENTO</v>
      </c>
      <c r="D108" s="136" t="str">
        <f>Ocorrências!D104</f>
        <v>SISTEMAS DE SERVIÇOS RB QUALITY COM DE EMBALAGENS LTDA</v>
      </c>
      <c r="E108" s="136">
        <f>Ocorrências!E104</f>
        <v>5</v>
      </c>
      <c r="F108" s="136">
        <f>Ocorrências!F104</f>
        <v>4888</v>
      </c>
      <c r="G108" s="135">
        <f>Ocorrências!A104</f>
        <v>43920</v>
      </c>
      <c r="H108" s="136" t="str">
        <f>Ocorrências!H104</f>
        <v>FORNECEDOR SEM ITEM NO ESTOQUE</v>
      </c>
    </row>
    <row r="109" spans="1:17" x14ac:dyDescent="0.2">
      <c r="A109" s="156" t="str">
        <f>Ocorrências!G105</f>
        <v>0089/20</v>
      </c>
      <c r="B109" s="136" t="str">
        <f>Ocorrências!B105</f>
        <v>SAÍDA</v>
      </c>
      <c r="C109" s="136" t="str">
        <f>Ocorrências!C105</f>
        <v>CANCELAMENTO</v>
      </c>
      <c r="D109" s="136" t="str">
        <f>Ocorrências!D105</f>
        <v>COMERCIAL CIRUGICA RIOCLARENSE LTDA</v>
      </c>
      <c r="E109" s="136">
        <f>Ocorrências!E105</f>
        <v>63</v>
      </c>
      <c r="F109" s="136">
        <f>Ocorrências!F105</f>
        <v>204</v>
      </c>
      <c r="G109" s="135">
        <f>Ocorrências!A105</f>
        <v>43920</v>
      </c>
      <c r="H109" s="136" t="str">
        <f>Ocorrências!H105</f>
        <v>SEM ESTOQUE</v>
      </c>
    </row>
    <row r="110" spans="1:17" x14ac:dyDescent="0.2">
      <c r="A110" s="156" t="str">
        <f>Ocorrências!G106</f>
        <v>0089/20</v>
      </c>
      <c r="B110" s="136" t="str">
        <f>Ocorrências!B106</f>
        <v>SAÍDA</v>
      </c>
      <c r="C110" s="136" t="str">
        <f>Ocorrências!C106</f>
        <v>CANCELAMENTO</v>
      </c>
      <c r="D110" s="136" t="str">
        <f>Ocorrências!D106</f>
        <v>COMERCIAL CIRUGICA RIOCLARENSE LTDA</v>
      </c>
      <c r="E110" s="136">
        <f>Ocorrências!E106</f>
        <v>64</v>
      </c>
      <c r="F110" s="136">
        <f>Ocorrências!F106</f>
        <v>204</v>
      </c>
      <c r="G110" s="135">
        <f>Ocorrências!A106</f>
        <v>43920</v>
      </c>
      <c r="H110" s="136" t="str">
        <f>Ocorrências!H106</f>
        <v>SEM ESTOQUE</v>
      </c>
    </row>
    <row r="111" spans="1:17" x14ac:dyDescent="0.2">
      <c r="A111" s="156" t="str">
        <f>Ocorrências!G107</f>
        <v>0089/20</v>
      </c>
      <c r="B111" s="136" t="str">
        <f>Ocorrências!B107</f>
        <v>ENTRADA</v>
      </c>
      <c r="C111" s="136" t="str">
        <f>Ocorrências!C107</f>
        <v>ADEQUAÇÃO DE QUANTITATIVO</v>
      </c>
      <c r="D111" s="136" t="str">
        <f>Ocorrências!D107</f>
        <v>DE PAULI COMERCIO REPRESENTAÇÃO IMP E EXP LTDA</v>
      </c>
      <c r="E111" s="136">
        <f>Ocorrências!E107</f>
        <v>80</v>
      </c>
      <c r="F111" s="136">
        <f>Ocorrências!F107</f>
        <v>11.6</v>
      </c>
      <c r="G111" s="135">
        <f>Ocorrências!A107</f>
        <v>43920</v>
      </c>
      <c r="H111" s="136" t="str">
        <f>Ocorrências!H107</f>
        <v>ADEQUAÇÃO DE EMBALAGEM</v>
      </c>
    </row>
    <row r="112" spans="1:17" x14ac:dyDescent="0.2">
      <c r="A112" s="156" t="str">
        <f>Ocorrências!G108</f>
        <v>0089/20</v>
      </c>
      <c r="B112" s="136" t="str">
        <f>Ocorrências!B108</f>
        <v>ENTRADA</v>
      </c>
      <c r="C112" s="136" t="str">
        <f>Ocorrências!C108</f>
        <v>ADEQUAÇÃO DE QUANTITATIVO</v>
      </c>
      <c r="D112" s="136" t="str">
        <f>Ocorrências!D108</f>
        <v>DE PAULI COMERCIO REPRESENTAÇÃO IMP E EXP LTDA</v>
      </c>
      <c r="E112" s="136">
        <f>Ocorrências!E108</f>
        <v>81</v>
      </c>
      <c r="F112" s="136">
        <f>Ocorrências!F108</f>
        <v>11.6</v>
      </c>
      <c r="G112" s="135">
        <f>Ocorrências!A108</f>
        <v>43920</v>
      </c>
      <c r="H112" s="136" t="str">
        <f>Ocorrências!H108</f>
        <v>ADEQUAÇÃO DE EMBALAGEM</v>
      </c>
    </row>
    <row r="113" spans="1:8" x14ac:dyDescent="0.2">
      <c r="A113" s="156" t="str">
        <f>Ocorrências!G109</f>
        <v>0089/20</v>
      </c>
      <c r="B113" s="136" t="str">
        <f>Ocorrências!B109</f>
        <v>ENTRADA</v>
      </c>
      <c r="C113" s="136" t="str">
        <f>Ocorrências!C109</f>
        <v>PEDIDO ADICIONAL</v>
      </c>
      <c r="D113" s="136" t="str">
        <f>Ocorrências!D109</f>
        <v>OCEAN PROD HOSP LTDA</v>
      </c>
      <c r="E113" s="136">
        <f>Ocorrências!E109</f>
        <v>0</v>
      </c>
      <c r="F113" s="136">
        <f>Ocorrências!F109</f>
        <v>142</v>
      </c>
      <c r="G113" s="135">
        <f>Ocorrências!A109</f>
        <v>43920</v>
      </c>
      <c r="H113" s="136">
        <f>Ocorrências!H109</f>
        <v>0</v>
      </c>
    </row>
    <row r="114" spans="1:8" x14ac:dyDescent="0.2">
      <c r="A114" s="156" t="str">
        <f>Ocorrências!G110</f>
        <v>0082/20</v>
      </c>
      <c r="B114" s="136" t="str">
        <f>Ocorrências!B110</f>
        <v>SAÍDA</v>
      </c>
      <c r="C114" s="136" t="str">
        <f>Ocorrências!C110</f>
        <v>CANCELAMENTO</v>
      </c>
      <c r="D114" s="136" t="str">
        <f>Ocorrências!D110</f>
        <v>CTM EXPRESA DISTRIBUIDORA DE MEDICAMENTOS</v>
      </c>
      <c r="E114" s="136">
        <f>Ocorrências!E110</f>
        <v>6</v>
      </c>
      <c r="F114" s="136">
        <f>Ocorrências!F110</f>
        <v>1725</v>
      </c>
      <c r="G114" s="135">
        <f>Ocorrências!A110</f>
        <v>43921</v>
      </c>
      <c r="H114" s="136" t="str">
        <f>Ocorrências!H110</f>
        <v>FORNECEDOR SOLICITOU CANCELAMENTO</v>
      </c>
    </row>
    <row r="115" spans="1:8" x14ac:dyDescent="0.2">
      <c r="A115" s="156" t="str">
        <f>Ocorrências!G111</f>
        <v>0082/20</v>
      </c>
      <c r="B115" s="136" t="str">
        <f>Ocorrências!B111</f>
        <v>ENTRADA</v>
      </c>
      <c r="C115" s="136" t="str">
        <f>Ocorrências!C111</f>
        <v>PEDIDO ADICIONAL</v>
      </c>
      <c r="D115" s="136" t="str">
        <f>Ocorrências!D111</f>
        <v>MEDICAMENTAL HOSPITALAR LTDA</v>
      </c>
      <c r="E115" s="136">
        <f>Ocorrências!E111</f>
        <v>6</v>
      </c>
      <c r="F115" s="136">
        <f>Ocorrências!F111</f>
        <v>1148</v>
      </c>
      <c r="G115" s="135">
        <f>Ocorrências!A111</f>
        <v>43921</v>
      </c>
      <c r="H115" s="136" t="str">
        <f>Ocorrências!H111</f>
        <v>ADICIONAL</v>
      </c>
    </row>
    <row r="116" spans="1:8" x14ac:dyDescent="0.2">
      <c r="A116" s="156" t="str">
        <f>Ocorrências!G112</f>
        <v>0082/20</v>
      </c>
      <c r="B116" s="136" t="str">
        <f>Ocorrências!B112</f>
        <v>SAÍDA</v>
      </c>
      <c r="C116" s="136" t="str">
        <f>Ocorrências!C112</f>
        <v>CANCELAMENTO</v>
      </c>
      <c r="D116" s="136" t="str">
        <f>Ocorrências!D112</f>
        <v>AFMED DISTRIBUIDORA DE MEDICAMENTOS E MATERIAL HOSPITALAR LTDA ME</v>
      </c>
      <c r="E116" s="136">
        <f>Ocorrências!E112</f>
        <v>18</v>
      </c>
      <c r="F116" s="136">
        <f>Ocorrências!F112</f>
        <v>4485</v>
      </c>
      <c r="G116" s="135">
        <f>Ocorrências!A112</f>
        <v>43921</v>
      </c>
      <c r="H116" s="136" t="str">
        <f>Ocorrências!H112</f>
        <v>FORNECEDOR SEM ITEM NO ESTOQUE</v>
      </c>
    </row>
    <row r="117" spans="1:8" x14ac:dyDescent="0.2">
      <c r="A117" s="156" t="str">
        <f>Ocorrências!G113</f>
        <v>0082/20</v>
      </c>
      <c r="B117" s="136" t="str">
        <f>Ocorrências!B113</f>
        <v>ENTRADA</v>
      </c>
      <c r="C117" s="136" t="str">
        <f>Ocorrências!C113</f>
        <v>PEDIDO ADICIONAL</v>
      </c>
      <c r="D117" s="136" t="str">
        <f>Ocorrências!D113</f>
        <v>SODROGAS DIST DE MED E MAT MEDICO HOSP LTDA</v>
      </c>
      <c r="E117" s="136">
        <f>Ocorrências!E113</f>
        <v>18</v>
      </c>
      <c r="F117" s="136">
        <f>Ocorrências!F113</f>
        <v>7492.5</v>
      </c>
      <c r="G117" s="135">
        <f>Ocorrências!A113</f>
        <v>43921</v>
      </c>
      <c r="H117" s="136" t="str">
        <f>Ocorrências!H113</f>
        <v>ADICIONAL</v>
      </c>
    </row>
    <row r="118" spans="1:8" x14ac:dyDescent="0.2">
      <c r="A118" s="156" t="str">
        <f>Ocorrências!G114</f>
        <v>0082/20</v>
      </c>
      <c r="B118" s="136" t="str">
        <f>Ocorrências!B114</f>
        <v>SAÍDA</v>
      </c>
      <c r="C118" s="136" t="str">
        <f>Ocorrências!C114</f>
        <v>ENTREGA PARCIAL</v>
      </c>
      <c r="D118" s="136" t="str">
        <f>Ocorrências!D114</f>
        <v>CTM EXPRESA DISTRIBUIDORA DE MEDICAMENTOS</v>
      </c>
      <c r="E118" s="136">
        <f>Ocorrências!E114</f>
        <v>66</v>
      </c>
      <c r="F118" s="136">
        <f>Ocorrências!F114</f>
        <v>420</v>
      </c>
      <c r="G118" s="135">
        <f>Ocorrências!A114</f>
        <v>43921</v>
      </c>
      <c r="H118" s="136" t="str">
        <f>Ocorrências!H114</f>
        <v>SALDO NÃO ENTREGUE</v>
      </c>
    </row>
    <row r="119" spans="1:8" x14ac:dyDescent="0.2">
      <c r="A119" s="156" t="str">
        <f>Ocorrências!G115</f>
        <v>0085/20</v>
      </c>
      <c r="B119" s="136" t="str">
        <f>Ocorrências!B115</f>
        <v>SAÍDA</v>
      </c>
      <c r="C119" s="136" t="str">
        <f>Ocorrências!C115</f>
        <v>CANCELAMENTO</v>
      </c>
      <c r="D119" s="136" t="str">
        <f>Ocorrências!D115</f>
        <v>SALES EQUIPAMENTOS E PRODUTOS DE HIGIENE PESSOAL LTDA</v>
      </c>
      <c r="E119" s="136" t="str">
        <f>Ocorrências!E115</f>
        <v>2 e 3</v>
      </c>
      <c r="F119" s="136">
        <f>Ocorrências!F115</f>
        <v>1119.5</v>
      </c>
      <c r="G119" s="135">
        <f>Ocorrências!A115</f>
        <v>43921</v>
      </c>
      <c r="H119" s="136" t="str">
        <f>Ocorrências!H115</f>
        <v>FORNECEDOR SEM ITEM NO ESTOQUE</v>
      </c>
    </row>
    <row r="120" spans="1:8" x14ac:dyDescent="0.2">
      <c r="A120" s="156" t="str">
        <f>Ocorrências!G116</f>
        <v>0089/20</v>
      </c>
      <c r="B120" s="136" t="str">
        <f>Ocorrências!B116</f>
        <v>ENTRADA</v>
      </c>
      <c r="C120" s="136" t="str">
        <f>Ocorrências!C116</f>
        <v>PEDIDO ADICIONAL</v>
      </c>
      <c r="D120" s="136" t="str">
        <f>Ocorrências!D116</f>
        <v>CIRURGICA OLIMPIO EIRELI</v>
      </c>
      <c r="E120" s="136">
        <f>Ocorrências!E116</f>
        <v>0</v>
      </c>
      <c r="F120" s="136">
        <f>Ocorrências!F116</f>
        <v>4821</v>
      </c>
      <c r="G120" s="135">
        <f>Ocorrências!A116</f>
        <v>43921</v>
      </c>
      <c r="H120" s="136" t="str">
        <f>Ocorrências!H116</f>
        <v>PEDIDO ADICIONAL</v>
      </c>
    </row>
    <row r="121" spans="1:8" x14ac:dyDescent="0.2">
      <c r="A121" s="156" t="str">
        <f>Ocorrências!G117</f>
        <v>0089/20</v>
      </c>
      <c r="B121" s="136" t="str">
        <f>Ocorrências!B117</f>
        <v>SAÍDA</v>
      </c>
      <c r="C121" s="136" t="str">
        <f>Ocorrências!C117</f>
        <v>CANCELAMENTO</v>
      </c>
      <c r="D121" s="136" t="str">
        <f>Ocorrências!D117</f>
        <v>OCEAN PROD HOSP LTDA</v>
      </c>
      <c r="E121" s="136">
        <f>Ocorrências!E117</f>
        <v>46</v>
      </c>
      <c r="F121" s="136">
        <f>Ocorrências!F117</f>
        <v>847</v>
      </c>
      <c r="G121" s="135">
        <f>Ocorrências!A117</f>
        <v>43921</v>
      </c>
      <c r="H121" s="136" t="str">
        <f>Ocorrências!H117</f>
        <v>SEM ESTOQUE</v>
      </c>
    </row>
    <row r="122" spans="1:8" x14ac:dyDescent="0.2">
      <c r="A122" s="156" t="str">
        <f>Ocorrências!G118</f>
        <v>0089/20</v>
      </c>
      <c r="B122" s="136" t="str">
        <f>Ocorrências!B118</f>
        <v>SAÍDA</v>
      </c>
      <c r="C122" s="136" t="str">
        <f>Ocorrências!C118</f>
        <v>CANCELAMENTO</v>
      </c>
      <c r="D122" s="136" t="str">
        <f>Ocorrências!D118</f>
        <v>OCEAN PROD HOSP LTDA</v>
      </c>
      <c r="E122" s="136">
        <f>Ocorrências!E118</f>
        <v>88</v>
      </c>
      <c r="F122" s="136">
        <f>Ocorrências!F118</f>
        <v>3460</v>
      </c>
      <c r="G122" s="135">
        <f>Ocorrências!A118</f>
        <v>43921</v>
      </c>
      <c r="H122" s="136" t="str">
        <f>Ocorrências!H118</f>
        <v>SEM ESTOQUE</v>
      </c>
    </row>
    <row r="123" spans="1:8" x14ac:dyDescent="0.2">
      <c r="A123" s="156" t="str">
        <f>Ocorrências!G119</f>
        <v>0089/20</v>
      </c>
      <c r="B123" s="136" t="str">
        <f>Ocorrências!B119</f>
        <v>SAÍDA</v>
      </c>
      <c r="C123" s="136" t="str">
        <f>Ocorrências!C119</f>
        <v>CANCELAMENTO</v>
      </c>
      <c r="D123" s="136" t="str">
        <f>Ocorrências!D119</f>
        <v>OCEAN PROD HOSP LTDA</v>
      </c>
      <c r="E123" s="136">
        <f>Ocorrências!E119</f>
        <v>47</v>
      </c>
      <c r="F123" s="136">
        <f>Ocorrências!F119</f>
        <v>277</v>
      </c>
      <c r="G123" s="135">
        <f>Ocorrências!A119</f>
        <v>43921</v>
      </c>
      <c r="H123" s="136" t="str">
        <f>Ocorrências!H119</f>
        <v>SEM ESTOQUE</v>
      </c>
    </row>
    <row r="124" spans="1:8" x14ac:dyDescent="0.2">
      <c r="A124" s="156" t="str">
        <f>Ocorrências!G120</f>
        <v>0063/20</v>
      </c>
      <c r="B124" s="136" t="str">
        <f>Ocorrências!B120</f>
        <v>SAÍDA</v>
      </c>
      <c r="C124" s="136" t="str">
        <f>Ocorrências!C120</f>
        <v>ENTREGA PARCIAL</v>
      </c>
      <c r="D124" s="136" t="str">
        <f>Ocorrências!D120</f>
        <v>TROPICAL DISTRIBUIDORA DE HORTIFRUTIGRANJEIROS LTDA</v>
      </c>
      <c r="E124" s="136">
        <f>Ocorrências!E120</f>
        <v>0</v>
      </c>
      <c r="F124" s="136">
        <f>Ocorrências!F120</f>
        <v>1351.35</v>
      </c>
      <c r="G124" s="135">
        <f>Ocorrências!A120</f>
        <v>43922</v>
      </c>
      <c r="H124" s="136" t="str">
        <f>Ocorrências!H120</f>
        <v>SALDO NÃO ENTEGUE (SOB DEMANDA)</v>
      </c>
    </row>
    <row r="125" spans="1:8" x14ac:dyDescent="0.2">
      <c r="A125" s="156" t="str">
        <f>Ocorrências!G121</f>
        <v>0063/20</v>
      </c>
      <c r="B125" s="136" t="str">
        <f>Ocorrências!B121</f>
        <v>SAÍDA</v>
      </c>
      <c r="C125" s="136" t="str">
        <f>Ocorrências!C121</f>
        <v>ENTREGA PARCIAL</v>
      </c>
      <c r="D125" s="136" t="str">
        <f>Ocorrências!D121</f>
        <v>A V BARROS &amp; VILLARES LTDA</v>
      </c>
      <c r="E125" s="136">
        <f>Ocorrências!E121</f>
        <v>0</v>
      </c>
      <c r="F125" s="136">
        <f>Ocorrências!F121</f>
        <v>1032.6500000000001</v>
      </c>
      <c r="G125" s="135">
        <f>Ocorrências!A121</f>
        <v>43922</v>
      </c>
      <c r="H125" s="136" t="str">
        <f>Ocorrências!H121</f>
        <v>SALDO NÃO ENTEGUE (SOB DEMANDA)</v>
      </c>
    </row>
    <row r="126" spans="1:8" x14ac:dyDescent="0.2">
      <c r="A126" s="156" t="str">
        <f>Ocorrências!G122</f>
        <v>0064/20</v>
      </c>
      <c r="B126" s="136" t="str">
        <f>Ocorrências!B122</f>
        <v>SAÍDA</v>
      </c>
      <c r="C126" s="136" t="str">
        <f>Ocorrências!C122</f>
        <v>ENTREGA PARCIAL</v>
      </c>
      <c r="D126" s="136" t="str">
        <f>Ocorrências!D122</f>
        <v>ALMEIDA COMERCIO DE ALIMENTOS EIRELI</v>
      </c>
      <c r="E126" s="136">
        <f>Ocorrências!E122</f>
        <v>0</v>
      </c>
      <c r="F126" s="136">
        <f>Ocorrências!F122</f>
        <v>1094.96</v>
      </c>
      <c r="G126" s="135">
        <f>Ocorrências!A122</f>
        <v>43922</v>
      </c>
      <c r="H126" s="136" t="str">
        <f>Ocorrências!H122</f>
        <v>SALDO NÃO ENTEGUE (SOB DEMANDA)</v>
      </c>
    </row>
    <row r="127" spans="1:8" x14ac:dyDescent="0.2">
      <c r="A127" s="156" t="str">
        <f>Ocorrências!G123</f>
        <v>0064/20</v>
      </c>
      <c r="B127" s="136" t="str">
        <f>Ocorrências!B123</f>
        <v>SAÍDA</v>
      </c>
      <c r="C127" s="136" t="str">
        <f>Ocorrências!C123</f>
        <v>ENTREGA PARCIAL</v>
      </c>
      <c r="D127" s="136" t="str">
        <f>Ocorrências!D123</f>
        <v xml:space="preserve">C. F. S. SUPERMERCADO EIRELI </v>
      </c>
      <c r="E127" s="136">
        <f>Ocorrências!E123</f>
        <v>0</v>
      </c>
      <c r="F127" s="136">
        <f>Ocorrências!F123</f>
        <v>292.83999999999997</v>
      </c>
      <c r="G127" s="135">
        <f>Ocorrências!A123</f>
        <v>43922</v>
      </c>
      <c r="H127" s="136" t="str">
        <f>Ocorrências!H123</f>
        <v>SALDO NÃO ENTEGUE (SOB DEMANDA)</v>
      </c>
    </row>
    <row r="128" spans="1:8" x14ac:dyDescent="0.2">
      <c r="A128" s="156" t="str">
        <f>Ocorrências!G124</f>
        <v>0065/20</v>
      </c>
      <c r="B128" s="136" t="str">
        <f>Ocorrências!B124</f>
        <v>SAÍDA</v>
      </c>
      <c r="C128" s="136" t="str">
        <f>Ocorrências!C124</f>
        <v>ENTREGA PARCIAL</v>
      </c>
      <c r="D128" s="136" t="str">
        <f>Ocorrências!D124</f>
        <v>CALVO COMERCIO IMPORTAÇÃO E EXPORTAÇÃO LTDA</v>
      </c>
      <c r="E128" s="136" t="str">
        <f>Ocorrências!E124</f>
        <v>-</v>
      </c>
      <c r="F128" s="136">
        <f>Ocorrências!F124</f>
        <v>648.65</v>
      </c>
      <c r="G128" s="135">
        <f>Ocorrências!A124</f>
        <v>43922</v>
      </c>
      <c r="H128" s="136" t="str">
        <f>Ocorrências!H124</f>
        <v>SALDO NÃO ENTREGUE (DEMANDA NUTRIÇÃO)</v>
      </c>
    </row>
    <row r="129" spans="1:8" x14ac:dyDescent="0.2">
      <c r="A129" s="156" t="str">
        <f>Ocorrências!G125</f>
        <v>0065/20</v>
      </c>
      <c r="B129" s="136" t="str">
        <f>Ocorrências!B125</f>
        <v>SAÍDA</v>
      </c>
      <c r="C129" s="136" t="str">
        <f>Ocorrências!C125</f>
        <v>ENTREGA PARCIAL</v>
      </c>
      <c r="D129" s="136" t="str">
        <f>Ocorrências!D125</f>
        <v>ALMEIDA E CARREIRO COMERCIO DE ALIMENTOS</v>
      </c>
      <c r="E129" s="136" t="str">
        <f>Ocorrências!E125</f>
        <v>-</v>
      </c>
      <c r="F129" s="136">
        <f>Ocorrências!F125</f>
        <v>1622.24</v>
      </c>
      <c r="G129" s="135">
        <f>Ocorrências!A125</f>
        <v>43922</v>
      </c>
      <c r="H129" s="136" t="str">
        <f>Ocorrências!H125</f>
        <v>SALDO NÃO ENTREGUE (DEMANDA NUTRIÇÃO)</v>
      </c>
    </row>
    <row r="130" spans="1:8" x14ac:dyDescent="0.2">
      <c r="A130" s="156" t="str">
        <f>Ocorrências!G126</f>
        <v>0065/20</v>
      </c>
      <c r="B130" s="136" t="str">
        <f>Ocorrências!B126</f>
        <v>SAÍDA</v>
      </c>
      <c r="C130" s="136" t="str">
        <f>Ocorrências!C126</f>
        <v>ENTREGA PARCIAL</v>
      </c>
      <c r="D130" s="136" t="str">
        <f>Ocorrências!D126</f>
        <v>COPOLFOOD COMERCIO DE PRODUTOS ALIMENTICIOS</v>
      </c>
      <c r="E130" s="136" t="str">
        <f>Ocorrências!E126</f>
        <v>-</v>
      </c>
      <c r="F130" s="136">
        <f>Ocorrências!F126</f>
        <v>1100.46</v>
      </c>
      <c r="G130" s="135">
        <f>Ocorrências!A126</f>
        <v>43922</v>
      </c>
      <c r="H130" s="136" t="str">
        <f>Ocorrências!H126</f>
        <v>SALDO NÃO ENTREGUE (DEMANDA NUTRIÇÃO)</v>
      </c>
    </row>
    <row r="131" spans="1:8" x14ac:dyDescent="0.2">
      <c r="A131" s="156" t="str">
        <f>Ocorrências!G127</f>
        <v>0065/20</v>
      </c>
      <c r="B131" s="136" t="str">
        <f>Ocorrências!B127</f>
        <v>SAÍDA</v>
      </c>
      <c r="C131" s="136" t="str">
        <f>Ocorrências!C127</f>
        <v>ENTREGA PARCIAL</v>
      </c>
      <c r="D131" s="136" t="str">
        <f>Ocorrências!D127</f>
        <v>FESTPAN ALIMENTOS IMP E EXP LTDA</v>
      </c>
      <c r="E131" s="136" t="str">
        <f>Ocorrências!E127</f>
        <v>-</v>
      </c>
      <c r="F131" s="136">
        <f>Ocorrências!F127</f>
        <v>611.89</v>
      </c>
      <c r="G131" s="135">
        <f>Ocorrências!A127</f>
        <v>43922</v>
      </c>
      <c r="H131" s="136" t="str">
        <f>Ocorrências!H127</f>
        <v>SALDO NÃO ENTREGUE (DEMANDA NUTRIÇÃO)</v>
      </c>
    </row>
    <row r="132" spans="1:8" x14ac:dyDescent="0.2">
      <c r="A132" s="156" t="str">
        <f>Ocorrências!G128</f>
        <v>0065/20</v>
      </c>
      <c r="B132" s="136" t="str">
        <f>Ocorrências!B128</f>
        <v>SAÍDA</v>
      </c>
      <c r="C132" s="136" t="str">
        <f>Ocorrências!C128</f>
        <v>ENTREGA PARCIAL</v>
      </c>
      <c r="D132" s="136" t="str">
        <f>Ocorrências!D128</f>
        <v>MERCANTIL PRIMAR LTDA</v>
      </c>
      <c r="E132" s="136" t="str">
        <f>Ocorrências!E128</f>
        <v>-</v>
      </c>
      <c r="F132" s="136">
        <f>Ocorrências!F128</f>
        <v>3823.39</v>
      </c>
      <c r="G132" s="135">
        <f>Ocorrências!A128</f>
        <v>43922</v>
      </c>
      <c r="H132" s="136" t="str">
        <f>Ocorrências!H128</f>
        <v>SALDO NÃO ENTREGUE (DEMANDA NUTRIÇÃO)</v>
      </c>
    </row>
    <row r="133" spans="1:8" x14ac:dyDescent="0.2">
      <c r="A133" s="156" t="str">
        <f>Ocorrências!G129</f>
        <v>0065/20</v>
      </c>
      <c r="B133" s="136" t="str">
        <f>Ocorrências!B129</f>
        <v>SAÍDA</v>
      </c>
      <c r="C133" s="136" t="str">
        <f>Ocorrências!C129</f>
        <v>CANCELAMENTO</v>
      </c>
      <c r="D133" s="136" t="str">
        <f>Ocorrências!D129</f>
        <v>WASHINGTON DOS SANTOS MARTINS - ME</v>
      </c>
      <c r="E133" s="136" t="str">
        <f>Ocorrências!E129</f>
        <v>BOLO RECHEADO</v>
      </c>
      <c r="F133" s="136">
        <f>Ocorrências!F129</f>
        <v>135</v>
      </c>
      <c r="G133" s="135">
        <f>Ocorrências!A129</f>
        <v>43922</v>
      </c>
      <c r="H133" s="136" t="str">
        <f>Ocorrências!H129</f>
        <v>CANCELADO DEVIDO A RESTRIÇÃO DE AGLOMERAÇÃO ( ANIVERSARIANTE DO MÊS)</v>
      </c>
    </row>
    <row r="134" spans="1:8" x14ac:dyDescent="0.2">
      <c r="A134" s="156" t="str">
        <f>Ocorrências!G130</f>
        <v>0065/20</v>
      </c>
      <c r="B134" s="136" t="str">
        <f>Ocorrências!B130</f>
        <v>SAÍDA</v>
      </c>
      <c r="C134" s="136" t="str">
        <f>Ocorrências!C130</f>
        <v>CANCELAMENTO</v>
      </c>
      <c r="D134" s="136" t="str">
        <f>Ocorrências!D130</f>
        <v>PRO BIANN COM DISTRIBUIDORA DE PRODUTOS ALIMENTICIOS E BEBIDAS LTDA</v>
      </c>
      <c r="E134" s="136" t="str">
        <f>Ocorrências!E130</f>
        <v>-</v>
      </c>
      <c r="F134" s="136">
        <f>Ocorrências!F130</f>
        <v>578.36</v>
      </c>
      <c r="G134" s="135">
        <f>Ocorrências!A130</f>
        <v>43922</v>
      </c>
      <c r="H134" s="136" t="str">
        <f>Ocorrências!H130</f>
        <v>SALDO NÃO ENTREGUE (DEMANDA NUTRIÇÃO)</v>
      </c>
    </row>
    <row r="135" spans="1:8" x14ac:dyDescent="0.2">
      <c r="A135" s="156" t="str">
        <f>Ocorrências!G131</f>
        <v>0002/20</v>
      </c>
      <c r="B135" s="136" t="str">
        <f>Ocorrências!B131</f>
        <v>SAÍDA</v>
      </c>
      <c r="C135" s="136" t="str">
        <f>Ocorrências!C131</f>
        <v>CANCELAMENTO</v>
      </c>
      <c r="D135" s="136" t="str">
        <f>Ocorrências!D131</f>
        <v>DUPATRI HOSPITALAR COMERCIO IMPORTACAO E EXPORTACAO LTDA</v>
      </c>
      <c r="E135" s="136">
        <f>Ocorrências!E131</f>
        <v>34</v>
      </c>
      <c r="F135" s="136">
        <f>Ocorrências!F131</f>
        <v>22.49</v>
      </c>
      <c r="G135" s="135">
        <f>Ocorrências!A131</f>
        <v>43923</v>
      </c>
      <c r="H135" s="136" t="str">
        <f>Ocorrências!H131</f>
        <v>FORNECEDOR SEM ITEM NO ESTOQUE</v>
      </c>
    </row>
    <row r="136" spans="1:8" x14ac:dyDescent="0.2">
      <c r="A136" s="156" t="str">
        <f>Ocorrências!G132</f>
        <v>0002/20</v>
      </c>
      <c r="B136" s="136" t="str">
        <f>Ocorrências!B132</f>
        <v>SAÍDA</v>
      </c>
      <c r="C136" s="136" t="str">
        <f>Ocorrências!C132</f>
        <v>CANCELAMENTO</v>
      </c>
      <c r="D136" s="136" t="str">
        <f>Ocorrências!D132</f>
        <v>FOUR MED DISTRIBUIDORA HOSPITALARES IMPORTADORA LTDA EPP</v>
      </c>
      <c r="E136" s="136">
        <f>Ocorrências!E132</f>
        <v>1</v>
      </c>
      <c r="F136" s="136">
        <f>Ocorrências!F132</f>
        <v>14</v>
      </c>
      <c r="G136" s="135">
        <f>Ocorrências!A132</f>
        <v>43923</v>
      </c>
      <c r="H136" s="136" t="str">
        <f>Ocorrências!H132</f>
        <v>FORNECEDOR SEM ITEM NO ESTOQUE</v>
      </c>
    </row>
    <row r="137" spans="1:8" x14ac:dyDescent="0.2">
      <c r="A137" s="156" t="str">
        <f>Ocorrências!G133</f>
        <v>0002/20</v>
      </c>
      <c r="B137" s="136" t="str">
        <f>Ocorrências!B133</f>
        <v>SAÍDA</v>
      </c>
      <c r="C137" s="136" t="str">
        <f>Ocorrências!C133</f>
        <v>CANCELAMENTO</v>
      </c>
      <c r="D137" s="136" t="str">
        <f>Ocorrências!D133</f>
        <v>FOUR MED DISTRIBUIDORA HOSPITALARES IMPORTADORA LTDA EPP</v>
      </c>
      <c r="E137" s="136">
        <f>Ocorrências!E133</f>
        <v>10</v>
      </c>
      <c r="F137" s="136">
        <f>Ocorrências!F133</f>
        <v>15</v>
      </c>
      <c r="G137" s="135">
        <f>Ocorrências!A133</f>
        <v>43923</v>
      </c>
      <c r="H137" s="136" t="str">
        <f>Ocorrências!H133</f>
        <v>FORNECEDOR SEM ITEM NO ESTOQUE</v>
      </c>
    </row>
    <row r="138" spans="1:8" x14ac:dyDescent="0.2">
      <c r="A138" s="156" t="str">
        <f>Ocorrências!G134</f>
        <v>0002/20</v>
      </c>
      <c r="B138" s="136" t="str">
        <f>Ocorrências!B134</f>
        <v>ENTRADA</v>
      </c>
      <c r="C138" s="136" t="str">
        <f>Ocorrências!C134</f>
        <v>PEDIDO ADICIONAL</v>
      </c>
      <c r="D138" s="136" t="str">
        <f>Ocorrências!D134</f>
        <v>FOUR MED DISTRIBUIDORA HOSPITALARES IMPORTADORA LTDA EPP</v>
      </c>
      <c r="E138" s="136">
        <f>Ocorrências!E134</f>
        <v>34</v>
      </c>
      <c r="F138" s="136">
        <f>Ocorrências!F134</f>
        <v>10.8</v>
      </c>
      <c r="G138" s="135">
        <f>Ocorrências!A134</f>
        <v>43923</v>
      </c>
      <c r="H138" s="136" t="str">
        <f>Ocorrências!H134</f>
        <v xml:space="preserve">PEDIDO ADICIONAL </v>
      </c>
    </row>
    <row r="139" spans="1:8" x14ac:dyDescent="0.2">
      <c r="A139" s="156" t="str">
        <f>Ocorrências!G135</f>
        <v>0002/20</v>
      </c>
      <c r="B139" s="136" t="str">
        <f>Ocorrências!B135</f>
        <v>SAÍDA</v>
      </c>
      <c r="C139" s="136" t="str">
        <f>Ocorrências!C135</f>
        <v>CANCELAMENTO</v>
      </c>
      <c r="D139" s="136" t="str">
        <f>Ocorrências!D135</f>
        <v>ONCOTECH HOSPITALAR COMERCIO DE MEDICAMENTOS LTDA</v>
      </c>
      <c r="E139" s="136">
        <f>Ocorrências!E135</f>
        <v>14</v>
      </c>
      <c r="F139" s="136">
        <f>Ocorrências!F135</f>
        <v>11.3</v>
      </c>
      <c r="G139" s="135">
        <f>Ocorrências!A135</f>
        <v>43923</v>
      </c>
      <c r="H139" s="136" t="str">
        <f>Ocorrências!H135</f>
        <v>FORNECEDOR SEM ITEM NO ESTOQUE</v>
      </c>
    </row>
    <row r="140" spans="1:8" x14ac:dyDescent="0.2">
      <c r="A140" s="156" t="str">
        <f>Ocorrências!G136</f>
        <v>0004/20</v>
      </c>
      <c r="B140" s="136" t="str">
        <f>Ocorrências!B136</f>
        <v>SAÍDA</v>
      </c>
      <c r="C140" s="136" t="str">
        <f>Ocorrências!C136</f>
        <v>CANCELAMENTO</v>
      </c>
      <c r="D140" s="136" t="str">
        <f>Ocorrências!D136</f>
        <v>EUCLIDES JOAO DOS SANTOS COSMETICOS - ME</v>
      </c>
      <c r="E140" s="136">
        <f>Ocorrências!E136</f>
        <v>0</v>
      </c>
      <c r="F140" s="136">
        <f>Ocorrências!F136</f>
        <v>155.74</v>
      </c>
      <c r="G140" s="135">
        <f>Ocorrências!A136</f>
        <v>43923</v>
      </c>
      <c r="H140" s="136" t="str">
        <f>Ocorrências!H136</f>
        <v>FORNECEDOR NÃO ENTEGOU OS ITENS</v>
      </c>
    </row>
    <row r="141" spans="1:8" x14ac:dyDescent="0.2">
      <c r="A141" s="156" t="str">
        <f>Ocorrências!G137</f>
        <v>0005/20</v>
      </c>
      <c r="B141" s="136" t="str">
        <f>Ocorrências!B137</f>
        <v>SAÍDA</v>
      </c>
      <c r="C141" s="136" t="str">
        <f>Ocorrências!C137</f>
        <v>CANCELAMENTO</v>
      </c>
      <c r="D141" s="136" t="str">
        <f>Ocorrências!D137</f>
        <v>SISTEMAS DE SERVIÇOS RB QUALITY COM DE EMBALAGENS LTDA</v>
      </c>
      <c r="E141" s="136">
        <f>Ocorrências!E137</f>
        <v>10</v>
      </c>
      <c r="F141" s="136">
        <f>Ocorrências!F137</f>
        <v>151.19999999999999</v>
      </c>
      <c r="G141" s="135">
        <f>Ocorrências!A137</f>
        <v>43923</v>
      </c>
      <c r="H141" s="136" t="str">
        <f>Ocorrências!H137</f>
        <v>FORNECEDOR SEM ITEM NO ESTOQUE</v>
      </c>
    </row>
    <row r="142" spans="1:8" x14ac:dyDescent="0.2">
      <c r="A142" s="156" t="str">
        <f>Ocorrências!G138</f>
        <v>0005/20</v>
      </c>
      <c r="B142" s="136" t="str">
        <f>Ocorrências!B138</f>
        <v>ENTRADA</v>
      </c>
      <c r="C142" s="136" t="str">
        <f>Ocorrências!C138</f>
        <v>ADEQUAÇÃO DE QUANTITATIVO</v>
      </c>
      <c r="D142" s="136" t="str">
        <f>Ocorrências!D138</f>
        <v>SISTEMAS DE SERVIÇOS RB QUALITY COM DE EMBALAGENS LTDA</v>
      </c>
      <c r="E142" s="136">
        <f>Ocorrências!E138</f>
        <v>39</v>
      </c>
      <c r="F142" s="136">
        <f>Ocorrências!F138</f>
        <v>10.88</v>
      </c>
      <c r="G142" s="135">
        <f>Ocorrências!A138</f>
        <v>43923</v>
      </c>
      <c r="H142" s="136" t="str">
        <f>Ocorrências!H138</f>
        <v>FORNECEDOR SOLICITOU ADEQUEAÇÃO DE BEM</v>
      </c>
    </row>
    <row r="143" spans="1:8" x14ac:dyDescent="0.2">
      <c r="A143" s="156" t="str">
        <f>Ocorrências!G139</f>
        <v>0007/20</v>
      </c>
      <c r="B143" s="136" t="str">
        <f>Ocorrências!B139</f>
        <v>SAÍDA</v>
      </c>
      <c r="C143" s="136" t="str">
        <f>Ocorrências!C139</f>
        <v>CANCELAMENTO</v>
      </c>
      <c r="D143" s="136" t="str">
        <f>Ocorrências!D139</f>
        <v>COMERCIAL CIRURGICA RIOCLARENSE LTDA</v>
      </c>
      <c r="E143" s="136">
        <f>Ocorrências!E139</f>
        <v>37</v>
      </c>
      <c r="F143" s="136">
        <f>Ocorrências!F139</f>
        <v>7.02</v>
      </c>
      <c r="G143" s="135">
        <f>Ocorrências!A139</f>
        <v>43923</v>
      </c>
      <c r="H143" s="136" t="str">
        <f>Ocorrências!H139</f>
        <v>FORNECEDOR NÃO ENTEGOU OS ITENS</v>
      </c>
    </row>
    <row r="144" spans="1:8" x14ac:dyDescent="0.2">
      <c r="A144" s="156" t="str">
        <f>Ocorrências!G140</f>
        <v>0007/20</v>
      </c>
      <c r="B144" s="136" t="str">
        <f>Ocorrências!B140</f>
        <v>ENTRADA</v>
      </c>
      <c r="C144" s="136" t="str">
        <f>Ocorrências!C140</f>
        <v>PEDIDO ADICIONAL</v>
      </c>
      <c r="D144" s="136" t="str">
        <f>Ocorrências!D140</f>
        <v>COMERCIAL CIRURGICA RIOCLARENSE LTDA</v>
      </c>
      <c r="E144" s="136">
        <f>Ocorrências!E140</f>
        <v>3</v>
      </c>
      <c r="F144" s="136">
        <f>Ocorrências!F140</f>
        <v>3598</v>
      </c>
      <c r="G144" s="135">
        <f>Ocorrências!A140</f>
        <v>43923</v>
      </c>
      <c r="H144" s="136" t="str">
        <f>Ocorrências!H140</f>
        <v xml:space="preserve">PEDIDO ADICIONAL </v>
      </c>
    </row>
    <row r="145" spans="1:8" x14ac:dyDescent="0.2">
      <c r="A145" s="156" t="str">
        <f>Ocorrências!G141</f>
        <v>0007/20</v>
      </c>
      <c r="B145" s="136" t="str">
        <f>Ocorrências!B141</f>
        <v>SAÍDA</v>
      </c>
      <c r="C145" s="136" t="str">
        <f>Ocorrências!C141</f>
        <v>CANCELAMENTO</v>
      </c>
      <c r="D145" s="136" t="str">
        <f>Ocorrências!D141</f>
        <v>BRAZMIX COMERCIO VAREGISTA E ATACADISTA LTDA</v>
      </c>
      <c r="E145" s="136">
        <f>Ocorrências!E141</f>
        <v>3</v>
      </c>
      <c r="F145" s="136">
        <f>Ocorrências!F141</f>
        <v>3248</v>
      </c>
      <c r="G145" s="135">
        <f>Ocorrências!A141</f>
        <v>43923</v>
      </c>
      <c r="H145" s="136" t="str">
        <f>Ocorrências!H141</f>
        <v>FORNECEDOR SEM ITEM NO ESTOQUE</v>
      </c>
    </row>
    <row r="146" spans="1:8" x14ac:dyDescent="0.2">
      <c r="A146" s="156" t="str">
        <f>Ocorrências!G142</f>
        <v>0007/20</v>
      </c>
      <c r="B146" s="136" t="str">
        <f>Ocorrências!B142</f>
        <v>SAÍDA</v>
      </c>
      <c r="C146" s="136" t="str">
        <f>Ocorrências!C142</f>
        <v>ADEQUAÇÃO DE QUANTITATIVO</v>
      </c>
      <c r="D146" s="136" t="str">
        <f>Ocorrências!D142</f>
        <v>CIRURGICA KD SP</v>
      </c>
      <c r="E146" s="136">
        <f>Ocorrências!E142</f>
        <v>33</v>
      </c>
      <c r="F146" s="136">
        <f>Ocorrências!F142</f>
        <v>79.8</v>
      </c>
      <c r="G146" s="135">
        <f>Ocorrências!A142</f>
        <v>43923</v>
      </c>
      <c r="H146" s="136" t="str">
        <f>Ocorrências!H142</f>
        <v>ADEQUADO QUANTITATIVO PARA MENOS</v>
      </c>
    </row>
    <row r="147" spans="1:8" x14ac:dyDescent="0.2">
      <c r="A147" s="156" t="str">
        <f>Ocorrências!G143</f>
        <v>0007/20</v>
      </c>
      <c r="B147" s="136" t="str">
        <f>Ocorrências!B143</f>
        <v>SAÍDA</v>
      </c>
      <c r="C147" s="136" t="str">
        <f>Ocorrências!C143</f>
        <v>ADEQUAÇÃO DE QUANTITATIVO</v>
      </c>
      <c r="D147" s="136" t="str">
        <f>Ocorrências!D143</f>
        <v>CIRURGICA KD SP</v>
      </c>
      <c r="E147" s="136">
        <f>Ocorrências!E143</f>
        <v>34</v>
      </c>
      <c r="F147" s="136">
        <f>Ocorrências!F143</f>
        <v>13.3</v>
      </c>
      <c r="G147" s="135">
        <f>Ocorrências!A143</f>
        <v>43923</v>
      </c>
      <c r="H147" s="136" t="str">
        <f>Ocorrências!H143</f>
        <v>ADEQUADO QUANTITATIVO PARA MENOS</v>
      </c>
    </row>
    <row r="148" spans="1:8" x14ac:dyDescent="0.2">
      <c r="A148" s="156" t="str">
        <f>Ocorrências!G144</f>
        <v>0007/20</v>
      </c>
      <c r="B148" s="136" t="str">
        <f>Ocorrências!B144</f>
        <v>ENTRADA</v>
      </c>
      <c r="C148" s="136" t="str">
        <f>Ocorrências!C144</f>
        <v>ADEQUAÇÃO DE QUANTITATIVO</v>
      </c>
      <c r="D148" s="136" t="str">
        <f>Ocorrências!D144</f>
        <v>CIRURGICA KD SP</v>
      </c>
      <c r="E148" s="136">
        <f>Ocorrências!E144</f>
        <v>35</v>
      </c>
      <c r="F148" s="136">
        <f>Ocorrências!F144</f>
        <v>119.7</v>
      </c>
      <c r="G148" s="135">
        <f>Ocorrências!A144</f>
        <v>43923</v>
      </c>
      <c r="H148" s="136" t="str">
        <f>Ocorrências!H144</f>
        <v>ADEQUADO QUANTITATIVO PARA MAIS</v>
      </c>
    </row>
    <row r="149" spans="1:8" x14ac:dyDescent="0.2">
      <c r="A149" s="156" t="str">
        <f>Ocorrências!G145</f>
        <v>0007/20</v>
      </c>
      <c r="B149" s="136" t="str">
        <f>Ocorrências!B145</f>
        <v>ENTRADA</v>
      </c>
      <c r="C149" s="136" t="str">
        <f>Ocorrências!C145</f>
        <v>ADEQUAÇÃO DE QUANTITATIVO</v>
      </c>
      <c r="D149" s="136" t="str">
        <f>Ocorrências!D145</f>
        <v>CIRURGICA KD SP</v>
      </c>
      <c r="E149" s="136">
        <f>Ocorrências!E145</f>
        <v>48</v>
      </c>
      <c r="F149" s="136">
        <f>Ocorrências!F145</f>
        <v>340</v>
      </c>
      <c r="G149" s="135">
        <f>Ocorrências!A145</f>
        <v>43923</v>
      </c>
      <c r="H149" s="136" t="str">
        <f>Ocorrências!H145</f>
        <v>ADEQUADO QUANTITATIVO PARA MAIS</v>
      </c>
    </row>
    <row r="150" spans="1:8" x14ac:dyDescent="0.2">
      <c r="A150" s="156" t="str">
        <f>Ocorrências!G146</f>
        <v>0007/20</v>
      </c>
      <c r="B150" s="136" t="str">
        <f>Ocorrências!B146</f>
        <v>SAÍDA</v>
      </c>
      <c r="C150" s="136" t="str">
        <f>Ocorrências!C146</f>
        <v>ADEQUAÇÃO DE QUANTITATIVO</v>
      </c>
      <c r="D150" s="136" t="str">
        <f>Ocorrências!D146</f>
        <v>CIRURGICA KD SP</v>
      </c>
      <c r="E150" s="136">
        <f>Ocorrências!E146</f>
        <v>49</v>
      </c>
      <c r="F150" s="136">
        <f>Ocorrências!F146</f>
        <v>32</v>
      </c>
      <c r="G150" s="135">
        <f>Ocorrências!A146</f>
        <v>43923</v>
      </c>
      <c r="H150" s="136" t="str">
        <f>Ocorrências!H146</f>
        <v>ADEQUADO QUANTITATIVO PARA MENOS</v>
      </c>
    </row>
    <row r="151" spans="1:8" x14ac:dyDescent="0.2">
      <c r="A151" s="156" t="str">
        <f>Ocorrências!G147</f>
        <v>0007/20</v>
      </c>
      <c r="B151" s="136" t="str">
        <f>Ocorrências!B147</f>
        <v>SAÍDA</v>
      </c>
      <c r="C151" s="136" t="str">
        <f>Ocorrências!C147</f>
        <v>CANCELAMENTO</v>
      </c>
      <c r="D151" s="136" t="str">
        <f>Ocorrências!D147</f>
        <v>CIRURGICA FERNANDES COMERCIO MATERIAIS CIRURGICOS  HOSPITALARES LTDA</v>
      </c>
      <c r="E151" s="136">
        <f>Ocorrências!E147</f>
        <v>16</v>
      </c>
      <c r="F151" s="136">
        <f>Ocorrências!F147</f>
        <v>57.2</v>
      </c>
      <c r="G151" s="135">
        <f>Ocorrências!A147</f>
        <v>43923</v>
      </c>
      <c r="H151" s="136" t="str">
        <f>Ocorrências!H147</f>
        <v>FORNECEDOR SEM ITEM NO ESTOQUE</v>
      </c>
    </row>
    <row r="152" spans="1:8" x14ac:dyDescent="0.2">
      <c r="A152" s="156" t="str">
        <f>Ocorrências!G148</f>
        <v>0007/20</v>
      </c>
      <c r="B152" s="136" t="str">
        <f>Ocorrências!B148</f>
        <v>ENTRADA</v>
      </c>
      <c r="C152" s="136" t="str">
        <f>Ocorrências!C148</f>
        <v>ADEQUAÇÃO DE QUANTITATIVO</v>
      </c>
      <c r="D152" s="136" t="str">
        <f>Ocorrências!D148</f>
        <v>CIRURGICA FERNANDES COMERCIO MATERIAIS CIRURGICOS  HOSPITALARES LTDA</v>
      </c>
      <c r="E152" s="136">
        <f>Ocorrências!E148</f>
        <v>30</v>
      </c>
      <c r="F152" s="136">
        <f>Ocorrências!F148</f>
        <v>54.34</v>
      </c>
      <c r="G152" s="135">
        <f>Ocorrências!A148</f>
        <v>43923</v>
      </c>
      <c r="H152" s="136" t="str">
        <f>Ocorrências!H148</f>
        <v>ADEQUADO QUANTITATIVO PARA MAIS</v>
      </c>
    </row>
    <row r="153" spans="1:8" x14ac:dyDescent="0.2">
      <c r="A153" s="156" t="str">
        <f>Ocorrências!G149</f>
        <v>0007/20</v>
      </c>
      <c r="B153" s="136" t="str">
        <f>Ocorrências!B149</f>
        <v>SAÍDA</v>
      </c>
      <c r="C153" s="136" t="str">
        <f>Ocorrências!C149</f>
        <v>CANCELAMENTO</v>
      </c>
      <c r="D153" s="136" t="str">
        <f>Ocorrências!D149</f>
        <v>CIRURGICA FERNANDES COMERCIO MATERIAIS CIRURGICOS  HOSPITALARES LTDA</v>
      </c>
      <c r="E153" s="136">
        <f>Ocorrências!E149</f>
        <v>44</v>
      </c>
      <c r="F153" s="136">
        <f>Ocorrências!F149</f>
        <v>46</v>
      </c>
      <c r="G153" s="135">
        <f>Ocorrências!A149</f>
        <v>43923</v>
      </c>
      <c r="H153" s="136" t="str">
        <f>Ocorrências!H149</f>
        <v>FORNECEDOR SEM ITEM NO ESTOQUE</v>
      </c>
    </row>
    <row r="154" spans="1:8" x14ac:dyDescent="0.2">
      <c r="A154" s="156" t="str">
        <f>Ocorrências!G150</f>
        <v>0007/20</v>
      </c>
      <c r="B154" s="136" t="str">
        <f>Ocorrências!B150</f>
        <v>ENTRADA</v>
      </c>
      <c r="C154" s="136" t="str">
        <f>Ocorrências!C150</f>
        <v>ADEQUAÇÃO DE QUANTITATIVO</v>
      </c>
      <c r="D154" s="136" t="str">
        <f>Ocorrências!D150</f>
        <v>CIRURGICA FERNANDES COMERCIO MATERIAIS CIRURGICOS  HOSPITALARES LTDA</v>
      </c>
      <c r="E154" s="136">
        <f>Ocorrências!E150</f>
        <v>44</v>
      </c>
      <c r="F154" s="136">
        <f>Ocorrências!F150</f>
        <v>225</v>
      </c>
      <c r="G154" s="135">
        <f>Ocorrências!A150</f>
        <v>43923</v>
      </c>
      <c r="H154" s="136" t="str">
        <f>Ocorrências!H150</f>
        <v>ADEQUADO QUANTITATIVO PARA MAIS</v>
      </c>
    </row>
    <row r="155" spans="1:8" x14ac:dyDescent="0.2">
      <c r="A155" s="156" t="str">
        <f>Ocorrências!G151</f>
        <v>0007/20</v>
      </c>
      <c r="B155" s="136" t="str">
        <f>Ocorrências!B151</f>
        <v>SAÍDA</v>
      </c>
      <c r="C155" s="136" t="str">
        <f>Ocorrências!C151</f>
        <v>CANCELAMENTO</v>
      </c>
      <c r="D155" s="136" t="str">
        <f>Ocorrências!D151</f>
        <v>DUPATRI HOSPITALAR COMERCIO IMPORTACAO E EXPORTACAO LTDA</v>
      </c>
      <c r="E155" s="136">
        <f>Ocorrências!E151</f>
        <v>2</v>
      </c>
      <c r="F155" s="136">
        <f>Ocorrências!F151</f>
        <v>14</v>
      </c>
      <c r="G155" s="135">
        <f>Ocorrências!A151</f>
        <v>43923</v>
      </c>
      <c r="H155" s="136" t="str">
        <f>Ocorrências!H151</f>
        <v>FORNECEDOR SEM ITEM NO ESTOQUE</v>
      </c>
    </row>
    <row r="156" spans="1:8" x14ac:dyDescent="0.2">
      <c r="A156" s="156" t="str">
        <f>Ocorrências!G152</f>
        <v>0007/20</v>
      </c>
      <c r="B156" s="136" t="str">
        <f>Ocorrências!B152</f>
        <v>SAÍDA</v>
      </c>
      <c r="C156" s="136" t="str">
        <f>Ocorrências!C152</f>
        <v>CANCELAMENTO</v>
      </c>
      <c r="D156" s="136" t="str">
        <f>Ocorrências!D152</f>
        <v>DUPATRI HOSPITALAR COMERCIO IMPORTACAO E EXPORTACAO LTDA</v>
      </c>
      <c r="E156" s="136">
        <f>Ocorrências!E152</f>
        <v>20</v>
      </c>
      <c r="F156" s="136">
        <f>Ocorrências!F152</f>
        <v>21.9</v>
      </c>
      <c r="G156" s="135">
        <f>Ocorrências!A152</f>
        <v>43923</v>
      </c>
      <c r="H156" s="136" t="str">
        <f>Ocorrências!H152</f>
        <v>FORNECEDOR SEM ITEM NO ESTOQUE</v>
      </c>
    </row>
    <row r="157" spans="1:8" x14ac:dyDescent="0.2">
      <c r="A157" s="156" t="str">
        <f>Ocorrências!G153</f>
        <v>0007/20</v>
      </c>
      <c r="B157" s="136" t="str">
        <f>Ocorrências!B153</f>
        <v>ENTRADA</v>
      </c>
      <c r="C157" s="136" t="str">
        <f>Ocorrências!C153</f>
        <v>PEDIDO ADICIONAL</v>
      </c>
      <c r="D157" s="136" t="str">
        <f>Ocorrências!D153</f>
        <v>DUPATRI HOSPITALAR COMERCIO IMPORTACAO E EXPORTACAO LTDA</v>
      </c>
      <c r="E157" s="136">
        <f>Ocorrências!E153</f>
        <v>16</v>
      </c>
      <c r="F157" s="136">
        <f>Ocorrências!F153</f>
        <v>201</v>
      </c>
      <c r="G157" s="135">
        <f>Ocorrências!A153</f>
        <v>43923</v>
      </c>
      <c r="H157" s="136" t="str">
        <f>Ocorrências!H153</f>
        <v xml:space="preserve">PEDIDO ADICIONAL </v>
      </c>
    </row>
    <row r="158" spans="1:8" x14ac:dyDescent="0.2">
      <c r="A158" s="156" t="str">
        <f>Ocorrências!G154</f>
        <v>0007/20</v>
      </c>
      <c r="B158" s="136" t="str">
        <f>Ocorrências!B154</f>
        <v>ENTRADA</v>
      </c>
      <c r="C158" s="136" t="str">
        <f>Ocorrências!C154</f>
        <v>PEDIDO ADICIONAL</v>
      </c>
      <c r="D158" s="136" t="str">
        <f>Ocorrências!D154</f>
        <v>OCEAN PROD HOSP LTDA</v>
      </c>
      <c r="E158" s="136">
        <f>Ocorrências!E154</f>
        <v>13</v>
      </c>
      <c r="F158" s="136">
        <f>Ocorrências!F154</f>
        <v>550.5</v>
      </c>
      <c r="G158" s="135">
        <f>Ocorrências!A154</f>
        <v>43923</v>
      </c>
      <c r="H158" s="136" t="str">
        <f>Ocorrências!H154</f>
        <v xml:space="preserve">PEDIDO ADICIONAL </v>
      </c>
    </row>
    <row r="159" spans="1:8" x14ac:dyDescent="0.2">
      <c r="A159" s="156" t="str">
        <f>Ocorrências!G155</f>
        <v>0007/20</v>
      </c>
      <c r="B159" s="136" t="str">
        <f>Ocorrências!B155</f>
        <v>SAÍDA</v>
      </c>
      <c r="C159" s="136" t="str">
        <f>Ocorrências!C155</f>
        <v>CANCELAMENTO</v>
      </c>
      <c r="D159" s="136" t="str">
        <f>Ocorrências!D155</f>
        <v xml:space="preserve">SERPO HOSPITALAR COMERCIO E REPRESENTAÇÕES </v>
      </c>
      <c r="E159" s="136">
        <f>Ocorrências!E155</f>
        <v>13</v>
      </c>
      <c r="F159" s="136">
        <f>Ocorrências!F155</f>
        <v>432.75</v>
      </c>
      <c r="G159" s="135">
        <f>Ocorrências!A155</f>
        <v>43923</v>
      </c>
      <c r="H159" s="136" t="str">
        <f>Ocorrências!H155</f>
        <v>FORNECEDOR SEM ITEM NO ESTOQUE</v>
      </c>
    </row>
    <row r="160" spans="1:8" x14ac:dyDescent="0.2">
      <c r="A160" s="156" t="str">
        <f>Ocorrências!G156</f>
        <v>0007/20</v>
      </c>
      <c r="B160" s="136" t="str">
        <f>Ocorrências!B156</f>
        <v>SAÍDA</v>
      </c>
      <c r="C160" s="136" t="str">
        <f>Ocorrências!C156</f>
        <v>CANCELAMENTO</v>
      </c>
      <c r="D160" s="136" t="str">
        <f>Ocorrências!D156</f>
        <v>SUPERMED COM E IMP DE PORD MED E HOSPITALARES</v>
      </c>
      <c r="E160" s="136">
        <f>Ocorrências!E156</f>
        <v>16</v>
      </c>
      <c r="F160" s="136">
        <f>Ocorrências!F156</f>
        <v>38.99</v>
      </c>
      <c r="G160" s="135">
        <f>Ocorrências!A156</f>
        <v>43923</v>
      </c>
      <c r="H160" s="136" t="str">
        <f>Ocorrências!H156</f>
        <v>FORNECEDOR SEM ITEM NO ESTOQUE</v>
      </c>
    </row>
    <row r="161" spans="1:8" x14ac:dyDescent="0.2">
      <c r="A161" s="156" t="str">
        <f>Ocorrências!G157</f>
        <v>0085/20</v>
      </c>
      <c r="B161" s="136" t="str">
        <f>Ocorrências!B157</f>
        <v>SAÍDA</v>
      </c>
      <c r="C161" s="136" t="str">
        <f>Ocorrências!C157</f>
        <v>ENTREGA PARCIAL</v>
      </c>
      <c r="D161" s="136" t="str">
        <f>Ocorrências!D157</f>
        <v>FBS PRODUTOS DESCARTAVEIS EIRELI</v>
      </c>
      <c r="E161" s="136">
        <f>Ocorrências!E157</f>
        <v>45</v>
      </c>
      <c r="F161" s="136">
        <f>Ocorrências!F157</f>
        <v>56.5</v>
      </c>
      <c r="G161" s="135">
        <f>Ocorrências!A157</f>
        <v>43923</v>
      </c>
      <c r="H161" s="136" t="str">
        <f>Ocorrências!H157</f>
        <v xml:space="preserve">SALDO NÃO ENTREGUE </v>
      </c>
    </row>
    <row r="162" spans="1:8" x14ac:dyDescent="0.2">
      <c r="A162" s="156" t="str">
        <f>Ocorrências!G158</f>
        <v>0083/20</v>
      </c>
      <c r="B162" s="136" t="str">
        <f>Ocorrências!B158</f>
        <v>SAÍDA</v>
      </c>
      <c r="C162" s="136" t="str">
        <f>Ocorrências!C158</f>
        <v>CANCELAMENTO</v>
      </c>
      <c r="D162" s="136" t="str">
        <f>Ocorrências!D158</f>
        <v>HALEX ISTAR IND. FARMACEUTICA LTDA</v>
      </c>
      <c r="E162" s="136">
        <f>Ocorrências!E158</f>
        <v>10</v>
      </c>
      <c r="F162" s="136">
        <f>Ocorrências!F158</f>
        <v>6930</v>
      </c>
      <c r="G162" s="135">
        <f>Ocorrências!A158</f>
        <v>43924</v>
      </c>
      <c r="H162" s="136" t="str">
        <f>Ocorrências!H158</f>
        <v>FORNECEDOR SEM ITEM NO ESTOQUE</v>
      </c>
    </row>
    <row r="163" spans="1:8" x14ac:dyDescent="0.2">
      <c r="A163" s="156" t="str">
        <f>Ocorrências!G159</f>
        <v>0083/20</v>
      </c>
      <c r="B163" s="136" t="str">
        <f>Ocorrências!B159</f>
        <v>ENTRADA</v>
      </c>
      <c r="C163" s="136" t="str">
        <f>Ocorrências!C159</f>
        <v>PEDIDO ADICIONAL</v>
      </c>
      <c r="D163" s="136" t="str">
        <f>Ocorrências!D159</f>
        <v>ASTRA FARMA COM. DE MATERIAL MEDICO HOSPITALAR LTDA</v>
      </c>
      <c r="E163" s="136">
        <f>Ocorrências!E159</f>
        <v>10</v>
      </c>
      <c r="F163" s="136">
        <f>Ocorrências!F159</f>
        <v>8030.4</v>
      </c>
      <c r="G163" s="135">
        <f>Ocorrências!A159</f>
        <v>43924</v>
      </c>
      <c r="H163" s="136" t="str">
        <f>Ocorrências!H159</f>
        <v>PEDIDO ADICIONAL ( SEGUNDO MENOR PREÇO)</v>
      </c>
    </row>
    <row r="164" spans="1:8" x14ac:dyDescent="0.2">
      <c r="A164" s="156" t="str">
        <f>Ocorrências!G160</f>
        <v>0084/20</v>
      </c>
      <c r="B164" s="136" t="str">
        <f>Ocorrências!B160</f>
        <v>SAÍDA</v>
      </c>
      <c r="C164" s="136" t="str">
        <f>Ocorrências!C160</f>
        <v>CANCELAMENTO</v>
      </c>
      <c r="D164" s="136" t="str">
        <f>Ocorrências!D160</f>
        <v>MANUELLA COMERCIO DE COSMETICOS LTDA ME</v>
      </c>
      <c r="E164" s="136">
        <f>Ocorrências!E160</f>
        <v>2</v>
      </c>
      <c r="F164" s="136">
        <f>Ocorrências!F160</f>
        <v>131.19999999999999</v>
      </c>
      <c r="G164" s="135">
        <f>Ocorrências!A160</f>
        <v>43924</v>
      </c>
      <c r="H164" s="136" t="str">
        <f>Ocorrências!H160</f>
        <v>FORNECEDOR SEM ITEM NO ESTOQUE</v>
      </c>
    </row>
    <row r="165" spans="1:8" x14ac:dyDescent="0.2">
      <c r="A165" s="156" t="str">
        <f>Ocorrências!G161</f>
        <v>0084/20</v>
      </c>
      <c r="B165" s="136" t="str">
        <f>Ocorrências!B161</f>
        <v>SAÍDA</v>
      </c>
      <c r="C165" s="136" t="str">
        <f>Ocorrências!C161</f>
        <v>CANCELAMENTO</v>
      </c>
      <c r="D165" s="136" t="str">
        <f>Ocorrências!D161</f>
        <v>MANUELLA COMERCIO DE COSMETICOS LTDA ME</v>
      </c>
      <c r="E165" s="136">
        <f>Ocorrências!E161</f>
        <v>6</v>
      </c>
      <c r="F165" s="136">
        <f>Ocorrências!F161</f>
        <v>149.5</v>
      </c>
      <c r="G165" s="135">
        <f>Ocorrências!A161</f>
        <v>43924</v>
      </c>
      <c r="H165" s="136" t="str">
        <f>Ocorrências!H161</f>
        <v>FORNECEDOR SEM ITEM NO ESTOQUE</v>
      </c>
    </row>
    <row r="166" spans="1:8" x14ac:dyDescent="0.2">
      <c r="A166" s="156" t="str">
        <f>Ocorrências!G162</f>
        <v>0084/20</v>
      </c>
      <c r="B166" s="136" t="str">
        <f>Ocorrências!B162</f>
        <v>SAÍDA</v>
      </c>
      <c r="C166" s="136" t="str">
        <f>Ocorrências!C162</f>
        <v>CANCELAMENTO</v>
      </c>
      <c r="D166" s="136" t="str">
        <f>Ocorrências!D162</f>
        <v>MANUELLA COMERCIO DE COSMETICOS LTDA ME</v>
      </c>
      <c r="E166" s="136">
        <f>Ocorrências!E162</f>
        <v>8</v>
      </c>
      <c r="F166" s="136">
        <f>Ocorrências!F162</f>
        <v>23.92</v>
      </c>
      <c r="G166" s="135">
        <f>Ocorrências!A162</f>
        <v>43924</v>
      </c>
      <c r="H166" s="136" t="str">
        <f>Ocorrências!H162</f>
        <v>FORNECEDOR SEM ITEM NO ESTOQUE</v>
      </c>
    </row>
    <row r="167" spans="1:8" x14ac:dyDescent="0.2">
      <c r="A167" s="156" t="str">
        <f>Ocorrências!G163</f>
        <v>0084/20</v>
      </c>
      <c r="B167" s="136" t="str">
        <f>Ocorrências!B163</f>
        <v>ENTRADA</v>
      </c>
      <c r="C167" s="136" t="str">
        <f>Ocorrências!C163</f>
        <v>PEDIDO ADICIONAL</v>
      </c>
      <c r="D167" s="136" t="str">
        <f>Ocorrências!D163</f>
        <v>EUCLIDES JOAO DOS SANTOS COSMETICOS - ME</v>
      </c>
      <c r="E167" s="136">
        <f>Ocorrências!E163</f>
        <v>2</v>
      </c>
      <c r="F167" s="136">
        <f>Ocorrências!F163</f>
        <v>147.6</v>
      </c>
      <c r="G167" s="135">
        <f>Ocorrências!A163</f>
        <v>43924</v>
      </c>
      <c r="H167" s="136" t="str">
        <f>Ocorrências!H163</f>
        <v>PEDIDO ADICIONAL</v>
      </c>
    </row>
    <row r="168" spans="1:8" x14ac:dyDescent="0.2">
      <c r="A168" s="156" t="str">
        <f>Ocorrências!G164</f>
        <v>0084/20</v>
      </c>
      <c r="B168" s="136" t="str">
        <f>Ocorrências!B164</f>
        <v>ENTRADA</v>
      </c>
      <c r="C168" s="136" t="str">
        <f>Ocorrências!C164</f>
        <v>PEDIDO ADICIONAL</v>
      </c>
      <c r="D168" s="136" t="str">
        <f>Ocorrências!D164</f>
        <v>EUCLIDES JOAO DOS SANTOS COSMETICOS - ME</v>
      </c>
      <c r="E168" s="136">
        <f>Ocorrências!E164</f>
        <v>6</v>
      </c>
      <c r="F168" s="136">
        <f>Ocorrências!F164</f>
        <v>165.6</v>
      </c>
      <c r="G168" s="135">
        <f>Ocorrências!A164</f>
        <v>43924</v>
      </c>
      <c r="H168" s="136" t="str">
        <f>Ocorrências!H164</f>
        <v>PEDIDO ADICIONAL</v>
      </c>
    </row>
    <row r="169" spans="1:8" x14ac:dyDescent="0.2">
      <c r="A169" s="156" t="str">
        <f>Ocorrências!G165</f>
        <v>0084/20</v>
      </c>
      <c r="B169" s="136" t="str">
        <f>Ocorrências!B165</f>
        <v>ENTRADA</v>
      </c>
      <c r="C169" s="136" t="str">
        <f>Ocorrências!C165</f>
        <v>PEDIDO ADICIONAL</v>
      </c>
      <c r="D169" s="136" t="str">
        <f>Ocorrências!D165</f>
        <v>EUCLIDES JOAO DOS SANTOS COSMETICOS - ME</v>
      </c>
      <c r="E169" s="136">
        <f>Ocorrências!E165</f>
        <v>8</v>
      </c>
      <c r="F169" s="136">
        <f>Ocorrências!F165</f>
        <v>31.92</v>
      </c>
      <c r="G169" s="135">
        <f>Ocorrências!A165</f>
        <v>43924</v>
      </c>
      <c r="H169" s="136" t="str">
        <f>Ocorrências!H165</f>
        <v>PEDIDO ADICIONAL</v>
      </c>
    </row>
    <row r="170" spans="1:8" x14ac:dyDescent="0.2">
      <c r="A170" s="156" t="str">
        <f>Ocorrências!G166</f>
        <v>0065/20</v>
      </c>
      <c r="B170" s="136" t="str">
        <f>Ocorrências!B166</f>
        <v>SAÍDA</v>
      </c>
      <c r="C170" s="136" t="str">
        <f>Ocorrências!C166</f>
        <v>CANCELAMENTO</v>
      </c>
      <c r="D170" s="136" t="str">
        <f>Ocorrências!D166</f>
        <v>ALMEIDA E CARREIRO COMERCIO DE ALIMENTOS</v>
      </c>
      <c r="E170" s="136" t="str">
        <f>Ocorrências!E166</f>
        <v>LEITE LONGA VIDA</v>
      </c>
      <c r="F170" s="136">
        <f>Ocorrências!F166</f>
        <v>1435.2</v>
      </c>
      <c r="G170" s="135">
        <f>Ocorrências!A166</f>
        <v>43928</v>
      </c>
      <c r="H170" s="136" t="str">
        <f>Ocorrências!H166</f>
        <v>CANCELAMENTO POR AUMENTO DE PREÇO ABUSIVO</v>
      </c>
    </row>
    <row r="171" spans="1:8" x14ac:dyDescent="0.2">
      <c r="A171" s="156" t="str">
        <f>Ocorrências!G167</f>
        <v>0068/20</v>
      </c>
      <c r="B171" s="136" t="str">
        <f>Ocorrências!B167</f>
        <v>SAÍDA</v>
      </c>
      <c r="C171" s="136" t="str">
        <f>Ocorrências!C167</f>
        <v>ENTREGA PARCIAL</v>
      </c>
      <c r="D171" s="136" t="str">
        <f>Ocorrências!D167</f>
        <v>BD DISTRIBUIDORA DE MEDICAMENTOS E MAT HOSPITALAR LTDA</v>
      </c>
      <c r="E171" s="136">
        <f>Ocorrências!E167</f>
        <v>2</v>
      </c>
      <c r="F171" s="136">
        <f>Ocorrências!F167</f>
        <v>238</v>
      </c>
      <c r="G171" s="135">
        <f>Ocorrências!A167</f>
        <v>43929</v>
      </c>
      <c r="H171" s="136">
        <f>Ocorrências!H167</f>
        <v>0</v>
      </c>
    </row>
    <row r="172" spans="1:8" x14ac:dyDescent="0.2">
      <c r="A172" s="156" t="str">
        <f>Ocorrências!G168</f>
        <v>0084/20</v>
      </c>
      <c r="B172" s="136" t="str">
        <f>Ocorrências!B168</f>
        <v>ENTRADA</v>
      </c>
      <c r="C172" s="136" t="str">
        <f>Ocorrências!C168</f>
        <v>ALTERAÇÃO DE PREÇO</v>
      </c>
      <c r="D172" s="136" t="str">
        <f>Ocorrências!D168</f>
        <v>EUCLIDES JOÃO DOS SANTOS COSMETICOS</v>
      </c>
      <c r="E172" s="136" t="str">
        <f>Ocorrências!E168</f>
        <v>-</v>
      </c>
      <c r="F172" s="136">
        <f>Ocorrências!F168</f>
        <v>50</v>
      </c>
      <c r="G172" s="135">
        <f>Ocorrências!A168</f>
        <v>43929</v>
      </c>
      <c r="H172" s="136" t="str">
        <f>Ocorrências!H168</f>
        <v>FRETE REFERENTE AO PEDIDO ADICIONAL</v>
      </c>
    </row>
    <row r="173" spans="1:8" x14ac:dyDescent="0.2">
      <c r="A173" s="156" t="str">
        <f>Ocorrências!G169</f>
        <v>0093/20</v>
      </c>
      <c r="B173" s="136" t="str">
        <f>Ocorrências!B169</f>
        <v>SAÍDA</v>
      </c>
      <c r="C173" s="136" t="str">
        <f>Ocorrências!C169</f>
        <v>ALTERAÇÃO DE PREÇO</v>
      </c>
      <c r="D173" s="136" t="str">
        <f>Ocorrências!D169</f>
        <v>CTMED COMERCIO E MANUTENÇÃO DE EQUIPAMENTOS MEDICO HOSPITALAR LTDA</v>
      </c>
      <c r="E173" s="136">
        <f>Ocorrências!E169</f>
        <v>0</v>
      </c>
      <c r="F173" s="136">
        <f>Ocorrências!F169</f>
        <v>4.32</v>
      </c>
      <c r="G173" s="135">
        <f>Ocorrências!A169</f>
        <v>43930</v>
      </c>
      <c r="H173" s="136" t="str">
        <f>Ocorrências!H169</f>
        <v>TAXA DE TRANSFÊRENCIA</v>
      </c>
    </row>
    <row r="174" spans="1:8" x14ac:dyDescent="0.2">
      <c r="A174" s="156" t="str">
        <f>Ocorrências!G170</f>
        <v>0123/20</v>
      </c>
      <c r="B174" s="136" t="str">
        <f>Ocorrências!B170</f>
        <v>SAÍDA</v>
      </c>
      <c r="C174" s="136" t="str">
        <f>Ocorrências!C170</f>
        <v>CANCELAMENTO</v>
      </c>
      <c r="D174" s="136" t="str">
        <f>Ocorrências!D170</f>
        <v>SEMEAR DISTRIBUIDORA EIRELI EPP</v>
      </c>
      <c r="E174" s="136">
        <f>Ocorrências!E170</f>
        <v>8</v>
      </c>
      <c r="F174" s="136">
        <f>Ocorrências!F170</f>
        <v>675</v>
      </c>
      <c r="G174" s="135">
        <f>Ocorrências!A170</f>
        <v>43935</v>
      </c>
      <c r="H174" s="136" t="str">
        <f>Ocorrências!H170</f>
        <v>FORNECEDOR INFORMOU VALOR INCORRETO</v>
      </c>
    </row>
    <row r="175" spans="1:8" x14ac:dyDescent="0.2">
      <c r="A175" s="156" t="str">
        <f>Ocorrências!G171</f>
        <v>0123/20</v>
      </c>
      <c r="B175" s="136" t="str">
        <f>Ocorrências!B171</f>
        <v>SAÍDA</v>
      </c>
      <c r="C175" s="136" t="str">
        <f>Ocorrências!C171</f>
        <v>CANCELAMENTO</v>
      </c>
      <c r="D175" s="136" t="str">
        <f>Ocorrências!D171</f>
        <v>MIRANDA &amp; GEORGINI LTDA</v>
      </c>
      <c r="E175" s="136">
        <f>Ocorrências!E171</f>
        <v>14</v>
      </c>
      <c r="F175" s="136">
        <f>Ocorrências!F171</f>
        <v>1287.5</v>
      </c>
      <c r="G175" s="135">
        <f>Ocorrências!A171</f>
        <v>43935</v>
      </c>
      <c r="H175" s="136" t="str">
        <f>Ocorrências!H171</f>
        <v xml:space="preserve">CANCELADO PELO FORNECEDOR </v>
      </c>
    </row>
    <row r="176" spans="1:8" x14ac:dyDescent="0.2">
      <c r="A176" s="156" t="str">
        <f>Ocorrências!G172</f>
        <v>0123/20</v>
      </c>
      <c r="B176" s="136" t="str">
        <f>Ocorrências!B172</f>
        <v>SAÍDA</v>
      </c>
      <c r="C176" s="136" t="str">
        <f>Ocorrências!C172</f>
        <v>CANCELAMENTO</v>
      </c>
      <c r="D176" s="136" t="str">
        <f>Ocorrências!D172</f>
        <v>MEDPROX DISTRIBUIDORA DE MEDICAMENTOS LTDA</v>
      </c>
      <c r="E176" s="136">
        <f>Ocorrências!E172</f>
        <v>1</v>
      </c>
      <c r="F176" s="136">
        <f>Ocorrências!F172</f>
        <v>69</v>
      </c>
      <c r="G176" s="135">
        <f>Ocorrências!A172</f>
        <v>43935</v>
      </c>
      <c r="H176" s="136" t="str">
        <f>Ocorrências!H172</f>
        <v xml:space="preserve">CANCELADO PELO FORNECEDOR </v>
      </c>
    </row>
    <row r="177" spans="1:8" x14ac:dyDescent="0.2">
      <c r="A177" s="156" t="str">
        <f>Ocorrências!G173</f>
        <v>0123/20</v>
      </c>
      <c r="B177" s="136" t="str">
        <f>Ocorrências!B173</f>
        <v>ENTRADA</v>
      </c>
      <c r="C177" s="136" t="str">
        <f>Ocorrências!C173</f>
        <v>PEDIDO ADICIONAL</v>
      </c>
      <c r="D177" s="136" t="str">
        <f>Ocorrências!D173</f>
        <v>COMERCIAL CIRURGICA RIOCLARENSE</v>
      </c>
      <c r="E177" s="136">
        <f>Ocorrências!E173</f>
        <v>14</v>
      </c>
      <c r="F177" s="136">
        <f>Ocorrências!F173</f>
        <v>1351</v>
      </c>
      <c r="G177" s="135">
        <f>Ocorrências!A173</f>
        <v>43935</v>
      </c>
      <c r="H177" s="136" t="str">
        <f>Ocorrências!H173</f>
        <v>PEDIDO ADICIONAL ( SEGUNDO MENOR PREÇO)</v>
      </c>
    </row>
    <row r="178" spans="1:8" x14ac:dyDescent="0.2">
      <c r="A178" s="156" t="str">
        <f>Ocorrências!G174</f>
        <v>0114/20</v>
      </c>
      <c r="B178" s="136" t="str">
        <f>Ocorrências!B174</f>
        <v>SAÍDA</v>
      </c>
      <c r="C178" s="136" t="str">
        <f>Ocorrências!C174</f>
        <v>CANCELAMENTO</v>
      </c>
      <c r="D178" s="136" t="str">
        <f>Ocorrências!D174</f>
        <v>FOUR MED DISTRIBUIDORA HOSPITALARES IMPORTADORA LTDA EPP</v>
      </c>
      <c r="E178" s="136">
        <f>Ocorrências!E174</f>
        <v>7</v>
      </c>
      <c r="F178" s="136">
        <f>Ocorrências!F174</f>
        <v>24900</v>
      </c>
      <c r="G178" s="135">
        <f>Ocorrências!A174</f>
        <v>43936</v>
      </c>
      <c r="H178" s="136" t="str">
        <f>Ocorrências!H174</f>
        <v xml:space="preserve">CANCELAMENTO A PEDIDO DA DIRETORIA GERAL  </v>
      </c>
    </row>
    <row r="179" spans="1:8" x14ac:dyDescent="0.2">
      <c r="A179" s="156" t="str">
        <f>Ocorrências!G175</f>
        <v>0117/20</v>
      </c>
      <c r="B179" s="136" t="str">
        <f>Ocorrências!B175</f>
        <v>SAÍDA</v>
      </c>
      <c r="C179" s="136" t="str">
        <f>Ocorrências!C175</f>
        <v>ENTREGA PARCIAL</v>
      </c>
      <c r="D179" s="136" t="str">
        <f>Ocorrências!D175</f>
        <v>TIMPEL S.A.</v>
      </c>
      <c r="E179" s="136">
        <f>Ocorrências!E175</f>
        <v>2</v>
      </c>
      <c r="F179" s="136">
        <f>Ocorrências!F175</f>
        <v>200</v>
      </c>
      <c r="G179" s="135">
        <f>Ocorrências!A175</f>
        <v>43936</v>
      </c>
      <c r="H179" s="136" t="str">
        <f>Ocorrências!H175</f>
        <v>SALDO NÃO ENTREGUE</v>
      </c>
    </row>
    <row r="180" spans="1:8" x14ac:dyDescent="0.2">
      <c r="A180" s="156" t="str">
        <f>Ocorrências!G176</f>
        <v>0123/20</v>
      </c>
      <c r="B180" s="136" t="str">
        <f>Ocorrências!B176</f>
        <v>ENTRADA</v>
      </c>
      <c r="C180" s="136" t="str">
        <f>Ocorrências!C176</f>
        <v>PEDIDO ADICIONAL</v>
      </c>
      <c r="D180" s="136" t="str">
        <f>Ocorrências!D176</f>
        <v>CIAMED DISTRIBUIDORA DE MEDICAMENTOS</v>
      </c>
      <c r="E180" s="136">
        <f>Ocorrências!E176</f>
        <v>8</v>
      </c>
      <c r="F180" s="136">
        <f>Ocorrências!F176</f>
        <v>1036.8</v>
      </c>
      <c r="G180" s="135">
        <f>Ocorrências!A176</f>
        <v>43936</v>
      </c>
      <c r="H180" s="136" t="str">
        <f>Ocorrências!H176</f>
        <v>PEDIDO ADICIONAL ( SEGUNDO MENOR PREÇO)</v>
      </c>
    </row>
    <row r="181" spans="1:8" x14ac:dyDescent="0.2">
      <c r="A181" s="156" t="str">
        <f>Ocorrências!G177</f>
        <v>0085/20</v>
      </c>
      <c r="B181" s="136" t="str">
        <f>Ocorrências!B177</f>
        <v>ENTRADA</v>
      </c>
      <c r="C181" s="136" t="str">
        <f>Ocorrências!C177</f>
        <v>PEDIDO ADICIONAL</v>
      </c>
      <c r="D181" s="136" t="str">
        <f>Ocorrências!D177</f>
        <v>SALES EQUIPAMENTOS E PRODUTOS DE HIGIENE PESSOAL LTDA</v>
      </c>
      <c r="E181" s="136">
        <f>Ocorrências!E177</f>
        <v>11</v>
      </c>
      <c r="F181" s="136">
        <f>Ocorrências!F177</f>
        <v>1021.5</v>
      </c>
      <c r="G181" s="135">
        <f>Ocorrências!A177</f>
        <v>43937</v>
      </c>
      <c r="H181" s="136" t="str">
        <f>Ocorrências!H177</f>
        <v>ADICIONAL</v>
      </c>
    </row>
    <row r="182" spans="1:8" x14ac:dyDescent="0.2">
      <c r="A182" s="156" t="str">
        <f>Ocorrências!G178</f>
        <v>0089/20</v>
      </c>
      <c r="B182" s="136" t="str">
        <f>Ocorrências!B178</f>
        <v>ENTRADA</v>
      </c>
      <c r="C182" s="136" t="str">
        <f>Ocorrências!C178</f>
        <v>ALTERAÇÃO DE PREÇO</v>
      </c>
      <c r="D182" s="136" t="str">
        <f>Ocorrências!D178</f>
        <v>JM HEALTH EQUIPAMENTOS MEDICOS</v>
      </c>
      <c r="E182" s="136">
        <f>Ocorrências!E178</f>
        <v>67</v>
      </c>
      <c r="F182" s="136">
        <f>Ocorrências!F178</f>
        <v>140.4</v>
      </c>
      <c r="G182" s="135">
        <f>Ocorrências!A178</f>
        <v>43941</v>
      </c>
      <c r="H182" s="136">
        <f>Ocorrências!H178</f>
        <v>0</v>
      </c>
    </row>
    <row r="183" spans="1:8" x14ac:dyDescent="0.2">
      <c r="A183" s="156" t="str">
        <f>Ocorrências!G179</f>
        <v>0089/20</v>
      </c>
      <c r="B183" s="136" t="str">
        <f>Ocorrências!B179</f>
        <v>SAÍDA</v>
      </c>
      <c r="C183" s="136" t="str">
        <f>Ocorrências!C179</f>
        <v>CANCELAMENTO</v>
      </c>
      <c r="D183" s="136" t="str">
        <f>Ocorrências!D179</f>
        <v>JM HEALTH EQUIPAMENTOS MEDICOS</v>
      </c>
      <c r="E183" s="136">
        <f>Ocorrências!E179</f>
        <v>22</v>
      </c>
      <c r="F183" s="136">
        <f>Ocorrências!F179</f>
        <v>625</v>
      </c>
      <c r="G183" s="135">
        <f>Ocorrências!A179</f>
        <v>43941</v>
      </c>
      <c r="H183" s="136" t="str">
        <f>Ocorrências!H179</f>
        <v>SEM ESTOQUE</v>
      </c>
    </row>
    <row r="184" spans="1:8" x14ac:dyDescent="0.2">
      <c r="A184" s="156" t="str">
        <f>Ocorrências!G180</f>
        <v>0015/20</v>
      </c>
      <c r="B184" s="136" t="str">
        <f>Ocorrências!B180</f>
        <v>SAÍDA</v>
      </c>
      <c r="C184" s="136" t="str">
        <f>Ocorrências!C180</f>
        <v>CANCELAMENTO</v>
      </c>
      <c r="D184" s="136" t="str">
        <f>Ocorrências!D180</f>
        <v>ONCOFARMA COMERCIO ATACADISTA DE MEDICAMENTOS</v>
      </c>
      <c r="E184" s="136">
        <f>Ocorrências!E180</f>
        <v>9</v>
      </c>
      <c r="F184" s="136">
        <f>Ocorrências!F180</f>
        <v>1365</v>
      </c>
      <c r="G184" s="135">
        <f>Ocorrências!A180</f>
        <v>43945</v>
      </c>
      <c r="H184" s="136" t="str">
        <f>Ocorrências!H180</f>
        <v>SALDO RESTANTE NÃO ENTREGUE, FALTA NO ESTOQUE DO FORNECEDOR</v>
      </c>
    </row>
    <row r="185" spans="1:8" x14ac:dyDescent="0.2">
      <c r="A185" s="156" t="str">
        <f>Ocorrências!G181</f>
        <v>0023/20</v>
      </c>
      <c r="B185" s="136" t="str">
        <f>Ocorrências!B181</f>
        <v>SAÍDA</v>
      </c>
      <c r="C185" s="136" t="str">
        <f>Ocorrências!C181</f>
        <v>ENTREGA PARCIAL</v>
      </c>
      <c r="D185" s="136" t="str">
        <f>Ocorrências!D181</f>
        <v>CTM EXPRESA DISTRIBUIDORA DE MEDICAMENTOS</v>
      </c>
      <c r="E185" s="136">
        <f>Ocorrências!E181</f>
        <v>1</v>
      </c>
      <c r="F185" s="136">
        <f>Ocorrências!F181</f>
        <v>89.4</v>
      </c>
      <c r="G185" s="135">
        <f>Ocorrências!A181</f>
        <v>43945</v>
      </c>
      <c r="H185" s="136" t="str">
        <f>Ocorrências!H181</f>
        <v xml:space="preserve">ENTREGUE APENAS 144 UNIDADES, RESTANTE CANCELADO. </v>
      </c>
    </row>
    <row r="186" spans="1:8" x14ac:dyDescent="0.2">
      <c r="A186" s="156" t="str">
        <f>Ocorrências!G182</f>
        <v>0026/20</v>
      </c>
      <c r="B186" s="136" t="str">
        <f>Ocorrências!B182</f>
        <v>SAÍDA</v>
      </c>
      <c r="C186" s="136" t="str">
        <f>Ocorrências!C182</f>
        <v>CANCELAMENTO</v>
      </c>
      <c r="D186" s="136" t="str">
        <f>Ocorrências!D182</f>
        <v>ELETROFRIGOR PEÇAS LTDA</v>
      </c>
      <c r="E186" s="136">
        <f>Ocorrências!E182</f>
        <v>1</v>
      </c>
      <c r="F186" s="136">
        <f>Ocorrências!F182</f>
        <v>831.47</v>
      </c>
      <c r="G186" s="135">
        <f>Ocorrências!A182</f>
        <v>43945</v>
      </c>
      <c r="H186" s="136" t="str">
        <f>Ocorrências!H182</f>
        <v>ESGOTOU NO ESTOQUE</v>
      </c>
    </row>
    <row r="187" spans="1:8" x14ac:dyDescent="0.2">
      <c r="A187" s="156" t="str">
        <f>Ocorrências!G183</f>
        <v>0026/20</v>
      </c>
      <c r="B187" s="136" t="str">
        <f>Ocorrências!B183</f>
        <v>ENTRADA</v>
      </c>
      <c r="C187" s="136" t="str">
        <f>Ocorrências!C183</f>
        <v>PEDIDO ADICIONAL</v>
      </c>
      <c r="D187" s="136" t="str">
        <f>Ocorrências!D183</f>
        <v>REFRIGERAÇÃO CASTELÃO LTDA - EPP</v>
      </c>
      <c r="E187" s="136">
        <f>Ocorrências!E183</f>
        <v>1</v>
      </c>
      <c r="F187" s="136">
        <f>Ocorrências!F183</f>
        <v>1200</v>
      </c>
      <c r="G187" s="135">
        <f>Ocorrências!A183</f>
        <v>43945</v>
      </c>
      <c r="H187" s="136" t="str">
        <f>Ocorrências!H183</f>
        <v>PEDIDO ADICIONAL ( SEGUNDO MENOR PREÇO)</v>
      </c>
    </row>
    <row r="188" spans="1:8" x14ac:dyDescent="0.2">
      <c r="A188" s="156" t="str">
        <f>Ocorrências!G184</f>
        <v>0040/20</v>
      </c>
      <c r="B188" s="136" t="str">
        <f>Ocorrências!B184</f>
        <v>SAÍDA</v>
      </c>
      <c r="C188" s="136" t="str">
        <f>Ocorrências!C184</f>
        <v>CANCELAMENTO</v>
      </c>
      <c r="D188" s="136">
        <f>Ocorrências!D184</f>
        <v>0</v>
      </c>
      <c r="E188" s="136">
        <f>Ocorrências!E184</f>
        <v>1</v>
      </c>
      <c r="F188" s="136">
        <f>Ocorrências!F184</f>
        <v>0</v>
      </c>
      <c r="G188" s="135">
        <f>Ocorrências!A184</f>
        <v>43945</v>
      </c>
      <c r="H188" s="136" t="str">
        <f>Ocorrências!H184</f>
        <v>CANCELADO</v>
      </c>
    </row>
    <row r="189" spans="1:8" x14ac:dyDescent="0.2">
      <c r="A189" s="156" t="str">
        <f>Ocorrências!G185</f>
        <v>0121/20</v>
      </c>
      <c r="B189" s="136" t="str">
        <f>Ocorrências!B185</f>
        <v>SAÍDA</v>
      </c>
      <c r="C189" s="136" t="str">
        <f>Ocorrências!C185</f>
        <v>CANCELAMENTO</v>
      </c>
      <c r="D189" s="136" t="str">
        <f>Ocorrências!D185</f>
        <v>COMERCIAL CIRURGICA RIOCLARENSE LTDA</v>
      </c>
      <c r="E189" s="136">
        <f>Ocorrências!E185</f>
        <v>1</v>
      </c>
      <c r="F189" s="136">
        <f>Ocorrências!F185</f>
        <v>4200</v>
      </c>
      <c r="G189" s="135">
        <f>Ocorrências!A185</f>
        <v>43946</v>
      </c>
      <c r="H189" s="136" t="str">
        <f>Ocorrências!H185</f>
        <v>CANCELAMENTO DE 100 UNIDADES DO ITEM CONFORME SOLICITADO VIA OFICIO.</v>
      </c>
    </row>
    <row r="190" spans="1:8" x14ac:dyDescent="0.2">
      <c r="A190" s="156" t="str">
        <f>Ocorrências!G186</f>
        <v>0099/20</v>
      </c>
      <c r="B190" s="136" t="str">
        <f>Ocorrências!B186</f>
        <v>SAÍDA</v>
      </c>
      <c r="C190" s="136" t="str">
        <f>Ocorrências!C186</f>
        <v>CANCELAMENTO</v>
      </c>
      <c r="D190" s="136" t="str">
        <f>Ocorrências!D186</f>
        <v>FRIGO BUONO COMERCIO DE CARNES ESPECIAIS LTDA</v>
      </c>
      <c r="E190" s="136" t="str">
        <f>Ocorrências!E186</f>
        <v>06 e 07</v>
      </c>
      <c r="F190" s="136">
        <f>Ocorrências!F186</f>
        <v>3158.8</v>
      </c>
      <c r="G190" s="135">
        <f>Ocorrências!A186</f>
        <v>43948</v>
      </c>
      <c r="H190" s="136" t="str">
        <f>Ocorrências!H186</f>
        <v>FORNECEDOR NÃO ATENDE REGIÃO</v>
      </c>
    </row>
    <row r="191" spans="1:8" x14ac:dyDescent="0.2">
      <c r="A191" s="156" t="str">
        <f>Ocorrências!G187</f>
        <v>0099/20</v>
      </c>
      <c r="B191" s="136" t="str">
        <f>Ocorrências!B187</f>
        <v>ENTRADA</v>
      </c>
      <c r="C191" s="136" t="str">
        <f>Ocorrências!C187</f>
        <v>PEDIDO ADICIONAL</v>
      </c>
      <c r="D191" s="136" t="str">
        <f>Ocorrências!D187</f>
        <v>ALMEIDA E CARREIRO COMERCIO DE ALIMENTOS</v>
      </c>
      <c r="E191" s="136" t="str">
        <f>Ocorrências!E187</f>
        <v>06 e 07</v>
      </c>
      <c r="F191" s="136">
        <f>Ocorrências!F187</f>
        <v>3348</v>
      </c>
      <c r="G191" s="135">
        <f>Ocorrências!A187</f>
        <v>43948</v>
      </c>
      <c r="H191" s="136" t="str">
        <f>Ocorrências!H187</f>
        <v>ADICIONAL</v>
      </c>
    </row>
    <row r="192" spans="1:8" x14ac:dyDescent="0.2">
      <c r="A192" s="156" t="str">
        <f>Ocorrências!G188</f>
        <v>0015/20</v>
      </c>
      <c r="B192" s="136" t="str">
        <f>Ocorrências!B188</f>
        <v>SAÍDA</v>
      </c>
      <c r="C192" s="136" t="str">
        <f>Ocorrências!C188</f>
        <v>CANCELAMENTO</v>
      </c>
      <c r="D192" s="136" t="str">
        <f>Ocorrências!D188</f>
        <v>SUPERMED COM E IMP DE PORD MED E HOSPITALARES</v>
      </c>
      <c r="E192" s="136">
        <f>Ocorrências!E188</f>
        <v>6</v>
      </c>
      <c r="F192" s="136">
        <f>Ocorrências!F188</f>
        <v>330.46</v>
      </c>
      <c r="G192" s="135">
        <f>Ocorrências!A188</f>
        <v>43950</v>
      </c>
      <c r="H192" s="136" t="str">
        <f>Ocorrências!H188</f>
        <v>FORNECEDOR SEM ITEM NO ESTOQUE</v>
      </c>
    </row>
    <row r="193" spans="1:8" x14ac:dyDescent="0.2">
      <c r="A193" s="156" t="str">
        <f>Ocorrências!G189</f>
        <v>0099/20</v>
      </c>
      <c r="B193" s="136" t="str">
        <f>Ocorrências!B189</f>
        <v>SAÍDA</v>
      </c>
      <c r="C193" s="136" t="str">
        <f>Ocorrências!C189</f>
        <v>ENTREGA PARCIAL</v>
      </c>
      <c r="D193" s="136" t="str">
        <f>Ocorrências!D189</f>
        <v>VIEIRA E COUCOM E DISTRIBUIÇÃO DE PRODUTOS ALIMENTICIOS</v>
      </c>
      <c r="E193" s="136">
        <f>Ocorrências!E189</f>
        <v>0</v>
      </c>
      <c r="F193" s="136">
        <f>Ocorrências!F189</f>
        <v>60</v>
      </c>
      <c r="G193" s="135">
        <f>Ocorrências!A189</f>
        <v>43950</v>
      </c>
      <c r="H193" s="136" t="str">
        <f>Ocorrências!H189</f>
        <v>SALDO NÃO ENTREGUE</v>
      </c>
    </row>
    <row r="194" spans="1:8" x14ac:dyDescent="0.2">
      <c r="A194" s="156" t="str">
        <f>Ocorrências!G190</f>
        <v>0127/20</v>
      </c>
      <c r="B194" s="136" t="str">
        <f>Ocorrências!B190</f>
        <v>SAÍDA</v>
      </c>
      <c r="C194" s="136" t="str">
        <f>Ocorrências!C190</f>
        <v>ALTERAÇÃO DE PREÇO</v>
      </c>
      <c r="D194" s="136" t="str">
        <f>Ocorrências!D190</f>
        <v>VITAL HOSPITALAR COMERCIAL LTDA</v>
      </c>
      <c r="E194" s="136">
        <f>Ocorrências!E190</f>
        <v>24</v>
      </c>
      <c r="F194" s="136">
        <f>Ocorrências!F190</f>
        <v>1.78</v>
      </c>
      <c r="G194" s="135">
        <f>Ocorrências!A190</f>
        <v>43950</v>
      </c>
      <c r="H194" s="136" t="str">
        <f>Ocorrências!H190</f>
        <v>ADEQUAÇÃO DE EMBALAGEM</v>
      </c>
    </row>
    <row r="195" spans="1:8" x14ac:dyDescent="0.2">
      <c r="A195" s="156" t="str">
        <f>Ocorrências!G191</f>
        <v>0133/20</v>
      </c>
      <c r="B195" s="136" t="str">
        <f>Ocorrências!B191</f>
        <v>SAÍDA</v>
      </c>
      <c r="C195" s="136" t="str">
        <f>Ocorrências!C191</f>
        <v>ENTREGA PARCIAL</v>
      </c>
      <c r="D195" s="136" t="str">
        <f>Ocorrências!D191</f>
        <v>DANIELA TOMBINI IND E COM DE CONFECCOES LTDA</v>
      </c>
      <c r="E195" s="136">
        <f>Ocorrências!E191</f>
        <v>1</v>
      </c>
      <c r="F195" s="136">
        <f>Ocorrências!F191</f>
        <v>33000</v>
      </c>
      <c r="G195" s="135">
        <f>Ocorrências!A191</f>
        <v>43950</v>
      </c>
      <c r="H195" s="136" t="str">
        <f>Ocorrências!H191</f>
        <v>SALDO RESTANTE NÃO ENTREGUE, FALTA NO ESTOQUE DO FORNECEDOR</v>
      </c>
    </row>
    <row r="196" spans="1:8" x14ac:dyDescent="0.2">
      <c r="A196" s="156" t="str">
        <f>Ocorrências!G192</f>
        <v>0127/20</v>
      </c>
      <c r="B196" s="136" t="str">
        <f>Ocorrências!B192</f>
        <v>ENTRADA</v>
      </c>
      <c r="C196" s="136" t="str">
        <f>Ocorrências!C192</f>
        <v>PEDIDO ADICIONAL</v>
      </c>
      <c r="D196" s="136" t="str">
        <f>Ocorrências!D192</f>
        <v>EXPRESSMEDICAL COM AT E VAR DE CORRELATOS MD LTDA</v>
      </c>
      <c r="E196" s="136">
        <f>Ocorrências!E192</f>
        <v>18</v>
      </c>
      <c r="F196" s="136">
        <f>Ocorrências!F192</f>
        <v>2567</v>
      </c>
      <c r="G196" s="135">
        <f>Ocorrências!A192</f>
        <v>43951</v>
      </c>
      <c r="H196" s="136" t="str">
        <f>Ocorrências!H192</f>
        <v>ADICIONAL</v>
      </c>
    </row>
    <row r="197" spans="1:8" x14ac:dyDescent="0.2">
      <c r="A197" s="156" t="str">
        <f>Ocorrências!G193</f>
        <v>0127/20</v>
      </c>
      <c r="B197" s="136" t="str">
        <f>Ocorrências!B193</f>
        <v>ENTRADA</v>
      </c>
      <c r="C197" s="136" t="str">
        <f>Ocorrências!C193</f>
        <v>PEDIDO ADICIONAL</v>
      </c>
      <c r="D197" s="136" t="str">
        <f>Ocorrências!D193</f>
        <v>COMERCIAL COMMED PRODUTOS HOSPITALARES LTDA</v>
      </c>
      <c r="E197" s="136">
        <f>Ocorrências!E193</f>
        <v>29</v>
      </c>
      <c r="F197" s="136">
        <f>Ocorrências!F193</f>
        <v>395</v>
      </c>
      <c r="G197" s="135">
        <f>Ocorrências!A193</f>
        <v>43951</v>
      </c>
      <c r="H197" s="136" t="str">
        <f>Ocorrências!H193</f>
        <v>ADICIONAL</v>
      </c>
    </row>
    <row r="198" spans="1:8" x14ac:dyDescent="0.2">
      <c r="A198" s="156" t="str">
        <f>Ocorrências!G194</f>
        <v>0127/20</v>
      </c>
      <c r="B198" s="136" t="str">
        <f>Ocorrências!B194</f>
        <v>SAÍDA</v>
      </c>
      <c r="C198" s="136" t="str">
        <f>Ocorrências!C194</f>
        <v>CANCELAMENTO</v>
      </c>
      <c r="D198" s="136" t="str">
        <f>Ocorrências!D194</f>
        <v>COMERCIAL CIRURGICA RIOCLARENSE LTDA</v>
      </c>
      <c r="E198" s="136">
        <f>Ocorrências!E194</f>
        <v>18</v>
      </c>
      <c r="F198" s="136">
        <f>Ocorrências!F194</f>
        <v>2060</v>
      </c>
      <c r="G198" s="135">
        <f>Ocorrências!A194</f>
        <v>43951</v>
      </c>
      <c r="H198" s="136" t="str">
        <f>Ocorrências!H194</f>
        <v>SEM SALDO EM ESTOQUE PARA ATENDER</v>
      </c>
    </row>
    <row r="199" spans="1:8" x14ac:dyDescent="0.2">
      <c r="A199" s="156" t="str">
        <f>Ocorrências!G195</f>
        <v>0127/20</v>
      </c>
      <c r="B199" s="136" t="str">
        <f>Ocorrências!B195</f>
        <v>SAÍDA</v>
      </c>
      <c r="C199" s="136" t="str">
        <f>Ocorrências!C195</f>
        <v>CANCELAMENTO</v>
      </c>
      <c r="D199" s="136" t="str">
        <f>Ocorrências!D195</f>
        <v>COMERCIAL CIRURGICA RIOCLARENSE LTDA</v>
      </c>
      <c r="E199" s="136">
        <f>Ocorrências!E195</f>
        <v>29</v>
      </c>
      <c r="F199" s="136">
        <f>Ocorrências!F195</f>
        <v>270</v>
      </c>
      <c r="G199" s="135">
        <f>Ocorrências!A195</f>
        <v>43951</v>
      </c>
      <c r="H199" s="136" t="str">
        <f>Ocorrências!H195</f>
        <v>SEM SALDO EM ESTOQUE PARA ATENDER</v>
      </c>
    </row>
    <row r="200" spans="1:8" x14ac:dyDescent="0.2">
      <c r="A200" s="156" t="str">
        <f>Ocorrências!G196</f>
        <v>0036/20</v>
      </c>
      <c r="B200" s="136" t="str">
        <f>Ocorrências!B196</f>
        <v>SAÍDA</v>
      </c>
      <c r="C200" s="136" t="str">
        <f>Ocorrências!C196</f>
        <v>ENTREGA PARCIAL</v>
      </c>
      <c r="D200" s="136" t="str">
        <f>Ocorrências!D196</f>
        <v xml:space="preserve">DOM JOÃO PAES E DOCES LTDA </v>
      </c>
      <c r="E200" s="136" t="str">
        <f>Ocorrências!E196</f>
        <v>01 02</v>
      </c>
      <c r="F200" s="136">
        <f>Ocorrências!F196</f>
        <v>512.29999999999995</v>
      </c>
      <c r="G200" s="135">
        <f>Ocorrências!A196</f>
        <v>43952</v>
      </c>
      <c r="H200" s="136" t="str">
        <f>Ocorrências!H196</f>
        <v>SALDO NÃO ENTEGUE (SOB DEMANDA)</v>
      </c>
    </row>
    <row r="201" spans="1:8" x14ac:dyDescent="0.2">
      <c r="A201" s="156" t="str">
        <f>Ocorrências!G197</f>
        <v>0101/20</v>
      </c>
      <c r="B201" s="136" t="str">
        <f>Ocorrências!B197</f>
        <v>ENTRADA</v>
      </c>
      <c r="C201" s="136" t="str">
        <f>Ocorrências!C197</f>
        <v>ALTERAÇÃO DE PREÇO</v>
      </c>
      <c r="D201" s="136" t="str">
        <f>Ocorrências!D197</f>
        <v>FESTPAN ALIMENTOS IMP E EXP LTDA</v>
      </c>
      <c r="E201" s="136" t="str">
        <f>Ocorrências!E197</f>
        <v>03,26,34,44,73 e 87</v>
      </c>
      <c r="F201" s="136">
        <f>Ocorrências!F197</f>
        <v>34.08</v>
      </c>
      <c r="G201" s="135">
        <f>Ocorrências!A197</f>
        <v>43956</v>
      </c>
      <c r="H201" s="136" t="str">
        <f>Ocorrências!H197</f>
        <v>ALTERAÇÃO DE VALOR UNITARIO, DEVIDO AO PERIODO DE PANDEMIA</v>
      </c>
    </row>
    <row r="202" spans="1:8" x14ac:dyDescent="0.2">
      <c r="A202" s="156" t="str">
        <f>Ocorrências!G198</f>
        <v>0127/20</v>
      </c>
      <c r="B202" s="136" t="str">
        <f>Ocorrências!B198</f>
        <v>SAÍDA</v>
      </c>
      <c r="C202" s="136" t="str">
        <f>Ocorrências!C198</f>
        <v>ENTREGA PARCIAL</v>
      </c>
      <c r="D202" s="136" t="str">
        <f>Ocorrências!D198</f>
        <v>OCEAN PROD HOSP LTDA</v>
      </c>
      <c r="E202" s="136" t="str">
        <f>Ocorrências!E198</f>
        <v>45 e 40</v>
      </c>
      <c r="F202" s="136">
        <f>Ocorrências!F198</f>
        <v>89.16</v>
      </c>
      <c r="G202" s="135">
        <f>Ocorrências!A198</f>
        <v>43956</v>
      </c>
      <c r="H202" s="136" t="str">
        <f>Ocorrências!H198</f>
        <v>SALDO NÃO ENTREGUE</v>
      </c>
    </row>
    <row r="203" spans="1:8" x14ac:dyDescent="0.2">
      <c r="A203" s="156" t="str">
        <f>Ocorrências!G199</f>
        <v>0144/20</v>
      </c>
      <c r="B203" s="136" t="str">
        <f>Ocorrências!B199</f>
        <v>ENTRADA</v>
      </c>
      <c r="C203" s="136" t="str">
        <f>Ocorrências!C199</f>
        <v>ADEQUAÇÃO DE QUANTITATIVO</v>
      </c>
      <c r="D203" s="136" t="str">
        <f>Ocorrências!D199</f>
        <v>DROGARIA 22 DE SETEMBRO LTDA ME</v>
      </c>
      <c r="E203" s="136">
        <f>Ocorrências!E199</f>
        <v>3</v>
      </c>
      <c r="F203" s="136">
        <f>Ocorrências!F199</f>
        <v>23.12</v>
      </c>
      <c r="G203" s="135">
        <f>Ocorrências!A199</f>
        <v>43958</v>
      </c>
      <c r="H203" s="136" t="str">
        <f>Ocorrências!H199</f>
        <v>ALTERAÇÃO DE QUANTITATIVO PARA ADEQUAÇÃO DE EMBALAGEM.</v>
      </c>
    </row>
    <row r="204" spans="1:8" x14ac:dyDescent="0.2">
      <c r="A204" s="156" t="str">
        <f>Ocorrências!G200</f>
        <v>0151/20</v>
      </c>
      <c r="B204" s="136" t="str">
        <f>Ocorrências!B200</f>
        <v>ENTRADA</v>
      </c>
      <c r="C204" s="136" t="str">
        <f>Ocorrências!C200</f>
        <v>ADEQUAÇÃO DE QUANTITATIVO</v>
      </c>
      <c r="D204" s="136" t="str">
        <f>Ocorrências!D200</f>
        <v>DROGARIA 22 DE SETEMBRO LTDA ME</v>
      </c>
      <c r="E204" s="136">
        <f>Ocorrências!E200</f>
        <v>6</v>
      </c>
      <c r="F204" s="136">
        <f>Ocorrências!F200</f>
        <v>13.2</v>
      </c>
      <c r="G204" s="135">
        <f>Ocorrências!A200</f>
        <v>43958</v>
      </c>
      <c r="H204" s="136" t="str">
        <f>Ocorrências!H200</f>
        <v>ALTERAÇÃO DE QUANTITATIVO PARA ADEQUAÇÃO DE EMBALAGEM.</v>
      </c>
    </row>
    <row r="205" spans="1:8" x14ac:dyDescent="0.2">
      <c r="A205" s="156" t="str">
        <f>Ocorrências!G201</f>
        <v>0151/20</v>
      </c>
      <c r="B205" s="136" t="str">
        <f>Ocorrências!B201</f>
        <v>ENTRADA</v>
      </c>
      <c r="C205" s="136" t="str">
        <f>Ocorrências!C201</f>
        <v>PEDIDO ADICIONAL</v>
      </c>
      <c r="D205" s="136" t="str">
        <f>Ocorrências!D201</f>
        <v>AFMED DISTRIBUIDORA DE MEDICAMENTOS E MATERIAL HOSPITALAR LTDA ME</v>
      </c>
      <c r="E205" s="136">
        <f>Ocorrências!E201</f>
        <v>2</v>
      </c>
      <c r="F205" s="136">
        <f>Ocorrências!F201</f>
        <v>1100</v>
      </c>
      <c r="G205" s="135">
        <f>Ocorrências!A201</f>
        <v>43958</v>
      </c>
      <c r="H205" s="136" t="str">
        <f>Ocorrências!H201</f>
        <v>ADICIONAL</v>
      </c>
    </row>
    <row r="206" spans="1:8" x14ac:dyDescent="0.2">
      <c r="A206" s="156" t="str">
        <f>Ocorrências!G202</f>
        <v>0151/20</v>
      </c>
      <c r="B206" s="136" t="str">
        <f>Ocorrências!B202</f>
        <v>SAÍDA</v>
      </c>
      <c r="C206" s="136" t="str">
        <f>Ocorrências!C202</f>
        <v>CANCELAMENTO</v>
      </c>
      <c r="D206" s="136" t="str">
        <f>Ocorrências!D202</f>
        <v>FUTURA PRODUTOS MEDICOS HOSPITALARES</v>
      </c>
      <c r="E206" s="136">
        <f>Ocorrências!E202</f>
        <v>2</v>
      </c>
      <c r="F206" s="136">
        <f>Ocorrências!F202</f>
        <v>1085.7</v>
      </c>
      <c r="G206" s="135">
        <f>Ocorrências!A202</f>
        <v>43958</v>
      </c>
      <c r="H206" s="136" t="str">
        <f>Ocorrências!H202</f>
        <v>FORNECEDOR SEM ITEM NO ESTOQUE</v>
      </c>
    </row>
    <row r="207" spans="1:8" x14ac:dyDescent="0.2">
      <c r="A207" s="156" t="str">
        <f>Ocorrências!G203</f>
        <v>0151/20</v>
      </c>
      <c r="B207" s="136" t="str">
        <f>Ocorrências!B203</f>
        <v>SAÍDA</v>
      </c>
      <c r="C207" s="136" t="str">
        <f>Ocorrências!C203</f>
        <v>CANCELAMENTO</v>
      </c>
      <c r="D207" s="136" t="str">
        <f>Ocorrências!D203</f>
        <v>ONCO PROD DISTRIBUIDORA DE PRODUTOS HOSPITALARES E ONCOLOGICOS LTDA</v>
      </c>
      <c r="E207" s="136">
        <f>Ocorrências!E203</f>
        <v>3</v>
      </c>
      <c r="F207" s="136">
        <f>Ocorrências!F203</f>
        <v>4057.05</v>
      </c>
      <c r="G207" s="135">
        <f>Ocorrências!A203</f>
        <v>43958</v>
      </c>
      <c r="H207" s="136" t="str">
        <f>Ocorrências!H203</f>
        <v>FORNECEDOR SEM ITEM NO ESTOQUE</v>
      </c>
    </row>
    <row r="208" spans="1:8" x14ac:dyDescent="0.2">
      <c r="A208" s="156" t="str">
        <f>Ocorrências!G204</f>
        <v>0101/20</v>
      </c>
      <c r="B208" s="136" t="str">
        <f>Ocorrências!B204</f>
        <v>SAÍDA</v>
      </c>
      <c r="C208" s="136" t="str">
        <f>Ocorrências!C204</f>
        <v>CANCELAMENTO</v>
      </c>
      <c r="D208" s="136" t="str">
        <f>Ocorrências!D204</f>
        <v xml:space="preserve">RRS DISTRIBUIDORA SP </v>
      </c>
      <c r="E208" s="136" t="str">
        <f>Ocorrências!E204</f>
        <v>04,07,12,18,20,21,22,24,30,36,61,65,89,101 e 105</v>
      </c>
      <c r="F208" s="136">
        <f>Ocorrências!F204</f>
        <v>3420.43</v>
      </c>
      <c r="G208" s="135">
        <f>Ocorrências!A204</f>
        <v>43962</v>
      </c>
      <c r="H208" s="136" t="str">
        <f>Ocorrências!H204</f>
        <v>FORNECEDOR COM PROBLEMAS PARA EMISSÃO DE NOTA FISCAL</v>
      </c>
    </row>
    <row r="209" spans="1:8" x14ac:dyDescent="0.2">
      <c r="A209" s="156" t="str">
        <f>Ocorrências!G205</f>
        <v>0101/20</v>
      </c>
      <c r="B209" s="136" t="str">
        <f>Ocorrências!B205</f>
        <v>ENTRADA</v>
      </c>
      <c r="C209" s="136" t="str">
        <f>Ocorrências!C205</f>
        <v>PEDIDO ADICIONAL</v>
      </c>
      <c r="D209" s="136" t="str">
        <f>Ocorrências!D205</f>
        <v>COPOLFOOD COMERCIO DE PRODUTOS ALIMENTICIOS</v>
      </c>
      <c r="E209" s="136" t="str">
        <f>Ocorrências!E205</f>
        <v>04,20,21,22 e 105</v>
      </c>
      <c r="F209" s="136">
        <f>Ocorrências!F205</f>
        <v>450.14</v>
      </c>
      <c r="G209" s="135">
        <f>Ocorrências!A205</f>
        <v>43962</v>
      </c>
      <c r="H209" s="136" t="str">
        <f>Ocorrências!H205</f>
        <v>ADICIONAL</v>
      </c>
    </row>
    <row r="210" spans="1:8" x14ac:dyDescent="0.2">
      <c r="A210" s="156" t="str">
        <f>Ocorrências!G206</f>
        <v>0101/20</v>
      </c>
      <c r="B210" s="136" t="str">
        <f>Ocorrências!B206</f>
        <v>ENTRADA</v>
      </c>
      <c r="C210" s="136" t="str">
        <f>Ocorrências!C206</f>
        <v>PEDIDO ADICIONAL</v>
      </c>
      <c r="D210" s="136" t="str">
        <f>Ocorrências!D206</f>
        <v>COMERCIAL DENETOS PROD. ALIMENTICIOS E LIMPEZA LTDA</v>
      </c>
      <c r="E210" s="136" t="str">
        <f>Ocorrências!E206</f>
        <v>07,12,18,24,30,61 e 65</v>
      </c>
      <c r="F210" s="136">
        <f>Ocorrências!F206</f>
        <v>2590.39</v>
      </c>
      <c r="G210" s="135">
        <f>Ocorrências!A206</f>
        <v>43962</v>
      </c>
      <c r="H210" s="136" t="str">
        <f>Ocorrências!H206</f>
        <v>ADICIONAL</v>
      </c>
    </row>
    <row r="211" spans="1:8" x14ac:dyDescent="0.2">
      <c r="A211" s="156" t="str">
        <f>Ocorrências!G207</f>
        <v>0101/20</v>
      </c>
      <c r="B211" s="136" t="str">
        <f>Ocorrências!B207</f>
        <v>SAÍDA</v>
      </c>
      <c r="C211" s="136" t="str">
        <f>Ocorrências!C207</f>
        <v>ENTREGA PARCIAL</v>
      </c>
      <c r="D211" s="136" t="str">
        <f>Ocorrências!D207</f>
        <v>COPOLFOOD COMERCIO DE PRODUTOS ALIMENTICIOS</v>
      </c>
      <c r="E211" s="136" t="str">
        <f>Ocorrências!E207</f>
        <v>-</v>
      </c>
      <c r="F211" s="136">
        <f>Ocorrências!F207</f>
        <v>15.41</v>
      </c>
      <c r="G211" s="135">
        <f>Ocorrências!A207</f>
        <v>43962</v>
      </c>
      <c r="H211" s="136" t="str">
        <f>Ocorrências!H207</f>
        <v>SALDO NÃO ENTREGUE</v>
      </c>
    </row>
    <row r="212" spans="1:8" x14ac:dyDescent="0.2">
      <c r="A212" s="156" t="str">
        <f>Ocorrências!G208</f>
        <v>0101/20</v>
      </c>
      <c r="B212" s="136" t="str">
        <f>Ocorrências!B208</f>
        <v>SAÍDA</v>
      </c>
      <c r="C212" s="136" t="str">
        <f>Ocorrências!C208</f>
        <v>ENTREGA PARCIAL</v>
      </c>
      <c r="D212" s="136" t="str">
        <f>Ocorrências!D208</f>
        <v>FESTPAN ALIMENTOS IMP E EXP LTDA</v>
      </c>
      <c r="E212" s="136" t="str">
        <f>Ocorrências!E208</f>
        <v>-</v>
      </c>
      <c r="F212" s="136">
        <f>Ocorrências!F208</f>
        <v>2040.93</v>
      </c>
      <c r="G212" s="135">
        <f>Ocorrências!A208</f>
        <v>43962</v>
      </c>
      <c r="H212" s="136" t="str">
        <f>Ocorrências!H208</f>
        <v>SALDO NÃO ENTREGUE</v>
      </c>
    </row>
    <row r="213" spans="1:8" x14ac:dyDescent="0.2">
      <c r="A213" s="156" t="str">
        <f>Ocorrências!G209</f>
        <v>0101/20</v>
      </c>
      <c r="B213" s="136" t="str">
        <f>Ocorrências!B209</f>
        <v>SAÍDA</v>
      </c>
      <c r="C213" s="136" t="str">
        <f>Ocorrências!C209</f>
        <v>ENTREGA PARCIAL</v>
      </c>
      <c r="D213" s="136" t="str">
        <f>Ocorrências!D209</f>
        <v>ALMEIDA E CARREIRO COMERCIO DE ALIMENTOS</v>
      </c>
      <c r="E213" s="136" t="str">
        <f>Ocorrências!E209</f>
        <v>-</v>
      </c>
      <c r="F213" s="136">
        <f>Ocorrências!F209</f>
        <v>464.17</v>
      </c>
      <c r="G213" s="135">
        <f>Ocorrências!A209</f>
        <v>43962</v>
      </c>
      <c r="H213" s="136" t="str">
        <f>Ocorrências!H209</f>
        <v>SALDO NÃO ENTREGUE</v>
      </c>
    </row>
    <row r="214" spans="1:8" x14ac:dyDescent="0.2">
      <c r="A214" s="156" t="str">
        <f>Ocorrências!G210</f>
        <v>0099/20</v>
      </c>
      <c r="B214" s="136" t="str">
        <f>Ocorrências!B210</f>
        <v>SAÍDA</v>
      </c>
      <c r="C214" s="136" t="str">
        <f>Ocorrências!C210</f>
        <v>CANCELAMENTO</v>
      </c>
      <c r="D214" s="136" t="str">
        <f>Ocorrências!D210</f>
        <v>ALMEIDA E CARREIRO COMERCIO DE ALIMENTOS</v>
      </c>
      <c r="E214" s="136">
        <f>Ocorrências!E210</f>
        <v>15</v>
      </c>
      <c r="F214" s="136">
        <f>Ocorrências!F210</f>
        <v>59.95</v>
      </c>
      <c r="G214" s="135">
        <f>Ocorrências!A210</f>
        <v>43964</v>
      </c>
      <c r="H214" s="136" t="str">
        <f>Ocorrências!H210</f>
        <v>FORNECEDOR NÃO MANTEVE OS VALORES OFERTADOS</v>
      </c>
    </row>
    <row r="215" spans="1:8" x14ac:dyDescent="0.2">
      <c r="A215" s="156" t="str">
        <f>Ocorrências!G211</f>
        <v>0099/20</v>
      </c>
      <c r="B215" s="136" t="str">
        <f>Ocorrências!B211</f>
        <v>ENTRADA</v>
      </c>
      <c r="C215" s="136" t="str">
        <f>Ocorrências!C211</f>
        <v>PEDIDO ADICIONAL</v>
      </c>
      <c r="D215" s="136" t="str">
        <f>Ocorrências!D211</f>
        <v>VIEIRA E COUCOM E DISTRIBUIÇÃO DE PRODUTOS ALIMENTICIOS</v>
      </c>
      <c r="E215" s="136">
        <f>Ocorrências!E211</f>
        <v>15</v>
      </c>
      <c r="F215" s="136">
        <f>Ocorrências!F211</f>
        <v>60</v>
      </c>
      <c r="G215" s="135">
        <f>Ocorrências!A211</f>
        <v>43964</v>
      </c>
      <c r="H215" s="136" t="str">
        <f>Ocorrências!H211</f>
        <v>ADICIONAL</v>
      </c>
    </row>
    <row r="216" spans="1:8" x14ac:dyDescent="0.2">
      <c r="A216" s="156" t="str">
        <f>Ocorrências!G212</f>
        <v>0099/20</v>
      </c>
      <c r="B216" s="136" t="str">
        <f>Ocorrências!B212</f>
        <v>ENTRADA</v>
      </c>
      <c r="C216" s="136" t="str">
        <f>Ocorrências!C212</f>
        <v>PEDIDO ADICIONAL</v>
      </c>
      <c r="D216" s="136" t="str">
        <f>Ocorrências!D212</f>
        <v>ALMEIDA E CARREIRO COMERCIO DE ALIMENTOS</v>
      </c>
      <c r="E216" s="136">
        <f>Ocorrências!E212</f>
        <v>0</v>
      </c>
      <c r="F216" s="136">
        <f>Ocorrências!F212</f>
        <v>225.91</v>
      </c>
      <c r="G216" s="135">
        <f>Ocorrências!A212</f>
        <v>43964</v>
      </c>
      <c r="H216" s="136" t="str">
        <f>Ocorrências!H212</f>
        <v>ADICIONAL</v>
      </c>
    </row>
    <row r="217" spans="1:8" x14ac:dyDescent="0.2">
      <c r="A217" s="156" t="str">
        <f>Ocorrências!G213</f>
        <v>0152/20</v>
      </c>
      <c r="B217" s="136" t="str">
        <f>Ocorrências!B213</f>
        <v>ENTRADA</v>
      </c>
      <c r="C217" s="136" t="str">
        <f>Ocorrências!C213</f>
        <v>ALTERAÇÃO DE PREÇO</v>
      </c>
      <c r="D217" s="136" t="str">
        <f>Ocorrências!D213</f>
        <v>BRAZMIX COMERCIO VAREGISTA E ATACADISTA LTDA</v>
      </c>
      <c r="E217" s="136">
        <f>Ocorrências!E213</f>
        <v>5</v>
      </c>
      <c r="F217" s="136">
        <f>Ocorrências!F213</f>
        <v>111.1</v>
      </c>
      <c r="G217" s="135">
        <f>Ocorrências!A213</f>
        <v>43964</v>
      </c>
      <c r="H217" s="136" t="str">
        <f>Ocorrências!H213</f>
        <v>ALTERAÇÃO DE MARCA DO PRODUTO</v>
      </c>
    </row>
    <row r="218" spans="1:8" x14ac:dyDescent="0.2">
      <c r="A218" s="156" t="str">
        <f>Ocorrências!G214</f>
        <v>0154/20</v>
      </c>
      <c r="B218" s="136" t="str">
        <f>Ocorrências!B214</f>
        <v>SAÍDA</v>
      </c>
      <c r="C218" s="136" t="str">
        <f>Ocorrências!C214</f>
        <v>ADEQUAÇÃO DE QUANTITATIVO</v>
      </c>
      <c r="D218" s="136" t="str">
        <f>Ocorrências!D214</f>
        <v>ATIVA COMERCIAL HOSPITALAR LTDA</v>
      </c>
      <c r="E218" s="136">
        <f>Ocorrências!E214</f>
        <v>5</v>
      </c>
      <c r="F218" s="136">
        <f>Ocorrências!F214</f>
        <v>4.2</v>
      </c>
      <c r="G218" s="135">
        <f>Ocorrências!A214</f>
        <v>43964</v>
      </c>
      <c r="H218" s="136" t="str">
        <f>Ocorrências!H214</f>
        <v>ALTERAÇÃO DE QUANTITATIVO PARA ADEQUAÇÃO DE EMBALAGEM.</v>
      </c>
    </row>
    <row r="219" spans="1:8" x14ac:dyDescent="0.2">
      <c r="A219" s="156" t="str">
        <f>Ocorrências!G215</f>
        <v>0154/20</v>
      </c>
      <c r="B219" s="136" t="str">
        <f>Ocorrências!B215</f>
        <v>SAÍDA</v>
      </c>
      <c r="C219" s="136" t="str">
        <f>Ocorrências!C215</f>
        <v>CANCELAMENTO</v>
      </c>
      <c r="D219" s="136" t="str">
        <f>Ocorrências!D215</f>
        <v>ANBIOTON IMPORTADORA LTDA</v>
      </c>
      <c r="E219" s="136">
        <f>Ocorrências!E215</f>
        <v>4</v>
      </c>
      <c r="F219" s="136">
        <f>Ocorrências!F215</f>
        <v>514.5</v>
      </c>
      <c r="G219" s="135">
        <f>Ocorrências!A215</f>
        <v>43964</v>
      </c>
      <c r="H219" s="136" t="str">
        <f>Ocorrências!H215</f>
        <v>FORNECEDOR NÃO MANTEVE AS CONDIÇÕES DE FATURAMENTO.</v>
      </c>
    </row>
    <row r="220" spans="1:8" x14ac:dyDescent="0.2">
      <c r="A220" s="156" t="str">
        <f>Ocorrências!G216</f>
        <v>0154/20</v>
      </c>
      <c r="B220" s="136" t="str">
        <f>Ocorrências!B216</f>
        <v>ENTRADA</v>
      </c>
      <c r="C220" s="136" t="str">
        <f>Ocorrências!C216</f>
        <v>PEDIDO ADICIONAL</v>
      </c>
      <c r="D220" s="136" t="str">
        <f>Ocorrências!D216</f>
        <v>REPRESS DISTRIBUIDORA LTDA</v>
      </c>
      <c r="E220" s="136" t="str">
        <f>Ocorrências!E216</f>
        <v>3 e 04</v>
      </c>
      <c r="F220" s="136">
        <f>Ocorrências!F216</f>
        <v>715.9</v>
      </c>
      <c r="G220" s="135">
        <f>Ocorrências!A216</f>
        <v>43964</v>
      </c>
      <c r="H220" s="136" t="str">
        <f>Ocorrências!H216</f>
        <v>ADICIONAL</v>
      </c>
    </row>
    <row r="221" spans="1:8" x14ac:dyDescent="0.2">
      <c r="A221" s="156" t="str">
        <f>Ocorrências!G217</f>
        <v>0154/20</v>
      </c>
      <c r="B221" s="136" t="str">
        <f>Ocorrências!B217</f>
        <v>SAÍDA</v>
      </c>
      <c r="C221" s="136" t="str">
        <f>Ocorrências!C217</f>
        <v>CANCELAMENTO</v>
      </c>
      <c r="D221" s="136" t="str">
        <f>Ocorrências!D217</f>
        <v>CRISMED COMERCIAL HOSPITALAR LTDA</v>
      </c>
      <c r="E221" s="136">
        <f>Ocorrências!E217</f>
        <v>1</v>
      </c>
      <c r="F221" s="136">
        <f>Ocorrências!F217</f>
        <v>717.5</v>
      </c>
      <c r="G221" s="135">
        <f>Ocorrências!A217</f>
        <v>43964</v>
      </c>
      <c r="H221" s="136" t="str">
        <f>Ocorrências!H217</f>
        <v>FORNECEDOR SEM ITEM NO ESTOQUE</v>
      </c>
    </row>
    <row r="222" spans="1:8" x14ac:dyDescent="0.2">
      <c r="A222" s="156" t="str">
        <f>Ocorrências!G218</f>
        <v>0154/20</v>
      </c>
      <c r="B222" s="136" t="str">
        <f>Ocorrências!B218</f>
        <v>ENTRADA</v>
      </c>
      <c r="C222" s="136" t="str">
        <f>Ocorrências!C218</f>
        <v>PEDIDO ADICIONAL</v>
      </c>
      <c r="D222" s="136" t="str">
        <f>Ocorrências!D218</f>
        <v>COMERCIAL CIRUGICA RIOCLARENSE LTDA</v>
      </c>
      <c r="E222" s="136">
        <f>Ocorrências!E218</f>
        <v>1</v>
      </c>
      <c r="F222" s="136">
        <f>Ocorrências!F218</f>
        <v>2900</v>
      </c>
      <c r="G222" s="135">
        <f>Ocorrências!A218</f>
        <v>43964</v>
      </c>
      <c r="H222" s="136" t="str">
        <f>Ocorrências!H218</f>
        <v>ADICIONAL</v>
      </c>
    </row>
    <row r="223" spans="1:8" x14ac:dyDescent="0.2">
      <c r="A223" s="156" t="str">
        <f>Ocorrências!G219</f>
        <v>0118/20</v>
      </c>
      <c r="B223" s="136" t="str">
        <f>Ocorrências!B219</f>
        <v>SAÍDA</v>
      </c>
      <c r="C223" s="136" t="str">
        <f>Ocorrências!C219</f>
        <v>CANCELAMENTO</v>
      </c>
      <c r="D223" s="136" t="str">
        <f>Ocorrências!D219</f>
        <v>COMERCIAL NACIONAL DE PRODUTOS HOSPITALARES LTDA</v>
      </c>
      <c r="E223" s="136">
        <f>Ocorrências!E219</f>
        <v>1</v>
      </c>
      <c r="F223" s="136">
        <f>Ocorrências!F219</f>
        <v>1178</v>
      </c>
      <c r="G223" s="135">
        <f>Ocorrências!A219</f>
        <v>43966</v>
      </c>
      <c r="H223" s="136" t="str">
        <f>Ocorrências!H219</f>
        <v>SEM ESTOQUE</v>
      </c>
    </row>
    <row r="224" spans="1:8" x14ac:dyDescent="0.2">
      <c r="A224" s="156" t="str">
        <f>Ocorrências!G220</f>
        <v>0160/20</v>
      </c>
      <c r="B224" s="136" t="str">
        <f>Ocorrências!B220</f>
        <v>SAÍDA</v>
      </c>
      <c r="C224" s="136" t="str">
        <f>Ocorrências!C220</f>
        <v>ENTREGA PARCIAL</v>
      </c>
      <c r="D224" s="136" t="str">
        <f>Ocorrências!D220</f>
        <v>OCEAN PROD HOSP LTDA</v>
      </c>
      <c r="E224" s="136">
        <f>Ocorrências!E220</f>
        <v>3</v>
      </c>
      <c r="F224" s="136">
        <f>Ocorrências!F220</f>
        <v>77.760000000000005</v>
      </c>
      <c r="G224" s="135">
        <f>Ocorrências!A220</f>
        <v>43969</v>
      </c>
      <c r="H224" s="136" t="str">
        <f>Ocorrências!H220</f>
        <v>SALDO NÃO ENTREGUE</v>
      </c>
    </row>
    <row r="225" spans="1:8" x14ac:dyDescent="0.2">
      <c r="A225" s="156" t="str">
        <f>Ocorrências!G221</f>
        <v>0041/20</v>
      </c>
      <c r="B225" s="136" t="str">
        <f>Ocorrências!B221</f>
        <v>SAÍDA</v>
      </c>
      <c r="C225" s="136" t="str">
        <f>Ocorrências!C221</f>
        <v>ENTREGA PARCIAL</v>
      </c>
      <c r="D225" s="136" t="str">
        <f>Ocorrências!D221</f>
        <v>EUCLIDES JOAO DOS SANTOS COSMETICOS - ME</v>
      </c>
      <c r="E225" s="136">
        <f>Ocorrências!E221</f>
        <v>3</v>
      </c>
      <c r="F225" s="136">
        <f>Ocorrências!F221</f>
        <v>59.95</v>
      </c>
      <c r="G225" s="135">
        <f>Ocorrências!A221</f>
        <v>43970</v>
      </c>
      <c r="H225" s="136" t="str">
        <f>Ocorrências!H221</f>
        <v>SALDO RESTANTE NÃO ENTREGUE, FALTA NO ESTOQUE DO FORNECEDOR</v>
      </c>
    </row>
    <row r="226" spans="1:8" x14ac:dyDescent="0.2">
      <c r="A226" s="156" t="str">
        <f>Ocorrências!G222</f>
        <v>0057/20</v>
      </c>
      <c r="B226" s="136" t="str">
        <f>Ocorrências!B222</f>
        <v>SAÍDA</v>
      </c>
      <c r="C226" s="136" t="str">
        <f>Ocorrências!C222</f>
        <v>ALTERAÇÃO DE PREÇO</v>
      </c>
      <c r="D226" s="136" t="str">
        <f>Ocorrências!D222</f>
        <v>WEBBIL COME. VIRT D UTIL DOMESTICA LTDA</v>
      </c>
      <c r="E226" s="136">
        <f>Ocorrências!E222</f>
        <v>1</v>
      </c>
      <c r="F226" s="136">
        <f>Ocorrências!F222</f>
        <v>95.2</v>
      </c>
      <c r="G226" s="135">
        <f>Ocorrências!A222</f>
        <v>43970</v>
      </c>
      <c r="H226" s="136" t="str">
        <f>Ocorrências!H222</f>
        <v>DESCONTO DE PAGAMENTO A VISTA</v>
      </c>
    </row>
    <row r="227" spans="1:8" x14ac:dyDescent="0.2">
      <c r="A227" s="156" t="str">
        <f>Ocorrências!G223</f>
        <v>0160/20</v>
      </c>
      <c r="B227" s="136" t="str">
        <f>Ocorrências!B223</f>
        <v>SAÍDA</v>
      </c>
      <c r="C227" s="136" t="str">
        <f>Ocorrências!C223</f>
        <v>CANCELAMENTO</v>
      </c>
      <c r="D227" s="136" t="str">
        <f>Ocorrências!D223</f>
        <v>CIRURGICA FERNANDES COMERCIO MATERIAIS CIRURGICOS  HOSPITALARES LTDA</v>
      </c>
      <c r="E227" s="136">
        <f>Ocorrências!E223</f>
        <v>4</v>
      </c>
      <c r="F227" s="136">
        <f>Ocorrências!F223</f>
        <v>1076</v>
      </c>
      <c r="G227" s="135">
        <f>Ocorrências!A223</f>
        <v>43970</v>
      </c>
      <c r="H227" s="136" t="str">
        <f>Ocorrências!H223</f>
        <v>SEM ESTOQUE</v>
      </c>
    </row>
    <row r="228" spans="1:8" x14ac:dyDescent="0.2">
      <c r="A228" s="156" t="str">
        <f>Ocorrências!G224</f>
        <v>0160/20</v>
      </c>
      <c r="B228" s="136" t="str">
        <f>Ocorrências!B224</f>
        <v>SAÍDA</v>
      </c>
      <c r="C228" s="136" t="str">
        <f>Ocorrências!C224</f>
        <v>ENTREGA PARCIAL</v>
      </c>
      <c r="D228" s="136" t="str">
        <f>Ocorrências!D224</f>
        <v>CIRURGICA FERNANDES COMERCIO MATERIAIS CIRURGICOS  HOSPITALARES LTDA</v>
      </c>
      <c r="E228" s="136">
        <f>Ocorrências!E224</f>
        <v>2</v>
      </c>
      <c r="F228" s="136">
        <f>Ocorrências!F224</f>
        <v>45</v>
      </c>
      <c r="G228" s="135">
        <f>Ocorrências!A224</f>
        <v>43970</v>
      </c>
      <c r="H228" s="136" t="str">
        <f>Ocorrências!H224</f>
        <v>SEM ESTOQUE</v>
      </c>
    </row>
    <row r="229" spans="1:8" x14ac:dyDescent="0.2">
      <c r="A229" s="156" t="str">
        <f>Ocorrências!G225</f>
        <v>0030/20</v>
      </c>
      <c r="B229" s="136" t="str">
        <f>Ocorrências!B225</f>
        <v>SAÍDA</v>
      </c>
      <c r="C229" s="136" t="str">
        <f>Ocorrências!C225</f>
        <v>CANCELAMENTO</v>
      </c>
      <c r="D229" s="136" t="str">
        <f>Ocorrências!D225</f>
        <v>GAVETEIRO COMERCIO IMPORTACAO E EXPORTACAO LTDA</v>
      </c>
      <c r="E229" s="136">
        <f>Ocorrências!E225</f>
        <v>1</v>
      </c>
      <c r="F229" s="136">
        <f>Ocorrências!F225</f>
        <v>30.2</v>
      </c>
      <c r="G229" s="135">
        <f>Ocorrências!A225</f>
        <v>43972</v>
      </c>
      <c r="H229" s="136" t="str">
        <f>Ocorrências!H225</f>
        <v>FORNECEDOR SEM ITEM NO ESTOQUE</v>
      </c>
    </row>
    <row r="230" spans="1:8" x14ac:dyDescent="0.2">
      <c r="A230" s="156" t="str">
        <f>Ocorrências!G226</f>
        <v>0030/20</v>
      </c>
      <c r="B230" s="136" t="str">
        <f>Ocorrências!B226</f>
        <v>SAÍDA</v>
      </c>
      <c r="C230" s="136" t="str">
        <f>Ocorrências!C226</f>
        <v>ALTERAÇÃO DE PREÇO</v>
      </c>
      <c r="D230" s="136" t="str">
        <f>Ocorrências!D226</f>
        <v>GAVETEIRO COMERCIO IMPORTACAO E EXPORTACAO LTDA</v>
      </c>
      <c r="E230" s="136">
        <f>Ocorrências!E226</f>
        <v>31</v>
      </c>
      <c r="F230" s="136">
        <f>Ocorrências!F226</f>
        <v>6.93</v>
      </c>
      <c r="G230" s="135">
        <f>Ocorrências!A226</f>
        <v>43972</v>
      </c>
      <c r="H230" s="136" t="str">
        <f>Ocorrências!H226</f>
        <v>DESCONTO DE EMBALAGEM</v>
      </c>
    </row>
    <row r="231" spans="1:8" x14ac:dyDescent="0.2">
      <c r="A231" s="156" t="str">
        <f>Ocorrências!G227</f>
        <v>0030/20</v>
      </c>
      <c r="B231" s="136" t="str">
        <f>Ocorrências!B227</f>
        <v>SAÍDA</v>
      </c>
      <c r="C231" s="136" t="str">
        <f>Ocorrências!C227</f>
        <v>CANCELAMENTO</v>
      </c>
      <c r="D231" s="136" t="str">
        <f>Ocorrências!D227</f>
        <v>R&amp;R COMERCIO DE EQUIPAMNETOS DE INFORMATICA LTDA</v>
      </c>
      <c r="E231" s="136">
        <f>Ocorrências!E227</f>
        <v>24</v>
      </c>
      <c r="F231" s="136">
        <f>Ocorrências!F227</f>
        <v>0</v>
      </c>
      <c r="G231" s="135">
        <f>Ocorrências!A227</f>
        <v>43972</v>
      </c>
      <c r="H231" s="136" t="str">
        <f>Ocorrências!H227</f>
        <v>DEVOLVIDO NA ENTREGA</v>
      </c>
    </row>
    <row r="232" spans="1:8" x14ac:dyDescent="0.2">
      <c r="A232" s="156" t="str">
        <f>Ocorrências!G228</f>
        <v>0030/20</v>
      </c>
      <c r="B232" s="136" t="str">
        <f>Ocorrências!B228</f>
        <v>SAÍDA</v>
      </c>
      <c r="C232" s="136" t="str">
        <f>Ocorrências!C228</f>
        <v>ALTERAÇÃO DE PREÇO</v>
      </c>
      <c r="D232" s="136" t="str">
        <f>Ocorrências!D228</f>
        <v>R&amp;R COMERCIO DE EQUIPAMNETOS DE INFORMATICA LTDA</v>
      </c>
      <c r="E232" s="136">
        <f>Ocorrências!E228</f>
        <v>8</v>
      </c>
      <c r="F232" s="136">
        <f>Ocorrências!F228</f>
        <v>1.9</v>
      </c>
      <c r="G232" s="135">
        <f>Ocorrências!A228</f>
        <v>43972</v>
      </c>
      <c r="H232" s="136" t="str">
        <f>Ocorrências!H228</f>
        <v>DESCONTO DE EMBALAGEM</v>
      </c>
    </row>
    <row r="233" spans="1:8" x14ac:dyDescent="0.2">
      <c r="A233" s="156" t="str">
        <f>Ocorrências!G229</f>
        <v>0073/20</v>
      </c>
      <c r="B233" s="136" t="str">
        <f>Ocorrências!B229</f>
        <v>SAÍDA</v>
      </c>
      <c r="C233" s="136" t="str">
        <f>Ocorrências!C229</f>
        <v>ENTREGA PARCIAL</v>
      </c>
      <c r="D233" s="136" t="str">
        <f>Ocorrências!D229</f>
        <v>R&amp;R COMERCIO DE EQUIPAMNETOS DE INFORMATICA LTDA</v>
      </c>
      <c r="E233" s="136">
        <f>Ocorrências!E229</f>
        <v>18</v>
      </c>
      <c r="F233" s="136">
        <f>Ocorrências!F229</f>
        <v>34.200000000000003</v>
      </c>
      <c r="G233" s="135">
        <f>Ocorrências!A229</f>
        <v>43972</v>
      </c>
      <c r="H233" s="136" t="str">
        <f>Ocorrências!H229</f>
        <v>SALDO RESTANTE NÃO ENTREGUE, FALTA NO ESTOQUE DO FORNECEDOR</v>
      </c>
    </row>
    <row r="234" spans="1:8" x14ac:dyDescent="0.2">
      <c r="A234" s="156" t="str">
        <f>Ocorrências!G230</f>
        <v>0099/20</v>
      </c>
      <c r="B234" s="136" t="str">
        <f>Ocorrências!B230</f>
        <v>SAÍDA</v>
      </c>
      <c r="C234" s="136" t="str">
        <f>Ocorrências!C230</f>
        <v>ENTREGA PARCIAL</v>
      </c>
      <c r="D234" s="136" t="str">
        <f>Ocorrências!D230</f>
        <v xml:space="preserve">C. F. S. SUPERMERCADO EIRELI </v>
      </c>
      <c r="E234" s="136">
        <f>Ocorrências!E230</f>
        <v>0</v>
      </c>
      <c r="F234" s="136">
        <f>Ocorrências!F230</f>
        <v>29.37</v>
      </c>
      <c r="G234" s="135">
        <f>Ocorrências!A230</f>
        <v>43972</v>
      </c>
      <c r="H234" s="136" t="str">
        <f>Ocorrências!H230</f>
        <v>SALDO NÃO ENTREGUE</v>
      </c>
    </row>
    <row r="235" spans="1:8" x14ac:dyDescent="0.2">
      <c r="A235" s="156" t="str">
        <f>Ocorrências!G231</f>
        <v>0137/20</v>
      </c>
      <c r="B235" s="136" t="str">
        <f>Ocorrências!B231</f>
        <v>SAÍDA</v>
      </c>
      <c r="C235" s="136" t="str">
        <f>Ocorrências!C231</f>
        <v>ALTERAÇÃO DE PREÇO</v>
      </c>
      <c r="D235" s="136" t="str">
        <f>Ocorrências!D231</f>
        <v>FRIGELAR COMERCIO E INDUSTRIA LTDA</v>
      </c>
      <c r="E235" s="136">
        <f>Ocorrências!E231</f>
        <v>1</v>
      </c>
      <c r="F235" s="136">
        <f>Ocorrências!F231</f>
        <v>35.22</v>
      </c>
      <c r="G235" s="135">
        <f>Ocorrências!A231</f>
        <v>43972</v>
      </c>
      <c r="H235" s="136" t="str">
        <f>Ocorrências!H231</f>
        <v>DESCONTO DE PAGAMENTO A VISTA</v>
      </c>
    </row>
    <row r="236" spans="1:8" x14ac:dyDescent="0.2">
      <c r="A236" s="156" t="str">
        <f>Ocorrências!G232</f>
        <v>0167/20</v>
      </c>
      <c r="B236" s="136" t="str">
        <f>Ocorrências!B232</f>
        <v>SAÍDA</v>
      </c>
      <c r="C236" s="136" t="str">
        <f>Ocorrências!C232</f>
        <v>ENTREGA PARCIAL</v>
      </c>
      <c r="D236" s="136" t="str">
        <f>Ocorrências!D232</f>
        <v>BRAZMIX COMERCIO VAREGISTA E ATACADISTA LTDA</v>
      </c>
      <c r="E236" s="136">
        <f>Ocorrências!E232</f>
        <v>17</v>
      </c>
      <c r="F236" s="136">
        <f>Ocorrências!F232</f>
        <v>249.28</v>
      </c>
      <c r="G236" s="135">
        <f>Ocorrências!A232</f>
        <v>43972</v>
      </c>
      <c r="H236" s="136" t="str">
        <f>Ocorrências!H232</f>
        <v>SALDO NÃO ENTREGUE</v>
      </c>
    </row>
    <row r="237" spans="1:8" x14ac:dyDescent="0.2">
      <c r="A237" s="156" t="str">
        <f>Ocorrências!G233</f>
        <v>0167/20</v>
      </c>
      <c r="B237" s="136" t="str">
        <f>Ocorrências!B233</f>
        <v>ENTRADA</v>
      </c>
      <c r="C237" s="136" t="str">
        <f>Ocorrências!C233</f>
        <v>ALTERAÇÃO DE PREÇO</v>
      </c>
      <c r="D237" s="136" t="str">
        <f>Ocorrências!D233</f>
        <v>CRISMED COMERCIAL HOSPITALAR LTDA</v>
      </c>
      <c r="E237" s="136" t="str">
        <f>Ocorrências!E233</f>
        <v>-</v>
      </c>
      <c r="F237" s="136">
        <f>Ocorrências!F233</f>
        <v>0.06</v>
      </c>
      <c r="G237" s="135">
        <f>Ocorrências!A233</f>
        <v>43972</v>
      </c>
      <c r="H237" s="136" t="str">
        <f>Ocorrências!H233</f>
        <v>ARREDONDAMENTO DO VALOR DO PRODUTO NA NOTA FISCAL</v>
      </c>
    </row>
    <row r="238" spans="1:8" x14ac:dyDescent="0.2">
      <c r="A238" s="156" t="str">
        <f>Ocorrências!G234</f>
        <v>0173/20</v>
      </c>
      <c r="B238" s="136" t="str">
        <f>Ocorrências!B234</f>
        <v>SAÍDA</v>
      </c>
      <c r="C238" s="136" t="str">
        <f>Ocorrências!C234</f>
        <v>ENTREGA PARCIAL</v>
      </c>
      <c r="D238" s="136" t="str">
        <f>Ocorrências!D234</f>
        <v>HMEDIC DISTRIBUIDORA DE MEDICAMENTOS LTDA</v>
      </c>
      <c r="E238" s="136">
        <f>Ocorrências!E234</f>
        <v>1</v>
      </c>
      <c r="F238" s="136">
        <f>Ocorrências!F234</f>
        <v>1352</v>
      </c>
      <c r="G238" s="135">
        <f>Ocorrências!A234</f>
        <v>43972</v>
      </c>
      <c r="H238" s="136" t="str">
        <f>Ocorrências!H234</f>
        <v>NÃO POSSUI O SALDO TOTAL PARA ATENDER</v>
      </c>
    </row>
    <row r="239" spans="1:8" x14ac:dyDescent="0.2">
      <c r="A239" s="156" t="str">
        <f>Ocorrências!G235</f>
        <v>0173/20</v>
      </c>
      <c r="B239" s="136" t="str">
        <f>Ocorrências!B235</f>
        <v>ENTRADA</v>
      </c>
      <c r="C239" s="136" t="str">
        <f>Ocorrências!C235</f>
        <v>PEDIDO ADICIONAL</v>
      </c>
      <c r="D239" s="136" t="str">
        <f>Ocorrências!D235</f>
        <v>CRISTALIA PROD QUIMICOS FARMACEUTICOS LTDA</v>
      </c>
      <c r="E239" s="136">
        <f>Ocorrências!E235</f>
        <v>1</v>
      </c>
      <c r="F239" s="136">
        <f>Ocorrências!F235</f>
        <v>1440</v>
      </c>
      <c r="G239" s="135">
        <f>Ocorrências!A235</f>
        <v>43972</v>
      </c>
      <c r="H239" s="136" t="str">
        <f>Ocorrências!H235</f>
        <v>PEDIDO ADICIONAL</v>
      </c>
    </row>
    <row r="240" spans="1:8" x14ac:dyDescent="0.2">
      <c r="A240" s="156" t="str">
        <f>Ocorrências!G236</f>
        <v>0167/20</v>
      </c>
      <c r="B240" s="136" t="str">
        <f>Ocorrências!B236</f>
        <v>ENTRADA</v>
      </c>
      <c r="C240" s="136" t="str">
        <f>Ocorrências!C236</f>
        <v>PEDIDO ADICIONAL</v>
      </c>
      <c r="D240" s="136" t="str">
        <f>Ocorrências!D236</f>
        <v>ALIANÇA COMERCIO DE MATERIAL HOSPITALAR</v>
      </c>
      <c r="E240" s="136">
        <f>Ocorrências!E236</f>
        <v>57</v>
      </c>
      <c r="F240" s="136">
        <f>Ocorrências!F236</f>
        <v>1050</v>
      </c>
      <c r="G240" s="135">
        <f>Ocorrências!A236</f>
        <v>43973</v>
      </c>
      <c r="H240" s="136" t="str">
        <f>Ocorrências!H236</f>
        <v>ADICIONAL</v>
      </c>
    </row>
    <row r="241" spans="1:8" x14ac:dyDescent="0.2">
      <c r="A241" s="156" t="str">
        <f>Ocorrências!G237</f>
        <v>0167/20</v>
      </c>
      <c r="B241" s="136" t="str">
        <f>Ocorrências!B237</f>
        <v>SAÍDA</v>
      </c>
      <c r="C241" s="136" t="str">
        <f>Ocorrências!C237</f>
        <v>CANCELAMENTO</v>
      </c>
      <c r="D241" s="136" t="str">
        <f>Ocorrências!D237</f>
        <v>BRAZMIX COMERCIO VAREGISTA E ATACADISTA LTDA</v>
      </c>
      <c r="E241" s="136">
        <f>Ocorrências!E237</f>
        <v>15</v>
      </c>
      <c r="F241" s="136">
        <f>Ocorrências!F237</f>
        <v>221.16</v>
      </c>
      <c r="G241" s="135">
        <f>Ocorrências!A237</f>
        <v>43973</v>
      </c>
      <c r="H241" s="136" t="str">
        <f>Ocorrências!H237</f>
        <v>FORNECEDOR NÃO POSSUI SALDO EM ESTOQUE E SEM PREVISÃO.</v>
      </c>
    </row>
    <row r="242" spans="1:8" x14ac:dyDescent="0.2">
      <c r="A242" s="156" t="str">
        <f>Ocorrências!G238</f>
        <v>0167/20</v>
      </c>
      <c r="B242" s="136" t="str">
        <f>Ocorrências!B238</f>
        <v>ENTRADA</v>
      </c>
      <c r="C242" s="136" t="str">
        <f>Ocorrências!C238</f>
        <v>PEDIDO ADICIONAL</v>
      </c>
      <c r="D242" s="136" t="str">
        <f>Ocorrências!D238</f>
        <v>SUPERMED COMERCIO E IMPORTAÇÃO DE PRODUTOS MEDICOS E HOSPITALARES LTDA</v>
      </c>
      <c r="E242" s="136" t="str">
        <f>Ocorrências!E238</f>
        <v>13 e 15</v>
      </c>
      <c r="F242" s="136">
        <f>Ocorrências!F238</f>
        <v>720</v>
      </c>
      <c r="G242" s="135">
        <f>Ocorrências!A238</f>
        <v>43973</v>
      </c>
      <c r="H242" s="136" t="str">
        <f>Ocorrências!H238</f>
        <v>ADICIONAL</v>
      </c>
    </row>
    <row r="243" spans="1:8" x14ac:dyDescent="0.2">
      <c r="A243" s="156" t="str">
        <f>Ocorrências!G239</f>
        <v>0167/20</v>
      </c>
      <c r="B243" s="136" t="str">
        <f>Ocorrências!B239</f>
        <v>ENTRADA</v>
      </c>
      <c r="C243" s="136" t="str">
        <f>Ocorrências!C239</f>
        <v>ALTERAÇÃO DE PREÇO</v>
      </c>
      <c r="D243" s="136" t="str">
        <f>Ocorrências!D239</f>
        <v>C.B.S MEDICO CIENTIFICA S/A</v>
      </c>
      <c r="E243" s="136" t="str">
        <f>Ocorrências!E239</f>
        <v>46 e 47</v>
      </c>
      <c r="F243" s="136">
        <f>Ocorrências!F239</f>
        <v>252</v>
      </c>
      <c r="G243" s="135">
        <f>Ocorrências!A239</f>
        <v>43973</v>
      </c>
      <c r="H243" s="136" t="str">
        <f>Ocorrências!H239</f>
        <v>ALTERAÇÃO DE QUANTITATIVO</v>
      </c>
    </row>
    <row r="244" spans="1:8" x14ac:dyDescent="0.2">
      <c r="A244" s="156" t="str">
        <f>Ocorrências!G240</f>
        <v>0167/20</v>
      </c>
      <c r="B244" s="136" t="str">
        <f>Ocorrências!B240</f>
        <v>SAÍDA</v>
      </c>
      <c r="C244" s="136" t="str">
        <f>Ocorrências!C240</f>
        <v>ENTREGA PARCIAL</v>
      </c>
      <c r="D244" s="136" t="str">
        <f>Ocorrências!D240</f>
        <v>ROYAL MED COMERCIAL DE PRODUTOS MEDICOS LTDA</v>
      </c>
      <c r="E244" s="136">
        <f>Ocorrências!E240</f>
        <v>43</v>
      </c>
      <c r="F244" s="136">
        <f>Ocorrências!F240</f>
        <v>226</v>
      </c>
      <c r="G244" s="135">
        <f>Ocorrências!A240</f>
        <v>43973</v>
      </c>
      <c r="H244" s="136" t="str">
        <f>Ocorrências!H240</f>
        <v>SALDO NÃO ENTREGUE</v>
      </c>
    </row>
    <row r="245" spans="1:8" x14ac:dyDescent="0.2">
      <c r="A245" s="156" t="str">
        <f>Ocorrências!G241</f>
        <v>0167/20</v>
      </c>
      <c r="B245" s="136" t="str">
        <f>Ocorrências!B241</f>
        <v>ENTRADA</v>
      </c>
      <c r="C245" s="136" t="str">
        <f>Ocorrências!C241</f>
        <v>ALTERAÇÃO DE PREÇO</v>
      </c>
      <c r="D245" s="136" t="str">
        <f>Ocorrências!D241</f>
        <v>SUPERMED COMERCIO E IMPORTAÇÃO DE PRODUTOS MEDICOS E HOSPITALARES LTDA</v>
      </c>
      <c r="E245" s="136" t="str">
        <f>Ocorrências!E241</f>
        <v>-</v>
      </c>
      <c r="F245" s="136">
        <f>Ocorrências!F241</f>
        <v>0.05</v>
      </c>
      <c r="G245" s="135">
        <f>Ocorrências!A241</f>
        <v>43973</v>
      </c>
      <c r="H245" s="136" t="str">
        <f>Ocorrências!H241</f>
        <v>ARREDONDAMENTO DO VALOR DO PRODUTO NA NOTA FISCAL</v>
      </c>
    </row>
    <row r="246" spans="1:8" x14ac:dyDescent="0.2">
      <c r="A246" s="156" t="str">
        <f>Ocorrências!G242</f>
        <v>0168/20</v>
      </c>
      <c r="B246" s="136" t="str">
        <f>Ocorrências!B242</f>
        <v>ENTRADA</v>
      </c>
      <c r="C246" s="136" t="str">
        <f>Ocorrências!C242</f>
        <v>ALTERAÇÃO DE PREÇO</v>
      </c>
      <c r="D246" s="136" t="str">
        <f>Ocorrências!D242</f>
        <v>GAVETEIRO COMERCIO IMPORTAÇÃO E EXPORTAÇÃO LTDA</v>
      </c>
      <c r="E246" s="136" t="str">
        <f>Ocorrências!E242</f>
        <v>-</v>
      </c>
      <c r="F246" s="136">
        <f>Ocorrências!F242</f>
        <v>46.7</v>
      </c>
      <c r="G246" s="135">
        <f>Ocorrências!A242</f>
        <v>43976</v>
      </c>
      <c r="H246" s="136" t="str">
        <f>Ocorrências!H242</f>
        <v>COBRANÇA DE FRETE</v>
      </c>
    </row>
    <row r="247" spans="1:8" x14ac:dyDescent="0.2">
      <c r="A247" s="156" t="str">
        <f>Ocorrências!G243</f>
        <v>0101/20</v>
      </c>
      <c r="B247" s="136" t="str">
        <f>Ocorrências!B243</f>
        <v>SAÍDA</v>
      </c>
      <c r="C247" s="136" t="str">
        <f>Ocorrências!C243</f>
        <v>CANCELAMENTO</v>
      </c>
      <c r="D247" s="136" t="str">
        <f>Ocorrências!D243</f>
        <v>ALMEIDA E CARREIRO COMERCIO DE ALIMENTOS</v>
      </c>
      <c r="E247" s="136">
        <f>Ocorrências!E243</f>
        <v>10</v>
      </c>
      <c r="F247" s="136">
        <f>Ocorrências!F243</f>
        <v>1086.5</v>
      </c>
      <c r="G247" s="135">
        <f>Ocorrências!A243</f>
        <v>43978</v>
      </c>
      <c r="H247" s="136" t="str">
        <f>Ocorrências!H243</f>
        <v>FORNECEDOR NÃO MANTEVE OS VALORES OFERTADOS</v>
      </c>
    </row>
    <row r="248" spans="1:8" x14ac:dyDescent="0.2">
      <c r="A248" s="156" t="str">
        <f>Ocorrências!G244</f>
        <v>0118/20</v>
      </c>
      <c r="B248" s="136" t="str">
        <f>Ocorrências!B244</f>
        <v>SAÍDA</v>
      </c>
      <c r="C248" s="136" t="str">
        <f>Ocorrências!C244</f>
        <v>CANCELAMENTO</v>
      </c>
      <c r="D248" s="136" t="str">
        <f>Ocorrências!D244</f>
        <v>CNPH COMERCIAL NACIONAL DE PRODUTOS HOSPITALARES</v>
      </c>
      <c r="E248" s="136">
        <f>Ocorrências!E244</f>
        <v>3</v>
      </c>
      <c r="F248" s="136">
        <f>Ocorrências!F244</f>
        <v>1178</v>
      </c>
      <c r="G248" s="135">
        <f>Ocorrências!A244</f>
        <v>43978</v>
      </c>
      <c r="H248" s="136" t="str">
        <f>Ocorrências!H244</f>
        <v>FORNECEDOR SEM ITEM NO ESTOQUE</v>
      </c>
    </row>
    <row r="249" spans="1:8" x14ac:dyDescent="0.2">
      <c r="A249" s="156" t="str">
        <f>Ocorrências!G245</f>
        <v>0167/20</v>
      </c>
      <c r="B249" s="136" t="str">
        <f>Ocorrências!B245</f>
        <v>SAÍDA</v>
      </c>
      <c r="C249" s="136" t="str">
        <f>Ocorrências!C245</f>
        <v>CANCELAMENTO</v>
      </c>
      <c r="D249" s="136" t="str">
        <f>Ocorrências!D245</f>
        <v>MEDICOR PRODUTOS HOSPITALARES LTDA</v>
      </c>
      <c r="E249" s="136" t="str">
        <f>Ocorrências!E245</f>
        <v>08 e 57</v>
      </c>
      <c r="F249" s="136">
        <f>Ocorrências!F245</f>
        <v>66028.5</v>
      </c>
      <c r="G249" s="135">
        <f>Ocorrências!A245</f>
        <v>43978</v>
      </c>
      <c r="H249" s="136" t="str">
        <f>Ocorrências!H245</f>
        <v>CANCELAMENTO DO PEDIDO DE COMPRA CONFORME OFICIO</v>
      </c>
    </row>
    <row r="250" spans="1:8" x14ac:dyDescent="0.2">
      <c r="A250" s="156" t="str">
        <f>Ocorrências!G246</f>
        <v>0168/20</v>
      </c>
      <c r="B250" s="136" t="str">
        <f>Ocorrências!B246</f>
        <v>SAÍDA</v>
      </c>
      <c r="C250" s="136" t="str">
        <f>Ocorrências!C246</f>
        <v>CANCELAMENTO</v>
      </c>
      <c r="D250" s="136" t="str">
        <f>Ocorrências!D246</f>
        <v>OCEAN PROD HOSP LTDA</v>
      </c>
      <c r="E250" s="136">
        <f>Ocorrências!E246</f>
        <v>2</v>
      </c>
      <c r="F250" s="136">
        <f>Ocorrências!F246</f>
        <v>2544.6</v>
      </c>
      <c r="G250" s="135">
        <f>Ocorrências!A246</f>
        <v>43978</v>
      </c>
      <c r="H250" s="136" t="str">
        <f>Ocorrências!H246</f>
        <v>FORNECEDOR SEM ITEM NO ESTOQUE</v>
      </c>
    </row>
    <row r="251" spans="1:8" x14ac:dyDescent="0.2">
      <c r="A251" s="156" t="str">
        <f>Ocorrências!G247</f>
        <v>0168/20</v>
      </c>
      <c r="B251" s="136" t="str">
        <f>Ocorrências!B247</f>
        <v>ENTRADA</v>
      </c>
      <c r="C251" s="136" t="str">
        <f>Ocorrências!C247</f>
        <v>PEDIDO ADICIONAL</v>
      </c>
      <c r="D251" s="136" t="str">
        <f>Ocorrências!D247</f>
        <v xml:space="preserve">MAKRO ATACADISTA SOCIEDADE ANONIMA </v>
      </c>
      <c r="E251" s="136">
        <f>Ocorrências!E247</f>
        <v>2</v>
      </c>
      <c r="F251" s="136">
        <f>Ocorrências!F247</f>
        <v>2827.2</v>
      </c>
      <c r="G251" s="135">
        <f>Ocorrências!A247</f>
        <v>43978</v>
      </c>
      <c r="H251" s="136" t="str">
        <f>Ocorrências!H247</f>
        <v>ADICIONAL</v>
      </c>
    </row>
    <row r="252" spans="1:8" x14ac:dyDescent="0.2">
      <c r="A252" s="156" t="str">
        <f>Ocorrências!G248</f>
        <v>0168/20</v>
      </c>
      <c r="B252" s="136" t="str">
        <f>Ocorrências!B248</f>
        <v>SAÍDA</v>
      </c>
      <c r="C252" s="136" t="str">
        <f>Ocorrências!C248</f>
        <v>ENTREGA PARCIAL</v>
      </c>
      <c r="D252" s="136" t="str">
        <f>Ocorrências!D248</f>
        <v>SISTEMAS DE SERVIÇOS RB QUALITY COM DE EMBALAGENS LTDA</v>
      </c>
      <c r="E252" s="136">
        <f>Ocorrências!E248</f>
        <v>19</v>
      </c>
      <c r="F252" s="136">
        <f>Ocorrências!F248</f>
        <v>727.11</v>
      </c>
      <c r="G252" s="135">
        <f>Ocorrências!A248</f>
        <v>43978</v>
      </c>
      <c r="H252" s="136" t="str">
        <f>Ocorrências!H248</f>
        <v>SALDO NÃO ENTREGUE</v>
      </c>
    </row>
    <row r="253" spans="1:8" x14ac:dyDescent="0.2">
      <c r="A253" s="156" t="str">
        <f>Ocorrências!G249</f>
        <v>0100/20</v>
      </c>
      <c r="B253" s="136" t="str">
        <f>Ocorrências!B249</f>
        <v>SAÍDA</v>
      </c>
      <c r="C253" s="136" t="str">
        <f>Ocorrências!C249</f>
        <v>ENTREGA PARCIAL</v>
      </c>
      <c r="D253" s="136" t="str">
        <f>Ocorrências!D249</f>
        <v>A V BARROS &amp; VILLARES LTDA</v>
      </c>
      <c r="E253" s="136">
        <f>Ocorrências!E249</f>
        <v>0</v>
      </c>
      <c r="F253" s="136">
        <f>Ocorrências!F249</f>
        <v>601.52</v>
      </c>
      <c r="G253" s="135">
        <f>Ocorrências!A249</f>
        <v>43980</v>
      </c>
      <c r="H253" s="136" t="str">
        <f>Ocorrências!H249</f>
        <v>SALDO NÃO ENTREGUE</v>
      </c>
    </row>
    <row r="254" spans="1:8" x14ac:dyDescent="0.2">
      <c r="A254" s="156" t="str">
        <f>Ocorrências!G250</f>
        <v>0100/20</v>
      </c>
      <c r="B254" s="136" t="str">
        <f>Ocorrências!B250</f>
        <v>SAÍDA</v>
      </c>
      <c r="C254" s="136" t="str">
        <f>Ocorrências!C250</f>
        <v>ENTREGA PARCIAL</v>
      </c>
      <c r="D254" s="136" t="str">
        <f>Ocorrências!D250</f>
        <v>TROPICAL DISTRIBUIDORA DE HORTIFRUTIGRANJEIROS LTDA</v>
      </c>
      <c r="E254" s="136">
        <f>Ocorrências!E250</f>
        <v>0</v>
      </c>
      <c r="F254" s="136">
        <f>Ocorrências!F250</f>
        <v>1431.2</v>
      </c>
      <c r="G254" s="135">
        <f>Ocorrências!A250</f>
        <v>43980</v>
      </c>
      <c r="H254" s="136" t="str">
        <f>Ocorrências!H250</f>
        <v>SALDO NÃO ENTREGUE</v>
      </c>
    </row>
    <row r="255" spans="1:8" x14ac:dyDescent="0.2">
      <c r="A255" s="156" t="str">
        <f>Ocorrências!G251</f>
        <v>0153/20</v>
      </c>
      <c r="B255" s="136" t="str">
        <f>Ocorrências!B251</f>
        <v>SAÍDA</v>
      </c>
      <c r="C255" s="136" t="str">
        <f>Ocorrências!C251</f>
        <v>CANCELAMENTO</v>
      </c>
      <c r="D255" s="136" t="str">
        <f>Ocorrências!D251</f>
        <v>AFMED DISTRIBUIDORA DE MEDICAMENTOS E MATERIAL HOSPITALAR LTDA ME</v>
      </c>
      <c r="E255" s="136">
        <f>Ocorrências!E251</f>
        <v>16</v>
      </c>
      <c r="F255" s="136">
        <f>Ocorrências!F251</f>
        <v>1000</v>
      </c>
      <c r="G255" s="135">
        <f>Ocorrências!A251</f>
        <v>43980</v>
      </c>
      <c r="H255" s="136" t="str">
        <f>Ocorrências!H251</f>
        <v>A QUANTIDADE DISPONIVEL NO ESTOQUE DO FORNECEDOR NÃO ATIGE FATURAMENTO MÍNIMO</v>
      </c>
    </row>
    <row r="256" spans="1:8" x14ac:dyDescent="0.2">
      <c r="A256" s="156" t="str">
        <f>Ocorrências!G252</f>
        <v>0167/20</v>
      </c>
      <c r="B256" s="136" t="str">
        <f>Ocorrências!B252</f>
        <v>SAÍDA</v>
      </c>
      <c r="C256" s="136" t="str">
        <f>Ocorrências!C252</f>
        <v>CANCELAMENTO</v>
      </c>
      <c r="D256" s="136" t="str">
        <f>Ocorrências!D252</f>
        <v>ISOMEDICAL COMERCIAL LTDA</v>
      </c>
      <c r="E256" s="136">
        <f>Ocorrências!E252</f>
        <v>21</v>
      </c>
      <c r="F256" s="136">
        <f>Ocorrências!F252</f>
        <v>998</v>
      </c>
      <c r="G256" s="135">
        <f>Ocorrências!A252</f>
        <v>43980</v>
      </c>
      <c r="H256" s="136" t="str">
        <f>Ocorrências!H252</f>
        <v>FORNECEDOR NÃO POSSUI SALDO EM ESTOQUE E SEM PREVISÃO.</v>
      </c>
    </row>
    <row r="257" spans="1:8" x14ac:dyDescent="0.2">
      <c r="A257" s="156" t="str">
        <f>Ocorrências!G253</f>
        <v>0167/20</v>
      </c>
      <c r="B257" s="136" t="str">
        <f>Ocorrências!B253</f>
        <v>ENTRADA</v>
      </c>
      <c r="C257" s="136" t="str">
        <f>Ocorrências!C253</f>
        <v>PEDIDO ADICIONAL</v>
      </c>
      <c r="D257" s="136" t="str">
        <f>Ocorrências!D253</f>
        <v>DE PAULI COMERCIO REPRESENTAÇÃO IMP E EXP LTDA</v>
      </c>
      <c r="E257" s="136">
        <f>Ocorrências!E253</f>
        <v>21</v>
      </c>
      <c r="F257" s="136">
        <f>Ocorrências!F253</f>
        <v>596</v>
      </c>
      <c r="G257" s="135">
        <f>Ocorrências!A253</f>
        <v>43980</v>
      </c>
      <c r="H257" s="136" t="str">
        <f>Ocorrências!H253</f>
        <v>ADICIONAL</v>
      </c>
    </row>
    <row r="258" spans="1:8" x14ac:dyDescent="0.2">
      <c r="A258" s="156" t="str">
        <f>Ocorrências!G254</f>
        <v>0092/20</v>
      </c>
      <c r="B258" s="136" t="str">
        <f>Ocorrências!B254</f>
        <v>SAÍDA</v>
      </c>
      <c r="C258" s="136" t="str">
        <f>Ocorrências!C254</f>
        <v>ALTERAÇÃO DE PREÇO</v>
      </c>
      <c r="D258" s="136" t="str">
        <f>Ocorrências!D254</f>
        <v>AFC COMERCIO VAREJISTA DE COMPONENTES ELETRONICOS LTDA</v>
      </c>
      <c r="E258" s="136">
        <f>Ocorrências!E254</f>
        <v>1</v>
      </c>
      <c r="F258" s="136">
        <f>Ocorrências!F254</f>
        <v>55.16</v>
      </c>
      <c r="G258" s="135">
        <f>Ocorrências!A254</f>
        <v>43981</v>
      </c>
      <c r="H258" s="136" t="str">
        <f>Ocorrências!H254</f>
        <v>DESCONTO DE PAGAMENTO A VISTA</v>
      </c>
    </row>
    <row r="259" spans="1:8" x14ac:dyDescent="0.2">
      <c r="A259" s="156" t="str">
        <f>Ocorrências!G255</f>
        <v>0017/20</v>
      </c>
      <c r="B259" s="136" t="str">
        <f>Ocorrências!B255</f>
        <v>SAÍDA</v>
      </c>
      <c r="C259" s="136" t="str">
        <f>Ocorrências!C255</f>
        <v>ENTREGA PARCIAL</v>
      </c>
      <c r="D259" s="136" t="str">
        <f>Ocorrências!D255</f>
        <v xml:space="preserve">DOM JOÃO PAES E DOCES LTDA </v>
      </c>
      <c r="E259" s="136" t="str">
        <f>Ocorrências!E255</f>
        <v>01 02</v>
      </c>
      <c r="F259" s="136">
        <f>Ocorrências!F255</f>
        <v>485.16</v>
      </c>
      <c r="G259" s="135">
        <f>Ocorrências!A255</f>
        <v>43983</v>
      </c>
      <c r="H259" s="136" t="str">
        <f>Ocorrências!H255</f>
        <v>SALDO NÃO ENTEGUE (SOB DEMANDA)</v>
      </c>
    </row>
    <row r="260" spans="1:8" x14ac:dyDescent="0.2">
      <c r="A260" s="156" t="str">
        <f>Ocorrências!G256</f>
        <v>0153/20</v>
      </c>
      <c r="B260" s="136" t="str">
        <f>Ocorrências!B256</f>
        <v>ENTRADA</v>
      </c>
      <c r="C260" s="136" t="str">
        <f>Ocorrências!C256</f>
        <v>PEDIDO ADICIONAL</v>
      </c>
      <c r="D260" s="136" t="str">
        <f>Ocorrências!D256</f>
        <v>ASTRA FARMA COM. DE MATERIAL MEDICO HOSPITALAR LTDA</v>
      </c>
      <c r="E260" s="136">
        <f>Ocorrências!E256</f>
        <v>16</v>
      </c>
      <c r="F260" s="136">
        <f>Ocorrências!F256</f>
        <v>1370</v>
      </c>
      <c r="G260" s="135">
        <f>Ocorrências!A256</f>
        <v>43983</v>
      </c>
      <c r="H260" s="136" t="str">
        <f>Ocorrências!H256</f>
        <v>ADICIONAL</v>
      </c>
    </row>
    <row r="261" spans="1:8" x14ac:dyDescent="0.2">
      <c r="A261" s="156" t="str">
        <f>Ocorrências!G257</f>
        <v>0159/20</v>
      </c>
      <c r="B261" s="136" t="str">
        <f>Ocorrências!B257</f>
        <v>ENTRADA</v>
      </c>
      <c r="C261" s="136" t="str">
        <f>Ocorrências!C257</f>
        <v>ALTERAÇÃO DE PREÇO</v>
      </c>
      <c r="D261" s="136" t="str">
        <f>Ocorrências!D257</f>
        <v>ASTRA FARMA COM. DE MATERIAL MEDICO HOSPITALAR LTDA</v>
      </c>
      <c r="E261" s="136">
        <f>Ocorrências!E257</f>
        <v>1</v>
      </c>
      <c r="F261" s="136">
        <f>Ocorrências!F257</f>
        <v>752</v>
      </c>
      <c r="G261" s="135">
        <f>Ocorrências!A257</f>
        <v>43983</v>
      </c>
      <c r="H261" s="136" t="str">
        <f>Ocorrências!H257</f>
        <v>ALTERAÇÃO DE MARCA DO PRODUTO, CONFORME EMAIL DO FORNECEDOR</v>
      </c>
    </row>
    <row r="262" spans="1:8" x14ac:dyDescent="0.2">
      <c r="A262" s="156" t="str">
        <f>Ocorrências!G258</f>
        <v>0162/20</v>
      </c>
      <c r="B262" s="136" t="str">
        <f>Ocorrências!B258</f>
        <v>SAÍDA</v>
      </c>
      <c r="C262" s="136" t="str">
        <f>Ocorrências!C258</f>
        <v>ENTREGA PARCIAL</v>
      </c>
      <c r="D262" s="136" t="str">
        <f>Ocorrências!D258</f>
        <v>TROPICAL DISTRIBUIDORA DE HORTIFRUTIGRANJEIROS LTDA</v>
      </c>
      <c r="E262" s="136">
        <f>Ocorrências!E258</f>
        <v>0</v>
      </c>
      <c r="F262" s="136">
        <f>Ocorrências!F258</f>
        <v>1135.6999999999998</v>
      </c>
      <c r="G262" s="135">
        <f>Ocorrências!A258</f>
        <v>43983</v>
      </c>
      <c r="H262" s="136" t="str">
        <f>Ocorrências!H258</f>
        <v>SALDO NÃO ENTEGUE (SOB DEMANDA)</v>
      </c>
    </row>
    <row r="263" spans="1:8" x14ac:dyDescent="0.2">
      <c r="A263" s="156" t="str">
        <f>Ocorrências!G259</f>
        <v>0162/20</v>
      </c>
      <c r="B263" s="136" t="str">
        <f>Ocorrências!B259</f>
        <v>SAÍDA</v>
      </c>
      <c r="C263" s="136" t="str">
        <f>Ocorrências!C259</f>
        <v>ENTREGA PARCIAL</v>
      </c>
      <c r="D263" s="136" t="str">
        <f>Ocorrências!D259</f>
        <v>A V BARROS &amp; VILLARES LTDA</v>
      </c>
      <c r="E263" s="136">
        <f>Ocorrências!E259</f>
        <v>0</v>
      </c>
      <c r="F263" s="136">
        <f>Ocorrências!F259</f>
        <v>476.34000000000015</v>
      </c>
      <c r="G263" s="135">
        <f>Ocorrências!A259</f>
        <v>43983</v>
      </c>
      <c r="H263" s="136" t="str">
        <f>Ocorrências!H259</f>
        <v>SALDO NÃO ENTEGUE (SOB DEMANDA)</v>
      </c>
    </row>
    <row r="264" spans="1:8" x14ac:dyDescent="0.2">
      <c r="A264" s="156" t="str">
        <f>Ocorrências!G260</f>
        <v>0163/20</v>
      </c>
      <c r="B264" s="136" t="str">
        <f>Ocorrências!B260</f>
        <v>ENTRADA</v>
      </c>
      <c r="C264" s="136" t="str">
        <f>Ocorrências!C260</f>
        <v>ALTERAÇÃO DE PREÇO</v>
      </c>
      <c r="D264" s="136" t="str">
        <f>Ocorrências!D260</f>
        <v>ALMEIDA E CARREIRO COMERCIO DE ALIMENTOS</v>
      </c>
      <c r="E264" s="136" t="str">
        <f>Ocorrências!E260</f>
        <v>-</v>
      </c>
      <c r="F264" s="136">
        <f>Ocorrências!F260</f>
        <v>412.47</v>
      </c>
      <c r="G264" s="135">
        <f>Ocorrências!A260</f>
        <v>43983</v>
      </c>
      <c r="H264" s="136" t="str">
        <f>Ocorrências!H260</f>
        <v>ALTERAÇÕES DE PREÇOS DEVIDO AS ENTREGAS EM MOMENTO DE PANDEMIA</v>
      </c>
    </row>
    <row r="265" spans="1:8" x14ac:dyDescent="0.2">
      <c r="A265" s="156" t="str">
        <f>Ocorrências!G261</f>
        <v>0163/20</v>
      </c>
      <c r="B265" s="136" t="str">
        <f>Ocorrências!B261</f>
        <v>SAÍDA</v>
      </c>
      <c r="C265" s="136" t="str">
        <f>Ocorrências!C261</f>
        <v>ENTREGA PARCIAL</v>
      </c>
      <c r="D265" s="136" t="str">
        <f>Ocorrências!D261</f>
        <v>COPOLFOOD COMERCIO DE PRODUTOS ALIMENTICIOS</v>
      </c>
      <c r="E265" s="136" t="str">
        <f>Ocorrências!E261</f>
        <v>-</v>
      </c>
      <c r="F265" s="136">
        <f>Ocorrências!F261</f>
        <v>2423.79</v>
      </c>
      <c r="G265" s="135">
        <f>Ocorrências!A261</f>
        <v>43983</v>
      </c>
      <c r="H265" s="136" t="str">
        <f>Ocorrências!H261</f>
        <v>SALDO NÃO ENTREGUE (DEMANDA NUTRIÇÃO)</v>
      </c>
    </row>
    <row r="266" spans="1:8" x14ac:dyDescent="0.2">
      <c r="A266" s="156" t="str">
        <f>Ocorrências!G262</f>
        <v>0163/20</v>
      </c>
      <c r="B266" s="136" t="str">
        <f>Ocorrências!B262</f>
        <v>SAÍDA</v>
      </c>
      <c r="C266" s="136" t="str">
        <f>Ocorrências!C262</f>
        <v>ENTREGA PARCIAL</v>
      </c>
      <c r="D266" s="136" t="str">
        <f>Ocorrências!D262</f>
        <v>COMERCIAL DENETOS PROD. ALIMENTICIOS E LIMPEZA LTDA</v>
      </c>
      <c r="E266" s="136" t="str">
        <f>Ocorrências!E262</f>
        <v>-</v>
      </c>
      <c r="F266" s="136">
        <f>Ocorrências!F262</f>
        <v>1709.84</v>
      </c>
      <c r="G266" s="135">
        <f>Ocorrências!A262</f>
        <v>43983</v>
      </c>
      <c r="H266" s="136" t="str">
        <f>Ocorrências!H262</f>
        <v>SALDO NÃO ENTREGUE (DEMANDA NUTRIÇÃO)</v>
      </c>
    </row>
    <row r="267" spans="1:8" x14ac:dyDescent="0.2">
      <c r="A267" s="156" t="str">
        <f>Ocorrências!G263</f>
        <v>0163/20</v>
      </c>
      <c r="B267" s="136" t="str">
        <f>Ocorrências!B263</f>
        <v>SAÍDA</v>
      </c>
      <c r="C267" s="136" t="str">
        <f>Ocorrências!C263</f>
        <v>ENTREGA PARCIAL</v>
      </c>
      <c r="D267" s="136" t="str">
        <f>Ocorrências!D263</f>
        <v>MERCANTIL PRIMAR LTDA</v>
      </c>
      <c r="E267" s="136" t="str">
        <f>Ocorrências!E263</f>
        <v>-</v>
      </c>
      <c r="F267" s="136">
        <f>Ocorrências!F263</f>
        <v>284.47000000000003</v>
      </c>
      <c r="G267" s="135">
        <f>Ocorrências!A263</f>
        <v>43983</v>
      </c>
      <c r="H267" s="136" t="str">
        <f>Ocorrências!H263</f>
        <v>SALDO NÃO ENTREGUE (DEMANDA NUTRIÇÃO)</v>
      </c>
    </row>
    <row r="268" spans="1:8" x14ac:dyDescent="0.2">
      <c r="A268" s="156" t="str">
        <f>Ocorrências!G264</f>
        <v>0163/20</v>
      </c>
      <c r="B268" s="136" t="str">
        <f>Ocorrências!B264</f>
        <v>SAÍDA</v>
      </c>
      <c r="C268" s="136" t="str">
        <f>Ocorrências!C264</f>
        <v>CANCELAMENTO</v>
      </c>
      <c r="D268" s="136" t="str">
        <f>Ocorrências!D264</f>
        <v>RIMA MERCANTIL LTDA</v>
      </c>
      <c r="E268" s="136" t="str">
        <f>Ocorrências!E264</f>
        <v>-</v>
      </c>
      <c r="F268" s="136">
        <f>Ocorrências!F264</f>
        <v>1071.8</v>
      </c>
      <c r="G268" s="135">
        <f>Ocorrências!A264</f>
        <v>43983</v>
      </c>
      <c r="H268" s="136" t="str">
        <f>Ocorrências!H264</f>
        <v>SALDO NÃO ENTREGUE (DEMANDA NUTRIÇÃO)</v>
      </c>
    </row>
    <row r="269" spans="1:8" x14ac:dyDescent="0.2">
      <c r="A269" s="156" t="str">
        <f>Ocorrências!G265</f>
        <v>0164/20</v>
      </c>
      <c r="B269" s="136" t="str">
        <f>Ocorrências!B265</f>
        <v>SAÍDA</v>
      </c>
      <c r="C269" s="136" t="str">
        <f>Ocorrências!C265</f>
        <v>ENTREGA PARCIAL</v>
      </c>
      <c r="D269" s="136" t="str">
        <f>Ocorrências!D265</f>
        <v xml:space="preserve">DOM JOÃO PAES E DOCES LTDA </v>
      </c>
      <c r="E269" s="136">
        <f>Ocorrências!E265</f>
        <v>2</v>
      </c>
      <c r="F269" s="136">
        <f>Ocorrências!F265</f>
        <v>54.51</v>
      </c>
      <c r="G269" s="135">
        <f>Ocorrências!A265</f>
        <v>43983</v>
      </c>
      <c r="H269" s="136" t="str">
        <f>Ocorrências!H265</f>
        <v>SALDO NÃO ENTEGUE (SOB DEMANDA)</v>
      </c>
    </row>
    <row r="270" spans="1:8" x14ac:dyDescent="0.2">
      <c r="A270" s="156" t="str">
        <f>Ocorrências!G266</f>
        <v>0165/20</v>
      </c>
      <c r="B270" s="136" t="str">
        <f>Ocorrências!B266</f>
        <v>SAÍDA</v>
      </c>
      <c r="C270" s="136" t="str">
        <f>Ocorrências!C266</f>
        <v>ENTREGA PARCIAL</v>
      </c>
      <c r="D270" s="136" t="str">
        <f>Ocorrências!D266</f>
        <v>ALMEIDA COMERCIO DE ALIMENTOS EIRELI</v>
      </c>
      <c r="E270" s="136">
        <f>Ocorrências!E266</f>
        <v>0</v>
      </c>
      <c r="F270" s="136">
        <f>Ocorrências!F266</f>
        <v>1159.1600000000001</v>
      </c>
      <c r="G270" s="135">
        <f>Ocorrências!A266</f>
        <v>43983</v>
      </c>
      <c r="H270" s="136" t="str">
        <f>Ocorrências!H266</f>
        <v>SALDO NÃO ENTEGUE (SOB DEMANDA)</v>
      </c>
    </row>
    <row r="271" spans="1:8" x14ac:dyDescent="0.2">
      <c r="A271" s="156" t="str">
        <f>Ocorrências!G267</f>
        <v>0165/20</v>
      </c>
      <c r="B271" s="136" t="str">
        <f>Ocorrências!B267</f>
        <v>SAÍDA</v>
      </c>
      <c r="C271" s="136" t="str">
        <f>Ocorrências!C267</f>
        <v>ENTREGA PARCIAL</v>
      </c>
      <c r="D271" s="136" t="str">
        <f>Ocorrências!D267</f>
        <v>VIEIRA E COUCOM E DISTRIBUIÇÃO DE PRODUTOS ALIMENTICIOS</v>
      </c>
      <c r="E271" s="136">
        <f>Ocorrências!E267</f>
        <v>0</v>
      </c>
      <c r="F271" s="136">
        <f>Ocorrências!F267</f>
        <v>350.5</v>
      </c>
      <c r="G271" s="135">
        <f>Ocorrências!A267</f>
        <v>43983</v>
      </c>
      <c r="H271" s="136" t="str">
        <f>Ocorrências!H267</f>
        <v>SALDO NÃO ENTEGUE (SOB DEMANDA)</v>
      </c>
    </row>
    <row r="272" spans="1:8" x14ac:dyDescent="0.2">
      <c r="A272" s="156" t="str">
        <f>Ocorrências!G268</f>
        <v>0165/20</v>
      </c>
      <c r="B272" s="136" t="str">
        <f>Ocorrências!B268</f>
        <v>SAÍDA</v>
      </c>
      <c r="C272" s="136" t="str">
        <f>Ocorrências!C268</f>
        <v>CANCELAMENTO</v>
      </c>
      <c r="D272" s="136" t="str">
        <f>Ocorrências!D268</f>
        <v>RIMA MERCANTIL LTDA</v>
      </c>
      <c r="E272" s="136">
        <f>Ocorrências!E268</f>
        <v>0</v>
      </c>
      <c r="F272" s="136">
        <f>Ocorrências!F268</f>
        <v>1185.95</v>
      </c>
      <c r="G272" s="135">
        <f>Ocorrências!A268</f>
        <v>43983</v>
      </c>
      <c r="H272" s="136" t="str">
        <f>Ocorrências!H268</f>
        <v>NÃO ENTREGUE</v>
      </c>
    </row>
    <row r="273" spans="1:8" x14ac:dyDescent="0.2">
      <c r="A273" s="156" t="str">
        <f>Ocorrências!G269</f>
        <v>0159/20</v>
      </c>
      <c r="B273" s="136" t="str">
        <f>Ocorrências!B269</f>
        <v>SAÍDA</v>
      </c>
      <c r="C273" s="136" t="str">
        <f>Ocorrências!C269</f>
        <v>CANCELAMENTO</v>
      </c>
      <c r="D273" s="136" t="str">
        <f>Ocorrências!D269</f>
        <v>ASTRA FARMA COM. DE MATERIAL MEDICO HOSPITALAR LTDA</v>
      </c>
      <c r="E273" s="136">
        <f>Ocorrências!E269</f>
        <v>1</v>
      </c>
      <c r="F273" s="136">
        <f>Ocorrências!F269</f>
        <v>3.8</v>
      </c>
      <c r="G273" s="135">
        <f>Ocorrências!A269</f>
        <v>43984</v>
      </c>
      <c r="H273" s="136" t="str">
        <f>Ocorrências!H269</f>
        <v>FORNECEDOR FATUROU 2 UNIDADES A MENOS PARA ADEQUAÇÃO DA EMBALAGEM</v>
      </c>
    </row>
    <row r="274" spans="1:8" x14ac:dyDescent="0.2">
      <c r="A274" s="156" t="str">
        <f>Ocorrências!G270</f>
        <v>0163/20</v>
      </c>
      <c r="B274" s="136" t="str">
        <f>Ocorrências!B270</f>
        <v>ENTRADA</v>
      </c>
      <c r="C274" s="136" t="str">
        <f>Ocorrências!C270</f>
        <v>ALTERAÇÃO DE PREÇO</v>
      </c>
      <c r="D274" s="136" t="str">
        <f>Ocorrências!D270</f>
        <v>ALMEIDA E CARREIRO COMERCIO DE ALIMENTOS</v>
      </c>
      <c r="E274" s="136" t="str">
        <f>Ocorrências!E270</f>
        <v>FEIJÃO CARIOCA</v>
      </c>
      <c r="F274" s="136">
        <f>Ocorrências!F270</f>
        <v>90</v>
      </c>
      <c r="G274" s="135">
        <f>Ocorrências!A270</f>
        <v>43985</v>
      </c>
      <c r="H274" s="136" t="str">
        <f>Ocorrências!H270</f>
        <v>ANEXO E-MAIL INFORMANDO O MOTIVO DO AUMENTO</v>
      </c>
    </row>
    <row r="275" spans="1:8" x14ac:dyDescent="0.2">
      <c r="A275" s="156" t="str">
        <f>Ocorrências!G271</f>
        <v>0163/20</v>
      </c>
      <c r="B275" s="136" t="str">
        <f>Ocorrências!B271</f>
        <v>SAÍDA</v>
      </c>
      <c r="C275" s="136" t="str">
        <f>Ocorrências!C271</f>
        <v>CANCELAMENTO</v>
      </c>
      <c r="D275" s="136" t="str">
        <f>Ocorrências!D271</f>
        <v>ALMEIDA E CARREIRO COMERCIO DE ALIMENTOS</v>
      </c>
      <c r="E275" s="136" t="str">
        <f>Ocorrências!E271</f>
        <v>FEIJÃO PRETO</v>
      </c>
      <c r="F275" s="136">
        <f>Ocorrências!F271</f>
        <v>47.2</v>
      </c>
      <c r="G275" s="135">
        <f>Ocorrências!A271</f>
        <v>43985</v>
      </c>
      <c r="H275" s="136" t="str">
        <f>Ocorrências!H271</f>
        <v>CANCELADO DEVIDO A ALTERÇÃO DE PREÇO PROPOSTO</v>
      </c>
    </row>
    <row r="276" spans="1:8" x14ac:dyDescent="0.2">
      <c r="A276" s="156" t="str">
        <f>Ocorrências!G272</f>
        <v>0138/20</v>
      </c>
      <c r="B276" s="136" t="str">
        <f>Ocorrências!B272</f>
        <v>ENTRADA</v>
      </c>
      <c r="C276" s="136" t="str">
        <f>Ocorrências!C272</f>
        <v>ALTERAÇÃO DE PREÇO</v>
      </c>
      <c r="D276" s="136" t="str">
        <f>Ocorrências!D272</f>
        <v>ANDRADE ELETROTECNICA EIRELI</v>
      </c>
      <c r="E276" s="136">
        <f>Ocorrências!E272</f>
        <v>1</v>
      </c>
      <c r="F276" s="136">
        <f>Ocorrências!F272</f>
        <v>35</v>
      </c>
      <c r="G276" s="135">
        <f>Ocorrências!A272</f>
        <v>43990</v>
      </c>
      <c r="H276" s="136" t="str">
        <f>Ocorrências!H272</f>
        <v xml:space="preserve">VALOR DE FRETE </v>
      </c>
    </row>
    <row r="277" spans="1:8" x14ac:dyDescent="0.2">
      <c r="A277" s="156" t="str">
        <f>Ocorrências!G273</f>
        <v>0167/20</v>
      </c>
      <c r="B277" s="136" t="str">
        <f>Ocorrências!B273</f>
        <v>ENTRADA</v>
      </c>
      <c r="C277" s="136" t="str">
        <f>Ocorrências!C273</f>
        <v>ALTERAÇÃO DE PREÇO</v>
      </c>
      <c r="D277" s="136" t="str">
        <f>Ocorrências!D273</f>
        <v>NOVA HOSPITALAR COMERCIAL E IMPORTADORA EIRELI</v>
      </c>
      <c r="E277" s="136">
        <f>Ocorrências!E273</f>
        <v>56</v>
      </c>
      <c r="F277" s="136">
        <f>Ocorrências!F273</f>
        <v>447</v>
      </c>
      <c r="G277" s="135">
        <f>Ocorrências!A273</f>
        <v>43991</v>
      </c>
      <c r="H277" s="136" t="str">
        <f>Ocorrências!H273</f>
        <v>ALTERAÇÃO DE QUANTITATIVO, CONFORME OFICIO</v>
      </c>
    </row>
    <row r="278" spans="1:8" x14ac:dyDescent="0.2">
      <c r="A278" s="156" t="str">
        <f>Ocorrências!G274</f>
        <v>0178/20</v>
      </c>
      <c r="B278" s="136" t="str">
        <f>Ocorrências!B274</f>
        <v>SAÍDA</v>
      </c>
      <c r="C278" s="136" t="str">
        <f>Ocorrências!C274</f>
        <v>CANCELAMENTO</v>
      </c>
      <c r="D278" s="136" t="str">
        <f>Ocorrências!D274</f>
        <v>MGMED PRODUTOS HOSPITALARES EIRELI</v>
      </c>
      <c r="E278" s="136">
        <f>Ocorrências!E274</f>
        <v>0</v>
      </c>
      <c r="F278" s="136">
        <f>Ocorrências!F274</f>
        <v>4522</v>
      </c>
      <c r="G278" s="135">
        <f>Ocorrências!A274</f>
        <v>43991</v>
      </c>
      <c r="H278" s="136" t="str">
        <f>Ocorrências!H274</f>
        <v>SEM PREVISÃO DE ESTOQUE</v>
      </c>
    </row>
    <row r="279" spans="1:8" x14ac:dyDescent="0.2">
      <c r="A279" s="156" t="str">
        <f>Ocorrências!G275</f>
        <v>0178/20</v>
      </c>
      <c r="B279" s="136" t="str">
        <f>Ocorrências!B275</f>
        <v>ENTRADA</v>
      </c>
      <c r="C279" s="136" t="str">
        <f>Ocorrências!C275</f>
        <v>PEDIDO ADICIONAL</v>
      </c>
      <c r="D279" s="136" t="str">
        <f>Ocorrências!D275</f>
        <v>CRISMED COMERCIAL HOSPITALAR LTDA</v>
      </c>
      <c r="E279" s="136">
        <f>Ocorrências!E275</f>
        <v>0</v>
      </c>
      <c r="F279" s="136">
        <f>Ocorrências!F275</f>
        <v>419</v>
      </c>
      <c r="G279" s="135">
        <f>Ocorrências!A275</f>
        <v>43991</v>
      </c>
      <c r="H279" s="136" t="str">
        <f>Ocorrências!H275</f>
        <v>ADICIONAL</v>
      </c>
    </row>
    <row r="280" spans="1:8" x14ac:dyDescent="0.2">
      <c r="A280" s="156" t="str">
        <f>Ocorrências!G276</f>
        <v>0178/20</v>
      </c>
      <c r="B280" s="136" t="str">
        <f>Ocorrências!B276</f>
        <v>SAÍDA</v>
      </c>
      <c r="C280" s="136" t="str">
        <f>Ocorrências!C276</f>
        <v>CANCELAMENTO</v>
      </c>
      <c r="D280" s="136" t="str">
        <f>Ocorrências!D276</f>
        <v>MEDCENTER COMERCIAL LTDA MG</v>
      </c>
      <c r="E280" s="136">
        <f>Ocorrências!E276</f>
        <v>0</v>
      </c>
      <c r="F280" s="136">
        <f>Ocorrências!F276</f>
        <v>779.34</v>
      </c>
      <c r="G280" s="135">
        <f>Ocorrências!A276</f>
        <v>43992</v>
      </c>
      <c r="H280" s="136" t="str">
        <f>Ocorrências!H276</f>
        <v xml:space="preserve">DEVIDO AO CANCELAENTO DE UM ITEM, NÃO ATINGE F.M </v>
      </c>
    </row>
    <row r="281" spans="1:8" x14ac:dyDescent="0.2">
      <c r="A281" s="156" t="str">
        <f>Ocorrências!G277</f>
        <v>0178/20</v>
      </c>
      <c r="B281" s="136" t="str">
        <f>Ocorrências!B277</f>
        <v>SAÍDA</v>
      </c>
      <c r="C281" s="136" t="str">
        <f>Ocorrências!C277</f>
        <v>CANCELAMENTO</v>
      </c>
      <c r="D281" s="136" t="str">
        <f>Ocorrências!D277</f>
        <v>MEDVIVA COMERCIO DE MEDICMANETOS LTDA</v>
      </c>
      <c r="E281" s="136">
        <f>Ocorrências!E277</f>
        <v>0</v>
      </c>
      <c r="F281" s="136">
        <f>Ocorrências!F277</f>
        <v>580.5</v>
      </c>
      <c r="G281" s="135">
        <f>Ocorrências!A277</f>
        <v>43992</v>
      </c>
      <c r="H281" s="136" t="str">
        <f>Ocorrências!H277</f>
        <v>SEM PREVISÃO DE ESTOQUE</v>
      </c>
    </row>
    <row r="282" spans="1:8" x14ac:dyDescent="0.2">
      <c r="A282" s="156" t="str">
        <f>Ocorrências!G278</f>
        <v>0178/20</v>
      </c>
      <c r="B282" s="136" t="str">
        <f>Ocorrências!B278</f>
        <v>ENTRADA</v>
      </c>
      <c r="C282" s="136" t="str">
        <f>Ocorrências!C278</f>
        <v>PEDIDO ADICIONAL</v>
      </c>
      <c r="D282" s="136" t="str">
        <f>Ocorrências!D278</f>
        <v>SUPERMED COMERCIO E IMPORTAÇÃO DE PRODUTOS MEDICOS E HOSPITALARES LTDA</v>
      </c>
      <c r="E282" s="136">
        <f>Ocorrências!E278</f>
        <v>0</v>
      </c>
      <c r="F282" s="136">
        <f>Ocorrências!F278</f>
        <v>1499.34</v>
      </c>
      <c r="G282" s="135">
        <f>Ocorrências!A278</f>
        <v>43992</v>
      </c>
      <c r="H282" s="136" t="str">
        <f>Ocorrências!H278</f>
        <v>ADICIONAL</v>
      </c>
    </row>
    <row r="283" spans="1:8" x14ac:dyDescent="0.2">
      <c r="A283" s="156" t="str">
        <f>Ocorrências!G279</f>
        <v>0178/20</v>
      </c>
      <c r="B283" s="136" t="str">
        <f>Ocorrências!B279</f>
        <v>SAÍDA</v>
      </c>
      <c r="C283" s="136" t="str">
        <f>Ocorrências!C279</f>
        <v>CANCELAMENTO</v>
      </c>
      <c r="D283" s="136" t="str">
        <f>Ocorrências!D279</f>
        <v>FOUR MED DISTRIBUIDORA HOSPITALARES IMPORTADORA LTDA EPP</v>
      </c>
      <c r="E283" s="136">
        <f>Ocorrências!E279</f>
        <v>5</v>
      </c>
      <c r="F283" s="136">
        <f>Ocorrências!F279</f>
        <v>9240</v>
      </c>
      <c r="G283" s="135">
        <f>Ocorrências!A279</f>
        <v>43998</v>
      </c>
      <c r="H283" s="136" t="str">
        <f>Ocorrências!H279</f>
        <v>SEM PREVISÃO DE ESTOQUE</v>
      </c>
    </row>
    <row r="284" spans="1:8" x14ac:dyDescent="0.2">
      <c r="A284" s="156" t="str">
        <f>Ocorrências!G280</f>
        <v>0173/20</v>
      </c>
      <c r="B284" s="136" t="str">
        <f>Ocorrências!B280</f>
        <v>SAÍDA</v>
      </c>
      <c r="C284" s="136" t="str">
        <f>Ocorrências!C280</f>
        <v>CANCELAMENTO</v>
      </c>
      <c r="D284" s="136" t="str">
        <f>Ocorrências!D280</f>
        <v>CRISTALIA PROD QUIMICOS FARMACEUTICOS LTDA</v>
      </c>
      <c r="E284" s="136">
        <f>Ocorrências!E280</f>
        <v>1</v>
      </c>
      <c r="F284" s="136">
        <f>Ocorrências!F280</f>
        <v>1440</v>
      </c>
      <c r="G284" s="135">
        <f>Ocorrências!A280</f>
        <v>43999</v>
      </c>
      <c r="H284" s="136" t="str">
        <f>Ocorrências!H280</f>
        <v>FORNECEDOR SEM ITEM NO ESTOQUE</v>
      </c>
    </row>
    <row r="285" spans="1:8" x14ac:dyDescent="0.2">
      <c r="A285" s="156" t="str">
        <f>Ocorrências!G281</f>
        <v>0077/20</v>
      </c>
      <c r="B285" s="136" t="str">
        <f>Ocorrências!B281</f>
        <v>SAÍDA</v>
      </c>
      <c r="C285" s="136" t="str">
        <f>Ocorrências!C281</f>
        <v>CANCELAMENTO</v>
      </c>
      <c r="D285" s="136" t="str">
        <f>Ocorrências!D281</f>
        <v>FUTURA PRODUTOS MEDICOS HOSPITALARES</v>
      </c>
      <c r="E285" s="136">
        <f>Ocorrências!E281</f>
        <v>2</v>
      </c>
      <c r="F285" s="136">
        <f>Ocorrências!F281</f>
        <v>553.58000000000004</v>
      </c>
      <c r="G285" s="135">
        <f>Ocorrências!A281</f>
        <v>44000</v>
      </c>
      <c r="H285" s="136" t="str">
        <f>Ocorrências!H281</f>
        <v xml:space="preserve">CANCELADO PELO FORNECEDOR </v>
      </c>
    </row>
    <row r="286" spans="1:8" x14ac:dyDescent="0.2">
      <c r="A286" s="156" t="str">
        <f>Ocorrências!G282</f>
        <v>0165/20</v>
      </c>
      <c r="B286" s="136" t="str">
        <f>Ocorrências!B282</f>
        <v>ENTRADA</v>
      </c>
      <c r="C286" s="136" t="str">
        <f>Ocorrências!C282</f>
        <v>PEDIDO ADICIONAL</v>
      </c>
      <c r="D286" s="136" t="str">
        <f>Ocorrências!D282</f>
        <v xml:space="preserve">C. F. S. SUPERMERCADO EIRELI </v>
      </c>
      <c r="E286" s="136" t="str">
        <f>Ocorrências!E282</f>
        <v>1 13 14</v>
      </c>
      <c r="F286" s="136">
        <f>Ocorrências!F282</f>
        <v>216.83</v>
      </c>
      <c r="G286" s="135">
        <f>Ocorrências!A282</f>
        <v>44000</v>
      </c>
      <c r="H286" s="136" t="str">
        <f>Ocorrências!H282</f>
        <v>ADICIONAL</v>
      </c>
    </row>
    <row r="287" spans="1:8" x14ac:dyDescent="0.2">
      <c r="A287" s="156" t="str">
        <f>Ocorrências!G283</f>
        <v>0165/20</v>
      </c>
      <c r="B287" s="136" t="str">
        <f>Ocorrências!B283</f>
        <v>ENTRADA</v>
      </c>
      <c r="C287" s="136" t="str">
        <f>Ocorrências!C283</f>
        <v>PEDIDO ADICIONAL</v>
      </c>
      <c r="D287" s="136" t="str">
        <f>Ocorrências!D283</f>
        <v>ALMEIDA COMERCIO DE ALIMENTOS EIRELI</v>
      </c>
      <c r="E287" s="136">
        <f>Ocorrências!E283</f>
        <v>19</v>
      </c>
      <c r="F287" s="136">
        <f>Ocorrências!F283</f>
        <v>75</v>
      </c>
      <c r="G287" s="135">
        <f>Ocorrências!A283</f>
        <v>44000</v>
      </c>
      <c r="H287" s="136" t="str">
        <f>Ocorrências!H283</f>
        <v>ADICIONAL</v>
      </c>
    </row>
    <row r="288" spans="1:8" x14ac:dyDescent="0.2">
      <c r="A288" s="156" t="str">
        <f>Ocorrências!G284</f>
        <v>0178/20</v>
      </c>
      <c r="B288" s="136" t="str">
        <f>Ocorrências!B284</f>
        <v>ENTRADA</v>
      </c>
      <c r="C288" s="136" t="str">
        <f>Ocorrências!C284</f>
        <v>PEDIDO ADICIONAL</v>
      </c>
      <c r="D288" s="136" t="str">
        <f>Ocorrências!D284</f>
        <v>ANBIOTON IMPORTADORA LTDA</v>
      </c>
      <c r="E288" s="136">
        <f>Ocorrências!E284</f>
        <v>0</v>
      </c>
      <c r="F288" s="136">
        <f>Ocorrências!F284</f>
        <v>10325</v>
      </c>
      <c r="G288" s="135">
        <f>Ocorrências!A284</f>
        <v>44000</v>
      </c>
      <c r="H288" s="136" t="str">
        <f>Ocorrências!H284</f>
        <v>ADICIONAL</v>
      </c>
    </row>
    <row r="289" spans="1:8" x14ac:dyDescent="0.2">
      <c r="A289" s="156" t="str">
        <f>Ocorrências!G285</f>
        <v>0045/20</v>
      </c>
      <c r="B289" s="136" t="str">
        <f>Ocorrências!B285</f>
        <v>SAÍDA</v>
      </c>
      <c r="C289" s="136" t="str">
        <f>Ocorrências!C285</f>
        <v>ALTERAÇÃO DE PREÇO</v>
      </c>
      <c r="D289" s="136" t="str">
        <f>Ocorrências!D285</f>
        <v>COMPANHIA DISTRIBUIDORA DE MOTORES E COMPONENTES</v>
      </c>
      <c r="E289" s="136">
        <f>Ocorrências!E285</f>
        <v>1</v>
      </c>
      <c r="F289" s="136">
        <f>Ocorrências!F285</f>
        <v>22.55</v>
      </c>
      <c r="G289" s="135">
        <f>Ocorrências!A285</f>
        <v>44001</v>
      </c>
      <c r="H289" s="136" t="str">
        <f>Ocorrências!H285</f>
        <v>DESCONTO</v>
      </c>
    </row>
    <row r="290" spans="1:8" x14ac:dyDescent="0.2">
      <c r="A290" s="156" t="str">
        <f>Ocorrências!G286</f>
        <v>0061/20</v>
      </c>
      <c r="B290" s="136" t="str">
        <f>Ocorrências!B286</f>
        <v>SAÍDA</v>
      </c>
      <c r="C290" s="136" t="str">
        <f>Ocorrências!C286</f>
        <v>CANCELAMENTO</v>
      </c>
      <c r="D290" s="136" t="str">
        <f>Ocorrências!D286</f>
        <v xml:space="preserve">DOM JOÃO PAES E DOCES LTDA </v>
      </c>
      <c r="E290" s="136">
        <f>Ocorrências!E286</f>
        <v>0</v>
      </c>
      <c r="F290" s="136">
        <f>Ocorrências!F286</f>
        <v>180</v>
      </c>
      <c r="G290" s="135">
        <f>Ocorrências!A286</f>
        <v>44001</v>
      </c>
      <c r="H290" s="136" t="str">
        <f>Ocorrências!H286</f>
        <v>SALDO NÃO ENTEGUE (SOB DEMANDA)</v>
      </c>
    </row>
    <row r="291" spans="1:8" x14ac:dyDescent="0.2">
      <c r="A291" s="156" t="str">
        <f>Ocorrências!G287</f>
        <v>0062/20</v>
      </c>
      <c r="B291" s="136" t="str">
        <f>Ocorrências!B287</f>
        <v>SAÍDA</v>
      </c>
      <c r="C291" s="136" t="str">
        <f>Ocorrências!C287</f>
        <v>CANCELAMENTO</v>
      </c>
      <c r="D291" s="136" t="str">
        <f>Ocorrências!D287</f>
        <v xml:space="preserve">DOM JOÃO PAES E DOCES LTDA </v>
      </c>
      <c r="E291" s="136">
        <f>Ocorrências!E287</f>
        <v>0</v>
      </c>
      <c r="F291" s="136">
        <f>Ocorrências!F287</f>
        <v>824.13000000000011</v>
      </c>
      <c r="G291" s="135">
        <f>Ocorrências!A287</f>
        <v>44001</v>
      </c>
      <c r="H291" s="136" t="str">
        <f>Ocorrências!H287</f>
        <v>SALDO NÃO ENTEGUE (SOB DEMANDA)</v>
      </c>
    </row>
    <row r="292" spans="1:8" x14ac:dyDescent="0.2">
      <c r="A292" s="156" t="str">
        <f>Ocorrências!G288</f>
        <v>0191/20</v>
      </c>
      <c r="B292" s="136" t="str">
        <f>Ocorrências!B288</f>
        <v>SAÍDA</v>
      </c>
      <c r="C292" s="136" t="str">
        <f>Ocorrências!C288</f>
        <v>ENTREGA PARCIAL</v>
      </c>
      <c r="D292" s="136" t="str">
        <f>Ocorrências!D288</f>
        <v>CRISMED COMERCIAL HOSPITALAR LTDA</v>
      </c>
      <c r="E292" s="136">
        <f>Ocorrências!E288</f>
        <v>9</v>
      </c>
      <c r="F292" s="136">
        <f>Ocorrências!F288</f>
        <v>7600</v>
      </c>
      <c r="G292" s="135">
        <f>Ocorrências!A288</f>
        <v>44001</v>
      </c>
      <c r="H292" s="136" t="str">
        <f>Ocorrências!H288</f>
        <v>NÃO ENTREGUE</v>
      </c>
    </row>
    <row r="293" spans="1:8" x14ac:dyDescent="0.2">
      <c r="A293" s="156" t="str">
        <f>Ocorrências!G289</f>
        <v>0178/20</v>
      </c>
      <c r="B293" s="136" t="str">
        <f>Ocorrências!B289</f>
        <v>SAÍDA</v>
      </c>
      <c r="C293" s="136" t="str">
        <f>Ocorrências!C289</f>
        <v>ENTREGA PARCIAL</v>
      </c>
      <c r="D293" s="136" t="str">
        <f>Ocorrências!D289</f>
        <v>BIOHOSP PRODUTOS HOSPITALARES LTDA</v>
      </c>
      <c r="E293" s="136">
        <f>Ocorrências!E289</f>
        <v>25</v>
      </c>
      <c r="F293" s="136">
        <f>Ocorrências!F289</f>
        <v>121.42</v>
      </c>
      <c r="G293" s="135">
        <f>Ocorrências!A289</f>
        <v>44005</v>
      </c>
      <c r="H293" s="136" t="str">
        <f>Ocorrências!H289</f>
        <v>NÃO ENTREGUE</v>
      </c>
    </row>
    <row r="294" spans="1:8" x14ac:dyDescent="0.2">
      <c r="A294" s="156" t="str">
        <f>Ocorrências!G290</f>
        <v>0195/20</v>
      </c>
      <c r="B294" s="136" t="str">
        <f>Ocorrências!B290</f>
        <v>ENTRADA</v>
      </c>
      <c r="C294" s="136" t="str">
        <f>Ocorrências!C290</f>
        <v>ADEQUAÇÃO DE QUANTITATIVO</v>
      </c>
      <c r="D294" s="136" t="str">
        <f>Ocorrências!D290</f>
        <v>BIOHOSP PRODUTOS HOSPITALARES LTDA</v>
      </c>
      <c r="E294" s="136">
        <f>Ocorrências!E290</f>
        <v>9</v>
      </c>
      <c r="F294" s="136">
        <f>Ocorrências!F290</f>
        <v>23.95</v>
      </c>
      <c r="G294" s="135">
        <f>Ocorrências!A290</f>
        <v>44005</v>
      </c>
      <c r="H294" s="136" t="str">
        <f>Ocorrências!H290</f>
        <v>ALTERAÇÃO DE QUANTITATIVO PARA ADEQUAÇÃO DE EMBALAGEM.</v>
      </c>
    </row>
    <row r="295" spans="1:8" x14ac:dyDescent="0.2">
      <c r="A295" s="156" t="str">
        <f>Ocorrências!G291</f>
        <v>0038/20</v>
      </c>
      <c r="B295" s="136" t="str">
        <f>Ocorrências!B291</f>
        <v>SAÍDA</v>
      </c>
      <c r="C295" s="136" t="str">
        <f>Ocorrências!C291</f>
        <v>CANCELAMENTO</v>
      </c>
      <c r="D295" s="136" t="str">
        <f>Ocorrências!D291</f>
        <v>ALMEIDA COMERCIO DE ALIMENTOS EIRELI</v>
      </c>
      <c r="E295" s="136">
        <f>Ocorrências!E291</f>
        <v>0</v>
      </c>
      <c r="F295" s="136">
        <f>Ocorrências!F291</f>
        <v>434.18000000000029</v>
      </c>
      <c r="G295" s="135">
        <f>Ocorrências!A291</f>
        <v>44006</v>
      </c>
      <c r="H295" s="136" t="str">
        <f>Ocorrências!H291</f>
        <v>SALDO NÃO ENTEGUE (SOB DEMANDA)</v>
      </c>
    </row>
    <row r="296" spans="1:8" x14ac:dyDescent="0.2">
      <c r="A296" s="156" t="str">
        <f>Ocorrências!G292</f>
        <v>0038/20</v>
      </c>
      <c r="B296" s="136" t="str">
        <f>Ocorrências!B292</f>
        <v>SAÍDA</v>
      </c>
      <c r="C296" s="136" t="str">
        <f>Ocorrências!C292</f>
        <v>CANCELAMENTO</v>
      </c>
      <c r="D296" s="136" t="str">
        <f>Ocorrências!D292</f>
        <v xml:space="preserve">C. F. S. SUPERMERCADO EIRELI </v>
      </c>
      <c r="E296" s="136">
        <f>Ocorrências!E292</f>
        <v>0</v>
      </c>
      <c r="F296" s="136">
        <f>Ocorrências!F292</f>
        <v>117.69000000000051</v>
      </c>
      <c r="G296" s="135">
        <f>Ocorrências!A292</f>
        <v>44006</v>
      </c>
      <c r="H296" s="136" t="str">
        <f>Ocorrências!H292</f>
        <v>SALDO NÃO ENTEGUE (SOB DEMANDA)</v>
      </c>
    </row>
    <row r="297" spans="1:8" x14ac:dyDescent="0.2">
      <c r="A297" s="156" t="str">
        <f>Ocorrências!G293</f>
        <v>0123/20</v>
      </c>
      <c r="B297" s="136" t="str">
        <f>Ocorrências!B293</f>
        <v>ENTRADA</v>
      </c>
      <c r="C297" s="136" t="str">
        <f>Ocorrências!C293</f>
        <v>ALTERAÇÃO DE PREÇO</v>
      </c>
      <c r="D297" s="136" t="str">
        <f>Ocorrências!D293</f>
        <v>NEW MEDIC COMER. ATA. DE MEDICAMENTOS E MATERIAL HOSP. LTDA</v>
      </c>
      <c r="E297" s="136">
        <f>Ocorrências!E293</f>
        <v>12</v>
      </c>
      <c r="F297" s="136">
        <f>Ocorrências!F293</f>
        <v>800</v>
      </c>
      <c r="G297" s="135">
        <f>Ocorrências!A293</f>
        <v>44006</v>
      </c>
      <c r="H297" s="136" t="str">
        <f>Ocorrências!H293</f>
        <v>ALTERAÇÃO DE VALOR UNITARIO</v>
      </c>
    </row>
    <row r="298" spans="1:8" x14ac:dyDescent="0.2">
      <c r="A298" s="156" t="str">
        <f>Ocorrências!G294</f>
        <v>0123/20</v>
      </c>
      <c r="B298" s="136" t="str">
        <f>Ocorrências!B294</f>
        <v>SAÍDA</v>
      </c>
      <c r="C298" s="136" t="str">
        <f>Ocorrências!C294</f>
        <v>ENTREGA PARCIAL</v>
      </c>
      <c r="D298" s="136" t="str">
        <f>Ocorrências!D294</f>
        <v>SUPERMED COM E IMP DE PROD MED E HOSPIT LTDA</v>
      </c>
      <c r="E298" s="136">
        <f>Ocorrências!E294</f>
        <v>15</v>
      </c>
      <c r="F298" s="136">
        <f>Ocorrências!F294</f>
        <v>24.79</v>
      </c>
      <c r="G298" s="135">
        <f>Ocorrências!A294</f>
        <v>44006</v>
      </c>
      <c r="H298" s="136" t="str">
        <f>Ocorrências!H294</f>
        <v>SALDO NÃO ENTREGUE</v>
      </c>
    </row>
    <row r="299" spans="1:8" x14ac:dyDescent="0.2">
      <c r="A299" s="156" t="str">
        <f>Ocorrências!G295</f>
        <v>0123/20</v>
      </c>
      <c r="B299" s="136" t="str">
        <f>Ocorrências!B295</f>
        <v>SAÍDA</v>
      </c>
      <c r="C299" s="136" t="str">
        <f>Ocorrências!C295</f>
        <v>CANCELAMENTO</v>
      </c>
      <c r="D299" s="136" t="str">
        <f>Ocorrências!D295</f>
        <v>SUPERMED COM E IMP DE PROD MED E HOSPIT LTDA</v>
      </c>
      <c r="E299" s="136">
        <f>Ocorrências!E295</f>
        <v>10</v>
      </c>
      <c r="F299" s="136">
        <f>Ocorrências!F295</f>
        <v>92</v>
      </c>
      <c r="G299" s="135">
        <f>Ocorrências!A295</f>
        <v>44006</v>
      </c>
      <c r="H299" s="136" t="str">
        <f>Ocorrências!H295</f>
        <v>SALDO NÃO ENTREGUE</v>
      </c>
    </row>
    <row r="300" spans="1:8" x14ac:dyDescent="0.2">
      <c r="A300" s="156" t="str">
        <f>Ocorrências!G296</f>
        <v>0123/20</v>
      </c>
      <c r="B300" s="136" t="str">
        <f>Ocorrências!B296</f>
        <v>SAÍDA</v>
      </c>
      <c r="C300" s="136" t="str">
        <f>Ocorrências!C296</f>
        <v>CANCELAMENTO</v>
      </c>
      <c r="D300" s="136" t="str">
        <f>Ocorrências!D296</f>
        <v>SUPERMED COM E IMP DE PROD MED E HOSPIT LTDA</v>
      </c>
      <c r="E300" s="136">
        <f>Ocorrências!E296</f>
        <v>3</v>
      </c>
      <c r="F300" s="136">
        <f>Ocorrências!F296</f>
        <v>21</v>
      </c>
      <c r="G300" s="135">
        <f>Ocorrências!A296</f>
        <v>44006</v>
      </c>
      <c r="H300" s="136" t="str">
        <f>Ocorrências!H296</f>
        <v>SALDO NÃO ENTREGUE</v>
      </c>
    </row>
    <row r="301" spans="1:8" x14ac:dyDescent="0.2">
      <c r="A301" s="156" t="str">
        <f>Ocorrências!G297</f>
        <v>0123/20</v>
      </c>
      <c r="B301" s="136" t="str">
        <f>Ocorrências!B297</f>
        <v>SAÍDA</v>
      </c>
      <c r="C301" s="136" t="str">
        <f>Ocorrências!C297</f>
        <v>CANCELAMENTO</v>
      </c>
      <c r="D301" s="136" t="str">
        <f>Ocorrências!D297</f>
        <v>SUPERMED COM E IMP DE PROD MED E HOSPIT LTDA</v>
      </c>
      <c r="E301" s="136">
        <f>Ocorrências!E297</f>
        <v>13</v>
      </c>
      <c r="F301" s="136">
        <f>Ocorrências!F297</f>
        <v>76.760000000000005</v>
      </c>
      <c r="G301" s="135">
        <f>Ocorrências!A297</f>
        <v>44006</v>
      </c>
      <c r="H301" s="136" t="str">
        <f>Ocorrências!H297</f>
        <v>SALDO NÃO ENTREGUE</v>
      </c>
    </row>
    <row r="302" spans="1:8" x14ac:dyDescent="0.2">
      <c r="A302" s="156" t="str">
        <f>Ocorrências!G298</f>
        <v>0088/20</v>
      </c>
      <c r="B302" s="136" t="str">
        <f>Ocorrências!B298</f>
        <v>SAÍDA</v>
      </c>
      <c r="C302" s="136" t="str">
        <f>Ocorrências!C298</f>
        <v>CANCELAMENTO</v>
      </c>
      <c r="D302" s="136" t="str">
        <f>Ocorrências!D298</f>
        <v>UDIMED COMERCIAL HOSPITALAR LTDA</v>
      </c>
      <c r="E302" s="136">
        <f>Ocorrências!E298</f>
        <v>7</v>
      </c>
      <c r="F302" s="136">
        <f>Ocorrências!F298</f>
        <v>5940</v>
      </c>
      <c r="G302" s="135">
        <f>Ocorrências!A298</f>
        <v>44009</v>
      </c>
      <c r="H302" s="136" t="str">
        <f>Ocorrências!H298</f>
        <v>CANCELADO</v>
      </c>
    </row>
    <row r="303" spans="1:8" x14ac:dyDescent="0.2">
      <c r="A303" s="156" t="str">
        <f>Ocorrências!G299</f>
        <v>0115/20</v>
      </c>
      <c r="B303" s="136" t="str">
        <f>Ocorrências!B299</f>
        <v>ENTRADA</v>
      </c>
      <c r="C303" s="136" t="str">
        <f>Ocorrências!C299</f>
        <v>ALTERAÇÃO DE PREÇO</v>
      </c>
      <c r="D303" s="136" t="str">
        <f>Ocorrências!D299</f>
        <v>DISPARCON DIST. DE PEÇAS P AR COND LTDA</v>
      </c>
      <c r="E303" s="136">
        <f>Ocorrências!E299</f>
        <v>0</v>
      </c>
      <c r="F303" s="136">
        <f>Ocorrências!F299</f>
        <v>159.47</v>
      </c>
      <c r="G303" s="135">
        <f>Ocorrências!A299</f>
        <v>44011</v>
      </c>
      <c r="H303" s="136" t="str">
        <f>Ocorrências!H299</f>
        <v>FORNECEDOR NÃO MANTEVE OS VALORES DOS PRODUTOS.</v>
      </c>
    </row>
    <row r="304" spans="1:8" x14ac:dyDescent="0.2">
      <c r="A304" s="156" t="str">
        <f>Ocorrências!G300</f>
        <v>0156/20</v>
      </c>
      <c r="B304" s="136" t="str">
        <f>Ocorrências!B300</f>
        <v>SAÍDA</v>
      </c>
      <c r="C304" s="136" t="str">
        <f>Ocorrências!C300</f>
        <v>ALTERAÇÃO DE PREÇO</v>
      </c>
      <c r="D304" s="136" t="str">
        <f>Ocorrências!D300</f>
        <v>MIRANDA MEDICAL EIRELI LTDA</v>
      </c>
      <c r="E304" s="136">
        <f>Ocorrências!E300</f>
        <v>2</v>
      </c>
      <c r="F304" s="136">
        <f>Ocorrências!F300</f>
        <v>4</v>
      </c>
      <c r="G304" s="135">
        <f>Ocorrências!A300</f>
        <v>44011</v>
      </c>
      <c r="H304" s="136" t="str">
        <f>Ocorrências!H300</f>
        <v>DESCONTO NO BOLETO</v>
      </c>
    </row>
    <row r="305" spans="1:8" x14ac:dyDescent="0.2">
      <c r="A305" s="156" t="str">
        <f>Ocorrências!G301</f>
        <v>0115/20</v>
      </c>
      <c r="B305" s="136" t="str">
        <f>Ocorrências!B301</f>
        <v>SAÍDA</v>
      </c>
      <c r="C305" s="136" t="str">
        <f>Ocorrências!C301</f>
        <v>ALTERAÇÃO DE PREÇO</v>
      </c>
      <c r="D305" s="136" t="str">
        <f>Ocorrências!D301</f>
        <v>DISPARCON DIST. DE PEÇAS P AR COND LTDA</v>
      </c>
      <c r="E305" s="136">
        <f>Ocorrências!E301</f>
        <v>0</v>
      </c>
      <c r="F305" s="136">
        <f>Ocorrências!F301</f>
        <v>16.190000000000001</v>
      </c>
      <c r="G305" s="135">
        <f>Ocorrências!A301</f>
        <v>44012</v>
      </c>
      <c r="H305" s="136" t="str">
        <f>Ocorrências!H301</f>
        <v>DESCONTO NO BOLETO</v>
      </c>
    </row>
    <row r="306" spans="1:8" x14ac:dyDescent="0.2">
      <c r="A306" s="156" t="str">
        <f>Ocorrências!G302</f>
        <v>0139/20</v>
      </c>
      <c r="B306" s="136" t="str">
        <f>Ocorrências!B302</f>
        <v>SAÍDA</v>
      </c>
      <c r="C306" s="136" t="str">
        <f>Ocorrências!C302</f>
        <v>ALTERAÇÃO DE PREÇO</v>
      </c>
      <c r="D306" s="136" t="str">
        <f>Ocorrências!D302</f>
        <v xml:space="preserve">COSMO COMERCIO DE TINTAS LTDA </v>
      </c>
      <c r="E306" s="136">
        <f>Ocorrências!E302</f>
        <v>0</v>
      </c>
      <c r="F306" s="136">
        <f>Ocorrências!F302</f>
        <v>4.4800000000000004</v>
      </c>
      <c r="G306" s="135">
        <f>Ocorrências!A302</f>
        <v>44012</v>
      </c>
      <c r="H306" s="136" t="str">
        <f>Ocorrências!H302</f>
        <v xml:space="preserve">DESCONTO DA TAXA DE TRANSFERENCIA DE CONTA BANCARIA </v>
      </c>
    </row>
    <row r="307" spans="1:8" x14ac:dyDescent="0.2">
      <c r="A307" s="156" t="str">
        <f>Ocorrências!G303</f>
        <v>0187/20</v>
      </c>
      <c r="B307" s="136" t="str">
        <f>Ocorrências!B303</f>
        <v>SAÍDA</v>
      </c>
      <c r="C307" s="136" t="str">
        <f>Ocorrências!C303</f>
        <v>CANCELAMENTO</v>
      </c>
      <c r="D307" s="136" t="str">
        <f>Ocorrências!D303</f>
        <v>ALMEIDA E CARREIRO COMERCIO DE ALIMENTOS</v>
      </c>
      <c r="E307" s="136">
        <f>Ocorrências!E303</f>
        <v>11</v>
      </c>
      <c r="F307" s="136">
        <f>Ocorrências!F303</f>
        <v>603</v>
      </c>
      <c r="G307" s="135">
        <f>Ocorrências!A303</f>
        <v>44013</v>
      </c>
      <c r="H307" s="136" t="str">
        <f>Ocorrências!H303</f>
        <v>FORNECEDOR NÃO MANTEVE OS VALORES OFERTADOS</v>
      </c>
    </row>
    <row r="308" spans="1:8" x14ac:dyDescent="0.2">
      <c r="A308" s="156" t="str">
        <f>Ocorrências!G304</f>
        <v>0187/20</v>
      </c>
      <c r="B308" s="136" t="str">
        <f>Ocorrências!B304</f>
        <v>ENTRADA</v>
      </c>
      <c r="C308" s="136" t="str">
        <f>Ocorrências!C304</f>
        <v>PEDIDO ADICIONAL</v>
      </c>
      <c r="D308" s="136" t="str">
        <f>Ocorrências!D304</f>
        <v xml:space="preserve">MAKRO ATACADISTA SOCIEDADE ANONIMA </v>
      </c>
      <c r="E308" s="136">
        <f>Ocorrências!E304</f>
        <v>11</v>
      </c>
      <c r="F308" s="136">
        <f>Ocorrências!F304</f>
        <v>635.30999999999995</v>
      </c>
      <c r="G308" s="135">
        <f>Ocorrências!A304</f>
        <v>44013</v>
      </c>
      <c r="H308" s="136" t="str">
        <f>Ocorrências!H304</f>
        <v>ADICIONAL</v>
      </c>
    </row>
    <row r="309" spans="1:8" x14ac:dyDescent="0.2">
      <c r="A309" s="156" t="str">
        <f>Ocorrências!G305</f>
        <v>0187/20</v>
      </c>
      <c r="B309" s="136" t="str">
        <f>Ocorrências!B305</f>
        <v>SAÍDA</v>
      </c>
      <c r="C309" s="136" t="str">
        <f>Ocorrências!C305</f>
        <v>ENTREGA PARCIAL</v>
      </c>
      <c r="D309" s="136" t="str">
        <f>Ocorrências!D305</f>
        <v xml:space="preserve">MAKRO ATACADISTA SOCIEDADE ANONIMA </v>
      </c>
      <c r="E309" s="136" t="str">
        <f>Ocorrências!E305</f>
        <v>-</v>
      </c>
      <c r="F309" s="136">
        <f>Ocorrências!F305</f>
        <v>123.32</v>
      </c>
      <c r="G309" s="135">
        <f>Ocorrências!A305</f>
        <v>44013</v>
      </c>
      <c r="H309" s="136" t="str">
        <f>Ocorrências!H305</f>
        <v>SALDO NÃO ENTREGUE</v>
      </c>
    </row>
    <row r="310" spans="1:8" x14ac:dyDescent="0.2">
      <c r="A310" s="156" t="str">
        <f>Ocorrências!G306</f>
        <v>0187/20</v>
      </c>
      <c r="B310" s="136" t="str">
        <f>Ocorrências!B306</f>
        <v>SAÍDA</v>
      </c>
      <c r="C310" s="136" t="str">
        <f>Ocorrências!C306</f>
        <v>ENTREGA PARCIAL</v>
      </c>
      <c r="D310" s="136" t="str">
        <f>Ocorrências!D306</f>
        <v>ALMEIDA E CARREIRO COMERCIO DE ALIMENTOS</v>
      </c>
      <c r="E310" s="136" t="str">
        <f>Ocorrências!E306</f>
        <v>-</v>
      </c>
      <c r="F310" s="136">
        <f>Ocorrências!F306</f>
        <v>749.36</v>
      </c>
      <c r="G310" s="135">
        <f>Ocorrências!A306</f>
        <v>44013</v>
      </c>
      <c r="H310" s="136" t="str">
        <f>Ocorrências!H306</f>
        <v>SALDO NÃO ENTREGUE</v>
      </c>
    </row>
    <row r="311" spans="1:8" x14ac:dyDescent="0.2">
      <c r="A311" s="156" t="str">
        <f>Ocorrências!G307</f>
        <v>0187/20</v>
      </c>
      <c r="B311" s="136" t="str">
        <f>Ocorrências!B307</f>
        <v>SAÍDA</v>
      </c>
      <c r="C311" s="136" t="str">
        <f>Ocorrências!C307</f>
        <v>ENTREGA PARCIAL</v>
      </c>
      <c r="D311" s="136" t="str">
        <f>Ocorrências!D307</f>
        <v>CFS SUPERMERCADO EIRELI</v>
      </c>
      <c r="E311" s="136" t="str">
        <f>Ocorrências!E307</f>
        <v>-</v>
      </c>
      <c r="F311" s="136">
        <f>Ocorrências!F307</f>
        <v>1612.32</v>
      </c>
      <c r="G311" s="135">
        <f>Ocorrências!A307</f>
        <v>44013</v>
      </c>
      <c r="H311" s="136" t="str">
        <f>Ocorrências!H307</f>
        <v>SALDO NÃO ENTREGUE</v>
      </c>
    </row>
    <row r="312" spans="1:8" x14ac:dyDescent="0.2">
      <c r="A312" s="156" t="str">
        <f>Ocorrências!G308</f>
        <v>0198/20</v>
      </c>
      <c r="B312" s="136" t="str">
        <f>Ocorrências!B308</f>
        <v>ENTRADA</v>
      </c>
      <c r="C312" s="136" t="str">
        <f>Ocorrências!C308</f>
        <v>ALTERAÇÃO DE PREÇO</v>
      </c>
      <c r="D312" s="136" t="str">
        <f>Ocorrências!D308</f>
        <v>CIAMED DISTRIBUIDORA DE MEDICAMENTOS</v>
      </c>
      <c r="E312" s="136">
        <f>Ocorrências!E308</f>
        <v>1</v>
      </c>
      <c r="F312" s="136">
        <f>Ocorrências!F308</f>
        <v>447.29</v>
      </c>
      <c r="G312" s="135">
        <f>Ocorrências!A308</f>
        <v>44013</v>
      </c>
      <c r="H312" s="136" t="str">
        <f>Ocorrências!H308</f>
        <v>LOTE NOVO</v>
      </c>
    </row>
    <row r="313" spans="1:8" x14ac:dyDescent="0.2">
      <c r="A313" s="156" t="str">
        <f>Ocorrências!G309</f>
        <v>0184/20</v>
      </c>
      <c r="B313" s="136" t="str">
        <f>Ocorrências!B309</f>
        <v>SAÍDA</v>
      </c>
      <c r="C313" s="136" t="str">
        <f>Ocorrências!C309</f>
        <v>CANCELAMENTO</v>
      </c>
      <c r="D313" s="136" t="str">
        <f>Ocorrências!D309</f>
        <v xml:space="preserve">MAKRO ATACADISTA SOCIEDADE ANONIMA </v>
      </c>
      <c r="E313" s="136" t="str">
        <f>Ocorrências!E309</f>
        <v>12 e 47</v>
      </c>
      <c r="F313" s="136">
        <f>Ocorrências!F309</f>
        <v>1384.83</v>
      </c>
      <c r="G313" s="135">
        <f>Ocorrências!A309</f>
        <v>44014</v>
      </c>
      <c r="H313" s="136" t="str">
        <f>Ocorrências!H309</f>
        <v>FORNECEDOR NÃO MANTEVE OS VALORES OFERTADOS</v>
      </c>
    </row>
    <row r="314" spans="1:8" x14ac:dyDescent="0.2">
      <c r="A314" s="156" t="str">
        <f>Ocorrências!G310</f>
        <v>0184/20</v>
      </c>
      <c r="B314" s="136" t="str">
        <f>Ocorrências!B310</f>
        <v>ENTRADA</v>
      </c>
      <c r="C314" s="136" t="str">
        <f>Ocorrências!C310</f>
        <v>PEDIDO ADICIONAL</v>
      </c>
      <c r="D314" s="136" t="str">
        <f>Ocorrências!D310</f>
        <v>PRO BIANN COM DISTRIBUIDORA DE PRODUTOS ALIMENTICIOS E BEBIDAS LTDA</v>
      </c>
      <c r="E314" s="136">
        <f>Ocorrências!E310</f>
        <v>30</v>
      </c>
      <c r="F314" s="136">
        <f>Ocorrências!F310</f>
        <v>1137.5</v>
      </c>
      <c r="G314" s="135">
        <f>Ocorrências!A310</f>
        <v>44014</v>
      </c>
      <c r="H314" s="136" t="str">
        <f>Ocorrências!H310</f>
        <v>ADICIONAL</v>
      </c>
    </row>
    <row r="315" spans="1:8" x14ac:dyDescent="0.2">
      <c r="A315" s="156" t="str">
        <f>Ocorrências!G311</f>
        <v>0184/20</v>
      </c>
      <c r="B315" s="136" t="str">
        <f>Ocorrências!B311</f>
        <v>SAÍDA</v>
      </c>
      <c r="C315" s="136" t="str">
        <f>Ocorrências!C311</f>
        <v>CANCELAMENTO</v>
      </c>
      <c r="D315" s="136" t="str">
        <f>Ocorrências!D311</f>
        <v>PRO BIANN COM DISTRIBUIDORA DE PRODUTOS ALIMENTICIOS E BEBIDAS LTDA</v>
      </c>
      <c r="E315" s="136">
        <f>Ocorrências!E311</f>
        <v>23</v>
      </c>
      <c r="F315" s="136">
        <f>Ocorrências!F311</f>
        <v>298.5</v>
      </c>
      <c r="G315" s="135">
        <f>Ocorrências!A311</f>
        <v>44014</v>
      </c>
      <c r="H315" s="136" t="str">
        <f>Ocorrências!H311</f>
        <v>FORNECEDOR SEM ITEM NO ESTOQUE</v>
      </c>
    </row>
    <row r="316" spans="1:8" x14ac:dyDescent="0.2">
      <c r="A316" s="156" t="str">
        <f>Ocorrências!G312</f>
        <v>0184/20</v>
      </c>
      <c r="B316" s="136" t="str">
        <f>Ocorrências!B312</f>
        <v>SAÍDA</v>
      </c>
      <c r="C316" s="136" t="str">
        <f>Ocorrências!C312</f>
        <v>CANCELAMENTO</v>
      </c>
      <c r="D316" s="136" t="str">
        <f>Ocorrências!D312</f>
        <v xml:space="preserve">MAKRO ATACADISTA SOCIEDADE ANONIMA </v>
      </c>
      <c r="E316" s="136">
        <f>Ocorrências!E312</f>
        <v>30</v>
      </c>
      <c r="F316" s="136">
        <f>Ocorrências!F312</f>
        <v>1530</v>
      </c>
      <c r="G316" s="135">
        <f>Ocorrências!A312</f>
        <v>44014</v>
      </c>
      <c r="H316" s="136" t="str">
        <f>Ocorrências!H312</f>
        <v>PRODUTO OFERTADO DIVERGENTE AO SOLICITADO</v>
      </c>
    </row>
    <row r="317" spans="1:8" x14ac:dyDescent="0.2">
      <c r="A317" s="156" t="str">
        <f>Ocorrências!G313</f>
        <v>0184/20</v>
      </c>
      <c r="B317" s="136" t="str">
        <f>Ocorrências!B313</f>
        <v>ENTRADA</v>
      </c>
      <c r="C317" s="136" t="str">
        <f>Ocorrências!C313</f>
        <v>PEDIDO ADICIONAL</v>
      </c>
      <c r="D317" s="136" t="str">
        <f>Ocorrências!D313</f>
        <v>COPOLFOOD COMERCIO DE PRODUTOS ALIMENTICIOS</v>
      </c>
      <c r="E317" s="136">
        <f>Ocorrências!E313</f>
        <v>23</v>
      </c>
      <c r="F317" s="136">
        <f>Ocorrências!F313</f>
        <v>361.5</v>
      </c>
      <c r="G317" s="135">
        <f>Ocorrências!A313</f>
        <v>44014</v>
      </c>
      <c r="H317" s="136" t="str">
        <f>Ocorrências!H313</f>
        <v>ADICIONAL</v>
      </c>
    </row>
    <row r="318" spans="1:8" x14ac:dyDescent="0.2">
      <c r="A318" s="156" t="str">
        <f>Ocorrências!G314</f>
        <v>0184/20</v>
      </c>
      <c r="B318" s="136" t="str">
        <f>Ocorrências!B314</f>
        <v>ENTRADA</v>
      </c>
      <c r="C318" s="136" t="str">
        <f>Ocorrências!C314</f>
        <v>ALTERAÇÃO DE PREÇO</v>
      </c>
      <c r="D318" s="136" t="str">
        <f>Ocorrências!D314</f>
        <v xml:space="preserve">MAKRO ATACADISTA SOCIEDADE ANONIMA </v>
      </c>
      <c r="E318" s="136">
        <f>Ocorrências!E314</f>
        <v>10</v>
      </c>
      <c r="F318" s="136">
        <f>Ocorrências!F314</f>
        <v>41.75</v>
      </c>
      <c r="G318" s="135">
        <f>Ocorrências!A314</f>
        <v>44014</v>
      </c>
      <c r="H318" s="136" t="str">
        <f>Ocorrências!H314</f>
        <v>ALTERAÇÃO DE QUANTITATIVO PARA ADEQUAÇÃO DE EMBALAGEM.</v>
      </c>
    </row>
    <row r="319" spans="1:8" x14ac:dyDescent="0.2">
      <c r="A319" s="156" t="str">
        <f>Ocorrências!G315</f>
        <v>0184/20</v>
      </c>
      <c r="B319" s="136" t="str">
        <f>Ocorrências!B315</f>
        <v>ENTRADA</v>
      </c>
      <c r="C319" s="136" t="str">
        <f>Ocorrências!C315</f>
        <v>PEDIDO ADICIONAL</v>
      </c>
      <c r="D319" s="136" t="str">
        <f>Ocorrências!D315</f>
        <v>ALMEIDA E CARREIRO COMERCIO DE ALIMENTOS</v>
      </c>
      <c r="E319" s="136" t="str">
        <f>Ocorrências!E315</f>
        <v>12 e 47</v>
      </c>
      <c r="F319" s="136">
        <f>Ocorrências!F315</f>
        <v>1534.8</v>
      </c>
      <c r="G319" s="135">
        <f>Ocorrências!A315</f>
        <v>44014</v>
      </c>
      <c r="H319" s="136" t="str">
        <f>Ocorrências!H315</f>
        <v>ADICIONAL</v>
      </c>
    </row>
    <row r="320" spans="1:8" x14ac:dyDescent="0.2">
      <c r="A320" s="156" t="str">
        <f>Ocorrências!G316</f>
        <v>0184/20</v>
      </c>
      <c r="B320" s="136" t="str">
        <f>Ocorrências!B316</f>
        <v>SAÍDA</v>
      </c>
      <c r="C320" s="136" t="str">
        <f>Ocorrências!C316</f>
        <v>ENTREGA PARCIAL</v>
      </c>
      <c r="D320" s="136" t="str">
        <f>Ocorrências!D316</f>
        <v xml:space="preserve">MAKRO ATACADISTA SOCIEDADE ANONIMA </v>
      </c>
      <c r="E320" s="136" t="str">
        <f>Ocorrências!E316</f>
        <v>-</v>
      </c>
      <c r="F320" s="136">
        <f>Ocorrências!F316</f>
        <v>1310.6300000000001</v>
      </c>
      <c r="G320" s="135">
        <f>Ocorrências!A316</f>
        <v>44014</v>
      </c>
      <c r="H320" s="136" t="str">
        <f>Ocorrências!H316</f>
        <v>SALDO NÃO ENTREGUE</v>
      </c>
    </row>
    <row r="321" spans="1:8" x14ac:dyDescent="0.2">
      <c r="A321" s="156" t="str">
        <f>Ocorrências!G317</f>
        <v>0185/20</v>
      </c>
      <c r="B321" s="136" t="str">
        <f>Ocorrências!B317</f>
        <v>SAÍDA</v>
      </c>
      <c r="C321" s="136" t="str">
        <f>Ocorrências!C317</f>
        <v>ENTREGA PARCIAL</v>
      </c>
      <c r="D321" s="136" t="str">
        <f>Ocorrências!D317</f>
        <v>A V BARROS &amp; VILLARES LTDA</v>
      </c>
      <c r="E321" s="136" t="str">
        <f>Ocorrências!E317</f>
        <v>-</v>
      </c>
      <c r="F321" s="136">
        <f>Ocorrências!F317</f>
        <v>210.42</v>
      </c>
      <c r="G321" s="135">
        <f>Ocorrências!A317</f>
        <v>44014</v>
      </c>
      <c r="H321" s="136" t="str">
        <f>Ocorrências!H317</f>
        <v>SALDO NÃO ENTREGUE</v>
      </c>
    </row>
    <row r="322" spans="1:8" x14ac:dyDescent="0.2">
      <c r="A322" s="156" t="str">
        <f>Ocorrências!G318</f>
        <v>0185/20</v>
      </c>
      <c r="B322" s="136" t="str">
        <f>Ocorrências!B318</f>
        <v>SAÍDA</v>
      </c>
      <c r="C322" s="136" t="str">
        <f>Ocorrências!C318</f>
        <v>ENTREGA PARCIAL</v>
      </c>
      <c r="D322" s="136" t="str">
        <f>Ocorrências!D318</f>
        <v>TROPICAL DISTRIBUIDORA DE HORTIFRUTIGRANJEIROS LTDA</v>
      </c>
      <c r="E322" s="136" t="str">
        <f>Ocorrências!E318</f>
        <v>-</v>
      </c>
      <c r="F322" s="136">
        <f>Ocorrências!F318</f>
        <v>1322.9</v>
      </c>
      <c r="G322" s="135">
        <f>Ocorrências!A318</f>
        <v>44014</v>
      </c>
      <c r="H322" s="136" t="str">
        <f>Ocorrências!H318</f>
        <v>SALDO NÃO ENTREGUE</v>
      </c>
    </row>
    <row r="323" spans="1:8" x14ac:dyDescent="0.2">
      <c r="A323" s="156" t="str">
        <f>Ocorrências!G319</f>
        <v>0184/20</v>
      </c>
      <c r="B323" s="136" t="str">
        <f>Ocorrências!B319</f>
        <v>SAÍDA</v>
      </c>
      <c r="C323" s="136" t="str">
        <f>Ocorrências!C319</f>
        <v>ENTREGA PARCIAL</v>
      </c>
      <c r="D323" s="136" t="str">
        <f>Ocorrências!D319</f>
        <v>ALMEIDA E CARREIRO COMERCIO DE ALIMENTOS</v>
      </c>
      <c r="E323" s="136" t="str">
        <f>Ocorrências!E319</f>
        <v>-</v>
      </c>
      <c r="F323" s="136">
        <f>Ocorrências!F319</f>
        <v>2009.38</v>
      </c>
      <c r="G323" s="135">
        <f>Ocorrências!A319</f>
        <v>44015</v>
      </c>
      <c r="H323" s="136" t="str">
        <f>Ocorrências!H319</f>
        <v>SALDO NÃO ENTREGUE</v>
      </c>
    </row>
    <row r="324" spans="1:8" x14ac:dyDescent="0.2">
      <c r="A324" s="156" t="str">
        <f>Ocorrências!G320</f>
        <v>0184/20</v>
      </c>
      <c r="B324" s="136" t="str">
        <f>Ocorrências!B320</f>
        <v>SAÍDA</v>
      </c>
      <c r="C324" s="136" t="str">
        <f>Ocorrências!C320</f>
        <v>ENTREGA PARCIAL</v>
      </c>
      <c r="D324" s="136" t="str">
        <f>Ocorrências!D320</f>
        <v>PRO BIANN COM DISTRIBUIDORA DE PRODUTOS ALIMENTICIOS E BEBIDAS LTDA</v>
      </c>
      <c r="E324" s="136" t="str">
        <f>Ocorrências!E320</f>
        <v>-</v>
      </c>
      <c r="F324" s="136">
        <f>Ocorrências!F320</f>
        <v>99.47</v>
      </c>
      <c r="G324" s="135">
        <f>Ocorrências!A320</f>
        <v>44015</v>
      </c>
      <c r="H324" s="136" t="str">
        <f>Ocorrências!H320</f>
        <v>SALDO NÃO ENTREGUE</v>
      </c>
    </row>
    <row r="325" spans="1:8" x14ac:dyDescent="0.2">
      <c r="A325" s="156" t="str">
        <f>Ocorrências!G321</f>
        <v>0284/20</v>
      </c>
      <c r="B325" s="136" t="str">
        <f>Ocorrências!B321</f>
        <v>SAÍDA</v>
      </c>
      <c r="C325" s="136" t="str">
        <f>Ocorrências!C321</f>
        <v>CANCELAMENTO</v>
      </c>
      <c r="D325" s="136" t="str">
        <f>Ocorrências!D321</f>
        <v>ATIVA COMERCIAL HOSPITALAR LTDA</v>
      </c>
      <c r="E325" s="136">
        <f>Ocorrências!E321</f>
        <v>68</v>
      </c>
      <c r="F325" s="136">
        <f>Ocorrências!F321</f>
        <v>2016.37</v>
      </c>
      <c r="G325" s="135">
        <f>Ocorrências!A321</f>
        <v>44018</v>
      </c>
      <c r="H325" s="136" t="str">
        <f>Ocorrências!H321</f>
        <v>ANEXO EMAIL</v>
      </c>
    </row>
    <row r="326" spans="1:8" x14ac:dyDescent="0.2">
      <c r="A326" s="156" t="str">
        <f>Ocorrências!G322</f>
        <v>0184/20</v>
      </c>
      <c r="B326" s="136" t="str">
        <f>Ocorrências!B322</f>
        <v>SAÍDA</v>
      </c>
      <c r="C326" s="136" t="str">
        <f>Ocorrências!C322</f>
        <v>ENTREGA PARCIAL</v>
      </c>
      <c r="D326" s="136" t="str">
        <f>Ocorrências!D322</f>
        <v>COPOLFOOD COMERCIO DE PRODUTOS ALIMENTICIOS</v>
      </c>
      <c r="E326" s="136" t="str">
        <f>Ocorrências!E322</f>
        <v>-</v>
      </c>
      <c r="F326" s="136">
        <f>Ocorrências!F322</f>
        <v>1699.05</v>
      </c>
      <c r="G326" s="135">
        <f>Ocorrências!A322</f>
        <v>44020</v>
      </c>
      <c r="H326" s="136" t="str">
        <f>Ocorrências!H322</f>
        <v>SALDO NÃO ENTREGUE</v>
      </c>
    </row>
    <row r="327" spans="1:8" x14ac:dyDescent="0.2">
      <c r="A327" s="156" t="str">
        <f>Ocorrências!G323</f>
        <v>0184/20</v>
      </c>
      <c r="B327" s="136" t="str">
        <f>Ocorrências!B323</f>
        <v>SAÍDA</v>
      </c>
      <c r="C327" s="136" t="str">
        <f>Ocorrências!C323</f>
        <v>ENTREGA PARCIAL</v>
      </c>
      <c r="D327" s="136" t="str">
        <f>Ocorrências!D323</f>
        <v>MERCANTIL PRIMAR LTDA</v>
      </c>
      <c r="E327" s="136" t="str">
        <f>Ocorrências!E323</f>
        <v>-</v>
      </c>
      <c r="F327" s="136">
        <f>Ocorrências!F323</f>
        <v>98.47</v>
      </c>
      <c r="G327" s="135">
        <f>Ocorrências!A323</f>
        <v>44020</v>
      </c>
      <c r="H327" s="136" t="str">
        <f>Ocorrências!H323</f>
        <v>SALDO NÃO ENTREGUE</v>
      </c>
    </row>
    <row r="328" spans="1:8" x14ac:dyDescent="0.2">
      <c r="A328" s="156" t="str">
        <f>Ocorrências!G324</f>
        <v>0202/20</v>
      </c>
      <c r="B328" s="136" t="str">
        <f>Ocorrências!B324</f>
        <v>SAÍDA</v>
      </c>
      <c r="C328" s="136" t="str">
        <f>Ocorrências!C324</f>
        <v>CANCELAMENTO</v>
      </c>
      <c r="D328" s="136" t="str">
        <f>Ocorrências!D324</f>
        <v>CIRURGICA FERNANDES COMERCIO MATERIAIS CIRURGICOS  HOSPITALARES LTDA</v>
      </c>
      <c r="E328" s="136" t="str">
        <f>Ocorrências!E324</f>
        <v>MASCARA LARINGEA</v>
      </c>
      <c r="F328" s="136">
        <f>Ocorrências!F324</f>
        <v>23</v>
      </c>
      <c r="G328" s="135">
        <f>Ocorrências!A324</f>
        <v>44020</v>
      </c>
      <c r="H328" s="136" t="str">
        <f>Ocorrências!H324</f>
        <v>SEM ESTOQUE E SEM PREVISÃO</v>
      </c>
    </row>
    <row r="329" spans="1:8" x14ac:dyDescent="0.2">
      <c r="A329" s="156" t="str">
        <f>Ocorrências!G325</f>
        <v>0202/20</v>
      </c>
      <c r="B329" s="136" t="str">
        <f>Ocorrências!B325</f>
        <v>ENTRADA</v>
      </c>
      <c r="C329" s="136" t="str">
        <f>Ocorrências!C325</f>
        <v>ADEQUAÇÃO DE QUANTITATIVO</v>
      </c>
      <c r="D329" s="136" t="str">
        <f>Ocorrências!D325</f>
        <v>CIRURGICA FERNANDES COMERCIO MATERIAIS CIRURGICOS  HOSPITALARES LTDA</v>
      </c>
      <c r="E329" s="136" t="str">
        <f>Ocorrências!E325</f>
        <v>FRALDA GG</v>
      </c>
      <c r="F329" s="136">
        <f>Ocorrências!F325</f>
        <v>43.24</v>
      </c>
      <c r="G329" s="135">
        <f>Ocorrências!A325</f>
        <v>44020</v>
      </c>
      <c r="H329" s="136" t="str">
        <f>Ocorrências!H325</f>
        <v>PACOTES COM 10 U.N</v>
      </c>
    </row>
    <row r="330" spans="1:8" x14ac:dyDescent="0.2">
      <c r="A330" s="156" t="str">
        <f>Ocorrências!G326</f>
        <v>0202/20</v>
      </c>
      <c r="B330" s="136" t="str">
        <f>Ocorrências!B326</f>
        <v>SAÍDA</v>
      </c>
      <c r="C330" s="136" t="str">
        <f>Ocorrências!C326</f>
        <v>CANCELAMENTO</v>
      </c>
      <c r="D330" s="136" t="str">
        <f>Ocorrências!D326</f>
        <v>KORAL PRODUTOS MEDICOS CORRELATOS E DESCARTAVEIS</v>
      </c>
      <c r="E330" s="136" t="str">
        <f>Ocorrências!E326</f>
        <v>CURATIVO TRANS. 10CM X 10m</v>
      </c>
      <c r="F330" s="136">
        <f>Ocorrências!F326</f>
        <v>1603.35</v>
      </c>
      <c r="G330" s="135">
        <f>Ocorrências!A326</f>
        <v>44020</v>
      </c>
      <c r="H330" s="136" t="str">
        <f>Ocorrências!H326</f>
        <v xml:space="preserve">ERRO DE SISTEMA SINTESE, MARCA NÃO ESTAVA PADRONIZADA MAS RELACIONADA COMO POSITIVA. </v>
      </c>
    </row>
    <row r="331" spans="1:8" x14ac:dyDescent="0.2">
      <c r="A331" s="156" t="str">
        <f>Ocorrências!G327</f>
        <v>0204/20</v>
      </c>
      <c r="B331" s="136" t="str">
        <f>Ocorrências!B327</f>
        <v>SAÍDA</v>
      </c>
      <c r="C331" s="136" t="str">
        <f>Ocorrências!C327</f>
        <v>CANCELAMENTO</v>
      </c>
      <c r="D331" s="136" t="str">
        <f>Ocorrências!D327</f>
        <v>KOPELL DISTRIBUIÇÃO E LOGISTICA LTDA</v>
      </c>
      <c r="E331" s="136" t="str">
        <f>Ocorrências!E327</f>
        <v>PASTA SUSPENSA</v>
      </c>
      <c r="F331" s="136">
        <f>Ocorrências!F327</f>
        <v>14</v>
      </c>
      <c r="G331" s="135">
        <f>Ocorrências!A327</f>
        <v>44020</v>
      </c>
      <c r="H331" s="136" t="str">
        <f>Ocorrências!H327</f>
        <v>FORNECEDOR SOLICITOU O CANCELAMENTO</v>
      </c>
    </row>
    <row r="332" spans="1:8" x14ac:dyDescent="0.2">
      <c r="A332" s="156" t="str">
        <f>Ocorrências!G328</f>
        <v>0202/20</v>
      </c>
      <c r="B332" s="136" t="str">
        <f>Ocorrências!B328</f>
        <v>SAÍDA</v>
      </c>
      <c r="C332" s="136" t="str">
        <f>Ocorrências!C328</f>
        <v>CANCELAMENTO</v>
      </c>
      <c r="D332" s="136" t="str">
        <f>Ocorrências!D328</f>
        <v>EXPRESSMEDICAL COM AT E VAR DE CORRELATOS MD LTDA</v>
      </c>
      <c r="E332" s="136" t="str">
        <f>Ocorrências!E328</f>
        <v>BOLSA PRESS 500ML</v>
      </c>
      <c r="F332" s="136">
        <f>Ocorrências!F328</f>
        <v>804.65</v>
      </c>
      <c r="G332" s="135">
        <f>Ocorrências!A328</f>
        <v>44021</v>
      </c>
      <c r="H332" s="136" t="str">
        <f>Ocorrências!H328</f>
        <v xml:space="preserve">ZEROU ESTOQUE E SEM PREVISÃO </v>
      </c>
    </row>
    <row r="333" spans="1:8" x14ac:dyDescent="0.2">
      <c r="A333" s="156" t="str">
        <f>Ocorrências!G329</f>
        <v>0202/20</v>
      </c>
      <c r="B333" s="136" t="str">
        <f>Ocorrências!B329</f>
        <v>ENTRADA</v>
      </c>
      <c r="C333" s="136" t="str">
        <f>Ocorrências!C329</f>
        <v>PEDIDO ADICIONAL</v>
      </c>
      <c r="D333" s="136" t="str">
        <f>Ocorrências!D329</f>
        <v>EXPRESSMEDICAL COM AT E VAR DE CORRELATOS MD LTDA</v>
      </c>
      <c r="E333" s="136" t="str">
        <f>Ocorrências!E329</f>
        <v>CURATIVO TRANS. 10CM X 10m</v>
      </c>
      <c r="F333" s="136">
        <f>Ocorrências!F329</f>
        <v>2113.8000000000002</v>
      </c>
      <c r="G333" s="135">
        <f>Ocorrências!A329</f>
        <v>44021</v>
      </c>
      <c r="H333" s="136">
        <f>Ocorrências!H329</f>
        <v>0</v>
      </c>
    </row>
    <row r="334" spans="1:8" x14ac:dyDescent="0.2">
      <c r="A334" s="156" t="str">
        <f>Ocorrências!G330</f>
        <v>0204/20</v>
      </c>
      <c r="B334" s="136" t="str">
        <f>Ocorrências!B330</f>
        <v>SAÍDA</v>
      </c>
      <c r="C334" s="136" t="str">
        <f>Ocorrências!C330</f>
        <v>CANCELAMENTO</v>
      </c>
      <c r="D334" s="136" t="str">
        <f>Ocorrências!D330</f>
        <v>LUCAS ALVES GUIRADO ( PAPEIS LUPEX)</v>
      </c>
      <c r="E334" s="136" t="str">
        <f>Ocorrências!E330</f>
        <v>PAPEL SULFITE</v>
      </c>
      <c r="F334" s="136">
        <f>Ocorrências!F330</f>
        <v>1706.1</v>
      </c>
      <c r="G334" s="135">
        <f>Ocorrências!A330</f>
        <v>44021</v>
      </c>
      <c r="H334" s="136" t="str">
        <f>Ocorrências!H330</f>
        <v>MARCA ORÇADA COM PREÇO ERRADO</v>
      </c>
    </row>
    <row r="335" spans="1:8" x14ac:dyDescent="0.2">
      <c r="A335" s="156" t="str">
        <f>Ocorrências!G331</f>
        <v>0204/20</v>
      </c>
      <c r="B335" s="136" t="str">
        <f>Ocorrências!B331</f>
        <v>ENTRADA</v>
      </c>
      <c r="C335" s="136" t="str">
        <f>Ocorrências!C331</f>
        <v>PEDIDO ADICIONAL</v>
      </c>
      <c r="D335" s="136" t="str">
        <f>Ocorrências!D331</f>
        <v>KOPELL DISTRIBUIÇÃO E LOGISTICA LTDA</v>
      </c>
      <c r="E335" s="136" t="str">
        <f>Ocorrências!E331</f>
        <v>PAPEL SULFITE</v>
      </c>
      <c r="F335" s="136">
        <f>Ocorrências!F331</f>
        <v>1725.9</v>
      </c>
      <c r="G335" s="135">
        <f>Ocorrências!A331</f>
        <v>44021</v>
      </c>
      <c r="H335" s="136" t="str">
        <f>Ocorrências!H331</f>
        <v>PEDIDO ADICIONAL( SEGUNDO MENOR PREÇO)</v>
      </c>
    </row>
    <row r="336" spans="1:8" x14ac:dyDescent="0.2">
      <c r="A336" s="156" t="str">
        <f>Ocorrências!G332</f>
        <v>0206/20</v>
      </c>
      <c r="B336" s="136" t="str">
        <f>Ocorrências!B332</f>
        <v>ENTRADA</v>
      </c>
      <c r="C336" s="136" t="str">
        <f>Ocorrências!C332</f>
        <v>ALTERAÇÃO DE PREÇO</v>
      </c>
      <c r="D336" s="136" t="str">
        <f>Ocorrências!D332</f>
        <v>ANBIOTON IMPORTADORA LTDA</v>
      </c>
      <c r="E336" s="136">
        <f>Ocorrências!E332</f>
        <v>25</v>
      </c>
      <c r="F336" s="136">
        <f>Ocorrências!F332</f>
        <v>99</v>
      </c>
      <c r="G336" s="135">
        <f>Ocorrências!A332</f>
        <v>44022</v>
      </c>
      <c r="H336" s="136" t="str">
        <f>Ocorrências!H332</f>
        <v>VALOR OFERTADO ERRADO NO PORTAL SÍNTESE</v>
      </c>
    </row>
    <row r="337" spans="1:8" x14ac:dyDescent="0.2">
      <c r="A337" s="156" t="str">
        <f>Ocorrências!G333</f>
        <v>0206/20</v>
      </c>
      <c r="B337" s="136" t="str">
        <f>Ocorrências!B333</f>
        <v>SAÍDA</v>
      </c>
      <c r="C337" s="136" t="str">
        <f>Ocorrências!C333</f>
        <v>CANCELAMENTO</v>
      </c>
      <c r="D337" s="136" t="str">
        <f>Ocorrências!D333</f>
        <v>BIOHOSP PRODUTOS HOSPITALARES LTDA</v>
      </c>
      <c r="E337" s="136">
        <f>Ocorrências!E333</f>
        <v>14</v>
      </c>
      <c r="F337" s="136">
        <f>Ocorrências!F333</f>
        <v>11.2</v>
      </c>
      <c r="G337" s="135">
        <f>Ocorrências!A333</f>
        <v>44022</v>
      </c>
      <c r="H337" s="136" t="str">
        <f>Ocorrências!H333</f>
        <v>FORNECEDOR SEM ITEM NO ESTOQUE</v>
      </c>
    </row>
    <row r="338" spans="1:8" x14ac:dyDescent="0.2">
      <c r="A338" s="156" t="str">
        <f>Ocorrências!G334</f>
        <v>0206/20</v>
      </c>
      <c r="B338" s="136" t="str">
        <f>Ocorrências!B334</f>
        <v>ENTRADA</v>
      </c>
      <c r="C338" s="136" t="str">
        <f>Ocorrências!C334</f>
        <v>PEDIDO ADICIONAL</v>
      </c>
      <c r="D338" s="136" t="str">
        <f>Ocorrências!D334</f>
        <v>REPRESS DISTRIBUIDORA LTDA</v>
      </c>
      <c r="E338" s="136">
        <f>Ocorrências!E334</f>
        <v>14</v>
      </c>
      <c r="F338" s="136">
        <f>Ocorrências!F334</f>
        <v>12</v>
      </c>
      <c r="G338" s="135">
        <f>Ocorrências!A334</f>
        <v>44022</v>
      </c>
      <c r="H338" s="136" t="str">
        <f>Ocorrências!H334</f>
        <v>ADICIONAL</v>
      </c>
    </row>
    <row r="339" spans="1:8" x14ac:dyDescent="0.2">
      <c r="A339" s="156" t="str">
        <f>Ocorrências!G335</f>
        <v>0206/20</v>
      </c>
      <c r="B339" s="136" t="str">
        <f>Ocorrências!B335</f>
        <v>SAÍDA</v>
      </c>
      <c r="C339" s="136" t="str">
        <f>Ocorrências!C335</f>
        <v>ALTERAÇÃO DE PREÇO</v>
      </c>
      <c r="D339" s="136" t="str">
        <f>Ocorrências!D335</f>
        <v>CLORELLA FARMACIA DA MANIPULAÇÃO LTDA</v>
      </c>
      <c r="E339" s="136">
        <f>Ocorrências!E335</f>
        <v>15</v>
      </c>
      <c r="F339" s="136">
        <f>Ocorrências!F335</f>
        <v>26.19</v>
      </c>
      <c r="G339" s="135">
        <f>Ocorrências!A335</f>
        <v>44022</v>
      </c>
      <c r="H339" s="136" t="str">
        <f>Ocorrências!H335</f>
        <v>DESCONTO CONCEDIDO NO FRETE, PAGAMENTO À VISTA.</v>
      </c>
    </row>
    <row r="340" spans="1:8" x14ac:dyDescent="0.2">
      <c r="A340" s="156" t="str">
        <f>Ocorrências!G336</f>
        <v>0018/20</v>
      </c>
      <c r="B340" s="136" t="str">
        <f>Ocorrências!B336</f>
        <v>SAÍDA</v>
      </c>
      <c r="C340" s="136" t="str">
        <f>Ocorrências!C336</f>
        <v>ENTREGA PARCIAL</v>
      </c>
      <c r="D340" s="136" t="str">
        <f>Ocorrências!D336</f>
        <v xml:space="preserve">C. F. S. SUPERMERCADO EIRELI </v>
      </c>
      <c r="E340" s="136">
        <f>Ocorrências!E336</f>
        <v>0</v>
      </c>
      <c r="F340" s="136">
        <f>Ocorrências!F336</f>
        <v>134.04</v>
      </c>
      <c r="G340" s="135">
        <f>Ocorrências!A336</f>
        <v>44026</v>
      </c>
      <c r="H340" s="136" t="str">
        <f>Ocorrências!H336</f>
        <v>SALDO NÃO ENTEGUE (DEMANDA  NUTRIÇÃO)</v>
      </c>
    </row>
    <row r="341" spans="1:8" x14ac:dyDescent="0.2">
      <c r="A341" s="156" t="str">
        <f>Ocorrências!G337</f>
        <v>0018/20</v>
      </c>
      <c r="B341" s="136" t="str">
        <f>Ocorrências!B337</f>
        <v>SAÍDA</v>
      </c>
      <c r="C341" s="136" t="str">
        <f>Ocorrências!C337</f>
        <v>ENTREGA PARCIAL</v>
      </c>
      <c r="D341" s="136" t="str">
        <f>Ocorrências!D337</f>
        <v>ALMEIDA E CARREIRO COMERCIO DE ALIMENTOS</v>
      </c>
      <c r="E341" s="136">
        <f>Ocorrências!E337</f>
        <v>0</v>
      </c>
      <c r="F341" s="136">
        <f>Ocorrências!F337</f>
        <v>796.68</v>
      </c>
      <c r="G341" s="135">
        <f>Ocorrências!A337</f>
        <v>44026</v>
      </c>
      <c r="H341" s="136" t="str">
        <f>Ocorrências!H337</f>
        <v>ENTREGA CONFORME DEMANDA DE NUTRIÇÃO</v>
      </c>
    </row>
    <row r="342" spans="1:8" x14ac:dyDescent="0.2">
      <c r="A342" s="156" t="str">
        <f>Ocorrências!G338</f>
        <v>0019/20</v>
      </c>
      <c r="B342" s="136" t="str">
        <f>Ocorrências!B338</f>
        <v>SAÍDA</v>
      </c>
      <c r="C342" s="136" t="str">
        <f>Ocorrências!C338</f>
        <v>ENTREGA PARCIAL</v>
      </c>
      <c r="D342" s="136" t="str">
        <f>Ocorrências!D338</f>
        <v>MECANO PACK EMBALAGENS</v>
      </c>
      <c r="E342" s="136">
        <f>Ocorrências!E338</f>
        <v>0</v>
      </c>
      <c r="F342" s="136">
        <f>Ocorrências!F338</f>
        <v>64.819999999999993</v>
      </c>
      <c r="G342" s="135">
        <f>Ocorrências!A338</f>
        <v>44026</v>
      </c>
      <c r="H342" s="136" t="str">
        <f>Ocorrências!H338</f>
        <v>SALDO NÃO ENTEGUE (DEMANDA  NUTRIÇÃO)</v>
      </c>
    </row>
    <row r="343" spans="1:8" x14ac:dyDescent="0.2">
      <c r="A343" s="156" t="str">
        <f>Ocorrências!G339</f>
        <v>0019/20</v>
      </c>
      <c r="B343" s="136" t="str">
        <f>Ocorrências!B339</f>
        <v>SAÍDA</v>
      </c>
      <c r="C343" s="136" t="str">
        <f>Ocorrências!C339</f>
        <v>ENTREGA PARCIAL</v>
      </c>
      <c r="D343" s="136" t="str">
        <f>Ocorrências!D339</f>
        <v>CALVO COMERCIO IMPORTAÇÃO E EXPORTAÇÃO LTDA</v>
      </c>
      <c r="E343" s="136">
        <f>Ocorrências!E339</f>
        <v>0</v>
      </c>
      <c r="F343" s="136">
        <f>Ocorrências!F339</f>
        <v>1525.7</v>
      </c>
      <c r="G343" s="135">
        <f>Ocorrências!A339</f>
        <v>44026</v>
      </c>
      <c r="H343" s="136" t="str">
        <f>Ocorrências!H339</f>
        <v>SALDO NÃO ENTEGUE (DEMANDA  NUTRIÇÃO)</v>
      </c>
    </row>
    <row r="344" spans="1:8" x14ac:dyDescent="0.2">
      <c r="A344" s="156" t="str">
        <f>Ocorrências!G340</f>
        <v>0019/20</v>
      </c>
      <c r="B344" s="136" t="str">
        <f>Ocorrências!B340</f>
        <v>SAÍDA</v>
      </c>
      <c r="C344" s="136" t="str">
        <f>Ocorrências!C340</f>
        <v>ENTREGA PARCIAL</v>
      </c>
      <c r="D344" s="136" t="str">
        <f>Ocorrências!D340</f>
        <v>COPOLFOOD COMERCIO DE PRODUTOS ALIMENTICIOS</v>
      </c>
      <c r="E344" s="136">
        <f>Ocorrências!E340</f>
        <v>0</v>
      </c>
      <c r="F344" s="136">
        <f>Ocorrências!F340</f>
        <v>1232.8800000000001</v>
      </c>
      <c r="G344" s="135">
        <f>Ocorrências!A340</f>
        <v>44026</v>
      </c>
      <c r="H344" s="136" t="str">
        <f>Ocorrências!H340</f>
        <v>SALDO NÃO ENTEGUE (DEMANDA  NUTRIÇÃO)</v>
      </c>
    </row>
    <row r="345" spans="1:8" x14ac:dyDescent="0.2">
      <c r="A345" s="156" t="str">
        <f>Ocorrências!G341</f>
        <v>0019/20</v>
      </c>
      <c r="B345" s="136" t="str">
        <f>Ocorrências!B341</f>
        <v>SAÍDA</v>
      </c>
      <c r="C345" s="136" t="str">
        <f>Ocorrências!C341</f>
        <v>ENTREGA PARCIAL</v>
      </c>
      <c r="D345" s="136" t="str">
        <f>Ocorrências!D341</f>
        <v>FESTPAN ALIMENTOS IMP E EXP LTDA</v>
      </c>
      <c r="E345" s="136">
        <f>Ocorrências!E341</f>
        <v>0</v>
      </c>
      <c r="F345" s="136">
        <f>Ocorrências!F341</f>
        <v>383</v>
      </c>
      <c r="G345" s="135">
        <f>Ocorrências!A341</f>
        <v>44026</v>
      </c>
      <c r="H345" s="136" t="str">
        <f>Ocorrências!H341</f>
        <v>SALDO NÃO ENTEGUE (DEMANDA  NUTRIÇÃO)</v>
      </c>
    </row>
    <row r="346" spans="1:8" x14ac:dyDescent="0.2">
      <c r="A346" s="156" t="str">
        <f>Ocorrências!G342</f>
        <v>0019/20</v>
      </c>
      <c r="B346" s="136" t="str">
        <f>Ocorrências!B342</f>
        <v>SAÍDA</v>
      </c>
      <c r="C346" s="136" t="str">
        <f>Ocorrências!C342</f>
        <v>CANCELAMENTO</v>
      </c>
      <c r="D346" s="136" t="str">
        <f>Ocorrências!D342</f>
        <v>MERCANTIL PRIMAR LTDA</v>
      </c>
      <c r="E346" s="136">
        <f>Ocorrências!E342</f>
        <v>0</v>
      </c>
      <c r="F346" s="136">
        <f>Ocorrências!F342</f>
        <v>331.89</v>
      </c>
      <c r="G346" s="135">
        <f>Ocorrências!A342</f>
        <v>44027</v>
      </c>
      <c r="H346" s="136" t="str">
        <f>Ocorrências!H342</f>
        <v>SALDO NÃO ENTREGUE</v>
      </c>
    </row>
    <row r="347" spans="1:8" x14ac:dyDescent="0.2">
      <c r="A347" s="156" t="str">
        <f>Ocorrências!G343</f>
        <v>0019/20</v>
      </c>
      <c r="B347" s="136" t="str">
        <f>Ocorrências!B343</f>
        <v>SAÍDA</v>
      </c>
      <c r="C347" s="136" t="str">
        <f>Ocorrências!C343</f>
        <v>CANCELAMENTO</v>
      </c>
      <c r="D347" s="136" t="str">
        <f>Ocorrências!D343</f>
        <v>ALMEIDA COMERCIO DE ALIMENTOS EIRELI</v>
      </c>
      <c r="E347" s="136">
        <f>Ocorrências!E343</f>
        <v>0</v>
      </c>
      <c r="F347" s="136">
        <f>Ocorrências!F343</f>
        <v>884.76</v>
      </c>
      <c r="G347" s="135">
        <f>Ocorrências!A343</f>
        <v>44027</v>
      </c>
      <c r="H347" s="136" t="str">
        <f>Ocorrências!H343</f>
        <v>SALDO NÃO ENTEGUE (DEMANDA  NUTRIÇÃO)</v>
      </c>
    </row>
    <row r="348" spans="1:8" x14ac:dyDescent="0.2">
      <c r="A348" s="156" t="str">
        <f>Ocorrências!G344</f>
        <v>0019/20</v>
      </c>
      <c r="B348" s="136" t="str">
        <f>Ocorrências!B344</f>
        <v>SAÍDA</v>
      </c>
      <c r="C348" s="136" t="str">
        <f>Ocorrências!C344</f>
        <v>CANCELAMENTO</v>
      </c>
      <c r="D348" s="136" t="str">
        <f>Ocorrências!D344</f>
        <v>ROSEMEIRE SANTOS DA COSTA</v>
      </c>
      <c r="E348" s="136">
        <f>Ocorrências!E344</f>
        <v>0</v>
      </c>
      <c r="F348" s="136">
        <f>Ocorrências!F344</f>
        <v>2286.4899999999998</v>
      </c>
      <c r="G348" s="135">
        <f>Ocorrências!A344</f>
        <v>44027</v>
      </c>
      <c r="H348" s="136" t="str">
        <f>Ocorrências!H344</f>
        <v>SALDO NÃO ENTEGUE (DEMANDA  NUTRIÇÃO)</v>
      </c>
    </row>
    <row r="349" spans="1:8" x14ac:dyDescent="0.2">
      <c r="A349" s="156" t="str">
        <f>Ocorrências!G345</f>
        <v>0202/20</v>
      </c>
      <c r="B349" s="136" t="str">
        <f>Ocorrências!B345</f>
        <v>ENTRADA</v>
      </c>
      <c r="C349" s="136" t="str">
        <f>Ocorrências!C345</f>
        <v>PEDIDO ADICIONAL</v>
      </c>
      <c r="D349" s="136" t="str">
        <f>Ocorrências!D345</f>
        <v>SANESNUTRI COMERCIAL EIRELI EPP</v>
      </c>
      <c r="E349" s="136" t="str">
        <f>Ocorrências!E345</f>
        <v>CURATIVO TRANS. 5X6CM</v>
      </c>
      <c r="F349" s="136">
        <f>Ocorrências!F345</f>
        <v>820</v>
      </c>
      <c r="G349" s="135">
        <f>Ocorrências!A345</f>
        <v>44027</v>
      </c>
      <c r="H349" s="136">
        <f>Ocorrências!H345</f>
        <v>0</v>
      </c>
    </row>
    <row r="350" spans="1:8" x14ac:dyDescent="0.2">
      <c r="A350" s="156" t="str">
        <f>Ocorrências!G346</f>
        <v>0202/20</v>
      </c>
      <c r="B350" s="136" t="str">
        <f>Ocorrências!B346</f>
        <v>SAÍDA</v>
      </c>
      <c r="C350" s="136" t="str">
        <f>Ocorrências!C346</f>
        <v>CANCELAMENTO</v>
      </c>
      <c r="D350" s="136" t="str">
        <f>Ocorrências!D346</f>
        <v>JM HEALTH EQUIPAMENTOS MEDICOS</v>
      </c>
      <c r="E350" s="136" t="str">
        <f>Ocorrências!E346</f>
        <v>CURATIVO TRANS. 5X6</v>
      </c>
      <c r="F350" s="136">
        <f>Ocorrências!F346</f>
        <v>440</v>
      </c>
      <c r="G350" s="135">
        <f>Ocorrências!A346</f>
        <v>44028</v>
      </c>
      <c r="H350" s="136" t="str">
        <f>Ocorrências!H346</f>
        <v xml:space="preserve">ZEROU ESTOQUE E SEM PREVISÃO </v>
      </c>
    </row>
    <row r="351" spans="1:8" x14ac:dyDescent="0.2">
      <c r="A351" s="156" t="str">
        <f>Ocorrências!G347</f>
        <v>0202/20</v>
      </c>
      <c r="B351" s="136" t="str">
        <f>Ocorrências!B347</f>
        <v>SAÍDA</v>
      </c>
      <c r="C351" s="136" t="str">
        <f>Ocorrências!C347</f>
        <v>CANCELAMENTO</v>
      </c>
      <c r="D351" s="136" t="str">
        <f>Ocorrências!D347</f>
        <v>JM HEALTH EQUIPAMENTOS MEDICOS</v>
      </c>
      <c r="E351" s="136" t="str">
        <f>Ocorrências!E347</f>
        <v>MASCARA DE OX. DE N REINALACAO</v>
      </c>
      <c r="F351" s="136">
        <f>Ocorrências!F347</f>
        <v>1399.5</v>
      </c>
      <c r="G351" s="135">
        <f>Ocorrências!A347</f>
        <v>44028</v>
      </c>
      <c r="H351" s="136" t="str">
        <f>Ocorrências!H347</f>
        <v>NÃO ENTREGUE</v>
      </c>
    </row>
    <row r="352" spans="1:8" x14ac:dyDescent="0.2">
      <c r="A352" s="156" t="str">
        <f>Ocorrências!G348</f>
        <v>0203/20</v>
      </c>
      <c r="B352" s="136" t="str">
        <f>Ocorrências!B348</f>
        <v>SAÍDA</v>
      </c>
      <c r="C352" s="136" t="str">
        <f>Ocorrências!C348</f>
        <v>ALTERAÇÃO DE PREÇO</v>
      </c>
      <c r="D352" s="136" t="str">
        <f>Ocorrências!D348</f>
        <v>EUCLIDES JOAO DOS SANTOS COSMETICOS - ME</v>
      </c>
      <c r="E352" s="136">
        <f>Ocorrências!E348</f>
        <v>0</v>
      </c>
      <c r="F352" s="136">
        <f>Ocorrências!F348</f>
        <v>35</v>
      </c>
      <c r="G352" s="135">
        <f>Ocorrências!A348</f>
        <v>44029</v>
      </c>
      <c r="H352" s="136" t="str">
        <f>Ocorrências!H348</f>
        <v>DESCONTO NO FRETE DE R$ 50,00 PARA R$ 15,00</v>
      </c>
    </row>
    <row r="353" spans="1:8" x14ac:dyDescent="0.2">
      <c r="A353" s="156" t="str">
        <f>Ocorrências!G349</f>
        <v>0202/20</v>
      </c>
      <c r="B353" s="136" t="str">
        <f>Ocorrências!B349</f>
        <v>ENTRADA</v>
      </c>
      <c r="C353" s="136" t="str">
        <f>Ocorrências!C349</f>
        <v>PEDIDO ADICIONAL</v>
      </c>
      <c r="D353" s="136" t="str">
        <f>Ocorrências!D349</f>
        <v>NOVA HOSPITALAR COMERCIAL E IMPORTADORA EIRELI</v>
      </c>
      <c r="E353" s="136" t="str">
        <f>Ocorrências!E349</f>
        <v>touca</v>
      </c>
      <c r="F353" s="136">
        <f>Ocorrências!F349</f>
        <v>520.38</v>
      </c>
      <c r="G353" s="135">
        <f>Ocorrências!A349</f>
        <v>44032</v>
      </c>
      <c r="H353" s="136">
        <f>Ocorrências!H349</f>
        <v>0</v>
      </c>
    </row>
    <row r="354" spans="1:8" x14ac:dyDescent="0.2">
      <c r="A354" s="156" t="str">
        <f>Ocorrências!G350</f>
        <v>0102/20</v>
      </c>
      <c r="B354" s="136" t="str">
        <f>Ocorrências!B350</f>
        <v>SAÍDA</v>
      </c>
      <c r="C354" s="136" t="str">
        <f>Ocorrências!C350</f>
        <v>ENTREGA PARCIAL</v>
      </c>
      <c r="D354" s="136" t="str">
        <f>Ocorrências!D350</f>
        <v xml:space="preserve">DOM JOÃO PAES E DOCES LTDA </v>
      </c>
      <c r="E354" s="136">
        <f>Ocorrências!E350</f>
        <v>0</v>
      </c>
      <c r="F354" s="136">
        <f>Ocorrências!F350</f>
        <v>418.07</v>
      </c>
      <c r="G354" s="135">
        <f>Ocorrências!A350</f>
        <v>44039</v>
      </c>
      <c r="H354" s="136" t="str">
        <f>Ocorrências!H350</f>
        <v>SALDO NÃO ENTREGUE</v>
      </c>
    </row>
    <row r="355" spans="1:8" x14ac:dyDescent="0.2">
      <c r="A355" s="156" t="str">
        <f>Ocorrências!G351</f>
        <v>0215/20</v>
      </c>
      <c r="B355" s="136" t="str">
        <f>Ocorrências!B351</f>
        <v>SAÍDA</v>
      </c>
      <c r="C355" s="136" t="str">
        <f>Ocorrências!C351</f>
        <v>ENTREGA PARCIAL</v>
      </c>
      <c r="D355" s="136" t="str">
        <f>Ocorrências!D351</f>
        <v>ALMEIDA E CARREIRO COMERCIO DE ALIMENTOS</v>
      </c>
      <c r="E355" s="136" t="str">
        <f>Ocorrências!E351</f>
        <v>-</v>
      </c>
      <c r="F355" s="136">
        <f>Ocorrências!F351</f>
        <v>1400.6</v>
      </c>
      <c r="G355" s="135">
        <f>Ocorrências!A351</f>
        <v>44044</v>
      </c>
      <c r="H355" s="136" t="str">
        <f>Ocorrências!H351</f>
        <v>SALDO NÃO ENTEGUE (SOB DEMANDA)</v>
      </c>
    </row>
    <row r="356" spans="1:8" x14ac:dyDescent="0.2">
      <c r="A356" s="156" t="str">
        <f>Ocorrências!G352</f>
        <v>0215/20</v>
      </c>
      <c r="B356" s="136" t="str">
        <f>Ocorrências!B352</f>
        <v>ENTRADA</v>
      </c>
      <c r="C356" s="136" t="str">
        <f>Ocorrências!C352</f>
        <v>PEDIDO ADICIONAL</v>
      </c>
      <c r="D356" s="136" t="str">
        <f>Ocorrências!D352</f>
        <v>COMERCIAL DENETOS PROD ALIMENTICIOS E LIMPEZA LTDA</v>
      </c>
      <c r="E356" s="136" t="str">
        <f>Ocorrências!E352</f>
        <v>AGUA MINERAL</v>
      </c>
      <c r="F356" s="136">
        <f>Ocorrências!F352</f>
        <v>1778</v>
      </c>
      <c r="G356" s="135">
        <f>Ocorrências!A352</f>
        <v>44044</v>
      </c>
      <c r="H356" s="136" t="str">
        <f>Ocorrências!H352</f>
        <v>-</v>
      </c>
    </row>
    <row r="357" spans="1:8" x14ac:dyDescent="0.2">
      <c r="A357" s="156" t="str">
        <f>Ocorrências!G353</f>
        <v>0215/20</v>
      </c>
      <c r="B357" s="136" t="str">
        <f>Ocorrências!B353</f>
        <v>SAÍDA</v>
      </c>
      <c r="C357" s="136" t="str">
        <f>Ocorrências!C353</f>
        <v>ENTREGA PARCIAL</v>
      </c>
      <c r="D357" s="136" t="str">
        <f>Ocorrências!D353</f>
        <v>COMERCIAL DENETOS PROD ALIMENTICIOS E LIMPEZA LTDA</v>
      </c>
      <c r="E357" s="136" t="str">
        <f>Ocorrências!E353</f>
        <v>-</v>
      </c>
      <c r="F357" s="136">
        <f>Ocorrências!F353</f>
        <v>812.79</v>
      </c>
      <c r="G357" s="135">
        <f>Ocorrências!A353</f>
        <v>44044</v>
      </c>
      <c r="H357" s="136" t="str">
        <f>Ocorrências!H353</f>
        <v>SALDO NÃO ENTEGUE (SOB DEMANDA)</v>
      </c>
    </row>
    <row r="358" spans="1:8" x14ac:dyDescent="0.2">
      <c r="A358" s="156" t="str">
        <f>Ocorrências!G354</f>
        <v>0215/20</v>
      </c>
      <c r="B358" s="136" t="str">
        <f>Ocorrências!B354</f>
        <v>SAÍDA</v>
      </c>
      <c r="C358" s="136" t="str">
        <f>Ocorrências!C354</f>
        <v>ENTREGA PARCIAL</v>
      </c>
      <c r="D358" s="136" t="str">
        <f>Ocorrências!D354</f>
        <v>FESTPAN ALIMENTOS IMP. E EXP LTDA</v>
      </c>
      <c r="E358" s="136" t="str">
        <f>Ocorrências!E354</f>
        <v>-</v>
      </c>
      <c r="F358" s="136">
        <f>Ocorrências!F354</f>
        <v>802.93</v>
      </c>
      <c r="G358" s="135">
        <f>Ocorrências!A354</f>
        <v>44044</v>
      </c>
      <c r="H358" s="136" t="str">
        <f>Ocorrências!H354</f>
        <v>SALDO NÃO ENTEGUE (SOB DEMANDA)</v>
      </c>
    </row>
    <row r="359" spans="1:8" x14ac:dyDescent="0.2">
      <c r="A359" s="156" t="str">
        <f>Ocorrências!G355</f>
        <v>0215/20</v>
      </c>
      <c r="B359" s="136" t="str">
        <f>Ocorrências!B355</f>
        <v>ENTRADA</v>
      </c>
      <c r="C359" s="136" t="str">
        <f>Ocorrências!C355</f>
        <v>ALTERAÇÃO DE PREÇO</v>
      </c>
      <c r="D359" s="136" t="str">
        <f>Ocorrências!D355</f>
        <v xml:space="preserve">FVALLE ALIMENTOS EIRELI </v>
      </c>
      <c r="E359" s="136" t="str">
        <f>Ocorrências!E355</f>
        <v>MACARRÃO PARAFUSO</v>
      </c>
      <c r="F359" s="136">
        <f>Ocorrências!F355</f>
        <v>2.33</v>
      </c>
      <c r="G359" s="135">
        <f>Ocorrências!A355</f>
        <v>44044</v>
      </c>
      <c r="H359" s="136" t="str">
        <f>Ocorrências!H355</f>
        <v>-</v>
      </c>
    </row>
    <row r="360" spans="1:8" x14ac:dyDescent="0.2">
      <c r="A360" s="156" t="str">
        <f>Ocorrências!G356</f>
        <v>0215/20</v>
      </c>
      <c r="B360" s="136" t="str">
        <f>Ocorrências!B356</f>
        <v>SAÍDA</v>
      </c>
      <c r="C360" s="136" t="str">
        <f>Ocorrências!C356</f>
        <v>CANCELAMENTO</v>
      </c>
      <c r="D360" s="136" t="str">
        <f>Ocorrências!D356</f>
        <v xml:space="preserve">MAKRO ATACADISTA SOCIEDADE ANONIMA </v>
      </c>
      <c r="E360" s="136" t="str">
        <f>Ocorrências!E356</f>
        <v>AGUA MINERAL</v>
      </c>
      <c r="F360" s="136">
        <f>Ocorrências!F356</f>
        <v>1596</v>
      </c>
      <c r="G360" s="135">
        <f>Ocorrências!A356</f>
        <v>44044</v>
      </c>
      <c r="H360" s="136" t="str">
        <f>Ocorrências!H356</f>
        <v>CANCELAMENTO (AUMENTO DE PREÇO)</v>
      </c>
    </row>
    <row r="361" spans="1:8" x14ac:dyDescent="0.2">
      <c r="A361" s="156" t="str">
        <f>Ocorrências!G357</f>
        <v>0215/20</v>
      </c>
      <c r="B361" s="136" t="str">
        <f>Ocorrências!B357</f>
        <v>ENTRADA</v>
      </c>
      <c r="C361" s="136" t="str">
        <f>Ocorrências!C357</f>
        <v>PEDIDO ADICIONAL</v>
      </c>
      <c r="D361" s="136" t="str">
        <f>Ocorrências!D357</f>
        <v xml:space="preserve">MAKRO ATACADISTA SOCIEDADE ANONIMA </v>
      </c>
      <c r="E361" s="136" t="str">
        <f>Ocorrências!E357</f>
        <v>LEITE LONGA VIDA</v>
      </c>
      <c r="F361" s="136">
        <f>Ocorrências!F357</f>
        <v>1432.8</v>
      </c>
      <c r="G361" s="135">
        <f>Ocorrências!A357</f>
        <v>44044</v>
      </c>
      <c r="H361" s="136" t="str">
        <f>Ocorrências!H357</f>
        <v>-</v>
      </c>
    </row>
    <row r="362" spans="1:8" x14ac:dyDescent="0.2">
      <c r="A362" s="156" t="str">
        <f>Ocorrências!G358</f>
        <v>0215/20</v>
      </c>
      <c r="B362" s="136" t="str">
        <f>Ocorrências!B358</f>
        <v>SAÍDA</v>
      </c>
      <c r="C362" s="136" t="str">
        <f>Ocorrências!C358</f>
        <v>ENTREGA PARCIAL</v>
      </c>
      <c r="D362" s="136" t="str">
        <f>Ocorrências!D358</f>
        <v xml:space="preserve">MAKRO ATACADISTA SOCIEDADE ANONIMA </v>
      </c>
      <c r="E362" s="136" t="str">
        <f>Ocorrências!E358</f>
        <v>-</v>
      </c>
      <c r="F362" s="136">
        <f>Ocorrências!F358</f>
        <v>715.9</v>
      </c>
      <c r="G362" s="135">
        <f>Ocorrências!A358</f>
        <v>44044</v>
      </c>
      <c r="H362" s="136" t="str">
        <f>Ocorrências!H358</f>
        <v>SALDO NÃO ENTEGUE (SOB DEMANDA)</v>
      </c>
    </row>
    <row r="363" spans="1:8" x14ac:dyDescent="0.2">
      <c r="A363" s="156" t="str">
        <f>Ocorrências!G359</f>
        <v>0215/20</v>
      </c>
      <c r="B363" s="136" t="str">
        <f>Ocorrências!B359</f>
        <v>ENTRADA</v>
      </c>
      <c r="C363" s="136" t="str">
        <f>Ocorrências!C359</f>
        <v>ADEQUAÇÃO DE QUANTITATIVO</v>
      </c>
      <c r="D363" s="136" t="str">
        <f>Ocorrências!D359</f>
        <v>MERCANTIL PRIMAR LTDA</v>
      </c>
      <c r="E363" s="136" t="str">
        <f>Ocorrências!E359</f>
        <v>REFRIGERANTE</v>
      </c>
      <c r="F363" s="136">
        <f>Ocorrências!F359</f>
        <v>95.88</v>
      </c>
      <c r="G363" s="135">
        <f>Ocorrências!A359</f>
        <v>44044</v>
      </c>
      <c r="H363" s="136" t="str">
        <f>Ocorrências!H359</f>
        <v>FOI COTADO O LITRO AO INVÉS DA GARRAFA</v>
      </c>
    </row>
    <row r="364" spans="1:8" x14ac:dyDescent="0.2">
      <c r="A364" s="156" t="str">
        <f>Ocorrências!G360</f>
        <v>0215/20</v>
      </c>
      <c r="B364" s="136" t="str">
        <f>Ocorrências!B360</f>
        <v>SAÍDA</v>
      </c>
      <c r="C364" s="136" t="str">
        <f>Ocorrências!C360</f>
        <v>ENTREGA PARCIAL</v>
      </c>
      <c r="D364" s="136" t="str">
        <f>Ocorrências!D360</f>
        <v>MERCANTIL PRIMAR LTDA</v>
      </c>
      <c r="E364" s="136" t="str">
        <f>Ocorrências!E360</f>
        <v xml:space="preserve">CHÁ CAM. </v>
      </c>
      <c r="F364" s="136">
        <f>Ocorrências!F360</f>
        <v>25.98</v>
      </c>
      <c r="G364" s="135">
        <f>Ocorrências!A360</f>
        <v>44044</v>
      </c>
      <c r="H364" s="136" t="str">
        <f>Ocorrências!H360</f>
        <v>SALDO NÃO ENTEGUE (SOB DEMANDA)</v>
      </c>
    </row>
    <row r="365" spans="1:8" x14ac:dyDescent="0.2">
      <c r="A365" s="156" t="str">
        <f>Ocorrências!G361</f>
        <v>0215/20</v>
      </c>
      <c r="B365" s="136" t="str">
        <f>Ocorrências!B361</f>
        <v>SAÍDA</v>
      </c>
      <c r="C365" s="136" t="str">
        <f>Ocorrências!C361</f>
        <v>ENTREGA PARCIAL</v>
      </c>
      <c r="D365" s="136" t="str">
        <f>Ocorrências!D361</f>
        <v>PRO BIANN COM DISTRIBUIDORA DE PRODUTOS ALIMENTICIOS E BEBIDAS LTDA</v>
      </c>
      <c r="E365" s="136" t="str">
        <f>Ocorrências!E361</f>
        <v>-</v>
      </c>
      <c r="F365" s="136">
        <f>Ocorrências!F361</f>
        <v>94.27</v>
      </c>
      <c r="G365" s="135">
        <f>Ocorrências!A361</f>
        <v>44044</v>
      </c>
      <c r="H365" s="136" t="str">
        <f>Ocorrências!H361</f>
        <v>SALDO NÃO ENTEGUE (SOB DEMANDA)</v>
      </c>
    </row>
    <row r="366" spans="1:8" x14ac:dyDescent="0.2">
      <c r="A366" s="156" t="str">
        <f>Ocorrências!G362</f>
        <v>0216/20</v>
      </c>
      <c r="B366" s="136" t="str">
        <f>Ocorrências!B362</f>
        <v>SAÍDA</v>
      </c>
      <c r="C366" s="136" t="str">
        <f>Ocorrências!C362</f>
        <v>ENTREGA PARCIAL</v>
      </c>
      <c r="D366" s="136" t="str">
        <f>Ocorrências!D362</f>
        <v>ALMEIDA E CARREIRO COMERCIO DE ALIMENTOS</v>
      </c>
      <c r="E366" s="136" t="str">
        <f>Ocorrências!E362</f>
        <v>-</v>
      </c>
      <c r="F366" s="136">
        <f>Ocorrências!F362</f>
        <v>1134.7</v>
      </c>
      <c r="G366" s="135">
        <f>Ocorrências!A362</f>
        <v>44044</v>
      </c>
      <c r="H366" s="136" t="str">
        <f>Ocorrências!H362</f>
        <v>SALDO NÃO ENTEGUE (SOB DEMANDA)</v>
      </c>
    </row>
    <row r="367" spans="1:8" x14ac:dyDescent="0.2">
      <c r="A367" s="156" t="str">
        <f>Ocorrências!G363</f>
        <v>0216/20</v>
      </c>
      <c r="B367" s="136" t="str">
        <f>Ocorrências!B363</f>
        <v>SAÍDA</v>
      </c>
      <c r="C367" s="136" t="str">
        <f>Ocorrências!C363</f>
        <v>ENTREGA PARCIAL</v>
      </c>
      <c r="D367" s="136" t="str">
        <f>Ocorrências!D363</f>
        <v>VIEIRA E COUTO COM E DIST DE PROD ALIMENTICIOS</v>
      </c>
      <c r="E367" s="136" t="str">
        <f>Ocorrências!E363</f>
        <v>-</v>
      </c>
      <c r="F367" s="136">
        <f>Ocorrências!F363</f>
        <v>660.05</v>
      </c>
      <c r="G367" s="135">
        <f>Ocorrências!A363</f>
        <v>44044</v>
      </c>
      <c r="H367" s="136" t="str">
        <f>Ocorrências!H363</f>
        <v>SALDO NÃO ENTEGUE (SOB DEMANDA)</v>
      </c>
    </row>
    <row r="368" spans="1:8" x14ac:dyDescent="0.2">
      <c r="A368" s="156" t="str">
        <f>Ocorrências!G364</f>
        <v>0217/20</v>
      </c>
      <c r="B368" s="136" t="str">
        <f>Ocorrências!B364</f>
        <v>SAÍDA</v>
      </c>
      <c r="C368" s="136" t="str">
        <f>Ocorrências!C364</f>
        <v>ENTREGA PARCIAL</v>
      </c>
      <c r="D368" s="136" t="str">
        <f>Ocorrências!D364</f>
        <v xml:space="preserve">DOM JOÃO PAES E DOCES LTDA </v>
      </c>
      <c r="E368" s="136" t="str">
        <f>Ocorrências!E364</f>
        <v>-</v>
      </c>
      <c r="F368" s="136">
        <f>Ocorrências!F364</f>
        <v>260.58</v>
      </c>
      <c r="G368" s="135">
        <f>Ocorrências!A364</f>
        <v>44044</v>
      </c>
      <c r="H368" s="136" t="str">
        <f>Ocorrências!H364</f>
        <v>SALDO NÃO ENTEGUE (SOB DEMANDA)</v>
      </c>
    </row>
    <row r="369" spans="1:8" x14ac:dyDescent="0.2">
      <c r="A369" s="156" t="str">
        <f>Ocorrências!G365</f>
        <v>0218/20</v>
      </c>
      <c r="B369" s="136" t="str">
        <f>Ocorrências!B365</f>
        <v>SAÍDA</v>
      </c>
      <c r="C369" s="136" t="str">
        <f>Ocorrências!C365</f>
        <v>ENTREGA PARCIAL</v>
      </c>
      <c r="D369" s="136" t="str">
        <f>Ocorrências!D365</f>
        <v>A V BARROS &amp; VILLARES LTDA</v>
      </c>
      <c r="E369" s="136" t="str">
        <f>Ocorrências!E365</f>
        <v>-</v>
      </c>
      <c r="F369" s="136">
        <f>Ocorrências!F365</f>
        <v>200.1</v>
      </c>
      <c r="G369" s="135">
        <f>Ocorrências!A365</f>
        <v>44044</v>
      </c>
      <c r="H369" s="136" t="str">
        <f>Ocorrências!H365</f>
        <v>SALDO NÃO ENTEGUE (SOB DEMANDA)</v>
      </c>
    </row>
    <row r="370" spans="1:8" x14ac:dyDescent="0.2">
      <c r="A370" s="156" t="str">
        <f>Ocorrências!G366</f>
        <v>0218/20</v>
      </c>
      <c r="B370" s="136" t="str">
        <f>Ocorrências!B366</f>
        <v>SAÍDA</v>
      </c>
      <c r="C370" s="136" t="str">
        <f>Ocorrências!C366</f>
        <v>ENTREGA PARCIAL</v>
      </c>
      <c r="D370" s="136" t="str">
        <f>Ocorrências!D366</f>
        <v>TROPICAL DISTRIBUIDORA DE HORTIFRUTIGRANJEIROS LTDA</v>
      </c>
      <c r="E370" s="136" t="str">
        <f>Ocorrências!E366</f>
        <v>-</v>
      </c>
      <c r="F370" s="136">
        <f>Ocorrências!F366</f>
        <v>1290.77</v>
      </c>
      <c r="G370" s="135">
        <f>Ocorrências!A366</f>
        <v>44044</v>
      </c>
      <c r="H370" s="136" t="str">
        <f>Ocorrências!H366</f>
        <v>SALDO NÃO ENTEGUE (SOB DEMANDA)</v>
      </c>
    </row>
    <row r="371" spans="1:8" x14ac:dyDescent="0.2">
      <c r="A371" s="156" t="str">
        <f>Ocorrências!G367</f>
        <v>0186/20</v>
      </c>
      <c r="B371" s="136" t="str">
        <f>Ocorrências!B367</f>
        <v>SAÍDA</v>
      </c>
      <c r="C371" s="136" t="str">
        <f>Ocorrências!C367</f>
        <v>ENTREGA PARCIAL</v>
      </c>
      <c r="D371" s="136" t="str">
        <f>Ocorrências!D367</f>
        <v xml:space="preserve">DOM JOÃO PAES E DOCES LTDA </v>
      </c>
      <c r="E371" s="136" t="str">
        <f>Ocorrências!E367</f>
        <v>-</v>
      </c>
      <c r="F371" s="136">
        <f>Ocorrências!F367</f>
        <v>368.97</v>
      </c>
      <c r="G371" s="135">
        <f>Ocorrências!A367</f>
        <v>44046</v>
      </c>
      <c r="H371" s="136" t="str">
        <f>Ocorrências!H367</f>
        <v>SALDO NÃO ENTREGUE</v>
      </c>
    </row>
    <row r="372" spans="1:8" x14ac:dyDescent="0.2">
      <c r="A372" s="156" t="str">
        <f>Ocorrências!G368</f>
        <v>0188/20</v>
      </c>
      <c r="B372" s="136" t="str">
        <f>Ocorrências!B368</f>
        <v>SAÍDA</v>
      </c>
      <c r="C372" s="136" t="str">
        <f>Ocorrências!C368</f>
        <v>ENTREGA PARCIAL</v>
      </c>
      <c r="D372" s="136" t="str">
        <f>Ocorrências!D368</f>
        <v xml:space="preserve">DOM JOÃO PAES E DOCES LTDA </v>
      </c>
      <c r="E372" s="136" t="str">
        <f>Ocorrências!E368</f>
        <v>-</v>
      </c>
      <c r="F372" s="136">
        <f>Ocorrências!F368</f>
        <v>60</v>
      </c>
      <c r="G372" s="135">
        <f>Ocorrências!A368</f>
        <v>44046</v>
      </c>
      <c r="H372" s="136" t="str">
        <f>Ocorrências!H368</f>
        <v>SALDO NÃO ENTREGUE</v>
      </c>
    </row>
    <row r="373" spans="1:8" x14ac:dyDescent="0.2">
      <c r="A373" s="156" t="str">
        <f>Ocorrências!G369</f>
        <v>0228/20</v>
      </c>
      <c r="B373" s="136" t="str">
        <f>Ocorrências!B369</f>
        <v>SAÍDA</v>
      </c>
      <c r="C373" s="136" t="str">
        <f>Ocorrências!C369</f>
        <v>CANCELAMENTO</v>
      </c>
      <c r="D373" s="136" t="str">
        <f>Ocorrências!D369</f>
        <v>MEDICAMENTAL HOSPITALAR LTDA</v>
      </c>
      <c r="E373" s="136" t="str">
        <f>Ocorrências!E369</f>
        <v xml:space="preserve">FENITOINA </v>
      </c>
      <c r="F373" s="136">
        <f>Ocorrências!F369</f>
        <v>47.1</v>
      </c>
      <c r="G373" s="135">
        <f>Ocorrências!A369</f>
        <v>44046</v>
      </c>
      <c r="H373" s="136" t="str">
        <f>Ocorrências!H369</f>
        <v>SEM PREVISÃO DE ESTOQUE</v>
      </c>
    </row>
    <row r="374" spans="1:8" x14ac:dyDescent="0.2">
      <c r="A374" s="156" t="str">
        <f>Ocorrências!G370</f>
        <v>0228/20</v>
      </c>
      <c r="B374" s="136" t="str">
        <f>Ocorrências!B370</f>
        <v>SAÍDA</v>
      </c>
      <c r="C374" s="136" t="str">
        <f>Ocorrências!C370</f>
        <v>CANCELAMENTO</v>
      </c>
      <c r="D374" s="136" t="str">
        <f>Ocorrências!D370</f>
        <v>CIAMED DISTRIBUIDORA DE MEDICAMENTOS</v>
      </c>
      <c r="E374" s="136" t="str">
        <f>Ocorrências!E370</f>
        <v>ESPIRONOLACTONA</v>
      </c>
      <c r="F374" s="136">
        <f>Ocorrências!F370</f>
        <v>4.51</v>
      </c>
      <c r="G374" s="135">
        <f>Ocorrências!A370</f>
        <v>44047</v>
      </c>
      <c r="H374" s="136" t="str">
        <f>Ocorrências!H370</f>
        <v>SEM PREVISÃO DE ESTOQUE</v>
      </c>
    </row>
    <row r="375" spans="1:8" x14ac:dyDescent="0.2">
      <c r="A375" s="156" t="str">
        <f>Ocorrências!G371</f>
        <v>0228/20</v>
      </c>
      <c r="B375" s="136" t="str">
        <f>Ocorrências!B371</f>
        <v>SAÍDA</v>
      </c>
      <c r="C375" s="136" t="str">
        <f>Ocorrências!C371</f>
        <v>CANCELAMENTO</v>
      </c>
      <c r="D375" s="136" t="str">
        <f>Ocorrências!D371</f>
        <v>ASTRA FARMA COM. DE MATERIAL MEDICO HOSPITALAR LTDA</v>
      </c>
      <c r="E375" s="136" t="str">
        <f>Ocorrências!E371</f>
        <v>MORFINA;METOCLOPRAMIDA</v>
      </c>
      <c r="F375" s="136">
        <f>Ocorrências!F371</f>
        <v>394</v>
      </c>
      <c r="G375" s="135">
        <f>Ocorrências!A371</f>
        <v>44048</v>
      </c>
      <c r="H375" s="136" t="str">
        <f>Ocorrências!H371</f>
        <v>SEM PREVISÃO DE ESTOQUE</v>
      </c>
    </row>
    <row r="376" spans="1:8" x14ac:dyDescent="0.2">
      <c r="A376" s="156" t="str">
        <f>Ocorrências!G372</f>
        <v>0139/20</v>
      </c>
      <c r="B376" s="136" t="str">
        <f>Ocorrências!B372</f>
        <v>ENTRADA</v>
      </c>
      <c r="C376" s="136" t="str">
        <f>Ocorrências!C372</f>
        <v>ALTERAÇÃO DE PREÇO</v>
      </c>
      <c r="D376" s="136" t="str">
        <f>Ocorrências!D372</f>
        <v>ASTURIAS COMERCIO DE MADEIRAS E MATERIAIS PARA CONTRUÇÃO LTDA</v>
      </c>
      <c r="E376" s="136" t="str">
        <f>Ocorrências!E372</f>
        <v>10 12</v>
      </c>
      <c r="F376" s="136">
        <f>Ocorrências!F372</f>
        <v>4</v>
      </c>
      <c r="G376" s="135">
        <f>Ocorrências!A372</f>
        <v>44049</v>
      </c>
      <c r="H376" s="136" t="str">
        <f>Ocorrências!H372</f>
        <v>ADEQUAÇÃO DE QUANTITATIVO DE CAIXA</v>
      </c>
    </row>
    <row r="377" spans="1:8" x14ac:dyDescent="0.2">
      <c r="A377" s="156" t="str">
        <f>Ocorrências!G373</f>
        <v>0139/20</v>
      </c>
      <c r="B377" s="136" t="str">
        <f>Ocorrências!B373</f>
        <v>ENTRADA</v>
      </c>
      <c r="C377" s="136" t="str">
        <f>Ocorrências!C373</f>
        <v>ALTERAÇÃO DE PREÇO</v>
      </c>
      <c r="D377" s="136" t="str">
        <f>Ocorrências!D373</f>
        <v>ASTURIAS COMERCIO DE MADEIRAS E MATERIAIS PARA CONTRUÇÃO LTDA</v>
      </c>
      <c r="E377" s="136">
        <f>Ocorrências!E373</f>
        <v>11</v>
      </c>
      <c r="F377" s="136">
        <f>Ocorrências!F373</f>
        <v>27.9</v>
      </c>
      <c r="G377" s="135">
        <f>Ocorrências!A373</f>
        <v>44049</v>
      </c>
      <c r="H377" s="136" t="str">
        <f>Ocorrências!H373</f>
        <v>ADEQUAÇÃO DE QUANTITATIVO DE CAIXA</v>
      </c>
    </row>
    <row r="378" spans="1:8" x14ac:dyDescent="0.2">
      <c r="A378" s="156" t="str">
        <f>Ocorrências!G374</f>
        <v>0139/20</v>
      </c>
      <c r="B378" s="136" t="str">
        <f>Ocorrências!B374</f>
        <v>SAÍDA</v>
      </c>
      <c r="C378" s="136" t="str">
        <f>Ocorrências!C374</f>
        <v>ALTERAÇÃO DE PREÇO</v>
      </c>
      <c r="D378" s="136" t="str">
        <f>Ocorrências!D374</f>
        <v>ASTURIAS COMERCIO DE MADEIRAS E MATERIAIS PARA CONTRUÇÃO LTDA</v>
      </c>
      <c r="E378" s="136">
        <f>Ocorrências!E374</f>
        <v>0</v>
      </c>
      <c r="F378" s="136">
        <f>Ocorrências!F374</f>
        <v>29.9</v>
      </c>
      <c r="G378" s="135">
        <f>Ocorrências!A374</f>
        <v>44049</v>
      </c>
      <c r="H378" s="136" t="str">
        <f>Ocorrências!H374</f>
        <v>DESCONTO REFERENTE AOS ITENS NA NOTA FISCAL</v>
      </c>
    </row>
    <row r="379" spans="1:8" x14ac:dyDescent="0.2">
      <c r="A379" s="156" t="str">
        <f>Ocorrências!G375</f>
        <v>0228/20</v>
      </c>
      <c r="B379" s="136" t="str">
        <f>Ocorrências!B375</f>
        <v>ENTRADA</v>
      </c>
      <c r="C379" s="136" t="str">
        <f>Ocorrências!C375</f>
        <v>PEDIDO ADICIONAL</v>
      </c>
      <c r="D379" s="136" t="str">
        <f>Ocorrências!D375</f>
        <v>SUPERMED COMERCIO E IMPORTAÇÃO DE PRODUTOS MEDICOS E HOSPITALARES LTDA</v>
      </c>
      <c r="E379" s="136" t="str">
        <f>Ocorrências!E375</f>
        <v>ESPIRONOLACTONA</v>
      </c>
      <c r="F379" s="136">
        <f>Ocorrências!F375</f>
        <v>4.8600000000000003</v>
      </c>
      <c r="G379" s="135">
        <f>Ocorrências!A375</f>
        <v>44050</v>
      </c>
      <c r="H379" s="136">
        <f>Ocorrências!H375</f>
        <v>0</v>
      </c>
    </row>
    <row r="380" spans="1:8" x14ac:dyDescent="0.2">
      <c r="A380" s="156" t="str">
        <f>Ocorrências!G376</f>
        <v>0232/20</v>
      </c>
      <c r="B380" s="136" t="str">
        <f>Ocorrências!B376</f>
        <v>ENTRADA</v>
      </c>
      <c r="C380" s="136" t="str">
        <f>Ocorrências!C376</f>
        <v>PEDIDO ADICIONAL</v>
      </c>
      <c r="D380" s="136" t="str">
        <f>Ocorrências!D376</f>
        <v>CIRURGICA FERNANDES COMERCIO MATERIAIS CIRURGICOS  HOSPITALARES LTDA</v>
      </c>
      <c r="E380" s="136" t="str">
        <f>Ocorrências!E376</f>
        <v>48,49 e 50</v>
      </c>
      <c r="F380" s="136">
        <f>Ocorrências!F376</f>
        <v>1025.1099999999999</v>
      </c>
      <c r="G380" s="135">
        <f>Ocorrências!A376</f>
        <v>44053</v>
      </c>
      <c r="H380" s="136" t="str">
        <f>Ocorrências!H376</f>
        <v>ADICIONAL</v>
      </c>
    </row>
    <row r="381" spans="1:8" x14ac:dyDescent="0.2">
      <c r="A381" s="156" t="str">
        <f>Ocorrências!G377</f>
        <v>0232/20</v>
      </c>
      <c r="B381" s="136" t="str">
        <f>Ocorrências!B377</f>
        <v>ENTRADA</v>
      </c>
      <c r="C381" s="136" t="str">
        <f>Ocorrências!C377</f>
        <v>PEDIDO ADICIONAL</v>
      </c>
      <c r="D381" s="136" t="str">
        <f>Ocorrências!D377</f>
        <v>SUPERMED COMERCIO E IMPORTAÇÃO DE PRODUTOS MEDICOS E HOSPITALARES LTDA</v>
      </c>
      <c r="E381" s="136">
        <f>Ocorrências!E377</f>
        <v>51</v>
      </c>
      <c r="F381" s="136">
        <f>Ocorrências!F377</f>
        <v>734.58</v>
      </c>
      <c r="G381" s="135">
        <f>Ocorrências!A377</f>
        <v>44053</v>
      </c>
      <c r="H381" s="136" t="str">
        <f>Ocorrências!H377</f>
        <v>ADICIONAL</v>
      </c>
    </row>
    <row r="382" spans="1:8" x14ac:dyDescent="0.2">
      <c r="A382" s="156" t="str">
        <f>Ocorrências!G378</f>
        <v>0232/20</v>
      </c>
      <c r="B382" s="136" t="str">
        <f>Ocorrências!B378</f>
        <v>SAÍDA</v>
      </c>
      <c r="C382" s="136" t="str">
        <f>Ocorrências!C378</f>
        <v>CANCELAMENTO</v>
      </c>
      <c r="D382" s="136" t="str">
        <f>Ocorrências!D378</f>
        <v>CRISMED COMERCIAL HOSPITALAR LTDA</v>
      </c>
      <c r="E382" s="136" t="str">
        <f>Ocorrências!E378</f>
        <v>05 e 50</v>
      </c>
      <c r="F382" s="136">
        <f>Ocorrências!F378</f>
        <v>540.9</v>
      </c>
      <c r="G382" s="135">
        <f>Ocorrências!A378</f>
        <v>44053</v>
      </c>
      <c r="H382" s="136" t="str">
        <f>Ocorrências!H378</f>
        <v>FORNECEDOR NÃO POSSUI SALDO EM ESTOQUE E SEM PREVISÃO.</v>
      </c>
    </row>
    <row r="383" spans="1:8" x14ac:dyDescent="0.2">
      <c r="A383" s="156" t="str">
        <f>Ocorrências!G379</f>
        <v>0232/20</v>
      </c>
      <c r="B383" s="136" t="str">
        <f>Ocorrências!B379</f>
        <v>SAÍDA</v>
      </c>
      <c r="C383" s="136" t="str">
        <f>Ocorrências!C379</f>
        <v>CANCELAMENTO</v>
      </c>
      <c r="D383" s="136" t="str">
        <f>Ocorrências!D379</f>
        <v>ATIVA COMERCIAL HOSPITALAR LTDA</v>
      </c>
      <c r="E383" s="136" t="str">
        <f>Ocorrências!E379</f>
        <v xml:space="preserve">48,49 e 51 </v>
      </c>
      <c r="F383" s="136">
        <f>Ocorrências!F379</f>
        <v>706</v>
      </c>
      <c r="G383" s="135">
        <f>Ocorrências!A379</f>
        <v>44053</v>
      </c>
      <c r="H383" s="136" t="str">
        <f>Ocorrências!H379</f>
        <v>FORNECEDOR NÃO POSSUI SALDO EM ESTOQUE E SEM PREVISÃO.</v>
      </c>
    </row>
    <row r="384" spans="1:8" x14ac:dyDescent="0.2">
      <c r="A384" s="156" t="str">
        <f>Ocorrências!G380</f>
        <v>0211/20</v>
      </c>
      <c r="B384" s="136" t="str">
        <f>Ocorrências!B380</f>
        <v>ENTRADA</v>
      </c>
      <c r="C384" s="136" t="str">
        <f>Ocorrências!C380</f>
        <v>ALTERAÇÃO DE PREÇO</v>
      </c>
      <c r="D384" s="136" t="str">
        <f>Ocorrências!D380</f>
        <v>SALES EQUIPAMENTOS E PRODUTOS DE HIGIENE PESSOAL LTDA</v>
      </c>
      <c r="E384" s="136" t="str">
        <f>Ocorrências!E380</f>
        <v>COPO COM TAMPA</v>
      </c>
      <c r="F384" s="136">
        <f>Ocorrências!F380</f>
        <v>5.27</v>
      </c>
      <c r="G384" s="135">
        <f>Ocorrências!A380</f>
        <v>44054</v>
      </c>
      <c r="H384" s="136" t="str">
        <f>Ocorrências!H380</f>
        <v>ZEROU O ESTOQUE DA PRIMEIRA MARCA OFERTADA.</v>
      </c>
    </row>
    <row r="385" spans="1:8" x14ac:dyDescent="0.2">
      <c r="A385" s="156" t="str">
        <f>Ocorrências!G381</f>
        <v>0167/20</v>
      </c>
      <c r="B385" s="136" t="str">
        <f>Ocorrências!B381</f>
        <v>ENTRADA</v>
      </c>
      <c r="C385" s="136" t="str">
        <f>Ocorrências!C381</f>
        <v>ENTREGA PARCIAL</v>
      </c>
      <c r="D385" s="136" t="str">
        <f>Ocorrências!D381</f>
        <v>C.B.S MEDICO CIENTIFICA S/A</v>
      </c>
      <c r="E385" s="136" t="str">
        <f>Ocorrências!E381</f>
        <v>46 e 47</v>
      </c>
      <c r="F385" s="136">
        <f>Ocorrências!F381</f>
        <v>860.16</v>
      </c>
      <c r="G385" s="135">
        <f>Ocorrências!A381</f>
        <v>44055</v>
      </c>
      <c r="H385" s="136" t="str">
        <f>Ocorrências!H381</f>
        <v xml:space="preserve">RECEBIMENTO DE NOVO LOTE, CONFORME E-MAIL   </v>
      </c>
    </row>
    <row r="386" spans="1:8" x14ac:dyDescent="0.2">
      <c r="A386" s="156" t="str">
        <f>Ocorrências!G382</f>
        <v>0226/20</v>
      </c>
      <c r="B386" s="136" t="str">
        <f>Ocorrências!B382</f>
        <v>SAÍDA</v>
      </c>
      <c r="C386" s="136" t="str">
        <f>Ocorrências!C382</f>
        <v>CANCELAMENTO</v>
      </c>
      <c r="D386" s="136" t="str">
        <f>Ocorrências!D382</f>
        <v>IMPÉRIO DOS PARAFUSOS GUARUJÁ EIRELI</v>
      </c>
      <c r="E386" s="136" t="str">
        <f>Ocorrências!E382</f>
        <v>DESCONTO DE 4,48</v>
      </c>
      <c r="F386" s="136">
        <f>Ocorrências!F382</f>
        <v>4.4800000000000004</v>
      </c>
      <c r="G386" s="135">
        <f>Ocorrências!A382</f>
        <v>44055</v>
      </c>
      <c r="H386" s="136" t="str">
        <f>Ocorrências!H382</f>
        <v xml:space="preserve">O DESCONTO DE PAGAMENTO VIA DEPOSITO FOI INSERIDO NA NOTA FISCAL ERRONIAMENTE . </v>
      </c>
    </row>
    <row r="387" spans="1:8" x14ac:dyDescent="0.2">
      <c r="A387" s="156" t="str">
        <f>Ocorrências!G383</f>
        <v>0232/20</v>
      </c>
      <c r="B387" s="136" t="str">
        <f>Ocorrências!B383</f>
        <v>ENTRADA</v>
      </c>
      <c r="C387" s="136" t="str">
        <f>Ocorrências!C383</f>
        <v>ALTERAÇÃO DE PREÇO</v>
      </c>
      <c r="D387" s="136" t="str">
        <f>Ocorrências!D383</f>
        <v>JM HEALTH EQUIPAMENTOS MEDICOS</v>
      </c>
      <c r="E387" s="136">
        <f>Ocorrências!E383</f>
        <v>33</v>
      </c>
      <c r="F387" s="136">
        <f>Ocorrências!F383</f>
        <v>227.5</v>
      </c>
      <c r="G387" s="135">
        <f>Ocorrências!A383</f>
        <v>44055</v>
      </c>
      <c r="H387" s="136" t="str">
        <f>Ocorrências!H383</f>
        <v xml:space="preserve">CONFORME E-MAIL, PEDIDO MINIMO PARA FABRICAÇÃO É DE 70 UNIDADES </v>
      </c>
    </row>
    <row r="388" spans="1:8" x14ac:dyDescent="0.2">
      <c r="A388" s="156" t="str">
        <f>Ocorrências!G384</f>
        <v>0235/20</v>
      </c>
      <c r="B388" s="136" t="str">
        <f>Ocorrências!B384</f>
        <v>ENTRADA</v>
      </c>
      <c r="C388" s="136" t="str">
        <f>Ocorrências!C384</f>
        <v>ALTERAÇÃO DE PREÇO</v>
      </c>
      <c r="D388" s="136" t="str">
        <f>Ocorrências!D384</f>
        <v>SALES EQUIPAMENTOS E PRODUTOS DE HIGIENE PESSOAL LTDA</v>
      </c>
      <c r="E388" s="136">
        <f>Ocorrências!E384</f>
        <v>5</v>
      </c>
      <c r="F388" s="136">
        <f>Ocorrências!F384</f>
        <v>111.56</v>
      </c>
      <c r="G388" s="135">
        <f>Ocorrências!A384</f>
        <v>44055</v>
      </c>
      <c r="H388" s="136" t="str">
        <f>Ocorrências!H384</f>
        <v>ALTERAÇÃO DE MARCA DO PRODUTO</v>
      </c>
    </row>
    <row r="389" spans="1:8" x14ac:dyDescent="0.2">
      <c r="A389" s="156" t="str">
        <f>Ocorrências!G385</f>
        <v>0235/20</v>
      </c>
      <c r="B389" s="136" t="str">
        <f>Ocorrências!B385</f>
        <v>ENTRADA</v>
      </c>
      <c r="C389" s="136" t="str">
        <f>Ocorrências!C385</f>
        <v>ALTERAÇÃO DE PREÇO</v>
      </c>
      <c r="D389" s="136" t="str">
        <f>Ocorrências!D385</f>
        <v>FRANCISCO BRABOSA SOUSA</v>
      </c>
      <c r="E389" s="136">
        <f>Ocorrências!E385</f>
        <v>1</v>
      </c>
      <c r="F389" s="136">
        <f>Ocorrências!F385</f>
        <v>90.4</v>
      </c>
      <c r="G389" s="135">
        <f>Ocorrências!A385</f>
        <v>44055</v>
      </c>
      <c r="H389" s="136" t="str">
        <f>Ocorrências!H385</f>
        <v>ALTERAÇÃO DE QUANTITATIVO PARA ADEQUAÇÃO DE EMBALAGEM.</v>
      </c>
    </row>
    <row r="390" spans="1:8" x14ac:dyDescent="0.2">
      <c r="A390" s="156" t="str">
        <f>Ocorrências!G386</f>
        <v>0192/20</v>
      </c>
      <c r="B390" s="136" t="str">
        <f>Ocorrências!B386</f>
        <v>SAÍDA</v>
      </c>
      <c r="C390" s="136" t="str">
        <f>Ocorrências!C386</f>
        <v>ALTERAÇÃO DE PREÇO</v>
      </c>
      <c r="D390" s="136" t="str">
        <f>Ocorrências!D386</f>
        <v>DIMAS DE MELO PIMENTO SISTEMAS DE PONTO E ACESSO LTDA</v>
      </c>
      <c r="E390" s="136">
        <f>Ocorrências!E386</f>
        <v>1</v>
      </c>
      <c r="F390" s="136">
        <f>Ocorrências!F386</f>
        <v>739</v>
      </c>
      <c r="G390" s="135">
        <f>Ocorrências!A386</f>
        <v>44056</v>
      </c>
      <c r="H390" s="136" t="str">
        <f>Ocorrências!H386</f>
        <v>VALOR VARIAVEL POR SE TRATAR SERVIÇO POR HORA COBRADA, SENDO ESTIPULADAS MAIS HORAS DO QUE O PERIODO DO SERVIÇO</v>
      </c>
    </row>
    <row r="391" spans="1:8" x14ac:dyDescent="0.2">
      <c r="A391" s="156" t="str">
        <f>Ocorrências!G387</f>
        <v>0232/20</v>
      </c>
      <c r="B391" s="136" t="str">
        <f>Ocorrências!B387</f>
        <v>ENTRADA</v>
      </c>
      <c r="C391" s="136" t="str">
        <f>Ocorrências!C387</f>
        <v>PEDIDO ADICIONAL</v>
      </c>
      <c r="D391" s="136" t="str">
        <f>Ocorrências!D387</f>
        <v>FRANCISCO BRABOSA SOUSA</v>
      </c>
      <c r="E391" s="136">
        <f>Ocorrências!E387</f>
        <v>45</v>
      </c>
      <c r="F391" s="136">
        <f>Ocorrências!F387</f>
        <v>2219.2600000000002</v>
      </c>
      <c r="G391" s="135">
        <f>Ocorrências!A387</f>
        <v>44057</v>
      </c>
      <c r="H391" s="136" t="str">
        <f>Ocorrências!H387</f>
        <v>ADICIONAL</v>
      </c>
    </row>
    <row r="392" spans="1:8" x14ac:dyDescent="0.2">
      <c r="A392" s="156" t="str">
        <f>Ocorrências!G388</f>
        <v>0235/20</v>
      </c>
      <c r="B392" s="136" t="str">
        <f>Ocorrências!B388</f>
        <v>ENTRADA</v>
      </c>
      <c r="C392" s="136" t="str">
        <f>Ocorrências!C388</f>
        <v>ALTERAÇÃO DE PREÇO</v>
      </c>
      <c r="D392" s="136" t="str">
        <f>Ocorrências!D388</f>
        <v>FRANCISCO BRABOSA SOUSA</v>
      </c>
      <c r="E392" s="136">
        <f>Ocorrências!E388</f>
        <v>23</v>
      </c>
      <c r="F392" s="136">
        <f>Ocorrências!F388</f>
        <v>22.6</v>
      </c>
      <c r="G392" s="135">
        <f>Ocorrências!A388</f>
        <v>44057</v>
      </c>
      <c r="H392" s="136" t="str">
        <f>Ocorrências!H388</f>
        <v>ALTERAÇÃO DE QUANTITATIVO PARA ADEQUAÇÃO DE EMBALAGEM.</v>
      </c>
    </row>
    <row r="393" spans="1:8" x14ac:dyDescent="0.2">
      <c r="A393" s="156" t="str">
        <f>Ocorrências!G389</f>
        <v>0235/20</v>
      </c>
      <c r="B393" s="136" t="str">
        <f>Ocorrências!B389</f>
        <v>ENTRADA</v>
      </c>
      <c r="C393" s="136" t="str">
        <f>Ocorrências!C389</f>
        <v>ENTREGA PARCIAL</v>
      </c>
      <c r="D393" s="136" t="str">
        <f>Ocorrências!D389</f>
        <v>FRANCISCO BRABOSA SOUSA</v>
      </c>
      <c r="E393" s="136">
        <f>Ocorrências!E389</f>
        <v>23</v>
      </c>
      <c r="F393" s="136">
        <f>Ocorrências!F389</f>
        <v>113</v>
      </c>
      <c r="G393" s="135">
        <f>Ocorrências!A389</f>
        <v>44057</v>
      </c>
      <c r="H393" s="136" t="str">
        <f>Ocorrências!H389</f>
        <v>DEVOLUÇÃO NA ENTREGA</v>
      </c>
    </row>
    <row r="394" spans="1:8" x14ac:dyDescent="0.2">
      <c r="A394" s="156" t="str">
        <f>Ocorrências!G390</f>
        <v>0235/20</v>
      </c>
      <c r="B394" s="136" t="str">
        <f>Ocorrências!B390</f>
        <v>ENTRADA</v>
      </c>
      <c r="C394" s="136" t="str">
        <f>Ocorrências!C390</f>
        <v>ENTREGA PARCIAL</v>
      </c>
      <c r="D394" s="136" t="str">
        <f>Ocorrências!D390</f>
        <v>FRANCISCO BRABOSA SOUSA</v>
      </c>
      <c r="E394" s="136">
        <f>Ocorrências!E390</f>
        <v>26</v>
      </c>
      <c r="F394" s="136">
        <f>Ocorrências!F390</f>
        <v>55.7</v>
      </c>
      <c r="G394" s="135">
        <f>Ocorrências!A390</f>
        <v>44057</v>
      </c>
      <c r="H394" s="136" t="str">
        <f>Ocorrências!H390</f>
        <v>DEVOLUÇÃO NA ENTREGA</v>
      </c>
    </row>
    <row r="395" spans="1:8" x14ac:dyDescent="0.2">
      <c r="A395" s="156" t="str">
        <f>Ocorrências!G391</f>
        <v>0226/20</v>
      </c>
      <c r="B395" s="136" t="str">
        <f>Ocorrências!B391</f>
        <v>SAÍDA</v>
      </c>
      <c r="C395" s="136" t="str">
        <f>Ocorrências!C391</f>
        <v>ALTERAÇÃO DE PREÇO</v>
      </c>
      <c r="D395" s="136" t="str">
        <f>Ocorrências!D391</f>
        <v>ABDUL HAKIM HAMMOND ME</v>
      </c>
      <c r="E395" s="136" t="str">
        <f>Ocorrências!E391</f>
        <v>SUPORTE MÃO FRANCESA 18X12</v>
      </c>
      <c r="F395" s="136">
        <f>Ocorrências!F391</f>
        <v>210</v>
      </c>
      <c r="G395" s="135">
        <f>Ocorrências!A391</f>
        <v>44069</v>
      </c>
      <c r="H395" s="136" t="str">
        <f>Ocorrências!H391</f>
        <v>MATERIAL COM DESCONTO</v>
      </c>
    </row>
    <row r="396" spans="1:8" x14ac:dyDescent="0.2">
      <c r="A396" s="156" t="str">
        <f>Ocorrências!G392</f>
        <v>0246/20</v>
      </c>
      <c r="B396" s="136" t="str">
        <f>Ocorrências!B392</f>
        <v>SAÍDA</v>
      </c>
      <c r="C396" s="136" t="str">
        <f>Ocorrências!C392</f>
        <v>CANCELAMENTO</v>
      </c>
      <c r="D396" s="136" t="str">
        <f>Ocorrências!D392</f>
        <v>FESTPAN ALIMENTOS IMP. E EXP. LTDA</v>
      </c>
      <c r="E396" s="136">
        <f>Ocorrências!E392</f>
        <v>9</v>
      </c>
      <c r="F396" s="136">
        <f>Ocorrências!F392</f>
        <v>1655.04</v>
      </c>
      <c r="G396" s="135">
        <f>Ocorrências!A392</f>
        <v>44071</v>
      </c>
      <c r="H396" s="136" t="str">
        <f>Ocorrências!H392</f>
        <v>FORNECEDOR NÃO MANTEVE O VALOR OFERTADO.</v>
      </c>
    </row>
    <row r="397" spans="1:8" x14ac:dyDescent="0.2">
      <c r="A397" s="156" t="str">
        <f>Ocorrências!G393</f>
        <v>0246/20</v>
      </c>
      <c r="B397" s="136" t="str">
        <f>Ocorrências!B393</f>
        <v>ENTRADA</v>
      </c>
      <c r="C397" s="136" t="str">
        <f>Ocorrências!C393</f>
        <v>PEDIDO ADICIONAL</v>
      </c>
      <c r="D397" s="136" t="str">
        <f>Ocorrências!D393</f>
        <v>ALMEIDA E CARREIRO COMERCIO DE ALIMENTOS</v>
      </c>
      <c r="E397" s="136">
        <f>Ocorrências!E393</f>
        <v>9</v>
      </c>
      <c r="F397" s="136">
        <f>Ocorrências!F393</f>
        <v>1697.25</v>
      </c>
      <c r="G397" s="135">
        <f>Ocorrências!A393</f>
        <v>44071</v>
      </c>
      <c r="H397" s="136" t="str">
        <f>Ocorrências!H393</f>
        <v>ADICIONAL</v>
      </c>
    </row>
    <row r="398" spans="1:8" x14ac:dyDescent="0.2">
      <c r="A398" s="156" t="str">
        <f>Ocorrências!G394</f>
        <v>0242/20</v>
      </c>
      <c r="B398" s="136" t="str">
        <f>Ocorrências!B394</f>
        <v>SAÍDA</v>
      </c>
      <c r="C398" s="136" t="str">
        <f>Ocorrências!C394</f>
        <v>CANCELAMENTO</v>
      </c>
      <c r="D398" s="136" t="str">
        <f>Ocorrências!D394</f>
        <v>PREMIER PESCADOS COMERCIO E IMPORTAÇÃO E EXPORTAÇÃO LTDA</v>
      </c>
      <c r="E398" s="136">
        <f>Ocorrências!E394</f>
        <v>19</v>
      </c>
      <c r="F398" s="136">
        <f>Ocorrências!F394</f>
        <v>894</v>
      </c>
      <c r="G398" s="135">
        <f>Ocorrências!A394</f>
        <v>44075</v>
      </c>
      <c r="H398" s="136" t="str">
        <f>Ocorrências!H394</f>
        <v>FORNECEDOR NÃO MANTEVE OS VALORES OFERTADOS NO PORTAL</v>
      </c>
    </row>
    <row r="399" spans="1:8" x14ac:dyDescent="0.2">
      <c r="A399" s="156" t="str">
        <f>Ocorrências!G395</f>
        <v>0242/20</v>
      </c>
      <c r="B399" s="136" t="str">
        <f>Ocorrências!B395</f>
        <v>ENTRADA</v>
      </c>
      <c r="C399" s="136" t="str">
        <f>Ocorrências!C395</f>
        <v>PEDIDO ADICIONAL</v>
      </c>
      <c r="D399" s="136" t="str">
        <f>Ocorrências!D395</f>
        <v>VIEIRA E COUTO COM E DIST DE PROD ALIMENTICIOS</v>
      </c>
      <c r="E399" s="136">
        <f>Ocorrências!E395</f>
        <v>19</v>
      </c>
      <c r="F399" s="136">
        <f>Ocorrências!F395</f>
        <v>1074</v>
      </c>
      <c r="G399" s="135">
        <f>Ocorrências!A395</f>
        <v>44075</v>
      </c>
      <c r="H399" s="136" t="str">
        <f>Ocorrências!H395</f>
        <v>PEDIDO ADICIONAL</v>
      </c>
    </row>
    <row r="400" spans="1:8" x14ac:dyDescent="0.2">
      <c r="A400" s="156" t="str">
        <f>Ocorrências!G396</f>
        <v>0242/20</v>
      </c>
      <c r="B400" s="136" t="str">
        <f>Ocorrências!B396</f>
        <v>SAÍDA</v>
      </c>
      <c r="C400" s="136" t="str">
        <f>Ocorrências!C396</f>
        <v>ENTREGA PARCIAL</v>
      </c>
      <c r="D400" s="136" t="str">
        <f>Ocorrências!D396</f>
        <v>ALMEIDA E CARREIRO COMERCIO DE ALIMENTOS</v>
      </c>
      <c r="E400" s="136" t="str">
        <f>Ocorrências!E396</f>
        <v>-</v>
      </c>
      <c r="F400" s="136">
        <f>Ocorrências!F396</f>
        <v>1855.45</v>
      </c>
      <c r="G400" s="135">
        <f>Ocorrências!A396</f>
        <v>44075</v>
      </c>
      <c r="H400" s="136" t="str">
        <f>Ocorrências!H396</f>
        <v>SALDO NÃO ENTREGUE</v>
      </c>
    </row>
    <row r="401" spans="1:8" x14ac:dyDescent="0.2">
      <c r="A401" s="156" t="str">
        <f>Ocorrências!G397</f>
        <v>0242/20</v>
      </c>
      <c r="B401" s="136" t="str">
        <f>Ocorrências!B397</f>
        <v>ENTRADA</v>
      </c>
      <c r="C401" s="136" t="str">
        <f>Ocorrências!C397</f>
        <v>DEVOLVIDO NA ENTREGA</v>
      </c>
      <c r="D401" s="136" t="str">
        <f>Ocorrências!D397</f>
        <v>MAKRO ATACADISTA S/A</v>
      </c>
      <c r="E401" s="136" t="str">
        <f>Ocorrências!E397</f>
        <v>-</v>
      </c>
      <c r="F401" s="136">
        <f>Ocorrências!F397</f>
        <v>530.6</v>
      </c>
      <c r="G401" s="135">
        <f>Ocorrências!A397</f>
        <v>44075</v>
      </c>
      <c r="H401" s="136" t="str">
        <f>Ocorrências!H397</f>
        <v>ITEM DEVOLVIDO NA ENTREGA</v>
      </c>
    </row>
    <row r="402" spans="1:8" x14ac:dyDescent="0.2">
      <c r="A402" s="156" t="str">
        <f>Ocorrências!G398</f>
        <v>0242/20</v>
      </c>
      <c r="B402" s="136" t="str">
        <f>Ocorrências!B398</f>
        <v>SAÍDA</v>
      </c>
      <c r="C402" s="136" t="str">
        <f>Ocorrências!C398</f>
        <v>ENTREGA PARCIAL</v>
      </c>
      <c r="D402" s="136" t="str">
        <f>Ocorrências!D398</f>
        <v>CFS SUPERMERCADO EIRELI</v>
      </c>
      <c r="E402" s="136" t="str">
        <f>Ocorrências!E398</f>
        <v>-</v>
      </c>
      <c r="F402" s="136">
        <f>Ocorrências!F398</f>
        <v>871.71</v>
      </c>
      <c r="G402" s="135">
        <f>Ocorrências!A398</f>
        <v>44075</v>
      </c>
      <c r="H402" s="136" t="str">
        <f>Ocorrências!H398</f>
        <v>SALDO NÃO ENTREGUE</v>
      </c>
    </row>
    <row r="403" spans="1:8" x14ac:dyDescent="0.2">
      <c r="A403" s="156" t="str">
        <f>Ocorrências!G399</f>
        <v>0242/20</v>
      </c>
      <c r="B403" s="136" t="str">
        <f>Ocorrências!B399</f>
        <v>SAÍDA</v>
      </c>
      <c r="C403" s="136" t="str">
        <f>Ocorrências!C399</f>
        <v>ENTREGA PARCIAL</v>
      </c>
      <c r="D403" s="136" t="str">
        <f>Ocorrências!D399</f>
        <v>VIEIRA E COUTO COM E DIST DE PROD ALIMENTICIOS</v>
      </c>
      <c r="E403" s="136" t="str">
        <f>Ocorrências!E399</f>
        <v>-</v>
      </c>
      <c r="F403" s="136">
        <f>Ocorrências!F399</f>
        <v>23.8</v>
      </c>
      <c r="G403" s="135">
        <f>Ocorrências!A399</f>
        <v>44075</v>
      </c>
      <c r="H403" s="136" t="str">
        <f>Ocorrências!H399</f>
        <v>SALDO NÃO ENTREGUE</v>
      </c>
    </row>
    <row r="404" spans="1:8" x14ac:dyDescent="0.2">
      <c r="A404" s="156" t="str">
        <f>Ocorrências!G400</f>
        <v>0242/20</v>
      </c>
      <c r="B404" s="136" t="str">
        <f>Ocorrências!B400</f>
        <v>SAÍDA</v>
      </c>
      <c r="C404" s="136" t="str">
        <f>Ocorrências!C400</f>
        <v>ENTREGA PARCIAL</v>
      </c>
      <c r="D404" s="136" t="str">
        <f>Ocorrências!D400</f>
        <v>MAKRO ATACADISTA S/A</v>
      </c>
      <c r="E404" s="136" t="str">
        <f>Ocorrências!E400</f>
        <v>-</v>
      </c>
      <c r="F404" s="136">
        <f>Ocorrências!F400</f>
        <v>135.81</v>
      </c>
      <c r="G404" s="135">
        <f>Ocorrências!A400</f>
        <v>44075</v>
      </c>
      <c r="H404" s="136" t="str">
        <f>Ocorrências!H400</f>
        <v>SALDO NÃO ENTREGUE</v>
      </c>
    </row>
    <row r="405" spans="1:8" x14ac:dyDescent="0.2">
      <c r="A405" s="156" t="str">
        <f>Ocorrências!G401</f>
        <v>0243/20</v>
      </c>
      <c r="B405" s="136" t="str">
        <f>Ocorrências!B401</f>
        <v>SAÍDA</v>
      </c>
      <c r="C405" s="136" t="str">
        <f>Ocorrências!C401</f>
        <v>ENTREGA PARCIAL</v>
      </c>
      <c r="D405" s="136" t="str">
        <f>Ocorrências!D401</f>
        <v>TROPICAL DISTRIBUIDORA DE HORTIFRUTIGRANJEIROS LTDA</v>
      </c>
      <c r="E405" s="136" t="str">
        <f>Ocorrências!E401</f>
        <v>-</v>
      </c>
      <c r="F405" s="136">
        <f>Ocorrências!F401</f>
        <v>621.65</v>
      </c>
      <c r="G405" s="135">
        <f>Ocorrências!A401</f>
        <v>44075</v>
      </c>
      <c r="H405" s="136" t="str">
        <f>Ocorrências!H401</f>
        <v>SALDO NÃO ENTREGUE (DEMANDA NUTRIÇÃO)</v>
      </c>
    </row>
    <row r="406" spans="1:8" x14ac:dyDescent="0.2">
      <c r="A406" s="156" t="str">
        <f>Ocorrências!G402</f>
        <v>0243/20</v>
      </c>
      <c r="B406" s="136" t="str">
        <f>Ocorrências!B402</f>
        <v>SAÍDA</v>
      </c>
      <c r="C406" s="136" t="str">
        <f>Ocorrências!C402</f>
        <v>ENTREGA PARCIAL</v>
      </c>
      <c r="D406" s="136" t="str">
        <f>Ocorrências!D402</f>
        <v>VIP DA TERRA ALIMENTOS LTDA</v>
      </c>
      <c r="E406" s="136" t="str">
        <f>Ocorrências!E402</f>
        <v>-</v>
      </c>
      <c r="F406" s="136">
        <f>Ocorrências!F402</f>
        <v>600.16999999999996</v>
      </c>
      <c r="G406" s="135">
        <f>Ocorrências!A402</f>
        <v>44075</v>
      </c>
      <c r="H406" s="136" t="str">
        <f>Ocorrências!H402</f>
        <v>SALDO NÃO ENTREGUE (DEMANDA NUTRIÇÃO)</v>
      </c>
    </row>
    <row r="407" spans="1:8" x14ac:dyDescent="0.2">
      <c r="A407" s="156" t="str">
        <f>Ocorrências!G403</f>
        <v>0243/20</v>
      </c>
      <c r="B407" s="136" t="str">
        <f>Ocorrências!B403</f>
        <v>SAÍDA</v>
      </c>
      <c r="C407" s="136" t="str">
        <f>Ocorrências!C403</f>
        <v>ENTREGA PARCIAL</v>
      </c>
      <c r="D407" s="136" t="str">
        <f>Ocorrências!D403</f>
        <v xml:space="preserve">A. V. BARROS &amp; VILLARES LTDA </v>
      </c>
      <c r="E407" s="136" t="str">
        <f>Ocorrências!E403</f>
        <v>-</v>
      </c>
      <c r="F407" s="136">
        <f>Ocorrências!F403</f>
        <v>9</v>
      </c>
      <c r="G407" s="135">
        <f>Ocorrências!A403</f>
        <v>44075</v>
      </c>
      <c r="H407" s="136" t="str">
        <f>Ocorrências!H403</f>
        <v>SALDO NÃO ENTREGUE (DEMANDA NUTRIÇÃO)</v>
      </c>
    </row>
    <row r="408" spans="1:8" x14ac:dyDescent="0.2">
      <c r="A408" s="156" t="str">
        <f>Ocorrências!G404</f>
        <v>0244/20</v>
      </c>
      <c r="B408" s="136" t="str">
        <f>Ocorrências!B404</f>
        <v>SAÍDA</v>
      </c>
      <c r="C408" s="136" t="str">
        <f>Ocorrências!C404</f>
        <v>ENTREGA PARCIAL</v>
      </c>
      <c r="D408" s="136" t="str">
        <f>Ocorrências!D404</f>
        <v xml:space="preserve">DOM JOÃO PAES E DOCES LTDA </v>
      </c>
      <c r="E408" s="136" t="str">
        <f>Ocorrências!E404</f>
        <v>-</v>
      </c>
      <c r="F408" s="136">
        <f>Ocorrências!F404</f>
        <v>640</v>
      </c>
      <c r="G408" s="135">
        <f>Ocorrências!A404</f>
        <v>44075</v>
      </c>
      <c r="H408" s="136" t="str">
        <f>Ocorrências!H404</f>
        <v>SALDO NÃO ENTREGUE (DEMANDA NUTRIÇÃO)</v>
      </c>
    </row>
    <row r="409" spans="1:8" x14ac:dyDescent="0.2">
      <c r="A409" s="156" t="str">
        <f>Ocorrências!G405</f>
        <v>0245/20</v>
      </c>
      <c r="B409" s="136" t="str">
        <f>Ocorrências!B405</f>
        <v>SAÍDA</v>
      </c>
      <c r="C409" s="136" t="str">
        <f>Ocorrências!C405</f>
        <v>ENTREGA PARCIAL</v>
      </c>
      <c r="D409" s="136" t="str">
        <f>Ocorrências!D405</f>
        <v xml:space="preserve">DOM JOÃO PAES E DOCES LTDA </v>
      </c>
      <c r="E409" s="136" t="str">
        <f>Ocorrências!E405</f>
        <v>-</v>
      </c>
      <c r="F409" s="136">
        <f>Ocorrências!F405</f>
        <v>245.2</v>
      </c>
      <c r="G409" s="135">
        <f>Ocorrências!A405</f>
        <v>44075</v>
      </c>
      <c r="H409" s="136" t="str">
        <f>Ocorrências!H405</f>
        <v>SALDO NÃO ENTREGUE (DEMANDA NUTRIÇÃO)</v>
      </c>
    </row>
    <row r="410" spans="1:8" x14ac:dyDescent="0.2">
      <c r="A410" s="156" t="str">
        <f>Ocorrências!G406</f>
        <v>0246/20</v>
      </c>
      <c r="B410" s="136" t="str">
        <f>Ocorrências!B406</f>
        <v>SAÍDA</v>
      </c>
      <c r="C410" s="136" t="str">
        <f>Ocorrências!C406</f>
        <v>CANCELAMENTO</v>
      </c>
      <c r="D410" s="136" t="str">
        <f>Ocorrências!D406</f>
        <v>PRO BIANN COM DISTRIBUIDORA DE PRODUTOS ALIMENTICIOS E BEBIDAS LTDA</v>
      </c>
      <c r="E410" s="136">
        <f>Ocorrências!E406</f>
        <v>78</v>
      </c>
      <c r="F410" s="136">
        <f>Ocorrências!F406</f>
        <v>301.60000000000002</v>
      </c>
      <c r="G410" s="135">
        <f>Ocorrências!A406</f>
        <v>44075</v>
      </c>
      <c r="H410" s="136" t="str">
        <f>Ocorrências!H406</f>
        <v>FORNECEDOR SEM ITEM NO ESTOQUE</v>
      </c>
    </row>
    <row r="411" spans="1:8" x14ac:dyDescent="0.2">
      <c r="A411" s="156" t="str">
        <f>Ocorrências!G407</f>
        <v>0246/20</v>
      </c>
      <c r="B411" s="136" t="str">
        <f>Ocorrências!B407</f>
        <v>ENTRADA</v>
      </c>
      <c r="C411" s="136" t="str">
        <f>Ocorrências!C407</f>
        <v>PEDIDO ADICIONAL</v>
      </c>
      <c r="D411" s="136" t="str">
        <f>Ocorrências!D407</f>
        <v>ROSEMEIRE SANTOS DA COSTA</v>
      </c>
      <c r="E411" s="136">
        <f>Ocorrências!E407</f>
        <v>78</v>
      </c>
      <c r="F411" s="136">
        <f>Ocorrências!F407</f>
        <v>356</v>
      </c>
      <c r="G411" s="135">
        <f>Ocorrências!A407</f>
        <v>44075</v>
      </c>
      <c r="H411" s="136" t="str">
        <f>Ocorrências!H407</f>
        <v>ADICIONAL</v>
      </c>
    </row>
    <row r="412" spans="1:8" x14ac:dyDescent="0.2">
      <c r="A412" s="156" t="str">
        <f>Ocorrências!G408</f>
        <v>0246/20</v>
      </c>
      <c r="B412" s="136" t="str">
        <f>Ocorrências!B408</f>
        <v>ENTRADA</v>
      </c>
      <c r="C412" s="136" t="str">
        <f>Ocorrências!C408</f>
        <v>ALTERAÇÃO DE PREÇO</v>
      </c>
      <c r="D412" s="136" t="str">
        <f>Ocorrências!D408</f>
        <v xml:space="preserve">MAKRO ATACADISTA SOCIEDADE ANONIMA </v>
      </c>
      <c r="E412" s="136">
        <f>Ocorrências!E408</f>
        <v>79</v>
      </c>
      <c r="F412" s="136">
        <f>Ocorrências!F408</f>
        <v>10.8</v>
      </c>
      <c r="G412" s="135">
        <f>Ocorrências!A408</f>
        <v>44075</v>
      </c>
      <c r="H412" s="136" t="str">
        <f>Ocorrências!H408</f>
        <v>ALTERAÇÃO DE VALOR</v>
      </c>
    </row>
    <row r="413" spans="1:8" x14ac:dyDescent="0.2">
      <c r="A413" s="156" t="str">
        <f>Ocorrências!G409</f>
        <v>0246/20</v>
      </c>
      <c r="B413" s="136" t="str">
        <f>Ocorrências!B409</f>
        <v>SAÍDA</v>
      </c>
      <c r="C413" s="136" t="str">
        <f>Ocorrências!C409</f>
        <v>ENTREGA PARCIAL</v>
      </c>
      <c r="D413" s="136" t="str">
        <f>Ocorrências!D409</f>
        <v>COPOLFOOD COMERCIO DE PRODUTOS ALIMENTICIOS</v>
      </c>
      <c r="E413" s="136" t="str">
        <f>Ocorrências!E409</f>
        <v>-</v>
      </c>
      <c r="F413" s="136">
        <f>Ocorrências!F409</f>
        <v>1094.26</v>
      </c>
      <c r="G413" s="135">
        <f>Ocorrências!A409</f>
        <v>44075</v>
      </c>
      <c r="H413" s="136" t="str">
        <f>Ocorrências!H409</f>
        <v>SALDO NÃO ENTREGUE (DEMANDA NUTRIÇÃO)</v>
      </c>
    </row>
    <row r="414" spans="1:8" x14ac:dyDescent="0.2">
      <c r="A414" s="156" t="str">
        <f>Ocorrências!G410</f>
        <v>0246/20</v>
      </c>
      <c r="B414" s="136" t="str">
        <f>Ocorrências!B410</f>
        <v>SAÍDA</v>
      </c>
      <c r="C414" s="136" t="str">
        <f>Ocorrências!C410</f>
        <v>ENTREGA PARCIAL</v>
      </c>
      <c r="D414" s="136" t="str">
        <f>Ocorrências!D410</f>
        <v>FESTPAN ALIMENTOS IMP. E EXP. LTDA</v>
      </c>
      <c r="E414" s="136" t="str">
        <f>Ocorrências!E410</f>
        <v>-</v>
      </c>
      <c r="F414" s="136">
        <f>Ocorrências!F410</f>
        <v>0.36</v>
      </c>
      <c r="G414" s="135">
        <f>Ocorrências!A410</f>
        <v>44075</v>
      </c>
      <c r="H414" s="136" t="str">
        <f>Ocorrências!H410</f>
        <v>SALDO NÃO ENTREGUE (DEMANDA NUTRIÇÃO)</v>
      </c>
    </row>
    <row r="415" spans="1:8" x14ac:dyDescent="0.2">
      <c r="A415" s="156" t="str">
        <f>Ocorrências!G411</f>
        <v>0246/20</v>
      </c>
      <c r="B415" s="136" t="str">
        <f>Ocorrências!B411</f>
        <v>SAÍDA</v>
      </c>
      <c r="C415" s="136" t="str">
        <f>Ocorrências!C411</f>
        <v>ENTREGA PARCIAL</v>
      </c>
      <c r="D415" s="136" t="str">
        <f>Ocorrências!D411</f>
        <v xml:space="preserve">MAKRO ATACADISTA SOCIEDADE ANONIMA </v>
      </c>
      <c r="E415" s="136" t="str">
        <f>Ocorrências!E411</f>
        <v>-</v>
      </c>
      <c r="F415" s="136">
        <f>Ocorrências!F411</f>
        <v>912.64</v>
      </c>
      <c r="G415" s="135">
        <f>Ocorrências!A411</f>
        <v>44075</v>
      </c>
      <c r="H415" s="136" t="str">
        <f>Ocorrências!H411</f>
        <v>SALDO NÃO ENTREGUE (DEMANDA NUTRIÇÃO)</v>
      </c>
    </row>
    <row r="416" spans="1:8" x14ac:dyDescent="0.2">
      <c r="A416" s="156" t="str">
        <f>Ocorrências!G412</f>
        <v>0246/20</v>
      </c>
      <c r="B416" s="136" t="str">
        <f>Ocorrências!B412</f>
        <v>SAÍDA</v>
      </c>
      <c r="C416" s="136" t="str">
        <f>Ocorrências!C412</f>
        <v>ENTREGA PARCIAL</v>
      </c>
      <c r="D416" s="136" t="str">
        <f>Ocorrências!D412</f>
        <v>MERCANTIL PRIMAR LTDA</v>
      </c>
      <c r="E416" s="136" t="str">
        <f>Ocorrências!E412</f>
        <v>-</v>
      </c>
      <c r="F416" s="136">
        <f>Ocorrências!F412</f>
        <v>25.8</v>
      </c>
      <c r="G416" s="135">
        <f>Ocorrências!A412</f>
        <v>44075</v>
      </c>
      <c r="H416" s="136" t="str">
        <f>Ocorrências!H412</f>
        <v>SALDO NÃO ENTREGUE (DEMANDA NUTRIÇÃO)</v>
      </c>
    </row>
    <row r="417" spans="1:8" x14ac:dyDescent="0.2">
      <c r="A417" s="156" t="str">
        <f>Ocorrências!G413</f>
        <v>0246/20</v>
      </c>
      <c r="B417" s="136" t="str">
        <f>Ocorrências!B413</f>
        <v>SAÍDA</v>
      </c>
      <c r="C417" s="136" t="str">
        <f>Ocorrências!C413</f>
        <v>ENTREGA PARCIAL</v>
      </c>
      <c r="D417" s="136" t="str">
        <f>Ocorrências!D413</f>
        <v>ALMEIDA E CARREIRO COMERCIO DE ALIMENTOS</v>
      </c>
      <c r="E417" s="136" t="str">
        <f>Ocorrências!E413</f>
        <v>-</v>
      </c>
      <c r="F417" s="136">
        <f>Ocorrências!F413</f>
        <v>4463.58</v>
      </c>
      <c r="G417" s="135">
        <f>Ocorrências!A413</f>
        <v>44075</v>
      </c>
      <c r="H417" s="136" t="str">
        <f>Ocorrências!H413</f>
        <v>SALDO NÃO ENTREGUE (DEMANDA NUTRIÇÃO)</v>
      </c>
    </row>
    <row r="418" spans="1:8" x14ac:dyDescent="0.2">
      <c r="A418" s="156" t="str">
        <f>Ocorrências!G414</f>
        <v>0246/20</v>
      </c>
      <c r="B418" s="136" t="str">
        <f>Ocorrências!B414</f>
        <v>SAÍDA</v>
      </c>
      <c r="C418" s="136" t="str">
        <f>Ocorrências!C414</f>
        <v>ENTREGA PARCIAL</v>
      </c>
      <c r="D418" s="136" t="str">
        <f>Ocorrências!D414</f>
        <v>PRO BIANN COM DISTRIBUIDORA DE PRODUTOS ALIMENTICIOS E BEBIDAS LTDA</v>
      </c>
      <c r="E418" s="136" t="str">
        <f>Ocorrências!E414</f>
        <v>-</v>
      </c>
      <c r="F418" s="136">
        <f>Ocorrências!F414</f>
        <v>0.05</v>
      </c>
      <c r="G418" s="135">
        <f>Ocorrências!A414</f>
        <v>44075</v>
      </c>
      <c r="H418" s="136" t="str">
        <f>Ocorrências!H414</f>
        <v>SALDO NÃO ENTREGUE (DEMANDA NUTRIÇÃO)</v>
      </c>
    </row>
    <row r="419" spans="1:8" x14ac:dyDescent="0.2">
      <c r="A419" s="156" t="str">
        <f>Ocorrências!G415</f>
        <v>0190/20</v>
      </c>
      <c r="B419" s="136" t="str">
        <f>Ocorrências!B415</f>
        <v>ENTRADA</v>
      </c>
      <c r="C419" s="136" t="str">
        <f>Ocorrências!C415</f>
        <v>PEDIDO ADICIONAL</v>
      </c>
      <c r="D419" s="136" t="str">
        <f>Ocorrências!D415</f>
        <v>ALMEIDA E CARREIRO COMERCIO DE ALIMENTOS</v>
      </c>
      <c r="E419" s="136" t="str">
        <f>Ocorrências!E415</f>
        <v>ACHOCOLATADO</v>
      </c>
      <c r="F419" s="136">
        <f>Ocorrências!F415</f>
        <v>134.4</v>
      </c>
      <c r="G419" s="135">
        <f>Ocorrências!A415</f>
        <v>44076</v>
      </c>
      <c r="H419" s="136" t="str">
        <f>Ocorrências!H415</f>
        <v>PEDIDO ADICIONAL</v>
      </c>
    </row>
    <row r="420" spans="1:8" x14ac:dyDescent="0.2">
      <c r="A420" s="156" t="str">
        <f>Ocorrências!G416</f>
        <v>0190/20</v>
      </c>
      <c r="B420" s="136" t="str">
        <f>Ocorrências!B416</f>
        <v>SAÍDA</v>
      </c>
      <c r="C420" s="136" t="str">
        <f>Ocorrências!C416</f>
        <v>ENTREGA PARCIAL</v>
      </c>
      <c r="D420" s="136" t="str">
        <f>Ocorrências!D416</f>
        <v>COMERCIAL DENETOS PROD. ALIMENTICIOS E LIMPEZA LTDA</v>
      </c>
      <c r="E420" s="136">
        <f>Ocorrências!E416</f>
        <v>0</v>
      </c>
      <c r="F420" s="136">
        <f>Ocorrências!F416</f>
        <v>52.32</v>
      </c>
      <c r="G420" s="135">
        <f>Ocorrências!A416</f>
        <v>44076</v>
      </c>
      <c r="H420" s="136" t="str">
        <f>Ocorrências!H416</f>
        <v>SALDO NÃO ENTREGUE</v>
      </c>
    </row>
    <row r="421" spans="1:8" x14ac:dyDescent="0.2">
      <c r="A421" s="156" t="str">
        <f>Ocorrências!G417</f>
        <v>0190/20</v>
      </c>
      <c r="B421" s="136" t="str">
        <f>Ocorrências!B417</f>
        <v>SAÍDA</v>
      </c>
      <c r="C421" s="136" t="str">
        <f>Ocorrências!C417</f>
        <v>ENTREGA PARCIAL</v>
      </c>
      <c r="D421" s="136" t="str">
        <f>Ocorrências!D417</f>
        <v xml:space="preserve">MAKRO ATACADISTA SOCIEDADE ANONIMA </v>
      </c>
      <c r="E421" s="136">
        <f>Ocorrências!E417</f>
        <v>0</v>
      </c>
      <c r="F421" s="136">
        <f>Ocorrências!F417</f>
        <v>275.39999999999998</v>
      </c>
      <c r="G421" s="135">
        <f>Ocorrências!A417</f>
        <v>44076</v>
      </c>
      <c r="H421" s="136" t="str">
        <f>Ocorrências!H417</f>
        <v>SALDO NÃO ENTREGUE</v>
      </c>
    </row>
    <row r="422" spans="1:8" x14ac:dyDescent="0.2">
      <c r="A422" s="156" t="str">
        <f>Ocorrências!G418</f>
        <v>0190/20</v>
      </c>
      <c r="B422" s="136" t="str">
        <f>Ocorrências!B418</f>
        <v>ENTRADA</v>
      </c>
      <c r="C422" s="136" t="str">
        <f>Ocorrências!C418</f>
        <v>ALTERAÇÃO DE PREÇO</v>
      </c>
      <c r="D422" s="136" t="str">
        <f>Ocorrências!D418</f>
        <v>MERCANTIL PRIMAR LTDA</v>
      </c>
      <c r="E422" s="136">
        <f>Ocorrências!E418</f>
        <v>0</v>
      </c>
      <c r="F422" s="136">
        <f>Ocorrências!F418</f>
        <v>141</v>
      </c>
      <c r="G422" s="135">
        <f>Ocorrências!A418</f>
        <v>44076</v>
      </c>
      <c r="H422" s="136" t="str">
        <f>Ocorrências!H418</f>
        <v>ALTERAÇÃO DE PREÇO POIS HAVIA ACABADO ESTOQUE DA REMESSA OFERTADA</v>
      </c>
    </row>
    <row r="423" spans="1:8" x14ac:dyDescent="0.2">
      <c r="A423" s="156" t="str">
        <f>Ocorrências!G419</f>
        <v>0223/20</v>
      </c>
      <c r="B423" s="136" t="str">
        <f>Ocorrências!B419</f>
        <v>SAÍDA</v>
      </c>
      <c r="C423" s="136" t="str">
        <f>Ocorrências!C419</f>
        <v>ALTERAÇÃO DE PREÇO</v>
      </c>
      <c r="D423" s="136" t="str">
        <f>Ocorrências!D419</f>
        <v>JN MADEIRA E FERRAGENS LTDA ME</v>
      </c>
      <c r="E423" s="136" t="str">
        <f>Ocorrências!E419</f>
        <v>-</v>
      </c>
      <c r="F423" s="136">
        <f>Ocorrências!F419</f>
        <v>0.78</v>
      </c>
      <c r="G423" s="135">
        <f>Ocorrências!A419</f>
        <v>44076</v>
      </c>
      <c r="H423" s="136" t="str">
        <f>Ocorrências!H419</f>
        <v>DESCONTO NA NOTA FISCAL</v>
      </c>
    </row>
    <row r="424" spans="1:8" x14ac:dyDescent="0.2">
      <c r="A424" s="156" t="str">
        <f>Ocorrências!G420</f>
        <v>0253/20</v>
      </c>
      <c r="B424" s="136" t="str">
        <f>Ocorrências!B420</f>
        <v>SAÍDA</v>
      </c>
      <c r="C424" s="136" t="str">
        <f>Ocorrências!C420</f>
        <v>CANCELAMENTO</v>
      </c>
      <c r="D424" s="136" t="str">
        <f>Ocorrências!D420</f>
        <v>BIOHOSP PRODUTOS HOSPITALARES LTDA</v>
      </c>
      <c r="E424" s="136" t="str">
        <f>Ocorrências!E420</f>
        <v>05,11,14,38,42 e 43</v>
      </c>
      <c r="F424" s="136">
        <f>Ocorrências!F420</f>
        <v>25157.22</v>
      </c>
      <c r="G424" s="135">
        <f>Ocorrências!A420</f>
        <v>44076</v>
      </c>
      <c r="H424" s="136" t="str">
        <f>Ocorrências!H420</f>
        <v>CANCELADA A COMPRA DO ITEM 42 A PEDIDO DO DIRETO GERAL, DEVIDO AO VALOR ABUSIVO, DEMAIS ITENS NÃO ATINGE FATURAMENTO MINIMO.</v>
      </c>
    </row>
    <row r="425" spans="1:8" x14ac:dyDescent="0.2">
      <c r="A425" s="156" t="str">
        <f>Ocorrências!G421</f>
        <v>0253/20</v>
      </c>
      <c r="B425" s="136" t="str">
        <f>Ocorrências!B421</f>
        <v>SAÍDA</v>
      </c>
      <c r="C425" s="136" t="str">
        <f>Ocorrências!C421</f>
        <v>CANCELAMENTO</v>
      </c>
      <c r="D425" s="136" t="str">
        <f>Ocorrências!D421</f>
        <v>COMERCIAL CIRURGICA RIOCLARENSE LTDA</v>
      </c>
      <c r="E425" s="136">
        <f>Ocorrências!E421</f>
        <v>35</v>
      </c>
      <c r="F425" s="136">
        <f>Ocorrências!F421</f>
        <v>9500</v>
      </c>
      <c r="G425" s="135">
        <f>Ocorrências!A421</f>
        <v>44076</v>
      </c>
      <c r="H425" s="136" t="str">
        <f>Ocorrências!H421</f>
        <v>CANCELADA A COMPRA DO ITEM 35 A PEDIDO DO DIRETO GERAL, DEVIDO AO VALOR ABUSIVO</v>
      </c>
    </row>
    <row r="426" spans="1:8" x14ac:dyDescent="0.2">
      <c r="A426" s="156" t="str">
        <f>Ocorrências!G422</f>
        <v>0253/20</v>
      </c>
      <c r="B426" s="136" t="str">
        <f>Ocorrências!B422</f>
        <v>SAÍDA</v>
      </c>
      <c r="C426" s="136" t="str">
        <f>Ocorrências!C422</f>
        <v>CANCELAMENTO</v>
      </c>
      <c r="D426" s="136" t="str">
        <f>Ocorrências!D422</f>
        <v>ANDRADE INACIO DOS SANTOS</v>
      </c>
      <c r="E426" s="136">
        <f>Ocorrências!E422</f>
        <v>34</v>
      </c>
      <c r="F426" s="136">
        <f>Ocorrências!F422</f>
        <v>1600</v>
      </c>
      <c r="G426" s="135">
        <f>Ocorrências!A422</f>
        <v>44076</v>
      </c>
      <c r="H426" s="136" t="str">
        <f>Ocorrências!H422</f>
        <v>CANCELADA A COMPRA DO ITEM 34 A PEDIDO DO DIRETO GERAL, DEVIDO AO VALOR ABUSIVO</v>
      </c>
    </row>
    <row r="427" spans="1:8" x14ac:dyDescent="0.2">
      <c r="A427" s="156" t="str">
        <f>Ocorrências!G423</f>
        <v>0246/20</v>
      </c>
      <c r="B427" s="136" t="str">
        <f>Ocorrências!B423</f>
        <v>SAÍDA</v>
      </c>
      <c r="C427" s="136" t="str">
        <f>Ocorrências!C423</f>
        <v>CANCELAMENTO</v>
      </c>
      <c r="D427" s="136" t="str">
        <f>Ocorrências!D423</f>
        <v>MERCANTIL PRIMAR LTDA</v>
      </c>
      <c r="E427" s="136">
        <f>Ocorrências!E423</f>
        <v>11</v>
      </c>
      <c r="F427" s="136">
        <f>Ocorrências!F423</f>
        <v>49.8</v>
      </c>
      <c r="G427" s="135">
        <f>Ocorrências!A423</f>
        <v>44077</v>
      </c>
      <c r="H427" s="136" t="str">
        <f>Ocorrências!H423</f>
        <v>FORNECEDOR NÃO POSSUI SALDO EM ESTOQUE E SEM PREVISÃO.</v>
      </c>
    </row>
    <row r="428" spans="1:8" x14ac:dyDescent="0.2">
      <c r="A428" s="156" t="str">
        <f>Ocorrências!G424</f>
        <v>0246/20</v>
      </c>
      <c r="B428" s="136" t="str">
        <f>Ocorrências!B424</f>
        <v>ENTRADA</v>
      </c>
      <c r="C428" s="136" t="str">
        <f>Ocorrências!C424</f>
        <v>PEDIDO ADICIONAL</v>
      </c>
      <c r="D428" s="136" t="str">
        <f>Ocorrências!D424</f>
        <v xml:space="preserve">MAKRO ATACADISTA SOCIEDADE ANONIMA </v>
      </c>
      <c r="E428" s="136">
        <f>Ocorrências!E424</f>
        <v>11</v>
      </c>
      <c r="F428" s="136">
        <f>Ocorrências!F424</f>
        <v>66.2</v>
      </c>
      <c r="G428" s="135">
        <f>Ocorrências!A424</f>
        <v>44077</v>
      </c>
      <c r="H428" s="136" t="str">
        <f>Ocorrências!H424</f>
        <v>ADICIONAL</v>
      </c>
    </row>
    <row r="429" spans="1:8" x14ac:dyDescent="0.2">
      <c r="A429" s="156" t="str">
        <f>Ocorrências!G425</f>
        <v>0253/20</v>
      </c>
      <c r="B429" s="136" t="str">
        <f>Ocorrências!B425</f>
        <v>ENTRADA</v>
      </c>
      <c r="C429" s="136" t="str">
        <f>Ocorrências!C425</f>
        <v>PEDIDO ADICIONAL</v>
      </c>
      <c r="D429" s="136" t="str">
        <f>Ocorrências!D425</f>
        <v>ANBIOTON IMPORTADORA LTDA</v>
      </c>
      <c r="E429" s="136">
        <f>Ocorrências!E425</f>
        <v>14</v>
      </c>
      <c r="F429" s="136">
        <f>Ocorrências!F425</f>
        <v>58</v>
      </c>
      <c r="G429" s="135">
        <f>Ocorrências!A425</f>
        <v>44077</v>
      </c>
      <c r="H429" s="136" t="str">
        <f>Ocorrências!H425</f>
        <v>ADICIONAL</v>
      </c>
    </row>
    <row r="430" spans="1:8" x14ac:dyDescent="0.2">
      <c r="A430" s="156" t="str">
        <f>Ocorrências!G426</f>
        <v>0253/20</v>
      </c>
      <c r="B430" s="136" t="str">
        <f>Ocorrências!B426</f>
        <v>ENTRADA</v>
      </c>
      <c r="C430" s="136" t="str">
        <f>Ocorrências!C426</f>
        <v>PEDIDO ADICIONAL</v>
      </c>
      <c r="D430" s="136" t="str">
        <f>Ocorrências!D426</f>
        <v>ATIVA COMERCIAL HOSPITALAR LTDA</v>
      </c>
      <c r="E430" s="136" t="str">
        <f>Ocorrências!E426</f>
        <v>11 e 43</v>
      </c>
      <c r="F430" s="136">
        <f>Ocorrências!F426</f>
        <v>73.778000000000006</v>
      </c>
      <c r="G430" s="135">
        <f>Ocorrências!A426</f>
        <v>44077</v>
      </c>
      <c r="H430" s="136" t="str">
        <f>Ocorrências!H426</f>
        <v>ADICIONAL</v>
      </c>
    </row>
    <row r="431" spans="1:8" x14ac:dyDescent="0.2">
      <c r="A431" s="156" t="str">
        <f>Ocorrências!G427</f>
        <v>0254/20</v>
      </c>
      <c r="B431" s="136" t="str">
        <f>Ocorrências!B427</f>
        <v>ENTRADA</v>
      </c>
      <c r="C431" s="136" t="str">
        <f>Ocorrências!C427</f>
        <v>ALTERAÇÃO DE PREÇO</v>
      </c>
      <c r="D431" s="136" t="str">
        <f>Ocorrências!D427</f>
        <v>ATIVA COMERCIAL HOSPITALAR LTDA</v>
      </c>
      <c r="E431" s="136">
        <f>Ocorrências!E427</f>
        <v>4</v>
      </c>
      <c r="F431" s="136">
        <f>Ocorrências!F427</f>
        <v>19.95</v>
      </c>
      <c r="G431" s="135">
        <f>Ocorrências!A427</f>
        <v>44077</v>
      </c>
      <c r="H431" s="136" t="str">
        <f>Ocorrências!H427</f>
        <v>ALTERAÇÃO DE QUANTITATIVO PARA ADEQUAÇÃO DE EMBALAGEM.</v>
      </c>
    </row>
    <row r="432" spans="1:8" x14ac:dyDescent="0.2">
      <c r="A432" s="156" t="str">
        <f>Ocorrências!G428</f>
        <v>0246/20</v>
      </c>
      <c r="B432" s="136" t="str">
        <f>Ocorrências!B428</f>
        <v>SAÍDA</v>
      </c>
      <c r="C432" s="136" t="str">
        <f>Ocorrências!C428</f>
        <v>ALTERAÇÃO DE PREÇO</v>
      </c>
      <c r="D432" s="136" t="str">
        <f>Ocorrências!D428</f>
        <v>ROSEMEIRE SANTOS DA COSTA</v>
      </c>
      <c r="E432" s="136">
        <f>Ocorrências!E428</f>
        <v>84</v>
      </c>
      <c r="F432" s="136">
        <f>Ocorrências!F428</f>
        <v>23.36</v>
      </c>
      <c r="G432" s="135">
        <f>Ocorrências!A428</f>
        <v>44078</v>
      </c>
      <c r="H432" s="136" t="str">
        <f>Ocorrências!H428</f>
        <v>DESCONTO CONSEDIDO PELO FORNECEDOR</v>
      </c>
    </row>
    <row r="433" spans="1:8" x14ac:dyDescent="0.2">
      <c r="A433" s="156" t="str">
        <f>Ocorrências!G429</f>
        <v>0252/20</v>
      </c>
      <c r="B433" s="136" t="str">
        <f>Ocorrências!B429</f>
        <v>SAÍDA</v>
      </c>
      <c r="C433" s="136" t="str">
        <f>Ocorrências!C429</f>
        <v>ENTREGA PARCIAL</v>
      </c>
      <c r="D433" s="136" t="str">
        <f>Ocorrências!D429</f>
        <v>ATIVA COMERCIAL HOSPITALAR LTDA</v>
      </c>
      <c r="E433" s="136">
        <f>Ocorrências!E429</f>
        <v>8</v>
      </c>
      <c r="F433" s="136">
        <f>Ocorrências!F429</f>
        <v>4545</v>
      </c>
      <c r="G433" s="135">
        <f>Ocorrências!A429</f>
        <v>44078</v>
      </c>
      <c r="H433" s="136" t="str">
        <f>Ocorrências!H429</f>
        <v xml:space="preserve">SALDO NÃO ENTREGUE </v>
      </c>
    </row>
    <row r="434" spans="1:8" x14ac:dyDescent="0.2">
      <c r="A434" s="156" t="str">
        <f>Ocorrências!G430</f>
        <v>0257/20</v>
      </c>
      <c r="B434" s="136" t="str">
        <f>Ocorrências!B430</f>
        <v>SAÍDA</v>
      </c>
      <c r="C434" s="136" t="str">
        <f>Ocorrências!C430</f>
        <v>CANCELAMENTO</v>
      </c>
      <c r="D434" s="136" t="str">
        <f>Ocorrências!D430</f>
        <v>SUPRIMAIS SUPRIMENTOS PARA INFORMATICA LTDA</v>
      </c>
      <c r="E434" s="136" t="str">
        <f>Ocorrências!E430</f>
        <v>1;7;11;19</v>
      </c>
      <c r="F434" s="136">
        <f>Ocorrências!F430</f>
        <v>259.98</v>
      </c>
      <c r="G434" s="135">
        <f>Ocorrências!A430</f>
        <v>44082</v>
      </c>
      <c r="H434" s="136" t="str">
        <f>Ocorrências!H430</f>
        <v xml:space="preserve">CANCELADO POR MOROSIDADE </v>
      </c>
    </row>
    <row r="435" spans="1:8" x14ac:dyDescent="0.2">
      <c r="A435" s="156" t="str">
        <f>Ocorrências!G431</f>
        <v>0252/20</v>
      </c>
      <c r="B435" s="136" t="str">
        <f>Ocorrências!B431</f>
        <v>SAÍDA</v>
      </c>
      <c r="C435" s="136" t="str">
        <f>Ocorrências!C431</f>
        <v>CANCELAMENTO</v>
      </c>
      <c r="D435" s="136" t="str">
        <f>Ocorrências!D431</f>
        <v>ASTRA FARMA COM. DE MATERIAL MEDICO HOSPITALAR LTDA</v>
      </c>
      <c r="E435" s="136">
        <f>Ocorrências!E431</f>
        <v>6</v>
      </c>
      <c r="F435" s="136">
        <f>Ocorrências!F431</f>
        <v>2156.25</v>
      </c>
      <c r="G435" s="135">
        <f>Ocorrências!A431</f>
        <v>44083</v>
      </c>
      <c r="H435" s="136" t="str">
        <f>Ocorrências!H431</f>
        <v>FORNECEDOR NÃO POSSUI SALDO EM ESTOQUE E SEM PREVISÃO.</v>
      </c>
    </row>
    <row r="436" spans="1:8" x14ac:dyDescent="0.2">
      <c r="A436" s="156" t="str">
        <f>Ocorrências!G432</f>
        <v>0252/20</v>
      </c>
      <c r="B436" s="136" t="str">
        <f>Ocorrências!B432</f>
        <v>ENTRADA</v>
      </c>
      <c r="C436" s="136" t="str">
        <f>Ocorrências!C432</f>
        <v>PEDIDO ADICIONAL</v>
      </c>
      <c r="D436" s="136" t="str">
        <f>Ocorrências!D432</f>
        <v>FUTURA PRODUTOS MEDICOS HOSPITALARES</v>
      </c>
      <c r="E436" s="136">
        <f>Ocorrências!E432</f>
        <v>6</v>
      </c>
      <c r="F436" s="136">
        <f>Ocorrências!F432</f>
        <v>2325</v>
      </c>
      <c r="G436" s="135">
        <f>Ocorrências!A432</f>
        <v>44083</v>
      </c>
      <c r="H436" s="136" t="str">
        <f>Ocorrências!H432</f>
        <v>ADICIONAL</v>
      </c>
    </row>
    <row r="437" spans="1:8" x14ac:dyDescent="0.2">
      <c r="A437" s="156" t="str">
        <f>Ocorrências!G433</f>
        <v>0255/20</v>
      </c>
      <c r="B437" s="136" t="str">
        <f>Ocorrências!B433</f>
        <v>SAÍDA</v>
      </c>
      <c r="C437" s="136" t="str">
        <f>Ocorrências!C433</f>
        <v>CANCELAMENTO</v>
      </c>
      <c r="D437" s="136" t="str">
        <f>Ocorrências!D433</f>
        <v>LABOR IMPORT</v>
      </c>
      <c r="E437" s="136" t="str">
        <f>Ocorrências!E433</f>
        <v>20;35;64</v>
      </c>
      <c r="F437" s="136">
        <f>Ocorrências!F433</f>
        <v>2340.31</v>
      </c>
      <c r="G437" s="135">
        <f>Ocorrências!A433</f>
        <v>44083</v>
      </c>
      <c r="H437" s="136" t="str">
        <f>Ocorrências!H433</f>
        <v>FRACASSOU O ITEM 20, OS DEMAIS FRACASSARAM POR FATURAMENTO MINIMO</v>
      </c>
    </row>
    <row r="438" spans="1:8" x14ac:dyDescent="0.2">
      <c r="A438" s="156" t="str">
        <f>Ocorrências!G434</f>
        <v>0246/20</v>
      </c>
      <c r="B438" s="136" t="str">
        <f>Ocorrências!B434</f>
        <v>SAÍDA</v>
      </c>
      <c r="C438" s="136" t="str">
        <f>Ocorrências!C434</f>
        <v>CANCELAMENTO</v>
      </c>
      <c r="D438" s="136" t="str">
        <f>Ocorrências!D434</f>
        <v>COMERCIAL DENETOS PROD. ALIMENTICIOS E LIMPEZA LTDA</v>
      </c>
      <c r="E438" s="136">
        <f>Ocorrências!E434</f>
        <v>18</v>
      </c>
      <c r="F438" s="136">
        <f>Ocorrências!F434</f>
        <v>214.5</v>
      </c>
      <c r="G438" s="135">
        <f>Ocorrências!A434</f>
        <v>44084</v>
      </c>
      <c r="H438" s="136" t="str">
        <f>Ocorrências!H434</f>
        <v>FORNECEDOR NÃO POSSUI SALDO EM ESTOQUE E SEM PREVISÃO.</v>
      </c>
    </row>
    <row r="439" spans="1:8" x14ac:dyDescent="0.2">
      <c r="A439" s="156" t="str">
        <f>Ocorrências!G435</f>
        <v>0255/20</v>
      </c>
      <c r="B439" s="136" t="str">
        <f>Ocorrências!B435</f>
        <v>ENTRADA</v>
      </c>
      <c r="C439" s="136" t="str">
        <f>Ocorrências!C435</f>
        <v>PEDIDO ADICIONAL</v>
      </c>
      <c r="D439" s="136" t="str">
        <f>Ocorrências!D435</f>
        <v>CBS MEDICA CIENTIFICA</v>
      </c>
      <c r="E439" s="136">
        <f>Ocorrências!E435</f>
        <v>20</v>
      </c>
      <c r="F439" s="136">
        <f>Ocorrências!F435</f>
        <v>2728</v>
      </c>
      <c r="G439" s="135">
        <f>Ocorrências!A435</f>
        <v>44084</v>
      </c>
      <c r="H439" s="136" t="str">
        <f>Ocorrências!H435</f>
        <v>ADICIONAL</v>
      </c>
    </row>
    <row r="440" spans="1:8" x14ac:dyDescent="0.2">
      <c r="A440" s="156" t="str">
        <f>Ocorrências!G436</f>
        <v>0211/20</v>
      </c>
      <c r="B440" s="136" t="str">
        <f>Ocorrências!B436</f>
        <v>SAÍDA</v>
      </c>
      <c r="C440" s="136" t="str">
        <f>Ocorrências!C436</f>
        <v>ALTERAÇÃO DE PREÇO</v>
      </c>
      <c r="D440" s="136" t="str">
        <f>Ocorrências!D436</f>
        <v>GAVETEIRO COMERCIO IMPORTAÇÃO E EXPORTAÇÃO LTDA</v>
      </c>
      <c r="E440" s="136" t="str">
        <f>Ocorrências!E436</f>
        <v>-</v>
      </c>
      <c r="F440" s="136">
        <f>Ocorrências!F436</f>
        <v>0.2</v>
      </c>
      <c r="G440" s="135">
        <f>Ocorrências!A436</f>
        <v>44088</v>
      </c>
      <c r="H440" s="136" t="str">
        <f>Ocorrências!H436</f>
        <v>DESCONTO SOBRE O TOTAL DOS PRODUTOS</v>
      </c>
    </row>
    <row r="441" spans="1:8" x14ac:dyDescent="0.2">
      <c r="A441" s="156" t="str">
        <f>Ocorrências!G437</f>
        <v>0246/20</v>
      </c>
      <c r="B441" s="136" t="str">
        <f>Ocorrências!B437</f>
        <v>ENTRADA</v>
      </c>
      <c r="C441" s="136" t="str">
        <f>Ocorrências!C437</f>
        <v>ALTERAÇÃO DE PREÇO</v>
      </c>
      <c r="D441" s="136" t="str">
        <f>Ocorrências!D437</f>
        <v>ALMEIDA E CARREIRO COMERCIO DE ALIMENTOS</v>
      </c>
      <c r="E441" s="136">
        <f>Ocorrências!E437</f>
        <v>59</v>
      </c>
      <c r="F441" s="136">
        <f>Ocorrências!F437</f>
        <v>537.5</v>
      </c>
      <c r="G441" s="135">
        <f>Ocorrências!A437</f>
        <v>44088</v>
      </c>
      <c r="H441" s="136" t="str">
        <f>Ocorrências!H437</f>
        <v>ALTERAÇÃO DE VALOR</v>
      </c>
    </row>
    <row r="442" spans="1:8" x14ac:dyDescent="0.2">
      <c r="A442" s="156" t="str">
        <f>Ocorrências!G438</f>
        <v>0246/20</v>
      </c>
      <c r="B442" s="136" t="str">
        <f>Ocorrências!B438</f>
        <v>ENTRADA</v>
      </c>
      <c r="C442" s="136" t="str">
        <f>Ocorrências!C438</f>
        <v>PEDIDO ADICIONAL</v>
      </c>
      <c r="D442" s="136" t="str">
        <f>Ocorrências!D438</f>
        <v>COPOLFOOD COMERCIO DE PRODUTOS ALIMENTICIOS</v>
      </c>
      <c r="E442" s="136">
        <f>Ocorrências!E438</f>
        <v>18</v>
      </c>
      <c r="F442" s="136">
        <f>Ocorrências!F438</f>
        <v>313.3</v>
      </c>
      <c r="G442" s="135">
        <f>Ocorrências!A438</f>
        <v>44088</v>
      </c>
      <c r="H442" s="136" t="str">
        <f>Ocorrências!H438</f>
        <v>ADICIONAL</v>
      </c>
    </row>
    <row r="443" spans="1:8" x14ac:dyDescent="0.2">
      <c r="A443" s="156" t="str">
        <f>Ocorrências!G439</f>
        <v>0264/20</v>
      </c>
      <c r="B443" s="136" t="str">
        <f>Ocorrências!B439</f>
        <v>SAÍDA</v>
      </c>
      <c r="C443" s="136" t="str">
        <f>Ocorrências!C439</f>
        <v>ALTERAÇÃO DE PREÇO</v>
      </c>
      <c r="D443" s="136" t="str">
        <f>Ocorrências!D439</f>
        <v>FBS PRODUTOS DESCARTAVEIS EIRELI</v>
      </c>
      <c r="E443" s="136">
        <f>Ocorrências!E439</f>
        <v>2</v>
      </c>
      <c r="F443" s="136">
        <f>Ocorrências!F439</f>
        <v>1.8</v>
      </c>
      <c r="G443" s="135">
        <f>Ocorrências!A439</f>
        <v>44089</v>
      </c>
      <c r="H443" s="136" t="str">
        <f>Ocorrências!H439</f>
        <v xml:space="preserve">DESCONTO </v>
      </c>
    </row>
    <row r="444" spans="1:8" x14ac:dyDescent="0.2">
      <c r="A444" s="156" t="str">
        <f>Ocorrências!G440</f>
        <v>0264/20</v>
      </c>
      <c r="B444" s="136" t="str">
        <f>Ocorrências!B440</f>
        <v>ENTRADA</v>
      </c>
      <c r="C444" s="136" t="str">
        <f>Ocorrências!C440</f>
        <v>ALTERAÇÃO DE PREÇO</v>
      </c>
      <c r="D444" s="136" t="str">
        <f>Ocorrências!D440</f>
        <v>SALES EQUIPAMENTOS E PRODUTOS DE HIGIENE PESSOAL LTDA</v>
      </c>
      <c r="E444" s="136" t="str">
        <f>Ocorrências!E440</f>
        <v>7;15;27</v>
      </c>
      <c r="F444" s="136">
        <f>Ocorrências!F440</f>
        <v>167.2</v>
      </c>
      <c r="G444" s="135">
        <f>Ocorrências!A440</f>
        <v>44090</v>
      </c>
      <c r="H444" s="136" t="str">
        <f>Ocorrências!H440</f>
        <v>ALTERAÇÃO DE VALORES</v>
      </c>
    </row>
    <row r="445" spans="1:8" x14ac:dyDescent="0.2">
      <c r="A445" s="156" t="str">
        <f>Ocorrências!G441</f>
        <v>0264/20</v>
      </c>
      <c r="B445" s="136" t="str">
        <f>Ocorrências!B441</f>
        <v>SAÍDA</v>
      </c>
      <c r="C445" s="136" t="str">
        <f>Ocorrências!C441</f>
        <v>ALTERAÇÃO DE PREÇO</v>
      </c>
      <c r="D445" s="136" t="str">
        <f>Ocorrências!D441</f>
        <v>SALES EQUIPAMENTOS E PRODUTOS DE HIGIENE PESSOAL LTDA</v>
      </c>
      <c r="E445" s="136" t="str">
        <f>Ocorrências!E441</f>
        <v>-</v>
      </c>
      <c r="F445" s="136">
        <f>Ocorrências!F441</f>
        <v>54.6</v>
      </c>
      <c r="G445" s="135">
        <f>Ocorrências!A441</f>
        <v>44090</v>
      </c>
      <c r="H445" s="136" t="str">
        <f>Ocorrências!H441</f>
        <v>DESCONTO</v>
      </c>
    </row>
    <row r="446" spans="1:8" x14ac:dyDescent="0.2">
      <c r="A446" s="156" t="str">
        <f>Ocorrências!G442</f>
        <v>0255/20</v>
      </c>
      <c r="B446" s="136" t="str">
        <f>Ocorrências!B442</f>
        <v>SAÍDA</v>
      </c>
      <c r="C446" s="136" t="str">
        <f>Ocorrências!C442</f>
        <v>CANCELAMENTO</v>
      </c>
      <c r="D446" s="136" t="str">
        <f>Ocorrências!D442</f>
        <v>OCEAN PROD HOSP LTDA</v>
      </c>
      <c r="E446" s="136">
        <f>Ocorrências!E442</f>
        <v>17</v>
      </c>
      <c r="F446" s="136">
        <f>Ocorrências!F442</f>
        <v>2036.5</v>
      </c>
      <c r="G446" s="135">
        <f>Ocorrências!A442</f>
        <v>44091</v>
      </c>
      <c r="H446" s="136" t="str">
        <f>Ocorrências!H442</f>
        <v>PREÇO FINAL NÃO ACEITO PELO SUPERIOR</v>
      </c>
    </row>
    <row r="447" spans="1:8" x14ac:dyDescent="0.2">
      <c r="A447" s="156" t="str">
        <f>Ocorrências!G443</f>
        <v>0257/20</v>
      </c>
      <c r="B447" s="136" t="str">
        <f>Ocorrências!B443</f>
        <v>ENTRADA</v>
      </c>
      <c r="C447" s="136" t="str">
        <f>Ocorrências!C443</f>
        <v>ALTERAÇÃO DE PREÇO</v>
      </c>
      <c r="D447" s="136" t="str">
        <f>Ocorrências!D443</f>
        <v>R&amp;R COMERCIO DE EQUIPAMENTOS DE INFORMATICA LTDA</v>
      </c>
      <c r="E447" s="136">
        <f>Ocorrências!E443</f>
        <v>2</v>
      </c>
      <c r="F447" s="136">
        <f>Ocorrências!F443</f>
        <v>17.600000000000001</v>
      </c>
      <c r="G447" s="135">
        <f>Ocorrências!A443</f>
        <v>44091</v>
      </c>
      <c r="H447" s="136" t="str">
        <f>Ocorrências!H443</f>
        <v>ALTERADO CONFORME TABELA DE PREÇO DO FORNECEDOR</v>
      </c>
    </row>
    <row r="448" spans="1:8" x14ac:dyDescent="0.2">
      <c r="A448" s="156" t="str">
        <f>Ocorrências!G444</f>
        <v>0255/20</v>
      </c>
      <c r="B448" s="136" t="str">
        <f>Ocorrências!B444</f>
        <v>ENTRADA</v>
      </c>
      <c r="C448" s="136" t="str">
        <f>Ocorrências!C444</f>
        <v>PEDIDO ADICIONAL</v>
      </c>
      <c r="D448" s="136" t="str">
        <f>Ocorrências!D444</f>
        <v>COMERCIAL CIRUGICA RIOCLARENSE LTDA</v>
      </c>
      <c r="E448" s="136" t="str">
        <f>Ocorrências!E444</f>
        <v>LUVA G e M</v>
      </c>
      <c r="F448" s="136">
        <f>Ocorrências!F444</f>
        <v>7245.98</v>
      </c>
      <c r="G448" s="135">
        <f>Ocorrências!A444</f>
        <v>44095</v>
      </c>
      <c r="H448" s="136" t="str">
        <f>Ocorrências!H444</f>
        <v>ADICIONAL</v>
      </c>
    </row>
    <row r="449" spans="1:8" x14ac:dyDescent="0.2">
      <c r="A449" s="156" t="str">
        <f>Ocorrências!G445</f>
        <v>0255/20</v>
      </c>
      <c r="B449" s="136" t="str">
        <f>Ocorrências!B445</f>
        <v>SAÍDA</v>
      </c>
      <c r="C449" s="136" t="str">
        <f>Ocorrências!C445</f>
        <v>CANCELAMENTO</v>
      </c>
      <c r="D449" s="136" t="str">
        <f>Ocorrências!D445</f>
        <v>DMLS</v>
      </c>
      <c r="E449" s="136" t="str">
        <f>Ocorrências!E445</f>
        <v>LUVA G e M</v>
      </c>
      <c r="F449" s="136">
        <f>Ocorrências!F445</f>
        <v>6570</v>
      </c>
      <c r="G449" s="135">
        <f>Ocorrências!A445</f>
        <v>44095</v>
      </c>
      <c r="H449" s="136" t="str">
        <f>Ocorrências!H445</f>
        <v>MOROSIDADE NA ENTREGA</v>
      </c>
    </row>
    <row r="450" spans="1:8" x14ac:dyDescent="0.2">
      <c r="A450" s="156" t="str">
        <f>Ocorrências!G446</f>
        <v>0267/20</v>
      </c>
      <c r="B450" s="136" t="str">
        <f>Ocorrências!B446</f>
        <v>SAÍDA</v>
      </c>
      <c r="C450" s="136" t="str">
        <f>Ocorrências!C446</f>
        <v>CANCELAMENTO</v>
      </c>
      <c r="D450" s="136" t="str">
        <f>Ocorrências!D446</f>
        <v>SISTEMAS DE SERVIÇOS RB QUALITY COM DE EMBALAGENS LTDA</v>
      </c>
      <c r="E450" s="136">
        <f>Ocorrências!E446</f>
        <v>1</v>
      </c>
      <c r="F450" s="136">
        <f>Ocorrências!F446</f>
        <v>66.5</v>
      </c>
      <c r="G450" s="135">
        <f>Ocorrências!A446</f>
        <v>44095</v>
      </c>
      <c r="H450" s="136" t="str">
        <f>Ocorrências!H446</f>
        <v xml:space="preserve">CANCELADO POR MOROSIDADE </v>
      </c>
    </row>
    <row r="451" spans="1:8" x14ac:dyDescent="0.2">
      <c r="A451" s="156" t="str">
        <f>Ocorrências!G447</f>
        <v>0260/20</v>
      </c>
      <c r="B451" s="136" t="str">
        <f>Ocorrências!B447</f>
        <v>ENTRADA</v>
      </c>
      <c r="C451" s="136" t="str">
        <f>Ocorrências!C447</f>
        <v>ALTERAÇÃO DE PREÇO</v>
      </c>
      <c r="D451" s="136" t="str">
        <f>Ocorrências!D447</f>
        <v>EUCLIDES JOAO DOS SANTOS COSMETICOS - ME</v>
      </c>
      <c r="E451" s="136" t="str">
        <f>Ocorrências!E447</f>
        <v>FRETE</v>
      </c>
      <c r="F451" s="136">
        <f>Ocorrências!F447</f>
        <v>15</v>
      </c>
      <c r="G451" s="135">
        <f>Ocorrências!A447</f>
        <v>44096</v>
      </c>
      <c r="H451" s="136" t="str">
        <f>Ocorrências!H447</f>
        <v>FRETE</v>
      </c>
    </row>
    <row r="452" spans="1:8" x14ac:dyDescent="0.2">
      <c r="A452" s="156" t="str">
        <f>Ocorrências!G448</f>
        <v>0272/20</v>
      </c>
      <c r="B452" s="136" t="str">
        <f>Ocorrências!B448</f>
        <v>ENTRADA</v>
      </c>
      <c r="C452" s="136" t="str">
        <f>Ocorrências!C448</f>
        <v>ALTERAÇÃO DE PREÇO</v>
      </c>
      <c r="D452" s="136" t="str">
        <f>Ocorrências!D448</f>
        <v>NOVA MEGA G ATACADISTA DE ALIMENTOS AS</v>
      </c>
      <c r="E452" s="136">
        <f>Ocorrências!E448</f>
        <v>15</v>
      </c>
      <c r="F452" s="136">
        <f>Ocorrências!F448</f>
        <v>35</v>
      </c>
      <c r="G452" s="135">
        <f>Ocorrências!A448</f>
        <v>44104</v>
      </c>
      <c r="H452" s="136">
        <f>Ocorrências!H448</f>
        <v>0</v>
      </c>
    </row>
    <row r="453" spans="1:8" x14ac:dyDescent="0.2">
      <c r="A453" s="156" t="str">
        <f>Ocorrências!G449</f>
        <v>0270/20</v>
      </c>
      <c r="B453" s="136" t="str">
        <f>Ocorrências!B449</f>
        <v>SAÍDA</v>
      </c>
      <c r="C453" s="136" t="str">
        <f>Ocorrências!C449</f>
        <v>ENTREGA PARCIAL</v>
      </c>
      <c r="D453" s="136" t="str">
        <f>Ocorrências!D449</f>
        <v>A V BARROS &amp; VILLARES LTDA</v>
      </c>
      <c r="E453" s="136" t="str">
        <f>Ocorrências!E449</f>
        <v>-</v>
      </c>
      <c r="F453" s="136">
        <f>Ocorrências!F449</f>
        <v>884.68</v>
      </c>
      <c r="G453" s="135">
        <f>Ocorrências!A449</f>
        <v>44105</v>
      </c>
      <c r="H453" s="136" t="str">
        <f>Ocorrências!H449</f>
        <v>SALDO NÃO ENTREGUE (DEMANDA NUTRIÇÃO)</v>
      </c>
    </row>
    <row r="454" spans="1:8" x14ac:dyDescent="0.2">
      <c r="A454" s="156" t="str">
        <f>Ocorrências!G450</f>
        <v>0270/20</v>
      </c>
      <c r="B454" s="136" t="str">
        <f>Ocorrências!B450</f>
        <v>SAÍDA</v>
      </c>
      <c r="C454" s="136" t="str">
        <f>Ocorrências!C450</f>
        <v>ENTREGA PARCIAL</v>
      </c>
      <c r="D454" s="136" t="str">
        <f>Ocorrências!D450</f>
        <v>TROPICAL DISTRIBUIDORA DE HORTIFRUTIGRANJEIROS LTDA</v>
      </c>
      <c r="E454" s="136" t="str">
        <f>Ocorrências!E450</f>
        <v>-</v>
      </c>
      <c r="F454" s="136">
        <f>Ocorrências!F450</f>
        <v>1530.3</v>
      </c>
      <c r="G454" s="135">
        <f>Ocorrências!A450</f>
        <v>44105</v>
      </c>
      <c r="H454" s="136" t="str">
        <f>Ocorrências!H450</f>
        <v>SALDO NÃO ENTREGUE (DEMANDA NUTRIÇÃO)</v>
      </c>
    </row>
    <row r="455" spans="1:8" x14ac:dyDescent="0.2">
      <c r="A455" s="156" t="str">
        <f>Ocorrências!G451</f>
        <v>0272/20</v>
      </c>
      <c r="B455" s="136" t="str">
        <f>Ocorrências!B451</f>
        <v>SAÍDA</v>
      </c>
      <c r="C455" s="136" t="str">
        <f>Ocorrências!C451</f>
        <v>CANCELAMENTO</v>
      </c>
      <c r="D455" s="136" t="str">
        <f>Ocorrências!D451</f>
        <v xml:space="preserve">MAKRO ATACADISTA SOCIEDADE ANONIMA </v>
      </c>
      <c r="E455" s="136" t="str">
        <f>Ocorrências!E451</f>
        <v>13;14;17</v>
      </c>
      <c r="F455" s="136">
        <f>Ocorrências!F451</f>
        <v>1187.2</v>
      </c>
      <c r="G455" s="135">
        <f>Ocorrências!A451</f>
        <v>44105</v>
      </c>
      <c r="H455" s="136" t="str">
        <f>Ocorrências!H451</f>
        <v>SALDO NÃO ENTREGUE (DEMANDA NUTRIÇÃO)</v>
      </c>
    </row>
    <row r="456" spans="1:8" x14ac:dyDescent="0.2">
      <c r="A456" s="156" t="str">
        <f>Ocorrências!G452</f>
        <v>0272/20</v>
      </c>
      <c r="B456" s="136" t="str">
        <f>Ocorrências!B452</f>
        <v>SAÍDA</v>
      </c>
      <c r="C456" s="136" t="str">
        <f>Ocorrências!C452</f>
        <v>ENTREGA PARCIAL</v>
      </c>
      <c r="D456" s="136" t="str">
        <f>Ocorrências!D452</f>
        <v>NOVA MEGA G ATACADISTA DE ALIMENTOS AS</v>
      </c>
      <c r="E456" s="136" t="str">
        <f>Ocorrências!E452</f>
        <v>-</v>
      </c>
      <c r="F456" s="136">
        <f>Ocorrências!F452</f>
        <v>819</v>
      </c>
      <c r="G456" s="135">
        <f>Ocorrências!A452</f>
        <v>44105</v>
      </c>
      <c r="H456" s="136" t="str">
        <f>Ocorrências!H452</f>
        <v>SALDO NÃO ENTREGUE (DEMANDA NUTRIÇÃO)</v>
      </c>
    </row>
    <row r="457" spans="1:8" x14ac:dyDescent="0.2">
      <c r="A457" s="156" t="str">
        <f>Ocorrências!G453</f>
        <v>0272/20</v>
      </c>
      <c r="B457" s="136" t="str">
        <f>Ocorrências!B453</f>
        <v>SAÍDA</v>
      </c>
      <c r="C457" s="136" t="str">
        <f>Ocorrências!C453</f>
        <v>ENTREGA PARCIAL</v>
      </c>
      <c r="D457" s="136" t="str">
        <f>Ocorrências!D453</f>
        <v>ALMEIDA E CARREIRO COMERCIO DE ALIMENTOS</v>
      </c>
      <c r="E457" s="136" t="str">
        <f>Ocorrências!E453</f>
        <v>-</v>
      </c>
      <c r="F457" s="136">
        <f>Ocorrências!F453</f>
        <v>297.62</v>
      </c>
      <c r="G457" s="135">
        <f>Ocorrências!A453</f>
        <v>44105</v>
      </c>
      <c r="H457" s="136" t="str">
        <f>Ocorrências!H453</f>
        <v>SALDO NÃO ENTREGUE (DEMANDA NUTRIÇÃO)</v>
      </c>
    </row>
    <row r="458" spans="1:8" x14ac:dyDescent="0.2">
      <c r="A458" s="156" t="str">
        <f>Ocorrências!G454</f>
        <v>0272/20</v>
      </c>
      <c r="B458" s="136" t="str">
        <f>Ocorrências!B454</f>
        <v>SAÍDA</v>
      </c>
      <c r="C458" s="136" t="str">
        <f>Ocorrências!C454</f>
        <v>ENTREGA PARCIAL</v>
      </c>
      <c r="D458" s="136" t="str">
        <f>Ocorrências!D454</f>
        <v>CFS SUPERMERCADO EIRELI</v>
      </c>
      <c r="E458" s="136" t="str">
        <f>Ocorrências!E454</f>
        <v>-</v>
      </c>
      <c r="F458" s="136">
        <f>Ocorrências!F454</f>
        <v>1251.17</v>
      </c>
      <c r="G458" s="135">
        <f>Ocorrências!A454</f>
        <v>44105</v>
      </c>
      <c r="H458" s="136" t="str">
        <f>Ocorrências!H454</f>
        <v>SALDO NÃO ENTREGUE (DEMANDA NUTRIÇÃO)</v>
      </c>
    </row>
    <row r="459" spans="1:8" x14ac:dyDescent="0.2">
      <c r="A459" s="156" t="str">
        <f>Ocorrências!G455</f>
        <v>0272/20</v>
      </c>
      <c r="B459" s="136" t="str">
        <f>Ocorrências!B455</f>
        <v>SAÍDA</v>
      </c>
      <c r="C459" s="136" t="str">
        <f>Ocorrências!C455</f>
        <v>ENTREGA PARCIAL</v>
      </c>
      <c r="D459" s="136" t="str">
        <f>Ocorrências!D455</f>
        <v>VIEIRA E COUTO COM E DIST DE PROD ALIMENTICIOS</v>
      </c>
      <c r="E459" s="136" t="str">
        <f>Ocorrências!E455</f>
        <v>-</v>
      </c>
      <c r="F459" s="136">
        <f>Ocorrências!F455</f>
        <v>961.4</v>
      </c>
      <c r="G459" s="135">
        <f>Ocorrências!A455</f>
        <v>44105</v>
      </c>
      <c r="H459" s="136" t="str">
        <f>Ocorrências!H455</f>
        <v>SALDO NÃO ENTREGUE (DEMANDA NUTRIÇÃO)</v>
      </c>
    </row>
    <row r="460" spans="1:8" x14ac:dyDescent="0.2">
      <c r="A460" s="156" t="str">
        <f>Ocorrências!G456</f>
        <v>0273/20</v>
      </c>
      <c r="B460" s="136" t="str">
        <f>Ocorrências!B456</f>
        <v>SAÍDA</v>
      </c>
      <c r="C460" s="136" t="str">
        <f>Ocorrências!C456</f>
        <v>ENTREGA PARCIAL</v>
      </c>
      <c r="D460" s="136" t="str">
        <f>Ocorrências!D456</f>
        <v xml:space="preserve">DOM JOÃO PAES E DOCES LTDA </v>
      </c>
      <c r="E460" s="136" t="str">
        <f>Ocorrências!E456</f>
        <v>-</v>
      </c>
      <c r="F460" s="136">
        <f>Ocorrências!F456</f>
        <v>574.21</v>
      </c>
      <c r="G460" s="135">
        <f>Ocorrências!A456</f>
        <v>44105</v>
      </c>
      <c r="H460" s="136" t="str">
        <f>Ocorrências!H456</f>
        <v>SALDO NÃO ENTREGUE (DEMANDA NUTRIÇÃO)</v>
      </c>
    </row>
    <row r="461" spans="1:8" x14ac:dyDescent="0.2">
      <c r="A461" s="156" t="str">
        <f>Ocorrências!G457</f>
        <v>0233/20</v>
      </c>
      <c r="B461" s="136" t="str">
        <f>Ocorrências!B457</f>
        <v>SAÍDA</v>
      </c>
      <c r="C461" s="136" t="str">
        <f>Ocorrências!C457</f>
        <v>CANCELAMENTO</v>
      </c>
      <c r="D461" s="136" t="str">
        <f>Ocorrências!D457</f>
        <v>SUPRIMAIS SUPRIMENTOS PARA INFORMATICA LTDA</v>
      </c>
      <c r="E461" s="136" t="str">
        <f>Ocorrências!E457</f>
        <v>-</v>
      </c>
      <c r="F461" s="136">
        <f>Ocorrências!F457</f>
        <v>167.7</v>
      </c>
      <c r="G461" s="135">
        <f>Ocorrências!A457</f>
        <v>44110</v>
      </c>
      <c r="H461" s="136" t="str">
        <f>Ocorrências!H457</f>
        <v>FORNECEDOR NÃO ENTREGOU O PEDIDO.</v>
      </c>
    </row>
    <row r="462" spans="1:8" x14ac:dyDescent="0.2">
      <c r="A462" s="156" t="str">
        <f>Ocorrências!G458</f>
        <v>0284/20</v>
      </c>
      <c r="B462" s="136" t="str">
        <f>Ocorrências!B458</f>
        <v>ENTRADA</v>
      </c>
      <c r="C462" s="136" t="str">
        <f>Ocorrências!C458</f>
        <v>ADEQUAÇÃO DE QUANTITATIVO</v>
      </c>
      <c r="D462" s="136" t="str">
        <f>Ocorrências!D458</f>
        <v>DUPATRI HOSPITALAR COMERCIO IMPORTACAO E EXPORTACAO LTDA</v>
      </c>
      <c r="E462" s="136">
        <f>Ocorrências!E458</f>
        <v>30</v>
      </c>
      <c r="F462" s="136">
        <f>Ocorrências!F458</f>
        <v>115.44</v>
      </c>
      <c r="G462" s="135">
        <f>Ocorrências!A458</f>
        <v>44110</v>
      </c>
      <c r="H462" s="136" t="str">
        <f>Ocorrências!H458</f>
        <v>ADEQUADO QUANTITATIVO</v>
      </c>
    </row>
    <row r="463" spans="1:8" x14ac:dyDescent="0.2">
      <c r="A463" s="156" t="str">
        <f>Ocorrências!G459</f>
        <v>0284/20</v>
      </c>
      <c r="B463" s="136" t="str">
        <f>Ocorrências!B459</f>
        <v>SAÍDA</v>
      </c>
      <c r="C463" s="136" t="str">
        <f>Ocorrências!C459</f>
        <v>CANCELAMENTO</v>
      </c>
      <c r="D463" s="136" t="str">
        <f>Ocorrências!D459</f>
        <v>CRISTALIA PROD QUIMICOS FARMACEUTICOS LTDA</v>
      </c>
      <c r="E463" s="136">
        <f>Ocorrências!E459</f>
        <v>10</v>
      </c>
      <c r="F463" s="136">
        <f>Ocorrências!F459</f>
        <v>800</v>
      </c>
      <c r="G463" s="135">
        <f>Ocorrências!A459</f>
        <v>44111</v>
      </c>
      <c r="H463" s="136" t="str">
        <f>Ocorrências!H459</f>
        <v>ANEXO EMAIL</v>
      </c>
    </row>
    <row r="464" spans="1:8" x14ac:dyDescent="0.2">
      <c r="A464" s="156" t="str">
        <f>Ocorrências!G460</f>
        <v>0284/20</v>
      </c>
      <c r="B464" s="136" t="str">
        <f>Ocorrências!B460</f>
        <v>SAÍDA</v>
      </c>
      <c r="C464" s="136" t="str">
        <f>Ocorrências!C460</f>
        <v>CANCELAMENTO</v>
      </c>
      <c r="D464" s="136" t="str">
        <f>Ocorrências!D460</f>
        <v>CRISTALIA PROD QUIMICOS FARMACEUTICOS LTDA</v>
      </c>
      <c r="E464" s="136">
        <f>Ocorrências!E460</f>
        <v>61</v>
      </c>
      <c r="F464" s="136">
        <f>Ocorrências!F460</f>
        <v>476.3</v>
      </c>
      <c r="G464" s="135">
        <f>Ocorrências!A460</f>
        <v>44111</v>
      </c>
      <c r="H464" s="136" t="str">
        <f>Ocorrências!H460</f>
        <v>ANEXO EMAIL</v>
      </c>
    </row>
    <row r="465" spans="1:8" x14ac:dyDescent="0.2">
      <c r="A465" s="156" t="str">
        <f>Ocorrências!G461</f>
        <v>0284/20</v>
      </c>
      <c r="B465" s="136" t="str">
        <f>Ocorrências!B461</f>
        <v>SAÍDA</v>
      </c>
      <c r="C465" s="136" t="str">
        <f>Ocorrências!C461</f>
        <v>CANCELAMENTO</v>
      </c>
      <c r="D465" s="136" t="str">
        <f>Ocorrências!D461</f>
        <v>FUTURA PRODUTOS MEDICOS HOSPITALARES</v>
      </c>
      <c r="E465" s="136">
        <f>Ocorrências!E461</f>
        <v>66</v>
      </c>
      <c r="F465" s="136">
        <f>Ocorrências!F461</f>
        <v>119.5</v>
      </c>
      <c r="G465" s="135">
        <f>Ocorrências!A461</f>
        <v>44111</v>
      </c>
      <c r="H465" s="136" t="str">
        <f>Ocorrências!H461</f>
        <v>ANEXO EMAIL</v>
      </c>
    </row>
    <row r="466" spans="1:8" x14ac:dyDescent="0.2">
      <c r="A466" s="156" t="str">
        <f>Ocorrências!G462</f>
        <v>0282/20</v>
      </c>
      <c r="B466" s="136" t="str">
        <f>Ocorrências!B462</f>
        <v>SAÍDA</v>
      </c>
      <c r="C466" s="136" t="str">
        <f>Ocorrências!C462</f>
        <v>CANCELAMENTO</v>
      </c>
      <c r="D466" s="136" t="str">
        <f>Ocorrências!D462</f>
        <v>BRAZMIX COMERCIO VAREGISTA E ATACADISTA LTDA</v>
      </c>
      <c r="E466" s="136" t="str">
        <f>Ocorrências!E462</f>
        <v>9;13</v>
      </c>
      <c r="F466" s="136">
        <f>Ocorrências!F462</f>
        <v>1010</v>
      </c>
      <c r="G466" s="135">
        <f>Ocorrências!A462</f>
        <v>44112</v>
      </c>
      <c r="H466" s="136" t="str">
        <f>Ocorrências!H462</f>
        <v>ANEXO EMAIL</v>
      </c>
    </row>
    <row r="467" spans="1:8" x14ac:dyDescent="0.2">
      <c r="A467" s="156" t="str">
        <f>Ocorrências!G463</f>
        <v>0282/20</v>
      </c>
      <c r="B467" s="136" t="str">
        <f>Ocorrências!B463</f>
        <v>ENTRADA</v>
      </c>
      <c r="C467" s="136" t="str">
        <f>Ocorrências!C463</f>
        <v>PEDIDO ADICIONAL</v>
      </c>
      <c r="D467" s="136" t="str">
        <f>Ocorrências!D463</f>
        <v>ATIVA COMERCIAL HOSPITALAR LTDA</v>
      </c>
      <c r="E467" s="136">
        <f>Ocorrências!E463</f>
        <v>13</v>
      </c>
      <c r="F467" s="136">
        <f>Ocorrências!F463</f>
        <v>627</v>
      </c>
      <c r="G467" s="135">
        <f>Ocorrências!A463</f>
        <v>44112</v>
      </c>
      <c r="H467" s="136" t="str">
        <f>Ocorrências!H463</f>
        <v>ANEXO EMAIL</v>
      </c>
    </row>
    <row r="468" spans="1:8" x14ac:dyDescent="0.2">
      <c r="A468" s="156" t="str">
        <f>Ocorrências!G464</f>
        <v>0282/20</v>
      </c>
      <c r="B468" s="136" t="str">
        <f>Ocorrências!B464</f>
        <v>ENTRADA</v>
      </c>
      <c r="C468" s="136" t="str">
        <f>Ocorrências!C464</f>
        <v>PEDIDO ADICIONAL</v>
      </c>
      <c r="D468" s="136" t="str">
        <f>Ocorrências!D464</f>
        <v>COMERCIAL CIRURGICA RIOCLARENSE</v>
      </c>
      <c r="E468" s="136">
        <f>Ocorrências!E464</f>
        <v>66</v>
      </c>
      <c r="F468" s="136">
        <f>Ocorrências!F464</f>
        <v>508.8</v>
      </c>
      <c r="G468" s="135">
        <f>Ocorrências!A464</f>
        <v>44112</v>
      </c>
      <c r="H468" s="136" t="str">
        <f>Ocorrências!H464</f>
        <v>ANEXO EMAIL</v>
      </c>
    </row>
    <row r="469" spans="1:8" x14ac:dyDescent="0.2">
      <c r="A469" s="156" t="str">
        <f>Ocorrências!G465</f>
        <v>0284/20</v>
      </c>
      <c r="B469" s="136" t="str">
        <f>Ocorrências!B465</f>
        <v>SAÍDA</v>
      </c>
      <c r="C469" s="136" t="str">
        <f>Ocorrências!C465</f>
        <v>CANCELAMENTO</v>
      </c>
      <c r="D469" s="136" t="str">
        <f>Ocorrências!D465</f>
        <v>KAIROS HOSPITALAR DISTRIBUIDORA DE MEDICAMENTOS LTDA</v>
      </c>
      <c r="E469" s="136">
        <f>Ocorrências!E465</f>
        <v>7</v>
      </c>
      <c r="F469" s="136">
        <f>Ocorrências!F465</f>
        <v>213</v>
      </c>
      <c r="G469" s="135">
        <f>Ocorrências!A465</f>
        <v>44112</v>
      </c>
      <c r="H469" s="136" t="str">
        <f>Ocorrências!H465</f>
        <v>ANEXO EMAIL</v>
      </c>
    </row>
    <row r="470" spans="1:8" x14ac:dyDescent="0.2">
      <c r="A470" s="156" t="str">
        <f>Ocorrências!G466</f>
        <v>0284/20</v>
      </c>
      <c r="B470" s="136" t="str">
        <f>Ocorrências!B466</f>
        <v>ENTRADA</v>
      </c>
      <c r="C470" s="136" t="str">
        <f>Ocorrências!C466</f>
        <v>PEDIDO ADICIONAL</v>
      </c>
      <c r="D470" s="136" t="str">
        <f>Ocorrências!D466</f>
        <v>MEDICAMENTAL HOSPITALAR LTDA</v>
      </c>
      <c r="E470" s="136" t="str">
        <f>Ocorrências!E466</f>
        <v>5;10;66;69</v>
      </c>
      <c r="F470" s="136">
        <f>Ocorrências!F466</f>
        <v>5268.84</v>
      </c>
      <c r="G470" s="135">
        <f>Ocorrências!A466</f>
        <v>44112</v>
      </c>
      <c r="H470" s="136" t="str">
        <f>Ocorrências!H466</f>
        <v>ANEXO EMAIL (CISATRACURIO ENTREGUES APENAS 60</v>
      </c>
    </row>
    <row r="471" spans="1:8" x14ac:dyDescent="0.2">
      <c r="A471" s="156" t="str">
        <f>Ocorrências!G467</f>
        <v>0284/20</v>
      </c>
      <c r="B471" s="136" t="str">
        <f>Ocorrências!B467</f>
        <v>SAÍDA</v>
      </c>
      <c r="C471" s="136" t="str">
        <f>Ocorrências!C467</f>
        <v>CANCELAMENTO</v>
      </c>
      <c r="D471" s="136" t="str">
        <f>Ocorrências!D467</f>
        <v>ONCOEXO DISTRIBUIDORA DE MEDICAMENTOS LTDA</v>
      </c>
      <c r="E471" s="136">
        <f>Ocorrências!E467</f>
        <v>5</v>
      </c>
      <c r="F471" s="136">
        <f>Ocorrências!F467</f>
        <v>3330</v>
      </c>
      <c r="G471" s="135">
        <f>Ocorrências!A467</f>
        <v>44112</v>
      </c>
      <c r="H471" s="136" t="str">
        <f>Ocorrências!H467</f>
        <v>ANEXO EMAIL</v>
      </c>
    </row>
    <row r="472" spans="1:8" x14ac:dyDescent="0.2">
      <c r="A472" s="156" t="str">
        <f>Ocorrências!G468</f>
        <v>0284/20</v>
      </c>
      <c r="B472" s="136" t="str">
        <f>Ocorrências!B468</f>
        <v>SAÍDA</v>
      </c>
      <c r="C472" s="136" t="str">
        <f>Ocorrências!C468</f>
        <v>CANCELAMENTO</v>
      </c>
      <c r="D472" s="136" t="str">
        <f>Ocorrências!D468</f>
        <v>ONCOTECH HOSPITALAR COMERCIO DE MEDICAMENTOS LTDA</v>
      </c>
      <c r="E472" s="136">
        <f>Ocorrências!E468</f>
        <v>62</v>
      </c>
      <c r="F472" s="136">
        <f>Ocorrências!F468</f>
        <v>31.8</v>
      </c>
      <c r="G472" s="135">
        <f>Ocorrências!A468</f>
        <v>44112</v>
      </c>
      <c r="H472" s="136" t="str">
        <f>Ocorrências!H468</f>
        <v>ANEXO EMAIL</v>
      </c>
    </row>
    <row r="473" spans="1:8" x14ac:dyDescent="0.2">
      <c r="A473" s="156" t="str">
        <f>Ocorrências!G469</f>
        <v>0284/20</v>
      </c>
      <c r="B473" s="136" t="str">
        <f>Ocorrências!B469</f>
        <v>SAÍDA</v>
      </c>
      <c r="C473" s="136" t="str">
        <f>Ocorrências!C469</f>
        <v>CANCELAMENTO</v>
      </c>
      <c r="D473" s="136" t="str">
        <f>Ocorrências!D469</f>
        <v>PRO HEALTH DISTRIBUIDORA DE MEDICAMENTOS EIRELI ME</v>
      </c>
      <c r="E473" s="136" t="str">
        <f>Ocorrências!E469</f>
        <v>26;37</v>
      </c>
      <c r="F473" s="136">
        <f>Ocorrências!F469</f>
        <v>500</v>
      </c>
      <c r="G473" s="135">
        <f>Ocorrências!A469</f>
        <v>44112</v>
      </c>
      <c r="H473" s="136" t="str">
        <f>Ocorrências!H469</f>
        <v>MOROSIDADE NA ENTREGA</v>
      </c>
    </row>
    <row r="474" spans="1:8" x14ac:dyDescent="0.2">
      <c r="A474" s="156" t="str">
        <f>Ocorrências!G470</f>
        <v>0282/20</v>
      </c>
      <c r="B474" s="136" t="str">
        <f>Ocorrências!B470</f>
        <v>ENTRADA</v>
      </c>
      <c r="C474" s="136" t="str">
        <f>Ocorrências!C470</f>
        <v>ADEQUAÇÃO DE QUANTITATIVO</v>
      </c>
      <c r="D474" s="136" t="str">
        <f>Ocorrências!D470</f>
        <v>MEDICAMENTAL HOSPITALAR LTDA</v>
      </c>
      <c r="E474" s="136">
        <f>Ocorrências!E470</f>
        <v>4</v>
      </c>
      <c r="F474" s="136">
        <f>Ocorrências!F470</f>
        <v>59.64</v>
      </c>
      <c r="G474" s="135">
        <f>Ocorrências!A470</f>
        <v>44113</v>
      </c>
      <c r="H474" s="136" t="str">
        <f>Ocorrências!H470</f>
        <v>ANEXO EMAIL</v>
      </c>
    </row>
    <row r="475" spans="1:8" x14ac:dyDescent="0.2">
      <c r="A475" s="156" t="str">
        <f>Ocorrências!G471</f>
        <v>0282/20</v>
      </c>
      <c r="B475" s="136" t="str">
        <f>Ocorrências!B471</f>
        <v>ENTRADA</v>
      </c>
      <c r="C475" s="136" t="str">
        <f>Ocorrências!C471</f>
        <v>ADEQUAÇÃO DE QUANTITATIVO</v>
      </c>
      <c r="D475" s="136" t="str">
        <f>Ocorrências!D471</f>
        <v>BRAZMIX COMERCIO VAREGISTA E ATACADISTA LTDA</v>
      </c>
      <c r="E475" s="136" t="str">
        <f>Ocorrências!E471</f>
        <v>6;9</v>
      </c>
      <c r="F475" s="136">
        <f>Ocorrências!F471</f>
        <v>85</v>
      </c>
      <c r="G475" s="135">
        <f>Ocorrências!A471</f>
        <v>44113</v>
      </c>
      <c r="H475" s="136" t="str">
        <f>Ocorrências!H471</f>
        <v>ADEQUAÇÃO DE EMBALAGEM</v>
      </c>
    </row>
    <row r="476" spans="1:8" x14ac:dyDescent="0.2">
      <c r="A476" s="156" t="str">
        <f>Ocorrências!G472</f>
        <v>0282/20</v>
      </c>
      <c r="B476" s="136" t="str">
        <f>Ocorrências!B472</f>
        <v>SAÍDA</v>
      </c>
      <c r="C476" s="136" t="str">
        <f>Ocorrências!C472</f>
        <v>CANCELAMENTO</v>
      </c>
      <c r="D476" s="136" t="str">
        <f>Ocorrências!D472</f>
        <v>PRO HEALTH DISTRIBUIDORA DE MEDICAMENTOS EIRELI ME</v>
      </c>
      <c r="E476" s="136">
        <f>Ocorrências!E472</f>
        <v>1</v>
      </c>
      <c r="F476" s="136">
        <f>Ocorrências!F472</f>
        <v>1050</v>
      </c>
      <c r="G476" s="135">
        <f>Ocorrências!A472</f>
        <v>44113</v>
      </c>
      <c r="H476" s="136" t="str">
        <f>Ocorrências!H472</f>
        <v xml:space="preserve">CANCELADO POR MOROSIDADE </v>
      </c>
    </row>
    <row r="477" spans="1:8" x14ac:dyDescent="0.2">
      <c r="A477" s="156" t="str">
        <f>Ocorrências!G473</f>
        <v>0286/20</v>
      </c>
      <c r="B477" s="136" t="str">
        <f>Ocorrências!B473</f>
        <v>ENTRADA</v>
      </c>
      <c r="C477" s="136" t="str">
        <f>Ocorrências!C473</f>
        <v>PEDIDO ADICIONAL</v>
      </c>
      <c r="D477" s="136" t="str">
        <f>Ocorrências!D473</f>
        <v>CIRURGICA FERNANDES COMERCIO MATERIAIS CIRURGICOS  HOSPITALARES LTDA</v>
      </c>
      <c r="E477" s="136">
        <f>Ocorrências!E473</f>
        <v>76</v>
      </c>
      <c r="F477" s="136">
        <f>Ocorrências!F473</f>
        <v>42</v>
      </c>
      <c r="G477" s="135">
        <f>Ocorrências!A473</f>
        <v>44113</v>
      </c>
      <c r="H477" s="136" t="str">
        <f>Ocorrências!H473</f>
        <v>ADICIONAL</v>
      </c>
    </row>
    <row r="478" spans="1:8" x14ac:dyDescent="0.2">
      <c r="A478" s="156" t="str">
        <f>Ocorrências!G474</f>
        <v>0286/20</v>
      </c>
      <c r="B478" s="136" t="str">
        <f>Ocorrências!B474</f>
        <v>SAÍDA</v>
      </c>
      <c r="C478" s="136" t="str">
        <f>Ocorrências!C474</f>
        <v>CANCELAMENTO</v>
      </c>
      <c r="D478" s="136" t="str">
        <f>Ocorrências!D474</f>
        <v>OCEAN PROD HOSP LTDA</v>
      </c>
      <c r="E478" s="136">
        <f>Ocorrências!E474</f>
        <v>76</v>
      </c>
      <c r="F478" s="136">
        <f>Ocorrências!F474</f>
        <v>37</v>
      </c>
      <c r="G478" s="135">
        <f>Ocorrências!A474</f>
        <v>44113</v>
      </c>
      <c r="H478" s="136" t="str">
        <f>Ocorrências!H474</f>
        <v>FORNECEDOR NÃO POSSUI SALDO EM ESTOQUE E SEM PREVISÃO.</v>
      </c>
    </row>
    <row r="479" spans="1:8" x14ac:dyDescent="0.2">
      <c r="A479" s="156" t="str">
        <f>Ocorrências!G475</f>
        <v>0286/20</v>
      </c>
      <c r="B479" s="136" t="str">
        <f>Ocorrências!B475</f>
        <v>ENTRADA</v>
      </c>
      <c r="C479" s="136" t="str">
        <f>Ocorrências!C475</f>
        <v>ALTERAÇÃO DE PREÇO</v>
      </c>
      <c r="D479" s="136" t="str">
        <f>Ocorrências!D475</f>
        <v>DE PAULI COMERCIO REPRESENTAÇÃO IMP E EXP LTDA</v>
      </c>
      <c r="E479" s="136">
        <f>Ocorrências!E475</f>
        <v>65</v>
      </c>
      <c r="F479" s="136">
        <f>Ocorrências!F475</f>
        <v>7.02</v>
      </c>
      <c r="G479" s="135">
        <f>Ocorrências!A475</f>
        <v>44113</v>
      </c>
      <c r="H479" s="136" t="str">
        <f>Ocorrências!H475</f>
        <v>ALTERAÇÃO DE QUANTITATIVO PARA ADEQUAÇÃO DE EMBALAGEM.</v>
      </c>
    </row>
    <row r="480" spans="1:8" x14ac:dyDescent="0.2">
      <c r="A480" s="156" t="str">
        <f>Ocorrências!G476</f>
        <v>0286/20</v>
      </c>
      <c r="B480" s="136" t="str">
        <f>Ocorrências!B476</f>
        <v>SAÍDA</v>
      </c>
      <c r="C480" s="136" t="str">
        <f>Ocorrências!C476</f>
        <v>ALTERAÇÃO DE PREÇO</v>
      </c>
      <c r="D480" s="136" t="str">
        <f>Ocorrências!D476</f>
        <v>MACK MEDICAL IMPORTAÇÃO E EXPORTAÇÃO LTDA</v>
      </c>
      <c r="E480" s="136">
        <f>Ocorrências!E476</f>
        <v>48</v>
      </c>
      <c r="F480" s="136">
        <f>Ocorrências!F476</f>
        <v>7.0000000000000007E-2</v>
      </c>
      <c r="G480" s="135">
        <f>Ocorrências!A476</f>
        <v>44117</v>
      </c>
      <c r="H480" s="136" t="str">
        <f>Ocorrências!H476</f>
        <v>DESCONTO DE ARREDONDAMENTO NO VALOR DO PRODUTO</v>
      </c>
    </row>
    <row r="481" spans="1:8" x14ac:dyDescent="0.2">
      <c r="A481" s="156" t="str">
        <f>Ocorrências!G477</f>
        <v>0230/18</v>
      </c>
      <c r="B481" s="136" t="str">
        <f>Ocorrências!B477</f>
        <v>SAÍDA</v>
      </c>
      <c r="C481" s="136" t="str">
        <f>Ocorrências!C477</f>
        <v>ENTREGA PARCIAL</v>
      </c>
      <c r="D481" s="136" t="str">
        <f>Ocorrências!D477</f>
        <v>CMW SAUDE E TECNOLOGIA IMPORTACAO E EXPORTACAO LTDA</v>
      </c>
      <c r="E481" s="136" t="str">
        <f>Ocorrências!E477</f>
        <v>-</v>
      </c>
      <c r="F481" s="136">
        <f>Ocorrências!F477</f>
        <v>1668</v>
      </c>
      <c r="G481" s="135">
        <f>Ocorrências!A477</f>
        <v>44119</v>
      </c>
      <c r="H481" s="136" t="str">
        <f>Ocorrências!H477</f>
        <v>SALDO NÃO ENTEGUE (SOB DEMANDA)</v>
      </c>
    </row>
    <row r="482" spans="1:8" x14ac:dyDescent="0.2">
      <c r="A482" s="156" t="str">
        <f>Ocorrências!G478</f>
        <v>0230/18</v>
      </c>
      <c r="B482" s="136" t="str">
        <f>Ocorrências!B478</f>
        <v>SAÍDA</v>
      </c>
      <c r="C482" s="136" t="str">
        <f>Ocorrências!C478</f>
        <v>ENTREGA PARCIAL</v>
      </c>
      <c r="D482" s="136" t="str">
        <f>Ocorrências!D478</f>
        <v>SANESMAR COMERCIAL LTDA EPP</v>
      </c>
      <c r="E482" s="136" t="str">
        <f>Ocorrências!E478</f>
        <v>-</v>
      </c>
      <c r="F482" s="136">
        <f>Ocorrências!F478</f>
        <v>37606.97</v>
      </c>
      <c r="G482" s="135">
        <f>Ocorrências!A478</f>
        <v>44119</v>
      </c>
      <c r="H482" s="136" t="str">
        <f>Ocorrências!H478</f>
        <v>SALDO NÃO ENTEGUE (SOB DEMANDA)</v>
      </c>
    </row>
    <row r="483" spans="1:8" x14ac:dyDescent="0.2">
      <c r="A483" s="156" t="str">
        <f>Ocorrências!G479</f>
        <v>0230/18</v>
      </c>
      <c r="B483" s="136" t="str">
        <f>Ocorrências!B479</f>
        <v>ENTRADA</v>
      </c>
      <c r="C483" s="136" t="str">
        <f>Ocorrências!C479</f>
        <v>ADEQUAÇÃO DE QUANTITATIVO</v>
      </c>
      <c r="D483" s="136" t="str">
        <f>Ocorrências!D479</f>
        <v xml:space="preserve">NATBIO IMPORTADORA LTDA </v>
      </c>
      <c r="E483" s="136" t="str">
        <f>Ocorrências!E479</f>
        <v>-</v>
      </c>
      <c r="F483" s="136">
        <f>Ocorrências!F479</f>
        <v>244.4</v>
      </c>
      <c r="G483" s="135">
        <f>Ocorrências!A479</f>
        <v>44119</v>
      </c>
      <c r="H483" s="136" t="str">
        <f>Ocorrências!H479</f>
        <v>SALDO NÃO ENTEGUE (SOB DEMANDA)</v>
      </c>
    </row>
    <row r="484" spans="1:8" x14ac:dyDescent="0.2">
      <c r="A484" s="156" t="str">
        <f>Ocorrências!G480</f>
        <v>0288/20</v>
      </c>
      <c r="B484" s="136" t="str">
        <f>Ocorrências!B480</f>
        <v>ENTRADA</v>
      </c>
      <c r="C484" s="136" t="str">
        <f>Ocorrências!C480</f>
        <v>ALTERAÇÃO DE PREÇO</v>
      </c>
      <c r="D484" s="136" t="str">
        <f>Ocorrências!D480</f>
        <v>SALES EQUIPAMENTOS E PRODUTOS DE HIGIENE PESSOAL LTDA</v>
      </c>
      <c r="E484" s="136" t="str">
        <f>Ocorrências!E480</f>
        <v>32 e 33</v>
      </c>
      <c r="F484" s="136">
        <f>Ocorrências!F480</f>
        <v>31.4</v>
      </c>
      <c r="G484" s="135">
        <f>Ocorrências!A480</f>
        <v>44119</v>
      </c>
      <c r="H484" s="136" t="str">
        <f>Ocorrências!H480</f>
        <v>ALTERAÇÃO DE VALOR CONFORME E-MAIL DO FORNECEDOR</v>
      </c>
    </row>
    <row r="485" spans="1:8" x14ac:dyDescent="0.2">
      <c r="A485" s="156" t="str">
        <f>Ocorrências!G481</f>
        <v>0291/20</v>
      </c>
      <c r="B485" s="136" t="str">
        <f>Ocorrências!B481</f>
        <v>SAÍDA</v>
      </c>
      <c r="C485" s="136" t="str">
        <f>Ocorrências!C481</f>
        <v>ENTREGA PARCIAL</v>
      </c>
      <c r="D485" s="136" t="str">
        <f>Ocorrências!D481</f>
        <v>MANUELLA COMERCIO DE COSMETICOS LTDA ME</v>
      </c>
      <c r="E485" s="136">
        <f>Ocorrências!E481</f>
        <v>8</v>
      </c>
      <c r="F485" s="136">
        <f>Ocorrências!F481</f>
        <v>6.8</v>
      </c>
      <c r="G485" s="135">
        <f>Ocorrências!A481</f>
        <v>44119</v>
      </c>
      <c r="H485" s="136" t="str">
        <f>Ocorrências!H481</f>
        <v>SALDO NÃO ENTREGUE PELO FORNECEDOR</v>
      </c>
    </row>
    <row r="486" spans="1:8" x14ac:dyDescent="0.2">
      <c r="A486" s="156" t="str">
        <f>Ocorrências!G482</f>
        <v>0288/20</v>
      </c>
      <c r="B486" s="136" t="str">
        <f>Ocorrências!B482</f>
        <v>SAÍDA</v>
      </c>
      <c r="C486" s="136" t="str">
        <f>Ocorrências!C482</f>
        <v>ALTERAÇÃO DE PREÇO</v>
      </c>
      <c r="D486" s="136" t="str">
        <f>Ocorrências!D482</f>
        <v>SALES EQUIPAMENTOS E PRODUTOS DE HIGIENE PESSOAL LTDA</v>
      </c>
      <c r="E486" s="136" t="str">
        <f>Ocorrências!E482</f>
        <v>04, 28 e 29</v>
      </c>
      <c r="F486" s="136">
        <f>Ocorrências!F482</f>
        <v>31.4</v>
      </c>
      <c r="G486" s="135">
        <f>Ocorrências!A482</f>
        <v>44120</v>
      </c>
      <c r="H486" s="136" t="str">
        <f>Ocorrências!H482</f>
        <v>ALTERAÇÃO DE VALOR CONFORME E-MAIL DO FORNECEDOR</v>
      </c>
    </row>
    <row r="487" spans="1:8" x14ac:dyDescent="0.2">
      <c r="A487" s="156" t="str">
        <f>Ocorrências!G483</f>
        <v>0286/20</v>
      </c>
      <c r="B487" s="136" t="str">
        <f>Ocorrências!B483</f>
        <v>ENTRADA</v>
      </c>
      <c r="C487" s="136" t="str">
        <f>Ocorrências!C483</f>
        <v>PEDIDO ADICIONAL</v>
      </c>
      <c r="D487" s="136" t="str">
        <f>Ocorrências!D483</f>
        <v>ALIANÇA COMERCIO DE MATERIAL HOSPITALAR</v>
      </c>
      <c r="E487" s="136">
        <f>Ocorrências!E483</f>
        <v>67</v>
      </c>
      <c r="F487" s="136">
        <f>Ocorrências!F483</f>
        <v>1200</v>
      </c>
      <c r="G487" s="135">
        <f>Ocorrências!A483</f>
        <v>44123</v>
      </c>
      <c r="H487" s="136" t="str">
        <f>Ocorrências!H483</f>
        <v>ADICIONAL</v>
      </c>
    </row>
    <row r="488" spans="1:8" x14ac:dyDescent="0.2">
      <c r="A488" s="156" t="str">
        <f>Ocorrências!G484</f>
        <v>0289/20</v>
      </c>
      <c r="B488" s="136" t="str">
        <f>Ocorrências!B484</f>
        <v>SAÍDA</v>
      </c>
      <c r="C488" s="136" t="str">
        <f>Ocorrências!C484</f>
        <v>CANCELAMENTO</v>
      </c>
      <c r="D488" s="136" t="str">
        <f>Ocorrências!D484</f>
        <v>KOPELL DISTRIBUIÇÃO E LOGISTICA LTDA</v>
      </c>
      <c r="E488" s="136" t="str">
        <f>Ocorrências!E484</f>
        <v>14 e 25</v>
      </c>
      <c r="F488" s="136">
        <f>Ocorrências!F484</f>
        <v>64.599999999999994</v>
      </c>
      <c r="G488" s="135">
        <f>Ocorrências!A484</f>
        <v>44123</v>
      </c>
      <c r="H488" s="136" t="str">
        <f>Ocorrências!H484</f>
        <v>FORNECEDOR NÃO MANTEVE OS VALORES OFERTADOS</v>
      </c>
    </row>
    <row r="489" spans="1:8" x14ac:dyDescent="0.2">
      <c r="A489" s="156" t="str">
        <f>Ocorrências!G485</f>
        <v>0289/20</v>
      </c>
      <c r="B489" s="136" t="str">
        <f>Ocorrências!B485</f>
        <v>ENTRADA</v>
      </c>
      <c r="C489" s="136" t="str">
        <f>Ocorrências!C485</f>
        <v>PEDIDO ADICIONAL</v>
      </c>
      <c r="D489" s="136" t="str">
        <f>Ocorrências!D485</f>
        <v>GAVETEIRO COMERCIO IMPORTAÇÃO E EXPORTAÇÃO LTDA</v>
      </c>
      <c r="E489" s="136" t="str">
        <f>Ocorrências!E485</f>
        <v>14 e 25</v>
      </c>
      <c r="F489" s="136">
        <f>Ocorrências!F485</f>
        <v>130.63</v>
      </c>
      <c r="G489" s="135">
        <f>Ocorrências!A485</f>
        <v>44123</v>
      </c>
      <c r="H489" s="136" t="str">
        <f>Ocorrências!H485</f>
        <v>ADICIONAL</v>
      </c>
    </row>
    <row r="490" spans="1:8" x14ac:dyDescent="0.2">
      <c r="A490" s="156" t="str">
        <f>Ocorrências!G486</f>
        <v>0289/20</v>
      </c>
      <c r="B490" s="136" t="str">
        <f>Ocorrências!B486</f>
        <v>ENTRADA</v>
      </c>
      <c r="C490" s="136" t="str">
        <f>Ocorrências!C486</f>
        <v>ALTERAÇÃO DE PREÇO</v>
      </c>
      <c r="D490" s="136" t="str">
        <f>Ocorrências!D486</f>
        <v>GAVETEIRO COMERCIO IMPORTAÇÃO E EXPORTAÇÃO LTDA</v>
      </c>
      <c r="E490" s="136" t="str">
        <f>Ocorrências!E486</f>
        <v>03,09,26 e 08</v>
      </c>
      <c r="F490" s="136">
        <f>Ocorrências!F486</f>
        <v>10.91</v>
      </c>
      <c r="G490" s="135">
        <f>Ocorrências!A486</f>
        <v>44123</v>
      </c>
      <c r="H490" s="136" t="str">
        <f>Ocorrências!H486</f>
        <v>ALTERAÇÃO DE VALORES CONFORME E-MAIL</v>
      </c>
    </row>
    <row r="491" spans="1:8" x14ac:dyDescent="0.2">
      <c r="A491" s="156" t="str">
        <f>Ocorrências!G487</f>
        <v>0289/20</v>
      </c>
      <c r="B491" s="136" t="str">
        <f>Ocorrências!B487</f>
        <v>ENTRADA</v>
      </c>
      <c r="C491" s="136" t="str">
        <f>Ocorrências!C487</f>
        <v>PEDIDO ADICIONAL</v>
      </c>
      <c r="D491" s="136" t="str">
        <f>Ocorrências!D487</f>
        <v>KOPELL DISTRIBUIÇÃO E LOGISTICA LTDA</v>
      </c>
      <c r="E491" s="136">
        <f>Ocorrências!E487</f>
        <v>19</v>
      </c>
      <c r="F491" s="136">
        <f>Ocorrências!F487</f>
        <v>28.4</v>
      </c>
      <c r="G491" s="135">
        <f>Ocorrências!A487</f>
        <v>44123</v>
      </c>
      <c r="H491" s="136" t="str">
        <f>Ocorrências!H487</f>
        <v>ADICIONAL</v>
      </c>
    </row>
    <row r="492" spans="1:8" x14ac:dyDescent="0.2">
      <c r="A492" s="156" t="str">
        <f>Ocorrências!G488</f>
        <v>0289/20</v>
      </c>
      <c r="B492" s="136" t="str">
        <f>Ocorrências!B488</f>
        <v>SAÍDA</v>
      </c>
      <c r="C492" s="136" t="str">
        <f>Ocorrências!C488</f>
        <v>CANCELAMENTO</v>
      </c>
      <c r="D492" s="136" t="str">
        <f>Ocorrências!D488</f>
        <v>GAVETEIRO COMERCIO IMPORTAÇÃO E EXPORTAÇÃO LTDA</v>
      </c>
      <c r="E492" s="136">
        <f>Ocorrências!E488</f>
        <v>19</v>
      </c>
      <c r="F492" s="136">
        <f>Ocorrências!F488</f>
        <v>56.7</v>
      </c>
      <c r="G492" s="135">
        <f>Ocorrências!A488</f>
        <v>44123</v>
      </c>
      <c r="H492" s="136" t="str">
        <f>Ocorrências!H488</f>
        <v>FORNECEDOR NÃO MANTEVE OS VALORES OFERTADOS NO PORTAL</v>
      </c>
    </row>
    <row r="493" spans="1:8" x14ac:dyDescent="0.2">
      <c r="A493" s="156" t="str">
        <f>Ocorrências!G489</f>
        <v>0282/20</v>
      </c>
      <c r="B493" s="136" t="str">
        <f>Ocorrências!B489</f>
        <v>SAÍDA</v>
      </c>
      <c r="C493" s="136" t="str">
        <f>Ocorrências!C489</f>
        <v>CANCELAMENTO</v>
      </c>
      <c r="D493" s="136" t="str">
        <f>Ocorrências!D489</f>
        <v>KAIROS HOSPITALAR DISTRIBUIDORA DE MEDICAMENTOS LTDA</v>
      </c>
      <c r="E493" s="136">
        <f>Ocorrências!E489</f>
        <v>7</v>
      </c>
      <c r="F493" s="136">
        <f>Ocorrências!F489</f>
        <v>5440</v>
      </c>
      <c r="G493" s="135">
        <f>Ocorrências!A489</f>
        <v>44125</v>
      </c>
      <c r="H493" s="136" t="str">
        <f>Ocorrências!H489</f>
        <v>ANEXO EMAIL</v>
      </c>
    </row>
    <row r="494" spans="1:8" x14ac:dyDescent="0.2">
      <c r="A494" s="156" t="str">
        <f>Ocorrências!G490</f>
        <v>0282/20</v>
      </c>
      <c r="B494" s="136" t="str">
        <f>Ocorrências!B490</f>
        <v>ENTRADA</v>
      </c>
      <c r="C494" s="136" t="str">
        <f>Ocorrências!C490</f>
        <v>PEDIDO ADICIONAL</v>
      </c>
      <c r="D494" s="136" t="str">
        <f>Ocorrências!D490</f>
        <v>BRAZMIX COMERCIO VAREGISTA E ATACADISTA LTDA</v>
      </c>
      <c r="E494" s="136">
        <f>Ocorrências!E490</f>
        <v>7</v>
      </c>
      <c r="F494" s="136">
        <f>Ocorrências!F490</f>
        <v>5552.07</v>
      </c>
      <c r="G494" s="135">
        <f>Ocorrências!A490</f>
        <v>44125</v>
      </c>
      <c r="H494" s="136" t="str">
        <f>Ocorrências!H490</f>
        <v>ANEXO EMAIL</v>
      </c>
    </row>
    <row r="495" spans="1:8" x14ac:dyDescent="0.2">
      <c r="A495" s="156" t="str">
        <f>Ocorrências!G491</f>
        <v>0286/20</v>
      </c>
      <c r="B495" s="136" t="str">
        <f>Ocorrências!B491</f>
        <v>ENTRADA</v>
      </c>
      <c r="C495" s="136" t="str">
        <f>Ocorrências!C491</f>
        <v>PEDIDO ADICIONAL</v>
      </c>
      <c r="D495" s="136" t="str">
        <f>Ocorrências!D491</f>
        <v>COMERCIAL CIRURGICA RIOCLARENSE</v>
      </c>
      <c r="E495" s="136">
        <f>Ocorrências!E491</f>
        <v>51</v>
      </c>
      <c r="F495" s="136">
        <f>Ocorrências!F491</f>
        <v>521.6</v>
      </c>
      <c r="G495" s="135">
        <f>Ocorrências!A491</f>
        <v>44126</v>
      </c>
      <c r="H495" s="136" t="str">
        <f>Ocorrências!H491</f>
        <v>ADICIONAL</v>
      </c>
    </row>
    <row r="496" spans="1:8" x14ac:dyDescent="0.2">
      <c r="A496" s="156" t="str">
        <f>Ocorrências!G492</f>
        <v>0286/20</v>
      </c>
      <c r="B496" s="136" t="str">
        <f>Ocorrências!B492</f>
        <v>SAÍDA</v>
      </c>
      <c r="C496" s="136" t="str">
        <f>Ocorrências!C492</f>
        <v>CANCELAMENTO</v>
      </c>
      <c r="D496" s="136" t="str">
        <f>Ocorrências!D492</f>
        <v>SUPERMED COMERCIO E IMPORTAÇÃO DE PRODUTOS MEDICOS E HOSPITALARES LTDA</v>
      </c>
      <c r="E496" s="136">
        <f>Ocorrências!E492</f>
        <v>51</v>
      </c>
      <c r="F496" s="136">
        <f>Ocorrências!F492</f>
        <v>229</v>
      </c>
      <c r="G496" s="135">
        <f>Ocorrências!A492</f>
        <v>44126</v>
      </c>
      <c r="H496" s="136" t="str">
        <f>Ocorrências!H492</f>
        <v>FONECEDOR NÃO MANTEVE OS VALORES OFERTADOS</v>
      </c>
    </row>
    <row r="497" spans="1:8" x14ac:dyDescent="0.2">
      <c r="A497" s="156" t="str">
        <f>Ocorrências!G493</f>
        <v>0289/20</v>
      </c>
      <c r="B497" s="136" t="str">
        <f>Ocorrências!B493</f>
        <v>SAÍDA</v>
      </c>
      <c r="C497" s="136" t="str">
        <f>Ocorrências!C493</f>
        <v>ENTREGA PARCIAL</v>
      </c>
      <c r="D497" s="136" t="str">
        <f>Ocorrências!D493</f>
        <v>GAVETEIRO COMERCIO IMPORTAÇÃO E EXPORTAÇÃO LTDA</v>
      </c>
      <c r="E497" s="136">
        <f>Ocorrências!E493</f>
        <v>5</v>
      </c>
      <c r="F497" s="136">
        <f>Ocorrências!F493</f>
        <v>34.86</v>
      </c>
      <c r="G497" s="135">
        <f>Ocorrências!A493</f>
        <v>44127</v>
      </c>
      <c r="H497" s="136" t="str">
        <f>Ocorrências!H493</f>
        <v>SALDO NÃO ENTREGUE PELO FORNECEDOR</v>
      </c>
    </row>
    <row r="498" spans="1:8" x14ac:dyDescent="0.2">
      <c r="A498" s="156" t="str">
        <f>Ocorrências!G494</f>
        <v>0289/20</v>
      </c>
      <c r="B498" s="136" t="str">
        <f>Ocorrências!B494</f>
        <v>SAÍDA</v>
      </c>
      <c r="C498" s="136" t="str">
        <f>Ocorrências!C494</f>
        <v>ALTERAÇÃO DE PREÇO</v>
      </c>
      <c r="D498" s="136" t="str">
        <f>Ocorrências!D494</f>
        <v>GAVETEIRO COMERCIO IMPORTAÇÃO E EXPORTAÇÃO LTDA</v>
      </c>
      <c r="E498" s="136">
        <f>Ocorrências!E494</f>
        <v>25</v>
      </c>
      <c r="F498" s="136">
        <f>Ocorrências!F494</f>
        <v>5.71</v>
      </c>
      <c r="G498" s="135">
        <f>Ocorrências!A494</f>
        <v>44127</v>
      </c>
      <c r="H498" s="136" t="str">
        <f>Ocorrências!H494</f>
        <v>DESCONTO NO PRODUTO</v>
      </c>
    </row>
    <row r="499" spans="1:8" x14ac:dyDescent="0.2">
      <c r="A499" s="156" t="str">
        <f>Ocorrências!G495</f>
        <v>0232/20</v>
      </c>
      <c r="B499" s="136" t="str">
        <f>Ocorrências!B495</f>
        <v>SAÍDA</v>
      </c>
      <c r="C499" s="136" t="str">
        <f>Ocorrências!C495</f>
        <v>ENTREGA PARCIAL</v>
      </c>
      <c r="D499" s="136" t="str">
        <f>Ocorrências!D495</f>
        <v>SUPRIMAIS SUPRIMENTOS PARA INFORMATICA LTDA</v>
      </c>
      <c r="E499" s="136">
        <f>Ocorrências!E495</f>
        <v>37</v>
      </c>
      <c r="F499" s="136">
        <f>Ocorrências!F495</f>
        <v>24</v>
      </c>
      <c r="G499" s="135">
        <f>Ocorrências!A495</f>
        <v>44134</v>
      </c>
      <c r="H499" s="136" t="str">
        <f>Ocorrências!H495</f>
        <v>EMPRESA BLOQUEADA, NÃO ENTREGOU OS MATERIAIS NO PRAZO ACORDADO.</v>
      </c>
    </row>
    <row r="500" spans="1:8" x14ac:dyDescent="0.2">
      <c r="A500" s="156" t="str">
        <f>Ocorrências!G496</f>
        <v>0293/20</v>
      </c>
      <c r="B500" s="136" t="str">
        <f>Ocorrências!B496</f>
        <v>SAÍDA</v>
      </c>
      <c r="C500" s="136" t="str">
        <f>Ocorrências!C496</f>
        <v>ENTREGA PARCIAL</v>
      </c>
      <c r="D500" s="136" t="str">
        <f>Ocorrências!D496</f>
        <v>PRO BIANN COM DISTRIBUIDORA DE PRODUTOS ALIMENTICIOS E BEBIDAS LTDA</v>
      </c>
      <c r="E500" s="136" t="str">
        <f>Ocorrências!E496</f>
        <v>-</v>
      </c>
      <c r="F500" s="136">
        <f>Ocorrências!F496</f>
        <v>963.92</v>
      </c>
      <c r="G500" s="135">
        <f>Ocorrências!A496</f>
        <v>44138</v>
      </c>
      <c r="H500" s="136" t="str">
        <f>Ocorrências!H496</f>
        <v>SALDO NÃO ENTREGUE (DEMANDA NUTRIÇÃO)</v>
      </c>
    </row>
    <row r="501" spans="1:8" x14ac:dyDescent="0.2">
      <c r="A501" s="156" t="str">
        <f>Ocorrências!G497</f>
        <v>0303/20</v>
      </c>
      <c r="B501" s="136" t="str">
        <f>Ocorrências!B497</f>
        <v>SAÍDA</v>
      </c>
      <c r="C501" s="136" t="str">
        <f>Ocorrências!C497</f>
        <v>CANCELAMENTO</v>
      </c>
      <c r="D501" s="136" t="str">
        <f>Ocorrências!D497</f>
        <v>CRISMED COMERCIAL HOSPITALAR LTDA</v>
      </c>
      <c r="E501" s="136" t="str">
        <f>Ocorrências!E497</f>
        <v>11 e 07</v>
      </c>
      <c r="F501" s="136">
        <f>Ocorrências!F497</f>
        <v>5321.5</v>
      </c>
      <c r="G501" s="135">
        <f>Ocorrências!A497</f>
        <v>44141</v>
      </c>
      <c r="H501" s="136" t="str">
        <f>Ocorrências!H497</f>
        <v>FORNECEDOR SEM SALDO EM ESTOQUE</v>
      </c>
    </row>
    <row r="502" spans="1:8" x14ac:dyDescent="0.2">
      <c r="A502" s="156" t="str">
        <f>Ocorrências!G498</f>
        <v>0303/20</v>
      </c>
      <c r="B502" s="136" t="str">
        <f>Ocorrências!B498</f>
        <v>ENTRADA</v>
      </c>
      <c r="C502" s="136" t="str">
        <f>Ocorrências!C498</f>
        <v>PEDIDO ADICIONAL</v>
      </c>
      <c r="D502" s="136" t="str">
        <f>Ocorrências!D498</f>
        <v>CRISTALIA PROD QUIMICOS FARMACEUTICOS LTDA</v>
      </c>
      <c r="E502" s="136">
        <f>Ocorrências!E498</f>
        <v>11</v>
      </c>
      <c r="F502" s="136">
        <f>Ocorrências!F498</f>
        <v>5200</v>
      </c>
      <c r="G502" s="135">
        <f>Ocorrências!A498</f>
        <v>44141</v>
      </c>
      <c r="H502" s="136" t="str">
        <f>Ocorrências!H498</f>
        <v>ADICIONAL</v>
      </c>
    </row>
    <row r="503" spans="1:8" x14ac:dyDescent="0.2">
      <c r="A503" s="156" t="str">
        <f>Ocorrências!G499</f>
        <v>0303/20</v>
      </c>
      <c r="B503" s="136" t="str">
        <f>Ocorrências!B499</f>
        <v>SAÍDA</v>
      </c>
      <c r="C503" s="136" t="str">
        <f>Ocorrências!C499</f>
        <v>ALTERAÇÃO DE PREÇO</v>
      </c>
      <c r="D503" s="136" t="str">
        <f>Ocorrências!D499</f>
        <v>PPRH HOSPITALAR</v>
      </c>
      <c r="E503" s="136">
        <f>Ocorrências!E499</f>
        <v>2</v>
      </c>
      <c r="F503" s="136">
        <f>Ocorrências!F499</f>
        <v>20</v>
      </c>
      <c r="G503" s="135">
        <f>Ocorrências!A499</f>
        <v>44141</v>
      </c>
      <c r="H503" s="136" t="str">
        <f>Ocorrências!H499</f>
        <v>DESCONTO CONSCEDIDO CONFORME E-MAIL DO FORNECEDOR</v>
      </c>
    </row>
    <row r="504" spans="1:8" x14ac:dyDescent="0.2">
      <c r="A504" s="156" t="str">
        <f>Ocorrências!G500</f>
        <v>0303/20</v>
      </c>
      <c r="B504" s="136" t="str">
        <f>Ocorrências!B500</f>
        <v>SAÍDA</v>
      </c>
      <c r="C504" s="136" t="str">
        <f>Ocorrências!C500</f>
        <v>ALTERAÇÃO DE PREÇO</v>
      </c>
      <c r="D504" s="136" t="str">
        <f>Ocorrências!D500</f>
        <v>MEDICAMENTAL HOSPITALAR LTDA</v>
      </c>
      <c r="E504" s="136">
        <f>Ocorrências!E500</f>
        <v>14</v>
      </c>
      <c r="F504" s="136">
        <f>Ocorrências!F500</f>
        <v>132.5</v>
      </c>
      <c r="G504" s="135">
        <f>Ocorrências!A500</f>
        <v>44141</v>
      </c>
      <c r="H504" s="136" t="str">
        <f>Ocorrências!H500</f>
        <v>DESCONTO CONSCEDIDO CONFORME E-MAIL DO FORNECEDOR</v>
      </c>
    </row>
    <row r="505" spans="1:8" x14ac:dyDescent="0.2">
      <c r="A505" s="156" t="str">
        <f>Ocorrências!G501</f>
        <v>0303/20</v>
      </c>
      <c r="B505" s="136" t="str">
        <f>Ocorrências!B501</f>
        <v>SAÍDA</v>
      </c>
      <c r="C505" s="136" t="str">
        <f>Ocorrências!C501</f>
        <v>ALTERAÇÃO DE PREÇO</v>
      </c>
      <c r="D505" s="136" t="str">
        <f>Ocorrências!D501</f>
        <v>CM HOSPITALAR S. A.</v>
      </c>
      <c r="E505" s="136">
        <f>Ocorrências!E501</f>
        <v>21</v>
      </c>
      <c r="F505" s="136">
        <f>Ocorrências!F501</f>
        <v>180</v>
      </c>
      <c r="G505" s="135">
        <f>Ocorrências!A501</f>
        <v>44141</v>
      </c>
      <c r="H505" s="136" t="str">
        <f>Ocorrências!H501</f>
        <v>DESCONTO CONSCEDIDO CONFORME E-MAIL DO FORNECEDOR</v>
      </c>
    </row>
    <row r="506" spans="1:8" x14ac:dyDescent="0.2">
      <c r="A506" s="156" t="str">
        <f>Ocorrências!G502</f>
        <v>0303/20</v>
      </c>
      <c r="B506" s="136" t="str">
        <f>Ocorrências!B502</f>
        <v>SAÍDA</v>
      </c>
      <c r="C506" s="136" t="str">
        <f>Ocorrências!C502</f>
        <v>ALTERAÇÃO DE PREÇO</v>
      </c>
      <c r="D506" s="136" t="str">
        <f>Ocorrências!D502</f>
        <v>ASTRA FARMA COM. DE MATERIAL MEDICO HOSPITALAR LTDA</v>
      </c>
      <c r="E506" s="136">
        <f>Ocorrências!E502</f>
        <v>20</v>
      </c>
      <c r="F506" s="136">
        <f>Ocorrências!F502</f>
        <v>126</v>
      </c>
      <c r="G506" s="135">
        <f>Ocorrências!A502</f>
        <v>44141</v>
      </c>
      <c r="H506" s="136" t="str">
        <f>Ocorrências!H502</f>
        <v>DESCONTO CONSCEDIDO CONFORME E-MAIL DO FORNECEDOR</v>
      </c>
    </row>
    <row r="507" spans="1:8" x14ac:dyDescent="0.2">
      <c r="A507" s="156" t="str">
        <f>Ocorrências!G503</f>
        <v>0305/20</v>
      </c>
      <c r="B507" s="136" t="str">
        <f>Ocorrências!B503</f>
        <v>SAÍDA</v>
      </c>
      <c r="C507" s="136" t="str">
        <f>Ocorrências!C503</f>
        <v>ALTERAÇÃO DE PREÇO</v>
      </c>
      <c r="D507" s="136" t="str">
        <f>Ocorrências!D503</f>
        <v>WORK BEE ROUPAS PROFISSIONAIS EIRELI</v>
      </c>
      <c r="E507" s="136">
        <f>Ocorrências!E503</f>
        <v>2</v>
      </c>
      <c r="F507" s="136">
        <f>Ocorrências!F503</f>
        <v>665</v>
      </c>
      <c r="G507" s="135">
        <f>Ocorrências!A503</f>
        <v>44141</v>
      </c>
      <c r="H507" s="136" t="str">
        <f>Ocorrências!H503</f>
        <v>DESCONTO NO PRODUTO CONFORME E-MAIL DO FORNECEDOR</v>
      </c>
    </row>
    <row r="508" spans="1:8" x14ac:dyDescent="0.2">
      <c r="A508" s="156" t="str">
        <f>Ocorrências!G504</f>
        <v>0305/20</v>
      </c>
      <c r="B508" s="136" t="str">
        <f>Ocorrências!B504</f>
        <v>SAÍDA</v>
      </c>
      <c r="C508" s="136" t="str">
        <f>Ocorrências!C504</f>
        <v>CANCELAMENTO</v>
      </c>
      <c r="D508" s="136" t="str">
        <f>Ocorrências!D504</f>
        <v>BT EQUIPAMENTOS INDUSTRIAIS</v>
      </c>
      <c r="E508" s="136">
        <f>Ocorrências!E504</f>
        <v>5</v>
      </c>
      <c r="F508" s="136">
        <f>Ocorrências!F504</f>
        <v>20706</v>
      </c>
      <c r="G508" s="135">
        <f>Ocorrências!A504</f>
        <v>44144</v>
      </c>
      <c r="H508" s="136" t="str">
        <f>Ocorrências!H504</f>
        <v>FORNECEDOR NÃO POSSUI SALDO EM ESTOQUE E SEM PREVISÃO.</v>
      </c>
    </row>
    <row r="509" spans="1:8" x14ac:dyDescent="0.2">
      <c r="A509" s="156" t="str">
        <f>Ocorrências!G505</f>
        <v>0293/20</v>
      </c>
      <c r="B509" s="136" t="str">
        <f>Ocorrências!B505</f>
        <v>SAÍDA</v>
      </c>
      <c r="C509" s="136" t="str">
        <f>Ocorrências!C505</f>
        <v>CANCELAMENTO</v>
      </c>
      <c r="D509" s="136" t="str">
        <f>Ocorrências!D505</f>
        <v>NOVA MEGA G ATACADISTA DE ALIMENTOS AS</v>
      </c>
      <c r="E509" s="136" t="str">
        <f>Ocorrências!E505</f>
        <v>30,64,60 e 31</v>
      </c>
      <c r="F509" s="136">
        <f>Ocorrências!F505</f>
        <v>391.36</v>
      </c>
      <c r="G509" s="135">
        <f>Ocorrências!A505</f>
        <v>44145</v>
      </c>
      <c r="H509" s="136" t="str">
        <f>Ocorrências!H505</f>
        <v>FORNECEDOR NÃO MANTEVE O VALOR OFERTADO.</v>
      </c>
    </row>
    <row r="510" spans="1:8" x14ac:dyDescent="0.2">
      <c r="A510" s="156" t="str">
        <f>Ocorrências!G506</f>
        <v>0293/20</v>
      </c>
      <c r="B510" s="136" t="str">
        <f>Ocorrências!B506</f>
        <v>SAÍDA</v>
      </c>
      <c r="C510" s="136" t="str">
        <f>Ocorrências!C506</f>
        <v>CANCELAMENTO</v>
      </c>
      <c r="D510" s="136" t="str">
        <f>Ocorrências!D506</f>
        <v>NOVA MEGA G ATACADISTA DE ALIMENTOS AS</v>
      </c>
      <c r="E510" s="136" t="str">
        <f>Ocorrências!E506</f>
        <v>-</v>
      </c>
      <c r="F510" s="136">
        <f>Ocorrências!F506</f>
        <v>41</v>
      </c>
      <c r="G510" s="135">
        <f>Ocorrências!A506</f>
        <v>44145</v>
      </c>
      <c r="H510" s="136" t="str">
        <f>Ocorrências!H506</f>
        <v>VALOR NÃO ATINGE FATURAMENTO MÍNIMO</v>
      </c>
    </row>
    <row r="511" spans="1:8" x14ac:dyDescent="0.2">
      <c r="A511" s="156" t="str">
        <f>Ocorrências!G507</f>
        <v>0293/20</v>
      </c>
      <c r="B511" s="136" t="str">
        <f>Ocorrências!B507</f>
        <v>ENTRADA</v>
      </c>
      <c r="C511" s="136" t="str">
        <f>Ocorrências!C507</f>
        <v>PEDIDO ADICIONAL</v>
      </c>
      <c r="D511" s="136" t="str">
        <f>Ocorrências!D507</f>
        <v>ROSEMEIRE SANTOS DA COSTA</v>
      </c>
      <c r="E511" s="136">
        <f>Ocorrências!E507</f>
        <v>60</v>
      </c>
      <c r="F511" s="136">
        <f>Ocorrências!F507</f>
        <v>24.5</v>
      </c>
      <c r="G511" s="135">
        <f>Ocorrências!A507</f>
        <v>44145</v>
      </c>
      <c r="H511" s="136" t="str">
        <f>Ocorrências!H507</f>
        <v>ADICIONAL</v>
      </c>
    </row>
    <row r="512" spans="1:8" x14ac:dyDescent="0.2">
      <c r="A512" s="156" t="str">
        <f>Ocorrências!G508</f>
        <v>0304/20</v>
      </c>
      <c r="B512" s="136" t="str">
        <f>Ocorrências!B508</f>
        <v>SAÍDA</v>
      </c>
      <c r="C512" s="136" t="str">
        <f>Ocorrências!C508</f>
        <v>CANCELAMENTO</v>
      </c>
      <c r="D512" s="136" t="str">
        <f>Ocorrências!D508</f>
        <v>FOUR MED DISTRIBUIDORA HOSPITALARES IMPORTADORA LTDA EPP</v>
      </c>
      <c r="E512" s="136">
        <f>Ocorrências!E508</f>
        <v>125</v>
      </c>
      <c r="F512" s="136">
        <f>Ocorrências!F508</f>
        <v>2800</v>
      </c>
      <c r="G512" s="135">
        <f>Ocorrências!A508</f>
        <v>44145</v>
      </c>
      <c r="H512" s="136" t="str">
        <f>Ocorrências!H508</f>
        <v>CANCELAMENDO SOLICITADO PELO DIRETOR GERAL, DEVIDO AO VALOR ABUSIVO.</v>
      </c>
    </row>
    <row r="513" spans="1:8" x14ac:dyDescent="0.2">
      <c r="A513" s="156" t="str">
        <f>Ocorrências!G509</f>
        <v>0294/20</v>
      </c>
      <c r="B513" s="136" t="str">
        <f>Ocorrências!B509</f>
        <v>ENTRADA</v>
      </c>
      <c r="C513" s="136" t="str">
        <f>Ocorrências!C509</f>
        <v>ALTERAÇÃO DE PREÇO</v>
      </c>
      <c r="D513" s="136" t="str">
        <f>Ocorrências!D509</f>
        <v>ALMEIDA E CARREIRO COMERCIO DE ALIMENTOS</v>
      </c>
      <c r="E513" s="136">
        <f>Ocorrências!E509</f>
        <v>9</v>
      </c>
      <c r="F513" s="136">
        <f>Ocorrências!F509</f>
        <v>75.44</v>
      </c>
      <c r="G513" s="135">
        <f>Ocorrências!A509</f>
        <v>44146</v>
      </c>
      <c r="H513" s="136" t="str">
        <f>Ocorrências!H509</f>
        <v>AUMENTO NO VALOR DO PRODUTO CONFORME E-MAIL DO FORNECEDOR</v>
      </c>
    </row>
    <row r="514" spans="1:8" x14ac:dyDescent="0.2">
      <c r="A514" s="156" t="str">
        <f>Ocorrências!G510</f>
        <v>0294/20</v>
      </c>
      <c r="B514" s="136" t="str">
        <f>Ocorrências!B510</f>
        <v>ENTRADA</v>
      </c>
      <c r="C514" s="136" t="str">
        <f>Ocorrências!C510</f>
        <v>ALTERAÇÃO DE PREÇO</v>
      </c>
      <c r="D514" s="136" t="str">
        <f>Ocorrências!D510</f>
        <v>NOVA MEGA G ATACADISTA DE ALIMENTOS AS</v>
      </c>
      <c r="E514" s="136">
        <f>Ocorrências!E510</f>
        <v>19</v>
      </c>
      <c r="F514" s="136">
        <f>Ocorrências!F510</f>
        <v>46.4</v>
      </c>
      <c r="G514" s="135">
        <f>Ocorrências!A510</f>
        <v>44146</v>
      </c>
      <c r="H514" s="136" t="str">
        <f>Ocorrências!H510</f>
        <v>AUMENTO NO VALOR DO PRODUTO CONFORME E-MAIL DO FORNECEDOR</v>
      </c>
    </row>
    <row r="515" spans="1:8" x14ac:dyDescent="0.2">
      <c r="A515" s="156" t="str">
        <f>Ocorrências!G511</f>
        <v>0304/20</v>
      </c>
      <c r="B515" s="136" t="str">
        <f>Ocorrências!B511</f>
        <v>SAÍDA</v>
      </c>
      <c r="C515" s="136" t="str">
        <f>Ocorrências!C511</f>
        <v>CANCELAMENTO</v>
      </c>
      <c r="D515" s="136" t="str">
        <f>Ocorrências!D511</f>
        <v>ASTRA FARMA COM. DE MATERIAL MEDICO HOSPITALAR LTDA</v>
      </c>
      <c r="E515" s="136">
        <f>Ocorrências!E511</f>
        <v>44</v>
      </c>
      <c r="F515" s="136">
        <f>Ocorrências!F511</f>
        <v>495</v>
      </c>
      <c r="G515" s="135">
        <f>Ocorrências!A511</f>
        <v>44146</v>
      </c>
      <c r="H515" s="136" t="str">
        <f>Ocorrências!H511</f>
        <v>FORNECEDOR NÃO POSSUI SALDO EM ESTOQUE E SEM PREVISÃO.</v>
      </c>
    </row>
    <row r="516" spans="1:8" x14ac:dyDescent="0.2">
      <c r="A516" s="156" t="str">
        <f>Ocorrências!G512</f>
        <v>0304/20</v>
      </c>
      <c r="B516" s="136" t="str">
        <f>Ocorrências!B512</f>
        <v>ENTRADA</v>
      </c>
      <c r="C516" s="136" t="str">
        <f>Ocorrências!C512</f>
        <v>PEDIDO ADICIONAL</v>
      </c>
      <c r="D516" s="136" t="str">
        <f>Ocorrências!D512</f>
        <v>ATIVA COMERCIAL HOSPITALAR LTDA</v>
      </c>
      <c r="E516" s="136">
        <f>Ocorrências!E512</f>
        <v>93</v>
      </c>
      <c r="F516" s="136">
        <f>Ocorrências!F512</f>
        <v>16</v>
      </c>
      <c r="G516" s="135">
        <f>Ocorrências!A512</f>
        <v>44146</v>
      </c>
      <c r="H516" s="136" t="str">
        <f>Ocorrências!H512</f>
        <v>ADICIONAL</v>
      </c>
    </row>
    <row r="517" spans="1:8" x14ac:dyDescent="0.2">
      <c r="A517" s="156" t="str">
        <f>Ocorrências!G513</f>
        <v>0304/20</v>
      </c>
      <c r="B517" s="136" t="str">
        <f>Ocorrências!B513</f>
        <v>SAÍDA</v>
      </c>
      <c r="C517" s="136" t="str">
        <f>Ocorrências!C513</f>
        <v>CANCELAMENTO</v>
      </c>
      <c r="D517" s="136" t="str">
        <f>Ocorrências!D513</f>
        <v>ATIVA COMERCIAL HOSPITALAR LTDA</v>
      </c>
      <c r="E517" s="136">
        <f>Ocorrências!E513</f>
        <v>77</v>
      </c>
      <c r="F517" s="136">
        <f>Ocorrências!F513</f>
        <v>17440</v>
      </c>
      <c r="G517" s="135">
        <f>Ocorrências!A513</f>
        <v>44146</v>
      </c>
      <c r="H517" s="136" t="str">
        <f>Ocorrências!H513</f>
        <v>FORNECEDOR NÃO POSSUI SALDO EM ESTOQUE E SEM PREVISÃO.</v>
      </c>
    </row>
    <row r="518" spans="1:8" x14ac:dyDescent="0.2">
      <c r="A518" s="156" t="str">
        <f>Ocorrências!G514</f>
        <v>0304/20</v>
      </c>
      <c r="B518" s="136" t="str">
        <f>Ocorrências!B514</f>
        <v>SAÍDA</v>
      </c>
      <c r="C518" s="136" t="str">
        <f>Ocorrências!C514</f>
        <v>CANCELAMENTO</v>
      </c>
      <c r="D518" s="136" t="str">
        <f>Ocorrências!D514</f>
        <v>BIOHOSP PRODUTOS HOSPITALARES LTDA</v>
      </c>
      <c r="E518" s="136">
        <f>Ocorrências!E514</f>
        <v>116</v>
      </c>
      <c r="F518" s="136">
        <f>Ocorrências!F514</f>
        <v>17.16</v>
      </c>
      <c r="G518" s="135">
        <f>Ocorrências!A514</f>
        <v>44146</v>
      </c>
      <c r="H518" s="136" t="str">
        <f>Ocorrências!H514</f>
        <v xml:space="preserve">CANCELAMENTO DE 600 UNIDADES, FORNECEDOR SEM SALDO EM ESTOQUE </v>
      </c>
    </row>
    <row r="519" spans="1:8" x14ac:dyDescent="0.2">
      <c r="A519" s="156" t="str">
        <f>Ocorrências!G515</f>
        <v>0304/20</v>
      </c>
      <c r="B519" s="136" t="str">
        <f>Ocorrências!B515</f>
        <v>ENTRADA</v>
      </c>
      <c r="C519" s="136" t="str">
        <f>Ocorrências!C515</f>
        <v>PEDIDO ADICIONAL</v>
      </c>
      <c r="D519" s="136" t="str">
        <f>Ocorrências!D515</f>
        <v>CAPROMED FARMACEUTICA LTDA</v>
      </c>
      <c r="E519" s="136">
        <f>Ocorrências!E515</f>
        <v>90</v>
      </c>
      <c r="F519" s="136">
        <f>Ocorrências!F515</f>
        <v>62</v>
      </c>
      <c r="G519" s="135">
        <f>Ocorrências!A515</f>
        <v>44146</v>
      </c>
      <c r="H519" s="136" t="str">
        <f>Ocorrências!H515</f>
        <v>ADICIONAL</v>
      </c>
    </row>
    <row r="520" spans="1:8" x14ac:dyDescent="0.2">
      <c r="A520" s="156" t="str">
        <f>Ocorrências!G516</f>
        <v>0304/20</v>
      </c>
      <c r="B520" s="136" t="str">
        <f>Ocorrências!B516</f>
        <v>SAÍDA</v>
      </c>
      <c r="C520" s="136" t="str">
        <f>Ocorrências!C516</f>
        <v>CANCELAMENTO</v>
      </c>
      <c r="D520" s="136" t="str">
        <f>Ocorrências!D516</f>
        <v>CAPROMED FARMACEUTICA LTDA</v>
      </c>
      <c r="E520" s="136" t="str">
        <f>Ocorrências!E516</f>
        <v>124 e 14</v>
      </c>
      <c r="F520" s="136">
        <f>Ocorrências!F516</f>
        <v>276</v>
      </c>
      <c r="G520" s="135">
        <f>Ocorrências!A516</f>
        <v>44146</v>
      </c>
      <c r="H520" s="136" t="str">
        <f>Ocorrências!H516</f>
        <v>FORNECEDOR NÃO POSSUI SALDO EM ESTOQUE E SEM PREVISÃO.</v>
      </c>
    </row>
    <row r="521" spans="1:8" x14ac:dyDescent="0.2">
      <c r="A521" s="156" t="str">
        <f>Ocorrências!G517</f>
        <v>0304/20</v>
      </c>
      <c r="B521" s="136" t="str">
        <f>Ocorrências!B517</f>
        <v>ENTRADA</v>
      </c>
      <c r="C521" s="136" t="str">
        <f>Ocorrências!C517</f>
        <v>PEDIDO ADICIONAL</v>
      </c>
      <c r="D521" s="136" t="str">
        <f>Ocorrências!D517</f>
        <v>COMERCIAL CIRURGICA RIOCLARENSE LTDA</v>
      </c>
      <c r="E521" s="136">
        <f>Ocorrências!E517</f>
        <v>77</v>
      </c>
      <c r="F521" s="136">
        <f>Ocorrências!F517</f>
        <v>17440</v>
      </c>
      <c r="G521" s="135">
        <f>Ocorrências!A517</f>
        <v>44146</v>
      </c>
      <c r="H521" s="136" t="str">
        <f>Ocorrências!H517</f>
        <v>ADICIONAL</v>
      </c>
    </row>
    <row r="522" spans="1:8" x14ac:dyDescent="0.2">
      <c r="A522" s="156" t="str">
        <f>Ocorrências!G518</f>
        <v>0304/20</v>
      </c>
      <c r="B522" s="136" t="str">
        <f>Ocorrências!B518</f>
        <v>SAÍDA</v>
      </c>
      <c r="C522" s="136" t="str">
        <f>Ocorrências!C518</f>
        <v>CANCELAMENTO</v>
      </c>
      <c r="D522" s="136" t="str">
        <f>Ocorrências!D518</f>
        <v>MEDICAMENTAL HOSPITALAR LTDA</v>
      </c>
      <c r="E522" s="136">
        <f>Ocorrências!E518</f>
        <v>90</v>
      </c>
      <c r="F522" s="136">
        <f>Ocorrências!F518</f>
        <v>60</v>
      </c>
      <c r="G522" s="135">
        <f>Ocorrências!A518</f>
        <v>44146</v>
      </c>
      <c r="H522" s="136" t="str">
        <f>Ocorrências!H518</f>
        <v>FORNECEDOR NÃO POSSUI SALDO EM ESTOQUE E SEM PREVISÃO.</v>
      </c>
    </row>
    <row r="523" spans="1:8" x14ac:dyDescent="0.2">
      <c r="A523" s="156" t="str">
        <f>Ocorrências!G519</f>
        <v>0304/20</v>
      </c>
      <c r="B523" s="136" t="str">
        <f>Ocorrências!B519</f>
        <v>ENTRADA</v>
      </c>
      <c r="C523" s="136" t="str">
        <f>Ocorrências!C519</f>
        <v>PEDIDO ADICIONAL</v>
      </c>
      <c r="D523" s="136" t="str">
        <f>Ocorrências!D519</f>
        <v>MGMED PRODUTOS HOSPITALARES EIRELI</v>
      </c>
      <c r="E523" s="136">
        <f>Ocorrências!E519</f>
        <v>14</v>
      </c>
      <c r="F523" s="136">
        <f>Ocorrências!F519</f>
        <v>206</v>
      </c>
      <c r="G523" s="135">
        <f>Ocorrências!A519</f>
        <v>44146</v>
      </c>
      <c r="H523" s="136" t="str">
        <f>Ocorrências!H519</f>
        <v>ADICIONAL</v>
      </c>
    </row>
    <row r="524" spans="1:8" x14ac:dyDescent="0.2">
      <c r="A524" s="156" t="str">
        <f>Ocorrências!G520</f>
        <v>0304/20</v>
      </c>
      <c r="B524" s="136" t="str">
        <f>Ocorrências!B520</f>
        <v>SAÍDA</v>
      </c>
      <c r="C524" s="136" t="str">
        <f>Ocorrências!C520</f>
        <v>CANCELAMENTO</v>
      </c>
      <c r="D524" s="136" t="str">
        <f>Ocorrências!D520</f>
        <v>FUTURA PRODUTOS MEDICOS HOSPITALARES</v>
      </c>
      <c r="E524" s="136">
        <f>Ocorrências!E520</f>
        <v>93</v>
      </c>
      <c r="F524" s="136">
        <f>Ocorrências!F520</f>
        <v>15</v>
      </c>
      <c r="G524" s="135">
        <f>Ocorrências!A520</f>
        <v>44146</v>
      </c>
      <c r="H524" s="136" t="str">
        <f>Ocorrências!H520</f>
        <v>FORNECEDOR NÃO POSSUI SALDO EM ESTOQUE E SEM PREVISÃO.</v>
      </c>
    </row>
    <row r="525" spans="1:8" x14ac:dyDescent="0.2">
      <c r="A525" s="156" t="str">
        <f>Ocorrências!G521</f>
        <v>0304/20</v>
      </c>
      <c r="B525" s="136" t="str">
        <f>Ocorrências!B521</f>
        <v>SAÍDA</v>
      </c>
      <c r="C525" s="136" t="str">
        <f>Ocorrências!C521</f>
        <v>CANCELAMENTO</v>
      </c>
      <c r="D525" s="136" t="str">
        <f>Ocorrências!D521</f>
        <v>FUTURA PRODUTOS MEDICOS HOSPITALARES</v>
      </c>
      <c r="E525" s="136">
        <f>Ocorrências!E521</f>
        <v>93</v>
      </c>
      <c r="F525" s="136">
        <f>Ocorrências!F521</f>
        <v>15</v>
      </c>
      <c r="G525" s="135">
        <f>Ocorrências!A521</f>
        <v>44146</v>
      </c>
      <c r="H525" s="136" t="str">
        <f>Ocorrências!H521</f>
        <v>FORNECEDOR NÃO POSSUI SALDO EM ESTOQUE E SEM PREVISÃO.</v>
      </c>
    </row>
    <row r="526" spans="1:8" x14ac:dyDescent="0.2">
      <c r="A526" s="156" t="str">
        <f>Ocorrências!G522</f>
        <v>0305/20</v>
      </c>
      <c r="B526" s="136" t="str">
        <f>Ocorrências!B522</f>
        <v>SAÍDA</v>
      </c>
      <c r="C526" s="136" t="str">
        <f>Ocorrências!C522</f>
        <v>ENTREGA PARCIAL</v>
      </c>
      <c r="D526" s="136" t="str">
        <f>Ocorrências!D522</f>
        <v>COMERCIAL CIRURGICA RIOCLARENSE</v>
      </c>
      <c r="E526" s="136">
        <f>Ocorrências!E522</f>
        <v>10</v>
      </c>
      <c r="F526" s="136">
        <f>Ocorrências!F522</f>
        <v>1496</v>
      </c>
      <c r="G526" s="135">
        <f>Ocorrências!A522</f>
        <v>44146</v>
      </c>
      <c r="H526" s="136" t="str">
        <f>Ocorrências!H522</f>
        <v>SALDO NÃO ENTREGUE PELO FORNECEDOR</v>
      </c>
    </row>
    <row r="527" spans="1:8" x14ac:dyDescent="0.2">
      <c r="A527" s="156" t="str">
        <f>Ocorrências!G523</f>
        <v>0293/20</v>
      </c>
      <c r="B527" s="136" t="str">
        <f>Ocorrências!B523</f>
        <v>ENTRADA</v>
      </c>
      <c r="C527" s="136" t="str">
        <f>Ocorrências!C523</f>
        <v>PEDIDO ADICIONAL</v>
      </c>
      <c r="D527" s="136" t="str">
        <f>Ocorrências!D523</f>
        <v>ALMEIDA E CARREIRO COMERCIO DE ALIMENTOS</v>
      </c>
      <c r="E527" s="136">
        <f>Ocorrências!E523</f>
        <v>64</v>
      </c>
      <c r="F527" s="136">
        <f>Ocorrências!F523</f>
        <v>131.6</v>
      </c>
      <c r="G527" s="135">
        <f>Ocorrências!A523</f>
        <v>44147</v>
      </c>
      <c r="H527" s="136" t="str">
        <f>Ocorrências!H523</f>
        <v>ADICIONAL</v>
      </c>
    </row>
    <row r="528" spans="1:8" x14ac:dyDescent="0.2">
      <c r="A528" s="156" t="str">
        <f>Ocorrências!G524</f>
        <v>0293/20</v>
      </c>
      <c r="B528" s="136" t="str">
        <f>Ocorrências!B524</f>
        <v>ENTRADA</v>
      </c>
      <c r="C528" s="136" t="str">
        <f>Ocorrências!C524</f>
        <v>PEDIDO ADICIONAL</v>
      </c>
      <c r="D528" s="136" t="str">
        <f>Ocorrências!D524</f>
        <v>COMERCIAL DENETOS PROD. ALIMENTICIOS E LIMPEZA LTDA</v>
      </c>
      <c r="E528" s="136" t="str">
        <f>Ocorrências!E524</f>
        <v>30 e 31</v>
      </c>
      <c r="F528" s="136">
        <f>Ocorrências!F524</f>
        <v>274.39999999999998</v>
      </c>
      <c r="G528" s="135">
        <f>Ocorrências!A524</f>
        <v>44147</v>
      </c>
      <c r="H528" s="136" t="str">
        <f>Ocorrências!H524</f>
        <v>ADICIONAL</v>
      </c>
    </row>
    <row r="529" spans="1:8" x14ac:dyDescent="0.2">
      <c r="A529" s="156" t="str">
        <f>Ocorrências!G525</f>
        <v>0304/20</v>
      </c>
      <c r="B529" s="136" t="str">
        <f>Ocorrências!B525</f>
        <v>SAÍDA</v>
      </c>
      <c r="C529" s="136" t="str">
        <f>Ocorrências!C525</f>
        <v>ALTERAÇÃO DE PREÇO</v>
      </c>
      <c r="D529" s="136" t="str">
        <f>Ocorrências!D525</f>
        <v>BIOHOSP PRODUTOS HOSPITALARES LTDA</v>
      </c>
      <c r="E529" s="136">
        <f>Ocorrências!E525</f>
        <v>97</v>
      </c>
      <c r="F529" s="136">
        <f>Ocorrências!F525</f>
        <v>3.81</v>
      </c>
      <c r="G529" s="135">
        <f>Ocorrências!A525</f>
        <v>44147</v>
      </c>
      <c r="H529" s="136" t="str">
        <f>Ocorrências!H525</f>
        <v xml:space="preserve">DECONTO CONFORME CONTATO TELEFONE </v>
      </c>
    </row>
    <row r="530" spans="1:8" x14ac:dyDescent="0.2">
      <c r="A530" s="156" t="str">
        <f>Ocorrências!G526</f>
        <v>0304/20</v>
      </c>
      <c r="B530" s="136" t="str">
        <f>Ocorrências!B526</f>
        <v>ENTRADA</v>
      </c>
      <c r="C530" s="136" t="str">
        <f>Ocorrências!C526</f>
        <v>PEDIDO ADICIONAL</v>
      </c>
      <c r="D530" s="136" t="str">
        <f>Ocorrências!D526</f>
        <v>CRISTALIA PROD QUIMICOS FARMACEUTICOS LTDA</v>
      </c>
      <c r="E530" s="136">
        <f>Ocorrências!E526</f>
        <v>44</v>
      </c>
      <c r="F530" s="136">
        <f>Ocorrências!F526</f>
        <v>840</v>
      </c>
      <c r="G530" s="135">
        <f>Ocorrências!A526</f>
        <v>44147</v>
      </c>
      <c r="H530" s="136" t="str">
        <f>Ocorrências!H526</f>
        <v>ADICIONAL</v>
      </c>
    </row>
    <row r="531" spans="1:8" x14ac:dyDescent="0.2">
      <c r="A531" s="156" t="str">
        <f>Ocorrências!G527</f>
        <v>0304/20</v>
      </c>
      <c r="B531" s="136" t="str">
        <f>Ocorrências!B527</f>
        <v>ENTRADA</v>
      </c>
      <c r="C531" s="136" t="str">
        <f>Ocorrências!C527</f>
        <v>PEDIDO ADICIONAL</v>
      </c>
      <c r="D531" s="136" t="str">
        <f>Ocorrências!D527</f>
        <v>SUPERMED COMERCIO E IMPORTAÇÃO DE PRODUTOS MEDICOS E HOSPITALARES LTDA</v>
      </c>
      <c r="E531" s="136">
        <f>Ocorrências!E527</f>
        <v>124</v>
      </c>
      <c r="F531" s="136">
        <f>Ocorrências!F527</f>
        <v>91.48</v>
      </c>
      <c r="G531" s="135">
        <f>Ocorrências!A527</f>
        <v>44147</v>
      </c>
      <c r="H531" s="136" t="str">
        <f>Ocorrências!H527</f>
        <v>ADICIONAL</v>
      </c>
    </row>
    <row r="532" spans="1:8" x14ac:dyDescent="0.2">
      <c r="A532" s="156" t="str">
        <f>Ocorrências!G528</f>
        <v>0305/20</v>
      </c>
      <c r="B532" s="136" t="str">
        <f>Ocorrências!B528</f>
        <v>SAÍDA</v>
      </c>
      <c r="C532" s="136" t="str">
        <f>Ocorrências!C528</f>
        <v>CANCELAMENTO</v>
      </c>
      <c r="D532" s="136" t="str">
        <f>Ocorrências!D528</f>
        <v>FRANCISCO BRABOSA SOUSA</v>
      </c>
      <c r="E532" s="136">
        <f>Ocorrências!E528</f>
        <v>1</v>
      </c>
      <c r="F532" s="136">
        <f>Ocorrências!F528</f>
        <v>6277.5</v>
      </c>
      <c r="G532" s="135">
        <f>Ocorrências!A528</f>
        <v>44147</v>
      </c>
      <c r="H532" s="136" t="str">
        <f>Ocorrências!H528</f>
        <v>CANCELAMENTO CONFORME OFICIO, FORNECEDOR NOVAMED MENOR PREÇO E MARCA PADRONIZADA</v>
      </c>
    </row>
    <row r="533" spans="1:8" x14ac:dyDescent="0.2">
      <c r="A533" s="156" t="str">
        <f>Ocorrências!G529</f>
        <v>0305/20</v>
      </c>
      <c r="B533" s="136" t="str">
        <f>Ocorrências!B529</f>
        <v>ENTRADA</v>
      </c>
      <c r="C533" s="136" t="str">
        <f>Ocorrências!C529</f>
        <v>PEDIDO ADICIONAL</v>
      </c>
      <c r="D533" s="136" t="str">
        <f>Ocorrências!D529</f>
        <v>NOVAMED PRODUTOS HOSPITALARES LTDA</v>
      </c>
      <c r="E533" s="136">
        <f>Ocorrências!E529</f>
        <v>1</v>
      </c>
      <c r="F533" s="136">
        <f>Ocorrências!F529</f>
        <v>4900</v>
      </c>
      <c r="G533" s="135">
        <f>Ocorrências!A529</f>
        <v>44147</v>
      </c>
      <c r="H533" s="136" t="str">
        <f>Ocorrências!H529</f>
        <v>CONFORME OFICIO PRODUTO CANCELADO COM FORNECEDOR FBS.</v>
      </c>
    </row>
    <row r="534" spans="1:8" x14ac:dyDescent="0.2">
      <c r="A534" s="156" t="str">
        <f>Ocorrências!G530</f>
        <v>0295/20</v>
      </c>
      <c r="B534" s="136" t="str">
        <f>Ocorrências!B530</f>
        <v>SAÍDA</v>
      </c>
      <c r="C534" s="136" t="str">
        <f>Ocorrências!C530</f>
        <v>CANCELAMENTO</v>
      </c>
      <c r="D534" s="136" t="str">
        <f>Ocorrências!D530</f>
        <v>A V BARROS &amp; VILLARES LTDA</v>
      </c>
      <c r="E534" s="136">
        <f>Ocorrências!E530</f>
        <v>17</v>
      </c>
      <c r="F534" s="136">
        <f>Ocorrências!F530</f>
        <v>294</v>
      </c>
      <c r="G534" s="135">
        <f>Ocorrências!A530</f>
        <v>44148</v>
      </c>
      <c r="H534" s="136" t="str">
        <f>Ocorrências!H530</f>
        <v>FORNECEDOR NÃO MANTEVE O VALOR OFERTADO.</v>
      </c>
    </row>
    <row r="535" spans="1:8" x14ac:dyDescent="0.2">
      <c r="A535" s="156" t="str">
        <f>Ocorrências!G531</f>
        <v>0295/20</v>
      </c>
      <c r="B535" s="136" t="str">
        <f>Ocorrências!B531</f>
        <v>ENTRADA</v>
      </c>
      <c r="C535" s="136" t="str">
        <f>Ocorrências!C531</f>
        <v>PEDIDO ADICIONAL</v>
      </c>
      <c r="D535" s="136" t="str">
        <f>Ocorrências!D531</f>
        <v>TROPICAL DISTRIBUIDORA DE HORTIFRUTIGRANJEIROS LTDA</v>
      </c>
      <c r="E535" s="136">
        <f>Ocorrências!E531</f>
        <v>17</v>
      </c>
      <c r="F535" s="136">
        <f>Ocorrências!F531</f>
        <v>392</v>
      </c>
      <c r="G535" s="135">
        <f>Ocorrências!A531</f>
        <v>44148</v>
      </c>
      <c r="H535" s="136" t="str">
        <f>Ocorrências!H531</f>
        <v>ADICIONAL</v>
      </c>
    </row>
    <row r="536" spans="1:8" x14ac:dyDescent="0.2">
      <c r="A536" s="156" t="str">
        <f>Ocorrências!G532</f>
        <v>0304/20</v>
      </c>
      <c r="B536" s="136" t="str">
        <f>Ocorrências!B532</f>
        <v>SAÍDA</v>
      </c>
      <c r="C536" s="136" t="str">
        <f>Ocorrências!C532</f>
        <v>CANCELAMENTO</v>
      </c>
      <c r="D536" s="136" t="str">
        <f>Ocorrências!D532</f>
        <v>MEDPROX DISTRIBUIDORA DE MEDICAMENTOS LTDA</v>
      </c>
      <c r="E536" s="136">
        <f>Ocorrências!E532</f>
        <v>41</v>
      </c>
      <c r="F536" s="136">
        <f>Ocorrências!F532</f>
        <v>1780</v>
      </c>
      <c r="G536" s="135">
        <f>Ocorrências!A532</f>
        <v>44148</v>
      </c>
      <c r="H536" s="136" t="str">
        <f>Ocorrências!H532</f>
        <v>CANCELAMENTO SOLICITADO VIA E-MAIL PELO REQUISITANTE.</v>
      </c>
    </row>
    <row r="537" spans="1:8" x14ac:dyDescent="0.2">
      <c r="A537" s="156" t="str">
        <f>Ocorrências!G533</f>
        <v>0228/20</v>
      </c>
      <c r="B537" s="136" t="str">
        <f>Ocorrências!B533</f>
        <v>SAÍDA</v>
      </c>
      <c r="C537" s="136" t="str">
        <f>Ocorrências!C533</f>
        <v>CANCELAMENTO</v>
      </c>
      <c r="D537" s="136" t="str">
        <f>Ocorrências!D533</f>
        <v>FUTURA PRODUTOS MEDICOS HOSPITALARES</v>
      </c>
      <c r="E537" s="136" t="str">
        <f>Ocorrências!E533</f>
        <v>LEVOFLOXACINO</v>
      </c>
      <c r="F537" s="136">
        <f>Ocorrências!F533</f>
        <v>180.48</v>
      </c>
      <c r="G537" s="135">
        <f>Ocorrências!A533</f>
        <v>44151</v>
      </c>
      <c r="H537" s="136" t="str">
        <f>Ocorrências!H533</f>
        <v>SEM PREVISÃO DE ESTOQUE</v>
      </c>
    </row>
    <row r="538" spans="1:8" x14ac:dyDescent="0.2">
      <c r="A538" s="156" t="str">
        <f>Ocorrências!G534</f>
        <v>0311/20</v>
      </c>
      <c r="B538" s="136" t="str">
        <f>Ocorrências!B534</f>
        <v>SAÍDA</v>
      </c>
      <c r="C538" s="136" t="str">
        <f>Ocorrências!C534</f>
        <v>CANCELAMENTO</v>
      </c>
      <c r="D538" s="136" t="str">
        <f>Ocorrências!D534</f>
        <v>SALES EQUIPAMENTOS E PRODUTOS DE HIGIENE PESSOAL LTDA</v>
      </c>
      <c r="E538" s="136">
        <f>Ocorrências!E534</f>
        <v>42</v>
      </c>
      <c r="F538" s="136">
        <f>Ocorrências!F534</f>
        <v>188.25</v>
      </c>
      <c r="G538" s="135">
        <f>Ocorrências!A534</f>
        <v>44151</v>
      </c>
      <c r="H538" s="136" t="str">
        <f>Ocorrências!H534</f>
        <v>EM FALTA NO ESTOQUE</v>
      </c>
    </row>
    <row r="539" spans="1:8" x14ac:dyDescent="0.2">
      <c r="A539" s="156" t="str">
        <f>Ocorrências!G535</f>
        <v>0311/20</v>
      </c>
      <c r="B539" s="136" t="str">
        <f>Ocorrências!B535</f>
        <v>ENTRADA</v>
      </c>
      <c r="C539" s="136" t="str">
        <f>Ocorrências!C535</f>
        <v>ALTERAÇÃO DE PREÇO</v>
      </c>
      <c r="D539" s="136" t="str">
        <f>Ocorrências!D535</f>
        <v>SALES EQUIPAMENTOS E PRODUTOS DE HIGIENE PESSOAL LTDA</v>
      </c>
      <c r="E539" s="136">
        <f>Ocorrências!E535</f>
        <v>6</v>
      </c>
      <c r="F539" s="136">
        <f>Ocorrências!F535</f>
        <v>23.6</v>
      </c>
      <c r="G539" s="135">
        <f>Ocorrências!A535</f>
        <v>44151</v>
      </c>
      <c r="H539" s="136" t="str">
        <f>Ocorrências!H535</f>
        <v>AUMENTO NO VALOR DO PRODUTO CONFORME E-MAIL DO FORNECEDOR</v>
      </c>
    </row>
    <row r="540" spans="1:8" x14ac:dyDescent="0.2">
      <c r="A540" s="156" t="str">
        <f>Ocorrências!G536</f>
        <v>0305/20</v>
      </c>
      <c r="B540" s="136" t="str">
        <f>Ocorrências!B536</f>
        <v>SAÍDA</v>
      </c>
      <c r="C540" s="136" t="str">
        <f>Ocorrências!C536</f>
        <v>ALTERAÇÃO DE PREÇO</v>
      </c>
      <c r="D540" s="136" t="str">
        <f>Ocorrências!D536</f>
        <v>NOVAMED PRODUTOS HOSPITALARES LTDA</v>
      </c>
      <c r="E540" s="136">
        <f>Ocorrências!E536</f>
        <v>1</v>
      </c>
      <c r="F540" s="136">
        <f>Ocorrências!F536</f>
        <v>98</v>
      </c>
      <c r="G540" s="135">
        <f>Ocorrências!A536</f>
        <v>44151</v>
      </c>
      <c r="H540" s="136" t="str">
        <f>Ocorrências!H536</f>
        <v>DESCONTO NO PRODUTO CONFORME E-MAIL DO FORNECEDOR</v>
      </c>
    </row>
    <row r="541" spans="1:8" x14ac:dyDescent="0.2">
      <c r="A541" s="156" t="str">
        <f>Ocorrências!G537</f>
        <v>0293/20</v>
      </c>
      <c r="B541" s="136" t="str">
        <f>Ocorrências!B537</f>
        <v>SAÍDA</v>
      </c>
      <c r="C541" s="136" t="str">
        <f>Ocorrências!C537</f>
        <v>CANCELAMENTO</v>
      </c>
      <c r="D541" s="136" t="str">
        <f>Ocorrências!D537</f>
        <v>GADKIN ALIMENTOS S/A</v>
      </c>
      <c r="E541" s="136" t="str">
        <f>Ocorrências!E537</f>
        <v>37 e 38</v>
      </c>
      <c r="F541" s="136">
        <f>Ocorrências!F537</f>
        <v>1016.4</v>
      </c>
      <c r="G541" s="135">
        <f>Ocorrências!A537</f>
        <v>44152</v>
      </c>
      <c r="H541" s="136" t="str">
        <f>Ocorrências!H537</f>
        <v>FONECEDOR COM PROBLEMAS DE LOGÍSTICA</v>
      </c>
    </row>
    <row r="542" spans="1:8" x14ac:dyDescent="0.2">
      <c r="A542" s="156" t="str">
        <f>Ocorrências!G538</f>
        <v>0293/20</v>
      </c>
      <c r="B542" s="136" t="str">
        <f>Ocorrências!B538</f>
        <v>ENTRADA</v>
      </c>
      <c r="C542" s="136" t="str">
        <f>Ocorrências!C538</f>
        <v>PEDIDO ADICIONAL</v>
      </c>
      <c r="D542" s="136" t="str">
        <f>Ocorrências!D538</f>
        <v>ROSEMEIRE SANTOS DA COSTA</v>
      </c>
      <c r="E542" s="136" t="str">
        <f>Ocorrências!E538</f>
        <v>37 e 38</v>
      </c>
      <c r="F542" s="136">
        <f>Ocorrências!F538</f>
        <v>1258.52</v>
      </c>
      <c r="G542" s="135">
        <f>Ocorrências!A538</f>
        <v>44152</v>
      </c>
      <c r="H542" s="136" t="str">
        <f>Ocorrências!H538</f>
        <v>ADICIONAL</v>
      </c>
    </row>
    <row r="543" spans="1:8" x14ac:dyDescent="0.2">
      <c r="A543" s="156" t="str">
        <f>Ocorrências!G539</f>
        <v>0264/20</v>
      </c>
      <c r="B543" s="136" t="str">
        <f>Ocorrências!B539</f>
        <v>SAÍDA</v>
      </c>
      <c r="C543" s="136" t="str">
        <f>Ocorrências!C539</f>
        <v>CANCELAMENTO</v>
      </c>
      <c r="D543" s="136" t="str">
        <f>Ocorrências!D539</f>
        <v>ANA LUCIA CLARINDO DESCARTAVEIS LTDA ME</v>
      </c>
      <c r="E543" s="136">
        <f>Ocorrências!E539</f>
        <v>23</v>
      </c>
      <c r="F543" s="136">
        <f>Ocorrências!F539</f>
        <v>531.29999999999995</v>
      </c>
      <c r="G543" s="135">
        <f>Ocorrências!A539</f>
        <v>44153</v>
      </c>
      <c r="H543" s="136" t="str">
        <f>Ocorrências!H539</f>
        <v xml:space="preserve">CANCELADO POR MOROSIDADE </v>
      </c>
    </row>
    <row r="544" spans="1:8" x14ac:dyDescent="0.2">
      <c r="A544" s="156" t="str">
        <f>Ocorrências!G540</f>
        <v>0304/20</v>
      </c>
      <c r="B544" s="136" t="str">
        <f>Ocorrências!B540</f>
        <v>SAÍDA</v>
      </c>
      <c r="C544" s="136" t="str">
        <f>Ocorrências!C540</f>
        <v>CANCELAMENTO</v>
      </c>
      <c r="D544" s="136" t="str">
        <f>Ocorrências!D540</f>
        <v>SUPERMED COMERCIO E IMPORTAÇÃO DE PRODUTOS MEDICOS E HOSPITALARES LTDA</v>
      </c>
      <c r="E544" s="136">
        <f>Ocorrências!E540</f>
        <v>50</v>
      </c>
      <c r="F544" s="136">
        <f>Ocorrências!F540</f>
        <v>36.26</v>
      </c>
      <c r="G544" s="135">
        <f>Ocorrências!A540</f>
        <v>44154</v>
      </c>
      <c r="H544" s="136" t="str">
        <f>Ocorrências!H540</f>
        <v>FORNECEDOR NÃO POSSUI SALDO EM ESTOQUE E SEM PREVISÃO.</v>
      </c>
    </row>
    <row r="545" spans="1:8" x14ac:dyDescent="0.2">
      <c r="A545" s="156" t="str">
        <f>Ocorrências!G541</f>
        <v>0304/20</v>
      </c>
      <c r="B545" s="136" t="str">
        <f>Ocorrências!B541</f>
        <v>SAÍDA</v>
      </c>
      <c r="C545" s="136" t="str">
        <f>Ocorrências!C541</f>
        <v>CANCELAMENTO</v>
      </c>
      <c r="D545" s="136" t="str">
        <f>Ocorrências!D541</f>
        <v>FUTURA PRODUTOS MEDICOS HOSPITALARES</v>
      </c>
      <c r="E545" s="136">
        <f>Ocorrências!E541</f>
        <v>110</v>
      </c>
      <c r="F545" s="136">
        <f>Ocorrências!F541</f>
        <v>926.28</v>
      </c>
      <c r="G545" s="135">
        <f>Ocorrências!A541</f>
        <v>44160</v>
      </c>
      <c r="H545" s="136" t="str">
        <f>Ocorrências!H541</f>
        <v>FORNECEDOR NÃO POSSUI SALDO EM ESTOQUE E SEM PREVISÃO.</v>
      </c>
    </row>
    <row r="546" spans="1:8" x14ac:dyDescent="0.2">
      <c r="A546" s="156" t="str">
        <f>Ocorrências!G542</f>
        <v>0054/20</v>
      </c>
      <c r="B546" s="136" t="str">
        <f>Ocorrências!B542</f>
        <v>SAÍDA</v>
      </c>
      <c r="C546" s="136" t="str">
        <f>Ocorrências!C542</f>
        <v>ALTERAÇÃO DE PREÇO</v>
      </c>
      <c r="D546" s="136" t="str">
        <f>Ocorrências!D542</f>
        <v>INSTITUTO NACIONAL DE METROLOGIA, QUALIDADE E TECNOLOGIA - INMETRO</v>
      </c>
      <c r="E546" s="136" t="str">
        <f>Ocorrências!E542</f>
        <v>-</v>
      </c>
      <c r="F546" s="136">
        <f>Ocorrências!F542</f>
        <v>354.87</v>
      </c>
      <c r="G546" s="135">
        <f>Ocorrências!A542</f>
        <v>44161</v>
      </c>
      <c r="H546" s="136" t="str">
        <f>Ocorrências!H542</f>
        <v>DESCONTO NO VALOR E ITENS EXCLUIDO DO SERVIÇO.</v>
      </c>
    </row>
    <row r="547" spans="1:8" x14ac:dyDescent="0.2">
      <c r="A547" s="156" t="str">
        <f>Ocorrências!G543</f>
        <v>0293/20</v>
      </c>
      <c r="B547" s="136" t="str">
        <f>Ocorrências!B543</f>
        <v>SAÍDA</v>
      </c>
      <c r="C547" s="136" t="str">
        <f>Ocorrências!C543</f>
        <v>ENTREGA PARCIAL</v>
      </c>
      <c r="D547" s="136" t="str">
        <f>Ocorrências!D543</f>
        <v>ALMEIDA E CARREIRO COMERCIO DE ALIMENTOS</v>
      </c>
      <c r="E547" s="136" t="str">
        <f>Ocorrências!E543</f>
        <v>-</v>
      </c>
      <c r="F547" s="136">
        <f>Ocorrências!F543</f>
        <v>2248.65</v>
      </c>
      <c r="G547" s="135">
        <f>Ocorrências!A543</f>
        <v>44165</v>
      </c>
      <c r="H547" s="136" t="str">
        <f>Ocorrências!H543</f>
        <v>SALDO NÃO ENTREGUE (DEMANDA NUTRIÇÃO)</v>
      </c>
    </row>
    <row r="548" spans="1:8" x14ac:dyDescent="0.2">
      <c r="A548" s="156" t="str">
        <f>Ocorrências!G544</f>
        <v>0293/20</v>
      </c>
      <c r="B548" s="136" t="str">
        <f>Ocorrências!B544</f>
        <v>SAÍDA</v>
      </c>
      <c r="C548" s="136" t="str">
        <f>Ocorrências!C544</f>
        <v>ENTREGA PARCIAL</v>
      </c>
      <c r="D548" s="136" t="str">
        <f>Ocorrências!D544</f>
        <v>COMERCIAL DENETOS PROD ALIMENTICIOS E LIMPEZA LTDA</v>
      </c>
      <c r="E548" s="136" t="str">
        <f>Ocorrências!E544</f>
        <v>-</v>
      </c>
      <c r="F548" s="136">
        <f>Ocorrências!F544</f>
        <v>1504.2</v>
      </c>
      <c r="G548" s="135">
        <f>Ocorrências!A544</f>
        <v>44165</v>
      </c>
      <c r="H548" s="136" t="str">
        <f>Ocorrências!H544</f>
        <v>SALDO NÃO ENTREGUE (DEMANDA NUTRIÇÃO)</v>
      </c>
    </row>
    <row r="549" spans="1:8" x14ac:dyDescent="0.2">
      <c r="A549" s="156" t="str">
        <f>Ocorrências!G545</f>
        <v>0293/20</v>
      </c>
      <c r="B549" s="136" t="str">
        <f>Ocorrências!B545</f>
        <v>SAÍDA</v>
      </c>
      <c r="C549" s="136" t="str">
        <f>Ocorrências!C545</f>
        <v>ENTREGA PARCIAL</v>
      </c>
      <c r="D549" s="136" t="str">
        <f>Ocorrências!D545</f>
        <v>FESTPAN ALIMENTOS IMP. E EXP. LTDA</v>
      </c>
      <c r="E549" s="136" t="str">
        <f>Ocorrências!E545</f>
        <v>-</v>
      </c>
      <c r="F549" s="136">
        <f>Ocorrências!F545</f>
        <v>9.8000000000000007</v>
      </c>
      <c r="G549" s="135">
        <f>Ocorrências!A545</f>
        <v>44165</v>
      </c>
      <c r="H549" s="136" t="str">
        <f>Ocorrências!H545</f>
        <v>SALDO NÃO ENTREGUE (DEMANDA NUTRIÇÃO)</v>
      </c>
    </row>
    <row r="550" spans="1:8" x14ac:dyDescent="0.2">
      <c r="A550" s="156" t="str">
        <f>Ocorrências!G546</f>
        <v>0294/20</v>
      </c>
      <c r="B550" s="136" t="str">
        <f>Ocorrências!B546</f>
        <v>SAÍDA</v>
      </c>
      <c r="C550" s="136" t="str">
        <f>Ocorrências!C546</f>
        <v>ENTREGA PARCIAL</v>
      </c>
      <c r="D550" s="136" t="str">
        <f>Ocorrências!D546</f>
        <v>NOVA MEGA G ATACADISTA DE ALIMENTOS AS</v>
      </c>
      <c r="E550" s="136" t="str">
        <f>Ocorrências!E546</f>
        <v>-</v>
      </c>
      <c r="F550" s="136">
        <f>Ocorrências!F546</f>
        <v>859.84</v>
      </c>
      <c r="G550" s="135">
        <f>Ocorrências!A546</f>
        <v>44165</v>
      </c>
      <c r="H550" s="136" t="str">
        <f>Ocorrências!H546</f>
        <v>SALDO NÃO ENTREGUE (DEMANDA NUTRIÇÃO)</v>
      </c>
    </row>
    <row r="551" spans="1:8" x14ac:dyDescent="0.2">
      <c r="A551" s="156" t="str">
        <f>Ocorrências!G547</f>
        <v>0294/20</v>
      </c>
      <c r="B551" s="136" t="str">
        <f>Ocorrências!B547</f>
        <v>SAÍDA</v>
      </c>
      <c r="C551" s="136" t="str">
        <f>Ocorrências!C547</f>
        <v>ENTREGA PARCIAL</v>
      </c>
      <c r="D551" s="136" t="str">
        <f>Ocorrências!D547</f>
        <v>ALMEIDA E CARREIRO COMERCIO DE ALIMENTOS</v>
      </c>
      <c r="E551" s="136" t="str">
        <f>Ocorrências!E547</f>
        <v>-</v>
      </c>
      <c r="F551" s="136">
        <f>Ocorrências!F547</f>
        <v>148.59</v>
      </c>
      <c r="G551" s="135">
        <f>Ocorrências!A547</f>
        <v>44165</v>
      </c>
      <c r="H551" s="136" t="str">
        <f>Ocorrências!H547</f>
        <v>SALDO NÃO ENTREGUE (DEMANDA NUTRIÇÃO)</v>
      </c>
    </row>
    <row r="552" spans="1:8" x14ac:dyDescent="0.2">
      <c r="A552" s="156" t="str">
        <f>Ocorrências!G548</f>
        <v>0294/20</v>
      </c>
      <c r="B552" s="136" t="str">
        <f>Ocorrências!B548</f>
        <v>SAÍDA</v>
      </c>
      <c r="C552" s="136" t="str">
        <f>Ocorrências!C548</f>
        <v>ENTREGA PARCIAL</v>
      </c>
      <c r="D552" s="136" t="str">
        <f>Ocorrências!D548</f>
        <v>CFS SUPERMERCADO EIRELI</v>
      </c>
      <c r="E552" s="136" t="str">
        <f>Ocorrências!E548</f>
        <v>-</v>
      </c>
      <c r="F552" s="136">
        <f>Ocorrências!F548</f>
        <v>531.67999999999995</v>
      </c>
      <c r="G552" s="135">
        <f>Ocorrências!A548</f>
        <v>44165</v>
      </c>
      <c r="H552" s="136" t="str">
        <f>Ocorrências!H548</f>
        <v>SALDO NÃO ENTREGUE (DEMANDA NUTRIÇÃO)</v>
      </c>
    </row>
    <row r="553" spans="1:8" x14ac:dyDescent="0.2">
      <c r="A553" s="156" t="str">
        <f>Ocorrências!G549</f>
        <v>0295/20</v>
      </c>
      <c r="B553" s="136" t="str">
        <f>Ocorrências!B549</f>
        <v>SAÍDA</v>
      </c>
      <c r="C553" s="136" t="str">
        <f>Ocorrências!C549</f>
        <v>ENTREGA PARCIAL</v>
      </c>
      <c r="D553" s="136" t="str">
        <f>Ocorrências!D549</f>
        <v>A V BARROS &amp; VILLARES LTDA</v>
      </c>
      <c r="E553" s="136" t="str">
        <f>Ocorrências!E549</f>
        <v>-</v>
      </c>
      <c r="F553" s="136">
        <f>Ocorrências!F549</f>
        <v>474.32</v>
      </c>
      <c r="G553" s="135">
        <f>Ocorrências!A549</f>
        <v>44165</v>
      </c>
      <c r="H553" s="136" t="str">
        <f>Ocorrências!H549</f>
        <v>SALDO NÃO ENTREGUE (DEMANDA NUTRIÇÃO)</v>
      </c>
    </row>
    <row r="554" spans="1:8" x14ac:dyDescent="0.2">
      <c r="A554" s="156" t="str">
        <f>Ocorrências!G550</f>
        <v>0295/20</v>
      </c>
      <c r="B554" s="136" t="str">
        <f>Ocorrências!B550</f>
        <v>SAÍDA</v>
      </c>
      <c r="C554" s="136" t="str">
        <f>Ocorrências!C550</f>
        <v>ENTREGA PARCIAL</v>
      </c>
      <c r="D554" s="136" t="str">
        <f>Ocorrências!D550</f>
        <v>TROPICAL DISTRIBUIDORA DE HORTIFRUTIGRANJEIROS LTDA</v>
      </c>
      <c r="E554" s="136" t="str">
        <f>Ocorrências!E550</f>
        <v>-</v>
      </c>
      <c r="F554" s="136">
        <f>Ocorrências!F550</f>
        <v>1333.55</v>
      </c>
      <c r="G554" s="135">
        <f>Ocorrências!A550</f>
        <v>44165</v>
      </c>
      <c r="H554" s="136" t="str">
        <f>Ocorrências!H550</f>
        <v>SALDO NÃO ENTREGUE (DEMANDA NUTRIÇÃO)</v>
      </c>
    </row>
    <row r="555" spans="1:8" x14ac:dyDescent="0.2">
      <c r="A555" s="156" t="str">
        <f>Ocorrências!G551</f>
        <v>0296/20</v>
      </c>
      <c r="B555" s="136" t="str">
        <f>Ocorrências!B551</f>
        <v>SAÍDA</v>
      </c>
      <c r="C555" s="136" t="str">
        <f>Ocorrências!C551</f>
        <v>ENTREGA PARCIAL</v>
      </c>
      <c r="D555" s="136" t="str">
        <f>Ocorrências!D551</f>
        <v xml:space="preserve">DOM JOÃO PAES E DOCES LTDA </v>
      </c>
      <c r="E555" s="136" t="str">
        <f>Ocorrências!E551</f>
        <v>-</v>
      </c>
      <c r="F555" s="136">
        <f>Ocorrências!F551</f>
        <v>350</v>
      </c>
      <c r="G555" s="135">
        <f>Ocorrências!A551</f>
        <v>44165</v>
      </c>
      <c r="H555" s="136" t="str">
        <f>Ocorrências!H551</f>
        <v>SALDO NÃO ENTREGUE (DEMANDA NUTRIÇÃO)</v>
      </c>
    </row>
    <row r="556" spans="1:8" x14ac:dyDescent="0.2">
      <c r="A556" s="156" t="str">
        <f>Ocorrências!G552</f>
        <v>0297/20</v>
      </c>
      <c r="B556" s="136" t="str">
        <f>Ocorrências!B552</f>
        <v>SAÍDA</v>
      </c>
      <c r="C556" s="136" t="str">
        <f>Ocorrências!C552</f>
        <v>ENTREGA PARCIAL</v>
      </c>
      <c r="D556" s="136" t="str">
        <f>Ocorrências!D552</f>
        <v xml:space="preserve">DOM JOÃO PAES E DOCES LTDA </v>
      </c>
      <c r="E556" s="136" t="str">
        <f>Ocorrências!E552</f>
        <v>-</v>
      </c>
      <c r="F556" s="136">
        <f>Ocorrências!F552</f>
        <v>1055.97</v>
      </c>
      <c r="G556" s="135">
        <f>Ocorrências!A552</f>
        <v>44165</v>
      </c>
      <c r="H556" s="136" t="str">
        <f>Ocorrências!H552</f>
        <v>SALDO NÃO ENTREGUE (DEMANDA NUTRIÇÃO)</v>
      </c>
    </row>
    <row r="557" spans="1:8" x14ac:dyDescent="0.2">
      <c r="A557" s="156" t="str">
        <f>Ocorrências!G553</f>
        <v>0304/20</v>
      </c>
      <c r="B557" s="136" t="str">
        <f>Ocorrências!B553</f>
        <v>SAÍDA</v>
      </c>
      <c r="C557" s="136" t="str">
        <f>Ocorrências!C553</f>
        <v>ENTREGA PARCIAL</v>
      </c>
      <c r="D557" s="136" t="str">
        <f>Ocorrências!D553</f>
        <v>DUPATRI HOSPITALAR COMERCIO IMPORTACAO E EXPORTACAO LTDA</v>
      </c>
      <c r="E557" s="136">
        <f>Ocorrências!E553</f>
        <v>119</v>
      </c>
      <c r="F557" s="136">
        <f>Ocorrências!F553</f>
        <v>152.22</v>
      </c>
      <c r="G557" s="135">
        <f>Ocorrências!A553</f>
        <v>44165</v>
      </c>
      <c r="H557" s="136" t="str">
        <f>Ocorrências!H553</f>
        <v>SALDO NÃO ENTREGUE PELO FORNECEDOR</v>
      </c>
    </row>
    <row r="558" spans="1:8" x14ac:dyDescent="0.2">
      <c r="A558" s="156" t="str">
        <f>Ocorrências!G554</f>
        <v>0304/20</v>
      </c>
      <c r="B558" s="136" t="str">
        <f>Ocorrências!B554</f>
        <v>SAÍDA</v>
      </c>
      <c r="C558" s="136" t="str">
        <f>Ocorrências!C554</f>
        <v>ENTREGA PARCIAL</v>
      </c>
      <c r="D558" s="136" t="str">
        <f>Ocorrências!D554</f>
        <v>REPRESS DISTRIBUIDORA LTDA</v>
      </c>
      <c r="E558" s="136">
        <f>Ocorrências!E554</f>
        <v>78</v>
      </c>
      <c r="F558" s="136">
        <f>Ocorrências!F554</f>
        <v>517.20000000000005</v>
      </c>
      <c r="G558" s="135">
        <f>Ocorrências!A554</f>
        <v>44165</v>
      </c>
      <c r="H558" s="136" t="str">
        <f>Ocorrências!H554</f>
        <v>SALDO NÃO ENTREGUE PELO FORNECEDOR</v>
      </c>
    </row>
    <row r="559" spans="1:8" x14ac:dyDescent="0.2">
      <c r="A559" s="156" t="str">
        <f>Ocorrências!G555</f>
        <v>0304/20</v>
      </c>
      <c r="B559" s="136" t="str">
        <f>Ocorrências!B555</f>
        <v>SAÍDA</v>
      </c>
      <c r="C559" s="136" t="str">
        <f>Ocorrências!C555</f>
        <v>ENTREGA PARCIAL</v>
      </c>
      <c r="D559" s="136" t="str">
        <f>Ocorrências!D555</f>
        <v>DUPATRI HOSPITALAR COMERCIO IMPORTACAO E EXPORTACAO LTDA</v>
      </c>
      <c r="E559" s="136">
        <f>Ocorrências!E555</f>
        <v>119</v>
      </c>
      <c r="F559" s="136">
        <f>Ocorrências!F555</f>
        <v>152.22</v>
      </c>
      <c r="G559" s="135">
        <f>Ocorrências!A555</f>
        <v>44165</v>
      </c>
      <c r="H559" s="136" t="str">
        <f>Ocorrências!H555</f>
        <v>SALDO NÃO ENTREGUE PELO FORNECEDOR</v>
      </c>
    </row>
    <row r="560" spans="1:8" x14ac:dyDescent="0.2">
      <c r="A560" s="156" t="str">
        <f>Ocorrências!G556</f>
        <v>0304/20</v>
      </c>
      <c r="B560" s="136" t="str">
        <f>Ocorrências!B556</f>
        <v>SAÍDA</v>
      </c>
      <c r="C560" s="136" t="str">
        <f>Ocorrências!C556</f>
        <v>ENTREGA PARCIAL</v>
      </c>
      <c r="D560" s="136" t="str">
        <f>Ocorrências!D556</f>
        <v>REPRESS DISTRIBUIDORA LTDA</v>
      </c>
      <c r="E560" s="136">
        <f>Ocorrências!E556</f>
        <v>78</v>
      </c>
      <c r="F560" s="136">
        <f>Ocorrências!F556</f>
        <v>517.20000000000005</v>
      </c>
      <c r="G560" s="135">
        <f>Ocorrências!A556</f>
        <v>44165</v>
      </c>
      <c r="H560" s="136" t="str">
        <f>Ocorrências!H556</f>
        <v>SALDO NÃO ENTREGUE PELO FORNECEDOR</v>
      </c>
    </row>
    <row r="561" spans="1:8" x14ac:dyDescent="0.2">
      <c r="A561" s="156" t="str">
        <f>Ocorrências!G557</f>
        <v>0311/20</v>
      </c>
      <c r="B561" s="136" t="str">
        <f>Ocorrências!B557</f>
        <v>SAÍDA</v>
      </c>
      <c r="C561" s="136" t="str">
        <f>Ocorrências!C557</f>
        <v>CANCELAMENTO</v>
      </c>
      <c r="D561" s="136" t="str">
        <f>Ocorrências!D557</f>
        <v>CARMEX INDSUTRIA DE DESCARTAVEIS LTDA</v>
      </c>
      <c r="E561" s="136" t="str">
        <f>Ocorrências!E557</f>
        <v>33,34 e 35</v>
      </c>
      <c r="F561" s="136">
        <f>Ocorrências!F557</f>
        <v>3982</v>
      </c>
      <c r="G561" s="135">
        <f>Ocorrências!A557</f>
        <v>44169</v>
      </c>
      <c r="H561" s="136" t="str">
        <f>Ocorrências!H557</f>
        <v>NÃO CONSEGUIU MANTER OS VALORES OFERTADOS</v>
      </c>
    </row>
    <row r="562" spans="1:8" x14ac:dyDescent="0.2">
      <c r="A562" s="156" t="str">
        <f>Ocorrências!G558</f>
        <v>0323/20</v>
      </c>
      <c r="B562" s="136" t="str">
        <f>Ocorrências!B558</f>
        <v>SAÍDA</v>
      </c>
      <c r="C562" s="136" t="str">
        <f>Ocorrências!C558</f>
        <v>ENTREGA PARCIAL</v>
      </c>
      <c r="D562" s="136" t="str">
        <f>Ocorrências!D558</f>
        <v>OREGON FARMACEUTICA LTDA</v>
      </c>
      <c r="E562" s="136">
        <f>Ocorrências!E558</f>
        <v>29</v>
      </c>
      <c r="F562" s="136">
        <f>Ocorrências!F558</f>
        <v>8800</v>
      </c>
      <c r="G562" s="135">
        <f>Ocorrências!A558</f>
        <v>44169</v>
      </c>
      <c r="H562" s="136" t="str">
        <f>Ocorrências!H558</f>
        <v>SALDO NÃO ENTREGUE PELO FORNECEDOR</v>
      </c>
    </row>
    <row r="563" spans="1:8" x14ac:dyDescent="0.2">
      <c r="A563" s="156" t="str">
        <f>Ocorrências!G559</f>
        <v>0311/20</v>
      </c>
      <c r="B563" s="136" t="str">
        <f>Ocorrências!B559</f>
        <v>ENTRADA</v>
      </c>
      <c r="C563" s="136" t="str">
        <f>Ocorrências!C559</f>
        <v>PEDIDO ADICIONAL</v>
      </c>
      <c r="D563" s="136" t="str">
        <f>Ocorrências!D559</f>
        <v>LIMPINHO COMERCIO DE PANEOS EIRELI ME</v>
      </c>
      <c r="E563" s="136" t="str">
        <f>Ocorrências!E559</f>
        <v>-</v>
      </c>
      <c r="F563" s="136">
        <f>Ocorrências!F559</f>
        <v>4664</v>
      </c>
      <c r="G563" s="135">
        <f>Ocorrências!A559</f>
        <v>44172</v>
      </c>
      <c r="H563" s="136" t="str">
        <f>Ocorrências!H559</f>
        <v>ADICIONAL</v>
      </c>
    </row>
    <row r="564" spans="1:8" x14ac:dyDescent="0.2">
      <c r="A564" s="156" t="str">
        <f>Ocorrências!G560</f>
        <v>0323/20</v>
      </c>
      <c r="B564" s="136" t="str">
        <f>Ocorrências!B560</f>
        <v>SAÍDA</v>
      </c>
      <c r="C564" s="136" t="str">
        <f>Ocorrências!C560</f>
        <v>CANCELAMENTO</v>
      </c>
      <c r="D564" s="136" t="str">
        <f>Ocorrências!D560</f>
        <v>MEDICAMENTAL HOSPITALAR LTDA</v>
      </c>
      <c r="E564" s="136">
        <f>Ocorrências!E560</f>
        <v>25</v>
      </c>
      <c r="F564" s="136">
        <f>Ocorrências!F560</f>
        <v>3400</v>
      </c>
      <c r="G564" s="135">
        <f>Ocorrências!A560</f>
        <v>44172</v>
      </c>
      <c r="H564" s="136" t="str">
        <f>Ocorrências!H560</f>
        <v>FORNECEDOR NÃO POSSUI SALDO EM ESTOQUE E SEM PREVISÃO.</v>
      </c>
    </row>
    <row r="565" spans="1:8" x14ac:dyDescent="0.2">
      <c r="A565" s="156" t="str">
        <f>Ocorrências!G561</f>
        <v>0323/20</v>
      </c>
      <c r="B565" s="136" t="str">
        <f>Ocorrências!B561</f>
        <v>ENTRADA</v>
      </c>
      <c r="C565" s="136" t="str">
        <f>Ocorrências!C561</f>
        <v>PEDIDO ADICIONAL</v>
      </c>
      <c r="D565" s="136" t="str">
        <f>Ocorrências!D561</f>
        <v>COMERCIAL CIRURGICA RIOCLARENSE LTDA</v>
      </c>
      <c r="E565" s="136">
        <f>Ocorrências!E561</f>
        <v>25</v>
      </c>
      <c r="F565" s="136">
        <f>Ocorrências!F561</f>
        <v>3400</v>
      </c>
      <c r="G565" s="135">
        <f>Ocorrências!A561</f>
        <v>44172</v>
      </c>
      <c r="H565" s="136" t="str">
        <f>Ocorrências!H561</f>
        <v>ADICIONAL</v>
      </c>
    </row>
    <row r="566" spans="1:8" x14ac:dyDescent="0.2">
      <c r="A566" s="156" t="str">
        <f>Ocorrências!G562</f>
        <v>0323/20</v>
      </c>
      <c r="B566" s="136" t="str">
        <f>Ocorrências!B562</f>
        <v>SAÍDA</v>
      </c>
      <c r="C566" s="136" t="str">
        <f>Ocorrências!C562</f>
        <v>CANCELAMENTO</v>
      </c>
      <c r="D566" s="136" t="str">
        <f>Ocorrências!D562</f>
        <v>COMERCIAL CIRURGICA RIOCLARENSE LTDA</v>
      </c>
      <c r="E566" s="136">
        <f>Ocorrências!E562</f>
        <v>13</v>
      </c>
      <c r="F566" s="136">
        <f>Ocorrências!F562</f>
        <v>538.5</v>
      </c>
      <c r="G566" s="135">
        <f>Ocorrências!A562</f>
        <v>44172</v>
      </c>
      <c r="H566" s="136" t="str">
        <f>Ocorrências!H562</f>
        <v>FORNECEDOR NÃO POSSUI SALDO EM ESTOQUE E SEM PREVISÃO.</v>
      </c>
    </row>
    <row r="567" spans="1:8" x14ac:dyDescent="0.2">
      <c r="A567" s="156" t="str">
        <f>Ocorrências!G563</f>
        <v>0323/20</v>
      </c>
      <c r="B567" s="136" t="str">
        <f>Ocorrências!B563</f>
        <v>SAÍDA</v>
      </c>
      <c r="C567" s="136" t="str">
        <f>Ocorrências!C563</f>
        <v>ALTERAÇÃO DE PREÇO</v>
      </c>
      <c r="D567" s="136" t="str">
        <f>Ocorrências!D563</f>
        <v>DUPATRI HOSPITALAR COMERCIO IMPORTACAO E EXPORTACAO LTDA</v>
      </c>
      <c r="E567" s="136">
        <f>Ocorrências!E563</f>
        <v>8</v>
      </c>
      <c r="F567" s="136">
        <f>Ocorrências!F563</f>
        <v>0.09</v>
      </c>
      <c r="G567" s="135">
        <f>Ocorrências!A563</f>
        <v>44173</v>
      </c>
      <c r="H567" s="136" t="str">
        <f>Ocorrências!H563</f>
        <v>DESCONTO NO PRODUTO</v>
      </c>
    </row>
    <row r="568" spans="1:8" x14ac:dyDescent="0.2">
      <c r="A568" s="156" t="str">
        <f>Ocorrências!G564</f>
        <v>0323/20</v>
      </c>
      <c r="B568" s="136" t="str">
        <f>Ocorrências!B564</f>
        <v>SAÍDA</v>
      </c>
      <c r="C568" s="136" t="str">
        <f>Ocorrências!C564</f>
        <v>CANCELAMENTO</v>
      </c>
      <c r="D568" s="136" t="str">
        <f>Ocorrências!D564</f>
        <v>AFMED DISTRIBUIDORA DE MEDICAMENTOS E MATERIAL HOSPITALAR LTDA ME</v>
      </c>
      <c r="E568" s="136">
        <f>Ocorrências!E564</f>
        <v>5</v>
      </c>
      <c r="F568" s="136">
        <f>Ocorrências!F564</f>
        <v>600</v>
      </c>
      <c r="G568" s="135">
        <f>Ocorrências!A564</f>
        <v>44174</v>
      </c>
      <c r="H568" s="136" t="str">
        <f>Ocorrências!H564</f>
        <v>FORNECEDOR NÃO POSSUI SALDO EM ESTOQUE E SEM PREVISÃO.</v>
      </c>
    </row>
    <row r="569" spans="1:8" x14ac:dyDescent="0.2">
      <c r="A569" s="156" t="str">
        <f>Ocorrências!G565</f>
        <v>0323/20</v>
      </c>
      <c r="B569" s="136" t="str">
        <f>Ocorrências!B565</f>
        <v>SAÍDA</v>
      </c>
      <c r="C569" s="136" t="str">
        <f>Ocorrências!C565</f>
        <v>CANCELAMENTO</v>
      </c>
      <c r="D569" s="136" t="str">
        <f>Ocorrências!D565</f>
        <v>SUPERMED COMERCIO E IMPORTAÇÃO DE PRODUTOS MEDICOS E HOSPITALARES LTDA</v>
      </c>
      <c r="E569" s="136">
        <f>Ocorrências!E565</f>
        <v>31</v>
      </c>
      <c r="F569" s="136">
        <f>Ocorrências!F565</f>
        <v>40.950000000000003</v>
      </c>
      <c r="G569" s="135">
        <f>Ocorrências!A565</f>
        <v>44179</v>
      </c>
      <c r="H569" s="136" t="str">
        <f>Ocorrências!H565</f>
        <v>FORNECEDOR NÃO POSSUI SALDO EM ESTOQUE E SEM PREVISÃO.</v>
      </c>
    </row>
    <row r="570" spans="1:8" x14ac:dyDescent="0.2">
      <c r="A570" s="156" t="str">
        <f>Ocorrências!G566</f>
        <v>0334/20</v>
      </c>
      <c r="B570" s="136" t="str">
        <f>Ocorrências!B566</f>
        <v>SAÍDA</v>
      </c>
      <c r="C570" s="136" t="str">
        <f>Ocorrências!C566</f>
        <v>CANCELAMENTO</v>
      </c>
      <c r="D570" s="136" t="str">
        <f>Ocorrências!D566</f>
        <v>CIRURGICA MONTEBELLO LTDA</v>
      </c>
      <c r="E570" s="136" t="str">
        <f>Ocorrências!E566</f>
        <v>17 e 23</v>
      </c>
      <c r="F570" s="136">
        <f>Ocorrências!F566</f>
        <v>18222.650000000001</v>
      </c>
      <c r="G570" s="135">
        <f>Ocorrências!A566</f>
        <v>44188</v>
      </c>
      <c r="H570" s="136" t="str">
        <f>Ocorrências!H566</f>
        <v>FORNECEDOR SOLICITOU CANCELAMENTO, POIS NÃO CONSEGUE RESERVAR SALDO EM ESTOQUE, CONDIÇÃO DE PAGAMENTO À VISTA.</v>
      </c>
    </row>
    <row r="571" spans="1:8" x14ac:dyDescent="0.2">
      <c r="A571" s="156" t="str">
        <f>Ocorrências!G567</f>
        <v>0334/20</v>
      </c>
      <c r="B571" s="136" t="str">
        <f>Ocorrências!B567</f>
        <v>ENTRADA</v>
      </c>
      <c r="C571" s="136" t="str">
        <f>Ocorrências!C567</f>
        <v>PEDIDO ADICIONAL</v>
      </c>
      <c r="D571" s="136" t="str">
        <f>Ocorrências!D567</f>
        <v>SODROGAS DIST DE MED E MAT MEDICO HOSP LTDA</v>
      </c>
      <c r="E571" s="136">
        <f>Ocorrências!E567</f>
        <v>17</v>
      </c>
      <c r="F571" s="136">
        <f>Ocorrências!F567</f>
        <v>18200</v>
      </c>
      <c r="G571" s="135">
        <f>Ocorrências!A567</f>
        <v>44188</v>
      </c>
      <c r="H571" s="136" t="str">
        <f>Ocorrências!H567</f>
        <v>ADICIONAL</v>
      </c>
    </row>
    <row r="572" spans="1:8" x14ac:dyDescent="0.2">
      <c r="A572" s="156" t="str">
        <f>Ocorrências!G568</f>
        <v>0334/20</v>
      </c>
      <c r="B572" s="136" t="str">
        <f>Ocorrências!B568</f>
        <v>SAÍDA</v>
      </c>
      <c r="C572" s="136" t="str">
        <f>Ocorrências!C568</f>
        <v>CANCELAMENTO</v>
      </c>
      <c r="D572" s="136" t="str">
        <f>Ocorrências!D568</f>
        <v>DIMASTER COMERCIO DE PRODUTOS HOSPITALARES LTDA</v>
      </c>
      <c r="E572" s="136">
        <f>Ocorrências!E568</f>
        <v>15</v>
      </c>
      <c r="F572" s="136">
        <f>Ocorrências!F568</f>
        <v>13909</v>
      </c>
      <c r="G572" s="135">
        <f>Ocorrências!A568</f>
        <v>44194</v>
      </c>
      <c r="H572" s="136" t="str">
        <f>Ocorrências!H568</f>
        <v>CONFORME CONTATO COM FORNECEDOR NÃO POSSUI SALDO EM ESTOQUE PARA ATENDER E SEM PREVISÃO</v>
      </c>
    </row>
    <row r="573" spans="1:8" x14ac:dyDescent="0.2">
      <c r="A573" s="156" t="str">
        <f>Ocorrências!G569</f>
        <v>0334/20</v>
      </c>
      <c r="B573" s="136" t="str">
        <f>Ocorrências!B569</f>
        <v>ENTRADA</v>
      </c>
      <c r="C573" s="136" t="str">
        <f>Ocorrências!C569</f>
        <v>PEDIDO ADICIONAL</v>
      </c>
      <c r="D573" s="136" t="str">
        <f>Ocorrências!D569</f>
        <v>RIOBAHIAFARMA COMERCIO E DISTRIBUIÇÃO DE PRODUTOS MÉDICOS E COSMÉTICOS LTDA - EPP</v>
      </c>
      <c r="E573" s="136">
        <f>Ocorrências!E569</f>
        <v>15</v>
      </c>
      <c r="F573" s="136">
        <f>Ocorrências!F569</f>
        <v>19600</v>
      </c>
      <c r="G573" s="135">
        <f>Ocorrências!A569</f>
        <v>44194</v>
      </c>
      <c r="H573" s="136" t="str">
        <f>Ocorrências!H569</f>
        <v>ADICIONAL</v>
      </c>
    </row>
    <row r="574" spans="1:8" x14ac:dyDescent="0.2">
      <c r="A574" s="156" t="str">
        <f>Ocorrências!G570</f>
        <v>0334/20</v>
      </c>
      <c r="B574" s="136" t="str">
        <f>Ocorrências!B570</f>
        <v>SAÍDA</v>
      </c>
      <c r="C574" s="136" t="str">
        <f>Ocorrências!C570</f>
        <v>ADEQUAÇÃO DE QUANTITATIVO</v>
      </c>
      <c r="D574" s="136" t="str">
        <f>Ocorrências!D570</f>
        <v>RIOBAHIAFARMA COMERCIO E DISTRIBUIÇÃO DE PRODUTOS MÉDICOS E COSMÉTICOS LTDA - EPP</v>
      </c>
      <c r="E574" s="136">
        <f>Ocorrências!E570</f>
        <v>15</v>
      </c>
      <c r="F574" s="136">
        <f>Ocorrências!F570</f>
        <v>9800</v>
      </c>
      <c r="G574" s="135">
        <f>Ocorrências!A570</f>
        <v>44194</v>
      </c>
      <c r="H574" s="136" t="str">
        <f>Ocorrências!H570</f>
        <v>ALTERAÇÃO CONFORME SOLICITADO PELO REQUISITANTE VIA OFICIO</v>
      </c>
    </row>
    <row r="575" spans="1:8" x14ac:dyDescent="0.2">
      <c r="A575" s="156" t="str">
        <f>Ocorrências!G571</f>
        <v>0232/20</v>
      </c>
      <c r="B575" s="136" t="str">
        <f>Ocorrências!B571</f>
        <v>SAÍDA</v>
      </c>
      <c r="C575" s="136" t="str">
        <f>Ocorrências!C571</f>
        <v>ENTREGA PARCIAL</v>
      </c>
      <c r="D575" s="136" t="str">
        <f>Ocorrências!D571</f>
        <v xml:space="preserve">LUMIAR HEALTH BUILDERS EQUIPAMENTOSS HOSPITALLARES LTDA </v>
      </c>
      <c r="E575" s="136">
        <f>Ocorrências!E571</f>
        <v>13</v>
      </c>
      <c r="F575" s="136">
        <f>Ocorrências!F571</f>
        <v>225</v>
      </c>
      <c r="G575" s="135">
        <f>Ocorrências!A571</f>
        <v>44195</v>
      </c>
      <c r="H575" s="136" t="str">
        <f>Ocorrências!H571</f>
        <v>FORNECEDOR NÃO ENTREGOU O PEDIDO.</v>
      </c>
    </row>
    <row r="576" spans="1:8" x14ac:dyDescent="0.2">
      <c r="A576" s="156" t="str">
        <f>Ocorrências!G572</f>
        <v>0283/20</v>
      </c>
      <c r="B576" s="136" t="str">
        <f>Ocorrências!B572</f>
        <v>SAÍDA</v>
      </c>
      <c r="C576" s="136" t="str">
        <f>Ocorrências!C572</f>
        <v>CANCELAMENTO</v>
      </c>
      <c r="D576" s="136" t="str">
        <f>Ocorrências!D572</f>
        <v>MEDICAMENTAL HOSPITALAR LTDA</v>
      </c>
      <c r="E576" s="136">
        <f>Ocorrências!E572</f>
        <v>3</v>
      </c>
      <c r="F576" s="136">
        <f>Ocorrências!F572</f>
        <v>6.92</v>
      </c>
      <c r="G576" s="135" t="str">
        <f>Ocorrências!A572</f>
        <v>09/010/2020</v>
      </c>
      <c r="H576" s="136" t="str">
        <f>Ocorrências!H572</f>
        <v>CANCELADO POR FATURAMENTO MINIMO</v>
      </c>
    </row>
    <row r="577" spans="1:8" x14ac:dyDescent="0.2">
      <c r="A577" s="156" t="str">
        <f>Ocorrências!G573</f>
        <v>0284/20</v>
      </c>
      <c r="B577" s="136" t="str">
        <f>Ocorrências!B573</f>
        <v>ENTRADA</v>
      </c>
      <c r="C577" s="136" t="str">
        <f>Ocorrências!C573</f>
        <v>ADEQUAÇÃO DE QUANTITATIVO</v>
      </c>
      <c r="D577" s="136" t="str">
        <f>Ocorrências!D573</f>
        <v>CIAMED DISTRIBUIDORA DE MEDICAMENTOS</v>
      </c>
      <c r="E577" s="136">
        <f>Ocorrências!E573</f>
        <v>54</v>
      </c>
      <c r="F577" s="136">
        <f>Ocorrências!F573</f>
        <v>111.5</v>
      </c>
      <c r="G577" s="135">
        <f>Ocorrências!A573</f>
        <v>44125</v>
      </c>
      <c r="H577" s="136" t="str">
        <f>Ocorrências!H573</f>
        <v>ANEXO EMAIL</v>
      </c>
    </row>
    <row r="578" spans="1:8" x14ac:dyDescent="0.2">
      <c r="A578" s="156" t="str">
        <f>Ocorrências!G574</f>
        <v>0028/20</v>
      </c>
      <c r="B578" s="136" t="str">
        <f>Ocorrências!B574</f>
        <v>SAÍDA</v>
      </c>
      <c r="C578" s="136" t="str">
        <f>Ocorrências!C574</f>
        <v>CANCELAMENTO</v>
      </c>
      <c r="D578" s="136" t="str">
        <f>Ocorrências!D574</f>
        <v>MULTIFARMA COMERCIAL LTDA</v>
      </c>
      <c r="E578" s="136">
        <f>Ocorrências!E574</f>
        <v>29</v>
      </c>
      <c r="F578" s="136">
        <f>Ocorrências!F574</f>
        <v>948.84</v>
      </c>
      <c r="G578" s="135">
        <f>Ocorrências!A574</f>
        <v>0</v>
      </c>
      <c r="H578" s="136" t="str">
        <f>Ocorrências!H574</f>
        <v>PEDIDO NÃO ENTREGUE</v>
      </c>
    </row>
    <row r="579" spans="1:8" x14ac:dyDescent="0.2">
      <c r="A579" s="156" t="str">
        <f>Ocorrências!G575</f>
        <v>0285/20</v>
      </c>
      <c r="B579" s="136" t="str">
        <f>Ocorrências!B575</f>
        <v>ENTRADA</v>
      </c>
      <c r="C579" s="136" t="str">
        <f>Ocorrências!C575</f>
        <v>ALTERAÇÃO DE PREÇO</v>
      </c>
      <c r="D579" s="136" t="str">
        <f>Ocorrências!D575</f>
        <v>SALUTEM INDUSTRIA E COMERCIO ELETRONICO EIRELI EPP</v>
      </c>
      <c r="E579" s="136" t="str">
        <f>Ocorrências!E575</f>
        <v>-</v>
      </c>
      <c r="F579" s="136">
        <f>Ocorrências!F575</f>
        <v>35</v>
      </c>
      <c r="G579" s="135">
        <f>Ocorrências!A575</f>
        <v>0</v>
      </c>
      <c r="H579" s="136" t="str">
        <f>Ocorrências!H575</f>
        <v>VALOR COBRADO REFERENTE AO FRETE FOB, FORNECEDOR INFORMOU NO ORÇAMENTO</v>
      </c>
    </row>
    <row r="580" spans="1:8" x14ac:dyDescent="0.2">
      <c r="A580" s="156" t="str">
        <f>Ocorrências!G576</f>
        <v>0333/20</v>
      </c>
      <c r="B580" s="136" t="str">
        <f>Ocorrências!B576</f>
        <v>SAÍDA</v>
      </c>
      <c r="C580" s="136" t="str">
        <f>Ocorrências!C576</f>
        <v>CANCELAMENTO</v>
      </c>
      <c r="D580" s="136" t="str">
        <f>Ocorrências!D576</f>
        <v>SUPERMED COMERCIO E IMPORTAÇÃO DE PRODUTOS MEDICOS E HOSPITALARES LTDA</v>
      </c>
      <c r="E580" s="136">
        <f>Ocorrências!E576</f>
        <v>16</v>
      </c>
      <c r="F580" s="136">
        <f>Ocorrências!F576</f>
        <v>39.83</v>
      </c>
      <c r="G580" s="135">
        <f>Ocorrências!A576</f>
        <v>44193</v>
      </c>
      <c r="H580" s="136" t="str">
        <f>Ocorrências!H576</f>
        <v>FORNECEDOR NÃO POSSUI SALDO EM ESTOQUE E SEM PREVISÃO.</v>
      </c>
    </row>
    <row r="581" spans="1:8" x14ac:dyDescent="0.2">
      <c r="A581" s="156" t="str">
        <f>Ocorrências!G577</f>
        <v>0333/20</v>
      </c>
      <c r="B581" s="136" t="str">
        <f>Ocorrências!B577</f>
        <v>SAÍDA</v>
      </c>
      <c r="C581" s="136" t="str">
        <f>Ocorrências!C577</f>
        <v>CANCELAMENTO</v>
      </c>
      <c r="D581" s="136" t="str">
        <f>Ocorrências!D577</f>
        <v>MEDICAMENTAL HOSPITALAR LTDA</v>
      </c>
      <c r="E581" s="136" t="str">
        <f>Ocorrências!E577</f>
        <v>37 e 71</v>
      </c>
      <c r="F581" s="136">
        <f>Ocorrências!F577</f>
        <v>2182.3000000000002</v>
      </c>
      <c r="G581" s="135">
        <f>Ocorrências!A577</f>
        <v>44193</v>
      </c>
      <c r="H581" s="136" t="str">
        <f>Ocorrências!H577</f>
        <v>FORNECEDOR NÃO POSSUI SALDO EM ESTOQUE E SEM PREVISÃO.</v>
      </c>
    </row>
    <row r="582" spans="1:8" x14ac:dyDescent="0.2">
      <c r="A582" s="156" t="str">
        <f>Ocorrências!G578</f>
        <v>0333/20</v>
      </c>
      <c r="B582" s="136" t="str">
        <f>Ocorrências!B578</f>
        <v>SAÍDA</v>
      </c>
      <c r="C582" s="136" t="str">
        <f>Ocorrências!C578</f>
        <v>CANCELAMENTO</v>
      </c>
      <c r="D582" s="136" t="str">
        <f>Ocorrências!D578</f>
        <v>DUPATRI HOSPITALAR COMERCIO IMPORTACAO E EXPORTACAO LTDA</v>
      </c>
      <c r="E582" s="136">
        <f>Ocorrências!E578</f>
        <v>60</v>
      </c>
      <c r="F582" s="136">
        <f>Ocorrências!F578</f>
        <v>124.6</v>
      </c>
      <c r="G582" s="135">
        <f>Ocorrências!A578</f>
        <v>44193</v>
      </c>
      <c r="H582" s="136" t="str">
        <f>Ocorrências!H578</f>
        <v>FORNECEDOR NÃO POSSUI SALDO EM ESTOQUE E SEM PREVISÃO.</v>
      </c>
    </row>
    <row r="583" spans="1:8" x14ac:dyDescent="0.2">
      <c r="A583" s="156" t="str">
        <f>Ocorrências!G579</f>
        <v>0333/20</v>
      </c>
      <c r="B583" s="136" t="str">
        <f>Ocorrências!B579</f>
        <v>ENTRADA</v>
      </c>
      <c r="C583" s="136" t="str">
        <f>Ocorrências!C579</f>
        <v>PEDIDO ADICIONAL</v>
      </c>
      <c r="D583" s="136" t="str">
        <f>Ocorrências!D579</f>
        <v>CIRURGICA FERNANDES COMERCIO MATERIAIS CIRURGICOS  HOSPITALARES LTDA</v>
      </c>
      <c r="E583" s="136">
        <f>Ocorrências!E579</f>
        <v>16</v>
      </c>
      <c r="F583" s="136">
        <f>Ocorrências!F579</f>
        <v>137</v>
      </c>
      <c r="G583" s="135">
        <f>Ocorrências!A579</f>
        <v>44193</v>
      </c>
      <c r="H583" s="136" t="str">
        <f>Ocorrências!H579</f>
        <v>ADICIONAL</v>
      </c>
    </row>
    <row r="584" spans="1:8" x14ac:dyDescent="0.2">
      <c r="A584" s="156" t="str">
        <f>Ocorrências!G580</f>
        <v>0333/20</v>
      </c>
      <c r="B584" s="136" t="str">
        <f>Ocorrências!B580</f>
        <v>ENTRADA</v>
      </c>
      <c r="C584" s="136" t="str">
        <f>Ocorrências!C580</f>
        <v>PEDIDO ADICIONAL</v>
      </c>
      <c r="D584" s="136" t="str">
        <f>Ocorrências!D580</f>
        <v>CIAMED DISTRIBUIDORA DE MEDICAMENTOS</v>
      </c>
      <c r="E584" s="136">
        <f>Ocorrências!E580</f>
        <v>71</v>
      </c>
      <c r="F584" s="136">
        <f>Ocorrências!F580</f>
        <v>2504.96</v>
      </c>
      <c r="G584" s="135">
        <f>Ocorrências!A580</f>
        <v>44194</v>
      </c>
      <c r="H584" s="136" t="str">
        <f>Ocorrências!H580</f>
        <v>ADICIONAL</v>
      </c>
    </row>
    <row r="585" spans="1:8" x14ac:dyDescent="0.2">
      <c r="A585" s="156" t="str">
        <f>Ocorrências!G581</f>
        <v>0333/20</v>
      </c>
      <c r="B585" s="136" t="str">
        <f>Ocorrências!B581</f>
        <v>ENTRADA</v>
      </c>
      <c r="C585" s="136" t="str">
        <f>Ocorrências!C581</f>
        <v>PEDIDO ADICIONAL</v>
      </c>
      <c r="D585" s="136" t="str">
        <f>Ocorrências!D581</f>
        <v>SUPERMED COMERCIO E IMPORTAÇÃO DE PRODUTOS MEDICOS E HOSPITALARES LTDA</v>
      </c>
      <c r="E585" s="136">
        <f>Ocorrências!E581</f>
        <v>18</v>
      </c>
      <c r="F585" s="136">
        <f>Ocorrências!F581</f>
        <v>1564.8</v>
      </c>
      <c r="G585" s="135">
        <f>Ocorrências!A581</f>
        <v>44195</v>
      </c>
      <c r="H585" s="136" t="str">
        <f>Ocorrências!H581</f>
        <v>ADICIONAL</v>
      </c>
    </row>
    <row r="586" spans="1:8" x14ac:dyDescent="0.2">
      <c r="A586" s="156" t="str">
        <f>Ocorrências!G582</f>
        <v>0333/20</v>
      </c>
      <c r="B586" s="136" t="str">
        <f>Ocorrências!B582</f>
        <v>SAÍDA</v>
      </c>
      <c r="C586" s="136" t="str">
        <f>Ocorrências!C582</f>
        <v>CANCELAMENTO</v>
      </c>
      <c r="D586" s="136" t="str">
        <f>Ocorrências!D582</f>
        <v>BRAZMIX COMERCIO VAREGISTA E ATACADISTA LTDA</v>
      </c>
      <c r="E586" s="136">
        <f>Ocorrências!E582</f>
        <v>18</v>
      </c>
      <c r="F586" s="136">
        <f>Ocorrências!F582</f>
        <v>1307.04</v>
      </c>
      <c r="G586" s="135">
        <f>Ocorrências!A582</f>
        <v>44195</v>
      </c>
      <c r="H586" s="136" t="str">
        <f>Ocorrências!H582</f>
        <v>FORNECEDOR NÃO POSSUI SALDO EM ESTOQUE E SEM PREVISÃO.</v>
      </c>
    </row>
    <row r="587" spans="1:8" x14ac:dyDescent="0.2">
      <c r="A587" s="156" t="str">
        <f>Ocorrências!G583</f>
        <v>0333/20</v>
      </c>
      <c r="B587" s="136" t="str">
        <f>Ocorrências!B583</f>
        <v>SAÍDA</v>
      </c>
      <c r="C587" s="136" t="str">
        <f>Ocorrências!C583</f>
        <v>CANCELAMENTO</v>
      </c>
      <c r="D587" s="136" t="str">
        <f>Ocorrências!D583</f>
        <v>CBS MEDICA CIENTIFICA</v>
      </c>
      <c r="E587" s="136">
        <f>Ocorrências!E583</f>
        <v>81</v>
      </c>
      <c r="F587" s="136">
        <f>Ocorrências!F583</f>
        <v>33.6</v>
      </c>
      <c r="G587" s="135">
        <f>Ocorrências!A583</f>
        <v>44202</v>
      </c>
      <c r="H587" s="136" t="str">
        <f>Ocorrências!H583</f>
        <v>FORNECEDOR NÃO POSSUI SALDO EM ESTOQUE E SEM PREVISÃO.</v>
      </c>
    </row>
    <row r="588" spans="1:8" x14ac:dyDescent="0.2">
      <c r="A588" s="156" t="str">
        <f>Ocorrências!G584</f>
        <v>0333/20</v>
      </c>
      <c r="B588" s="136" t="str">
        <f>Ocorrências!B584</f>
        <v>ENTRADA</v>
      </c>
      <c r="C588" s="136" t="str">
        <f>Ocorrências!C584</f>
        <v>PEDIDO ADICIONAL</v>
      </c>
      <c r="D588" s="136" t="str">
        <f>Ocorrências!D584</f>
        <v>GUINEZ INTERNACIONAL COMERCIO, REPRESENTÇÃO E IMP</v>
      </c>
      <c r="E588" s="136">
        <f>Ocorrências!E584</f>
        <v>79</v>
      </c>
      <c r="F588" s="136">
        <f>Ocorrências!F584</f>
        <v>1680</v>
      </c>
      <c r="G588" s="135">
        <f>Ocorrências!A584</f>
        <v>44208</v>
      </c>
      <c r="H588" s="136" t="str">
        <f>Ocorrências!H584</f>
        <v>ADICIONAL</v>
      </c>
    </row>
    <row r="589" spans="1:8" x14ac:dyDescent="0.2">
      <c r="A589" s="156" t="str">
        <f>Ocorrências!G585</f>
        <v>0333/20</v>
      </c>
      <c r="B589" s="136" t="str">
        <f>Ocorrências!B585</f>
        <v>SAÍDA</v>
      </c>
      <c r="C589" s="136" t="str">
        <f>Ocorrências!C585</f>
        <v>CANCELAMENTO</v>
      </c>
      <c r="D589" s="136" t="str">
        <f>Ocorrências!D585</f>
        <v>ISOMEDICAL COMERCIAL LTDA</v>
      </c>
      <c r="E589" s="136">
        <f>Ocorrências!E585</f>
        <v>79</v>
      </c>
      <c r="F589" s="136">
        <f>Ocorrências!F585</f>
        <v>1660</v>
      </c>
      <c r="G589" s="135">
        <f>Ocorrências!A585</f>
        <v>44208</v>
      </c>
      <c r="H589" s="136" t="str">
        <f>Ocorrências!H585</f>
        <v>PRODUTO NÃO COMPATIVEL COM OS CABOS PADRONIZADOS, DEVOLUÇÃO TOTAL NO ATO DA ENTREGA.</v>
      </c>
    </row>
    <row r="590" spans="1:8" x14ac:dyDescent="0.2">
      <c r="A590" s="156" t="str">
        <f>Ocorrências!G586</f>
        <v>0333/20</v>
      </c>
      <c r="B590" s="136" t="str">
        <f>Ocorrências!B586</f>
        <v>ENTRADA</v>
      </c>
      <c r="C590" s="136" t="str">
        <f>Ocorrências!C586</f>
        <v>ALTERAÇÃO DE PREÇO</v>
      </c>
      <c r="D590" s="136" t="str">
        <f>Ocorrências!D586</f>
        <v>OCEAN PROD HOSP LTDA</v>
      </c>
      <c r="E590" s="136">
        <f>Ocorrências!E586</f>
        <v>19</v>
      </c>
      <c r="F590" s="136">
        <f>Ocorrências!F586</f>
        <v>70.680000000000007</v>
      </c>
      <c r="G590" s="135">
        <f>Ocorrências!A586</f>
        <v>44221</v>
      </c>
      <c r="H590" s="136" t="str">
        <f>Ocorrências!H586</f>
        <v>PRODUTO OFERTADO NO PORTAL SINTESE, NÃO ESTERIL.</v>
      </c>
    </row>
    <row r="591" spans="1:8" x14ac:dyDescent="0.2">
      <c r="A591" s="156" t="str">
        <f>Ocorrências!G587</f>
        <v>0333/20</v>
      </c>
      <c r="B591" s="136" t="str">
        <f>Ocorrências!B587</f>
        <v>ENTRADA</v>
      </c>
      <c r="C591" s="136" t="str">
        <f>Ocorrências!C587</f>
        <v>DEVOLVIDO NA ENTREGA</v>
      </c>
      <c r="D591" s="136" t="str">
        <f>Ocorrências!D587</f>
        <v>CBS MEDICA CIENTIFICA</v>
      </c>
      <c r="E591" s="136">
        <f>Ocorrências!E587</f>
        <v>69</v>
      </c>
      <c r="F591" s="136">
        <f>Ocorrências!F587</f>
        <v>199.5</v>
      </c>
      <c r="G591" s="135">
        <f>Ocorrências!A587</f>
        <v>44200</v>
      </c>
      <c r="H591" s="136" t="str">
        <f>Ocorrências!H587</f>
        <v>PRODUTO DIVERGENTE AO SOLICITADO, DEVOLVIDO NA ENTREGA.</v>
      </c>
    </row>
    <row r="592" spans="1:8" x14ac:dyDescent="0.2">
      <c r="A592" s="156" t="str">
        <f>Ocorrências!G588</f>
        <v>0274/20</v>
      </c>
      <c r="B592" s="136" t="str">
        <f>Ocorrências!B588</f>
        <v>SAÍDA</v>
      </c>
      <c r="C592" s="136" t="str">
        <f>Ocorrências!C588</f>
        <v>CANCELAMENTO</v>
      </c>
      <c r="D592" s="136" t="str">
        <f>Ocorrências!D588</f>
        <v>WASHINGTON DOS SANTOS MARTINS - ME</v>
      </c>
      <c r="E592" s="136">
        <f>Ocorrências!E588</f>
        <v>22</v>
      </c>
      <c r="F592" s="136">
        <f>Ocorrências!F588</f>
        <v>135</v>
      </c>
      <c r="G592" s="135">
        <f>Ocorrências!A588</f>
        <v>44105</v>
      </c>
      <c r="H592" s="136" t="str">
        <f>Ocorrências!H588</f>
        <v>SALDO NÃO ENTREGUE (DEMANDA NUTRIÇÃO)</v>
      </c>
    </row>
    <row r="593" spans="1:8" x14ac:dyDescent="0.2">
      <c r="A593" s="156" t="str">
        <f>Ocorrências!G589</f>
        <v>0274/20</v>
      </c>
      <c r="B593" s="136" t="str">
        <f>Ocorrências!B589</f>
        <v>SAÍDA</v>
      </c>
      <c r="C593" s="136" t="str">
        <f>Ocorrências!C589</f>
        <v>ENTREGA PARCIAL</v>
      </c>
      <c r="D593" s="136" t="str">
        <f>Ocorrências!D589</f>
        <v>COMERCIAL DENETOS PROD ALIMENTICIOS E LIMPEZA LTDA</v>
      </c>
      <c r="E593" s="136" t="str">
        <f>Ocorrências!E589</f>
        <v>-</v>
      </c>
      <c r="F593" s="136">
        <f>Ocorrências!F589</f>
        <v>26.16</v>
      </c>
      <c r="G593" s="135">
        <f>Ocorrências!A589</f>
        <v>44105</v>
      </c>
      <c r="H593" s="136" t="str">
        <f>Ocorrências!H589</f>
        <v>SALDO NÃO ENTREGUE (DEMANDA NUTRIÇÃO)</v>
      </c>
    </row>
    <row r="594" spans="1:8" x14ac:dyDescent="0.2">
      <c r="A594" s="156" t="str">
        <f>Ocorrências!G590</f>
        <v>0274/20</v>
      </c>
      <c r="B594" s="136" t="str">
        <f>Ocorrências!B590</f>
        <v>SAÍDA</v>
      </c>
      <c r="C594" s="136" t="str">
        <f>Ocorrências!C590</f>
        <v>ENTREGA PARCIAL</v>
      </c>
      <c r="D594" s="136" t="str">
        <f>Ocorrências!D590</f>
        <v xml:space="preserve">MAKRO ATACADISTA SOCIEDADE ANONIMA </v>
      </c>
      <c r="E594" s="136" t="str">
        <f>Ocorrências!E590</f>
        <v>-</v>
      </c>
      <c r="F594" s="136">
        <f>Ocorrências!F590</f>
        <v>1669.83</v>
      </c>
      <c r="G594" s="135">
        <f>Ocorrências!A590</f>
        <v>44105</v>
      </c>
      <c r="H594" s="136" t="str">
        <f>Ocorrências!H590</f>
        <v>SALDO NÃO ENTREGUE (DEMANDA NUTRIÇÃO)</v>
      </c>
    </row>
    <row r="595" spans="1:8" x14ac:dyDescent="0.2">
      <c r="A595" s="156" t="str">
        <f>Ocorrências!G591</f>
        <v>0274/20</v>
      </c>
      <c r="B595" s="136" t="str">
        <f>Ocorrências!B591</f>
        <v>SAÍDA</v>
      </c>
      <c r="C595" s="136" t="str">
        <f>Ocorrências!C591</f>
        <v>ENTREGA PARCIAL</v>
      </c>
      <c r="D595" s="136" t="str">
        <f>Ocorrências!D591</f>
        <v>NOVA MEGA G ATACADISTA DE ALIMENTOS AS</v>
      </c>
      <c r="E595" s="136" t="str">
        <f>Ocorrências!E591</f>
        <v>-</v>
      </c>
      <c r="F595" s="136">
        <f>Ocorrências!F591</f>
        <v>993.5</v>
      </c>
      <c r="G595" s="135">
        <f>Ocorrências!A591</f>
        <v>44105</v>
      </c>
      <c r="H595" s="136" t="str">
        <f>Ocorrências!H591</f>
        <v>SALDO NÃO ENTREGUE (DEMANDA NUTRIÇÃO)</v>
      </c>
    </row>
    <row r="596" spans="1:8" x14ac:dyDescent="0.2">
      <c r="A596" s="156" t="str">
        <f>Ocorrências!G592</f>
        <v>0274/20</v>
      </c>
      <c r="B596" s="136" t="str">
        <f>Ocorrências!B592</f>
        <v>SAÍDA</v>
      </c>
      <c r="C596" s="136" t="str">
        <f>Ocorrências!C592</f>
        <v>ENTREGA PARCIAL</v>
      </c>
      <c r="D596" s="136" t="str">
        <f>Ocorrências!D592</f>
        <v>MERCANTIL PRIMAR LTDA</v>
      </c>
      <c r="E596" s="136" t="str">
        <f>Ocorrências!E592</f>
        <v>-</v>
      </c>
      <c r="F596" s="136">
        <f>Ocorrências!F592</f>
        <v>2234.4899999999998</v>
      </c>
      <c r="G596" s="135">
        <f>Ocorrências!A592</f>
        <v>44105</v>
      </c>
      <c r="H596" s="136" t="str">
        <f>Ocorrências!H592</f>
        <v>SALDO NÃO ENTREGUE (DEMANDA NUTRIÇÃO)</v>
      </c>
    </row>
    <row r="597" spans="1:8" x14ac:dyDescent="0.2">
      <c r="A597" s="156" t="str">
        <f>Ocorrências!G593</f>
        <v>0274/20</v>
      </c>
      <c r="B597" s="136" t="str">
        <f>Ocorrências!B593</f>
        <v>ENTRADA</v>
      </c>
      <c r="C597" s="136" t="str">
        <f>Ocorrências!C593</f>
        <v>ALTERAÇÃO DE PREÇO</v>
      </c>
      <c r="D597" s="136" t="str">
        <f>Ocorrências!D593</f>
        <v>ALMEIDA COMERCIO DE ALIMENTOS EIRELI</v>
      </c>
      <c r="E597" s="136" t="str">
        <f>Ocorrências!E593</f>
        <v>-</v>
      </c>
      <c r="F597" s="136">
        <f>Ocorrências!F593</f>
        <v>550</v>
      </c>
      <c r="G597" s="135">
        <f>Ocorrências!A593</f>
        <v>44105</v>
      </c>
      <c r="H597" s="136" t="str">
        <f>Ocorrências!H593</f>
        <v>PREÇO ALTERADO.</v>
      </c>
    </row>
    <row r="598" spans="1:8" x14ac:dyDescent="0.2">
      <c r="A598" s="156" t="str">
        <f>Ocorrências!G594</f>
        <v>0274/20</v>
      </c>
      <c r="B598" s="136" t="str">
        <f>Ocorrências!B594</f>
        <v>SAÍDA</v>
      </c>
      <c r="C598" s="136" t="str">
        <f>Ocorrências!C594</f>
        <v>ENTREGA PARCIAL</v>
      </c>
      <c r="D598" s="136" t="str">
        <f>Ocorrências!D594</f>
        <v>PRO BIANN COM DISTRIBUIDORA DE PRODUTOS ALIMENTICIOS E BEBIDAS LTDA</v>
      </c>
      <c r="E598" s="136" t="str">
        <f>Ocorrências!E594</f>
        <v>-</v>
      </c>
      <c r="F598" s="136">
        <f>Ocorrências!F594</f>
        <v>268.48</v>
      </c>
      <c r="G598" s="135">
        <f>Ocorrências!A594</f>
        <v>44105</v>
      </c>
      <c r="H598" s="136" t="str">
        <f>Ocorrências!H594</f>
        <v>SALDO NÃO ENTREGUE (DEMANDA NUTRIÇÃO)</v>
      </c>
    </row>
    <row r="599" spans="1:8" x14ac:dyDescent="0.2">
      <c r="A599" s="156" t="str">
        <f>Ocorrências!G595</f>
        <v>0274/20</v>
      </c>
      <c r="B599" s="136" t="str">
        <f>Ocorrências!B595</f>
        <v>ENTRADA</v>
      </c>
      <c r="C599" s="136" t="str">
        <f>Ocorrências!C595</f>
        <v>PEDIDO ADICIONAL</v>
      </c>
      <c r="D599" s="136" t="str">
        <f>Ocorrências!D595</f>
        <v>ROSEMEIRE SANTOS DA COSTA</v>
      </c>
      <c r="E599" s="136" t="str">
        <f>Ocorrências!E595</f>
        <v>-</v>
      </c>
      <c r="F599" s="136">
        <f>Ocorrências!F595</f>
        <v>1010.9</v>
      </c>
      <c r="G599" s="135">
        <f>Ocorrências!A595</f>
        <v>44105</v>
      </c>
      <c r="H599" s="136" t="str">
        <f>Ocorrências!H595</f>
        <v>PEDIDO ADICIONAL DE AGUA</v>
      </c>
    </row>
    <row r="600" spans="1:8" x14ac:dyDescent="0.2">
      <c r="A600" s="156" t="str">
        <f>Ocorrências!G596</f>
        <v>0318/20</v>
      </c>
      <c r="B600" s="136" t="str">
        <f>Ocorrências!B596</f>
        <v>SAÍDA</v>
      </c>
      <c r="C600" s="136" t="str">
        <f>Ocorrências!C596</f>
        <v>ENTREGA PARCIAL</v>
      </c>
      <c r="D600" s="136" t="str">
        <f>Ocorrências!D596</f>
        <v>ALMEIDA COMERCIO DE ALIMENTOS EIRELI</v>
      </c>
      <c r="E600" s="136" t="str">
        <f>Ocorrências!E596</f>
        <v>-</v>
      </c>
      <c r="F600" s="136">
        <f>Ocorrências!F596</f>
        <v>411.61</v>
      </c>
      <c r="G600" s="135">
        <f>Ocorrências!A596</f>
        <v>44166</v>
      </c>
      <c r="H600" s="136" t="str">
        <f>Ocorrências!H596</f>
        <v>SALDO NÃO ENTREGUE (DEMANDA NUTRIÇÃO)</v>
      </c>
    </row>
    <row r="601" spans="1:8" x14ac:dyDescent="0.2">
      <c r="A601" s="156" t="str">
        <f>Ocorrências!G597</f>
        <v>0318/20</v>
      </c>
      <c r="B601" s="136" t="str">
        <f>Ocorrências!B597</f>
        <v>SAÍDA</v>
      </c>
      <c r="C601" s="136" t="str">
        <f>Ocorrências!C597</f>
        <v>ENTREGA PARCIAL</v>
      </c>
      <c r="D601" s="136" t="str">
        <f>Ocorrências!D597</f>
        <v>CFS SUPERMERCADO EIRELI</v>
      </c>
      <c r="E601" s="136" t="str">
        <f>Ocorrências!E597</f>
        <v>-</v>
      </c>
      <c r="F601" s="136">
        <f>Ocorrências!F597</f>
        <v>252.82</v>
      </c>
      <c r="G601" s="135">
        <f>Ocorrências!A597</f>
        <v>44166</v>
      </c>
      <c r="H601" s="136" t="str">
        <f>Ocorrências!H597</f>
        <v>SALDO NÃO ENTREGUE (DEMANDA NUTRIÇÃO)</v>
      </c>
    </row>
    <row r="602" spans="1:8" x14ac:dyDescent="0.2">
      <c r="A602" s="156" t="str">
        <f>Ocorrências!G598</f>
        <v>0318/20</v>
      </c>
      <c r="B602" s="136" t="str">
        <f>Ocorrências!B598</f>
        <v>SAÍDA</v>
      </c>
      <c r="C602" s="136" t="str">
        <f>Ocorrências!C598</f>
        <v>ENTREGA PARCIAL</v>
      </c>
      <c r="D602" s="136" t="str">
        <f>Ocorrências!D598</f>
        <v>VIEIRA E COUTO COM E DIST DE PROD ALIMENTICIOS</v>
      </c>
      <c r="E602" s="136" t="str">
        <f>Ocorrências!E598</f>
        <v>-</v>
      </c>
      <c r="F602" s="136">
        <f>Ocorrências!F598</f>
        <v>833</v>
      </c>
      <c r="G602" s="135">
        <f>Ocorrências!A598</f>
        <v>44166</v>
      </c>
      <c r="H602" s="136" t="str">
        <f>Ocorrências!H598</f>
        <v>SALDO NÃO ENTREGUE (DEMANDA NUTRIÇÃO)</v>
      </c>
    </row>
    <row r="603" spans="1:8" x14ac:dyDescent="0.2">
      <c r="A603" s="156" t="str">
        <f>Ocorrências!G599</f>
        <v>0317/20</v>
      </c>
      <c r="B603" s="136" t="str">
        <f>Ocorrências!B599</f>
        <v>SAÍDA</v>
      </c>
      <c r="C603" s="136" t="str">
        <f>Ocorrências!C599</f>
        <v>ENTREGA PARCIAL</v>
      </c>
      <c r="D603" s="136" t="str">
        <f>Ocorrências!D599</f>
        <v>COMERCIAL DENETOS PROD ALIMENTICIOS E LIMPEZA LTDA</v>
      </c>
      <c r="E603" s="136" t="str">
        <f>Ocorrências!E599</f>
        <v>-</v>
      </c>
      <c r="F603" s="136">
        <f>Ocorrências!F599</f>
        <v>1079.69</v>
      </c>
      <c r="G603" s="135">
        <f>Ocorrências!A599</f>
        <v>44166</v>
      </c>
      <c r="H603" s="136" t="str">
        <f>Ocorrências!H599</f>
        <v>SALDO NÃO ENTREGUE (DEMANDA NUTRIÇÃO)</v>
      </c>
    </row>
    <row r="604" spans="1:8" x14ac:dyDescent="0.2">
      <c r="A604" s="156" t="str">
        <f>Ocorrências!G600</f>
        <v>0317/20</v>
      </c>
      <c r="B604" s="136" t="str">
        <f>Ocorrências!B600</f>
        <v>SAÍDA</v>
      </c>
      <c r="C604" s="136" t="str">
        <f>Ocorrências!C600</f>
        <v>ENTREGA PARCIAL</v>
      </c>
      <c r="D604" s="136" t="str">
        <f>Ocorrências!D600</f>
        <v>DOMICILI IND E COM DE ALIMENTOS LTDA</v>
      </c>
      <c r="E604" s="136" t="str">
        <f>Ocorrências!E600</f>
        <v>-</v>
      </c>
      <c r="F604" s="136">
        <f>Ocorrências!F600</f>
        <v>258</v>
      </c>
      <c r="G604" s="135">
        <f>Ocorrências!A600</f>
        <v>44166</v>
      </c>
      <c r="H604" s="136" t="str">
        <f>Ocorrências!H600</f>
        <v>SALDO NÃO ENTREGUE (DEMANDA NUTRIÇÃO)</v>
      </c>
    </row>
    <row r="605" spans="1:8" x14ac:dyDescent="0.2">
      <c r="A605" s="156" t="str">
        <f>Ocorrências!G601</f>
        <v>0317/20</v>
      </c>
      <c r="B605" s="136" t="str">
        <f>Ocorrências!B601</f>
        <v>SAÍDA</v>
      </c>
      <c r="C605" s="136" t="str">
        <f>Ocorrências!C601</f>
        <v>ENTREGA PARCIAL</v>
      </c>
      <c r="D605" s="136" t="str">
        <f>Ocorrências!D601</f>
        <v>MERCANTIL PRIMAR LTDA</v>
      </c>
      <c r="E605" s="136" t="str">
        <f>Ocorrências!E601</f>
        <v>-</v>
      </c>
      <c r="F605" s="136">
        <f>Ocorrências!F601</f>
        <v>110.85</v>
      </c>
      <c r="G605" s="135">
        <f>Ocorrências!A601</f>
        <v>44166</v>
      </c>
      <c r="H605" s="136" t="str">
        <f>Ocorrências!H601</f>
        <v>SALDO NÃO ENTREGUE (DEMANDA NUTRIÇÃO)</v>
      </c>
    </row>
    <row r="606" spans="1:8" x14ac:dyDescent="0.2">
      <c r="A606" s="156" t="str">
        <f>Ocorrências!G602</f>
        <v>0317/20</v>
      </c>
      <c r="B606" s="136" t="str">
        <f>Ocorrências!B602</f>
        <v>SAÍDA</v>
      </c>
      <c r="C606" s="136" t="str">
        <f>Ocorrências!C602</f>
        <v>ENTREGA PARCIAL</v>
      </c>
      <c r="D606" s="136" t="str">
        <f>Ocorrências!D602</f>
        <v>ALMEIDA COMERCIO DE ALIMENTOS EIRELI</v>
      </c>
      <c r="E606" s="136" t="str">
        <f>Ocorrências!E602</f>
        <v>-</v>
      </c>
      <c r="F606" s="136">
        <f>Ocorrências!F602</f>
        <v>620</v>
      </c>
      <c r="G606" s="135">
        <f>Ocorrências!A602</f>
        <v>44166</v>
      </c>
      <c r="H606" s="136" t="str">
        <f>Ocorrências!H602</f>
        <v>SALDO NÃO ENTREGUE (DEMANDA NUTRIÇÃO)</v>
      </c>
    </row>
    <row r="607" spans="1:8" x14ac:dyDescent="0.2">
      <c r="A607" s="156" t="str">
        <f>Ocorrências!G603</f>
        <v>0317/20</v>
      </c>
      <c r="B607" s="136" t="str">
        <f>Ocorrências!B603</f>
        <v>SAÍDA</v>
      </c>
      <c r="C607" s="136" t="str">
        <f>Ocorrências!C603</f>
        <v>ENTREGA PARCIAL</v>
      </c>
      <c r="D607" s="136" t="str">
        <f>Ocorrências!D603</f>
        <v>PRO BIANN.COM DISTR PROD ALIM BEB LTDA</v>
      </c>
      <c r="E607" s="136" t="str">
        <f>Ocorrências!E603</f>
        <v>-</v>
      </c>
      <c r="F607" s="136">
        <f>Ocorrências!F603</f>
        <v>155.82</v>
      </c>
      <c r="G607" s="135">
        <f>Ocorrências!A603</f>
        <v>44166</v>
      </c>
      <c r="H607" s="136" t="str">
        <f>Ocorrências!H603</f>
        <v>SALDO NÃO ENTREGUE (DEMANDA NUTRIÇÃO)</v>
      </c>
    </row>
    <row r="608" spans="1:8" x14ac:dyDescent="0.2">
      <c r="A608" s="156" t="str">
        <f>Ocorrências!G604</f>
        <v>0317/20</v>
      </c>
      <c r="B608" s="136" t="str">
        <f>Ocorrências!B604</f>
        <v>SAÍDA</v>
      </c>
      <c r="C608" s="136" t="str">
        <f>Ocorrências!C604</f>
        <v>ENTREGA PARCIAL</v>
      </c>
      <c r="D608" s="136" t="str">
        <f>Ocorrências!D604</f>
        <v>TOPSERVICE DISTRIBUIDORA CNPJ 20.023.288/0001-27</v>
      </c>
      <c r="E608" s="136" t="str">
        <f>Ocorrências!E604</f>
        <v>-</v>
      </c>
      <c r="F608" s="136">
        <f>Ocorrências!F604</f>
        <v>303.33</v>
      </c>
      <c r="G608" s="135">
        <f>Ocorrências!A604</f>
        <v>44166</v>
      </c>
      <c r="H608" s="136" t="str">
        <f>Ocorrências!H604</f>
        <v>SALDO NÃO ENTREGUE (DEMANDA NUTRIÇÃO)</v>
      </c>
    </row>
    <row r="609" spans="1:8" x14ac:dyDescent="0.2">
      <c r="A609" s="156" t="str">
        <f>Ocorrências!G605</f>
        <v>0315/20</v>
      </c>
      <c r="B609" s="136" t="str">
        <f>Ocorrências!B605</f>
        <v>SAÍDA</v>
      </c>
      <c r="C609" s="136" t="str">
        <f>Ocorrências!C605</f>
        <v>ENTREGA PARCIAL</v>
      </c>
      <c r="D609" s="136" t="str">
        <f>Ocorrências!D605</f>
        <v xml:space="preserve">DOM JOÃO PAES E DOCES LTDA </v>
      </c>
      <c r="E609" s="136" t="str">
        <f>Ocorrências!E605</f>
        <v>-</v>
      </c>
      <c r="F609" s="136">
        <f>Ocorrências!F605</f>
        <v>760.4</v>
      </c>
      <c r="G609" s="135">
        <f>Ocorrências!A605</f>
        <v>44166</v>
      </c>
      <c r="H609" s="136" t="str">
        <f>Ocorrências!H605</f>
        <v>SALDO NÃO ENTREGUE (DEMANDA NUTRIÇÃO)</v>
      </c>
    </row>
    <row r="610" spans="1:8" x14ac:dyDescent="0.2">
      <c r="A610" s="156" t="str">
        <f>Ocorrências!G606</f>
        <v>0314/20</v>
      </c>
      <c r="B610" s="136" t="str">
        <f>Ocorrências!B606</f>
        <v>SAÍDA</v>
      </c>
      <c r="C610" s="136" t="str">
        <f>Ocorrências!C606</f>
        <v>ENTREGA PARCIAL</v>
      </c>
      <c r="D610" s="136" t="str">
        <f>Ocorrências!D606</f>
        <v>TROPICAL DISTRIBUIDORA DE HORTIFRUTIGRANJEIROS LTDA</v>
      </c>
      <c r="E610" s="136" t="str">
        <f>Ocorrências!E606</f>
        <v>-</v>
      </c>
      <c r="F610" s="136">
        <f>Ocorrências!F606</f>
        <v>318.7</v>
      </c>
      <c r="G610" s="135">
        <f>Ocorrências!A606</f>
        <v>44166</v>
      </c>
      <c r="H610" s="136" t="str">
        <f>Ocorrências!H606</f>
        <v>SALDO NÃO ENTREGUE (DEMANDA NUTRIÇÃO)</v>
      </c>
    </row>
    <row r="611" spans="1:8" x14ac:dyDescent="0.2">
      <c r="A611" s="156" t="str">
        <f>Ocorrências!G607</f>
        <v>0314/20</v>
      </c>
      <c r="B611" s="136" t="str">
        <f>Ocorrências!B607</f>
        <v>SAÍDA</v>
      </c>
      <c r="C611" s="136" t="str">
        <f>Ocorrências!C607</f>
        <v>ENTREGA PARCIAL</v>
      </c>
      <c r="D611" s="136" t="str">
        <f>Ocorrências!D607</f>
        <v>A V BARROS &amp; VILLARES LTDA</v>
      </c>
      <c r="E611" s="136" t="str">
        <f>Ocorrências!E607</f>
        <v>-</v>
      </c>
      <c r="F611" s="136">
        <f>Ocorrências!F607</f>
        <v>374.92</v>
      </c>
      <c r="G611" s="135">
        <f>Ocorrências!A607</f>
        <v>44166</v>
      </c>
      <c r="H611" s="136" t="str">
        <f>Ocorrências!H607</f>
        <v>SALDO NÃO ENTREGUE (DEMANDA NUTRIÇÃO)</v>
      </c>
    </row>
    <row r="612" spans="1:8" x14ac:dyDescent="0.2">
      <c r="A612" s="156" t="str">
        <f>Ocorrências!G608</f>
        <v>0326/20</v>
      </c>
      <c r="B612" s="136" t="str">
        <f>Ocorrências!B608</f>
        <v>SAÍDA</v>
      </c>
      <c r="C612" s="136" t="str">
        <f>Ocorrências!C608</f>
        <v>ENTREGA PARCIAL</v>
      </c>
      <c r="D612" s="136" t="str">
        <f>Ocorrências!D608</f>
        <v>OTIMA SOLUÇÃO EM ALIMENTAÇÃO LTDA</v>
      </c>
      <c r="E612" s="136" t="str">
        <f>Ocorrências!E608</f>
        <v>-</v>
      </c>
      <c r="F612" s="136">
        <f>Ocorrências!F608</f>
        <v>419.18</v>
      </c>
      <c r="G612" s="135">
        <f>Ocorrências!A608</f>
        <v>44227</v>
      </c>
      <c r="H612" s="136" t="str">
        <f>Ocorrências!H608</f>
        <v>SALDO NÃO ENTREGUE (DEMANDA NUTRIÇÃO)</v>
      </c>
    </row>
    <row r="613" spans="1:8" x14ac:dyDescent="0.2">
      <c r="A613" s="156" t="str">
        <f>Ocorrências!G609</f>
        <v>0326/20</v>
      </c>
      <c r="B613" s="136" t="str">
        <f>Ocorrências!B609</f>
        <v>SAÍDA</v>
      </c>
      <c r="C613" s="136" t="str">
        <f>Ocorrências!C609</f>
        <v>ENTREGA PARCIAL</v>
      </c>
      <c r="D613" s="136" t="str">
        <f>Ocorrências!D609</f>
        <v>TROPICAL DISTRIBUIDORA DE HORTIFRUTIGRANJEIROS LTDA</v>
      </c>
      <c r="E613" s="136" t="str">
        <f>Ocorrências!E609</f>
        <v>-</v>
      </c>
      <c r="F613" s="136">
        <f>Ocorrências!F609</f>
        <v>805.55</v>
      </c>
      <c r="G613" s="135">
        <f>Ocorrências!A609</f>
        <v>44227</v>
      </c>
      <c r="H613" s="136" t="str">
        <f>Ocorrências!H609</f>
        <v>SALDO NÃO ENTREGUE (DEMANDA NUTRIÇÃO)</v>
      </c>
    </row>
    <row r="614" spans="1:8" x14ac:dyDescent="0.2">
      <c r="A614" s="156" t="str">
        <f>Ocorrências!G610</f>
        <v>0327/20</v>
      </c>
      <c r="B614" s="136" t="str">
        <f>Ocorrências!B610</f>
        <v>SAÍDA</v>
      </c>
      <c r="C614" s="136" t="str">
        <f>Ocorrências!C610</f>
        <v>ENTREGA PARCIAL</v>
      </c>
      <c r="D614" s="136" t="str">
        <f>Ocorrências!D610</f>
        <v xml:space="preserve">DOM JOÃO PAES E DOCES LTDA </v>
      </c>
      <c r="E614" s="136" t="str">
        <f>Ocorrências!E610</f>
        <v>-</v>
      </c>
      <c r="F614" s="136">
        <f>Ocorrências!F610</f>
        <v>899.56</v>
      </c>
      <c r="G614" s="135">
        <f>Ocorrências!A610</f>
        <v>44227</v>
      </c>
      <c r="H614" s="136" t="str">
        <f>Ocorrências!H610</f>
        <v>SALDO NÃO ENTREGUE (DEMANDA NUTRIÇÃO)</v>
      </c>
    </row>
    <row r="615" spans="1:8" x14ac:dyDescent="0.2">
      <c r="A615" s="156" t="str">
        <f>Ocorrências!G611</f>
        <v>0328/20</v>
      </c>
      <c r="B615" s="136" t="str">
        <f>Ocorrências!B611</f>
        <v>SAÍDA</v>
      </c>
      <c r="C615" s="136" t="str">
        <f>Ocorrências!C611</f>
        <v>ENTREGA PARCIAL</v>
      </c>
      <c r="D615" s="136" t="str">
        <f>Ocorrências!D611</f>
        <v xml:space="preserve">DOM JOÃO PAES E DOCES LTDA </v>
      </c>
      <c r="E615" s="136" t="str">
        <f>Ocorrências!E611</f>
        <v>-</v>
      </c>
      <c r="F615" s="136">
        <f>Ocorrências!F611</f>
        <v>275</v>
      </c>
      <c r="G615" s="135">
        <f>Ocorrências!A611</f>
        <v>44227</v>
      </c>
      <c r="H615" s="136" t="str">
        <f>Ocorrências!H611</f>
        <v>SALDO NÃO ENTREGUE (DEMANDA NUTRIÇÃO)</v>
      </c>
    </row>
    <row r="616" spans="1:8" x14ac:dyDescent="0.2">
      <c r="A616" s="156" t="str">
        <f>Ocorrências!G612</f>
        <v>0330/20</v>
      </c>
      <c r="B616" s="136" t="str">
        <f>Ocorrências!B612</f>
        <v>SAÍDA</v>
      </c>
      <c r="C616" s="136" t="str">
        <f>Ocorrências!C612</f>
        <v>ENTREGA PARCIAL</v>
      </c>
      <c r="D616" s="136" t="str">
        <f>Ocorrências!D612</f>
        <v>NOVA MEGA G ATACADISTA DE ALIMENTOS AS</v>
      </c>
      <c r="E616" s="136" t="str">
        <f>Ocorrências!E612</f>
        <v>-</v>
      </c>
      <c r="F616" s="136">
        <f>Ocorrências!F612</f>
        <v>127.24</v>
      </c>
      <c r="G616" s="135">
        <f>Ocorrências!A612</f>
        <v>44227</v>
      </c>
      <c r="H616" s="136" t="str">
        <f>Ocorrências!H612</f>
        <v>SALDO NÃO ENTREGUE (DEMANDA NUTRIÇÃO)</v>
      </c>
    </row>
    <row r="617" spans="1:8" x14ac:dyDescent="0.2">
      <c r="A617" s="156" t="str">
        <f>Ocorrências!G613</f>
        <v>0330/20</v>
      </c>
      <c r="B617" s="136" t="str">
        <f>Ocorrências!B613</f>
        <v>SAÍDA</v>
      </c>
      <c r="C617" s="136" t="str">
        <f>Ocorrências!C613</f>
        <v>ENTREGA PARCIAL</v>
      </c>
      <c r="D617" s="136" t="str">
        <f>Ocorrências!D613</f>
        <v>ALMEIDA E CARREIRO COMERCIO DE ALIMENTOS</v>
      </c>
      <c r="E617" s="136" t="str">
        <f>Ocorrências!E613</f>
        <v>-</v>
      </c>
      <c r="F617" s="136">
        <f>Ocorrências!F613</f>
        <v>644.44000000000005</v>
      </c>
      <c r="G617" s="135">
        <f>Ocorrências!A613</f>
        <v>44227</v>
      </c>
      <c r="H617" s="136" t="str">
        <f>Ocorrências!H613</f>
        <v>SALDO NÃO ENTREGUE (DEMANDA NUTRIÇÃO)</v>
      </c>
    </row>
    <row r="618" spans="1:8" x14ac:dyDescent="0.2">
      <c r="A618" s="156" t="str">
        <f>Ocorrências!G614</f>
        <v>0330/20</v>
      </c>
      <c r="B618" s="136" t="str">
        <f>Ocorrências!B614</f>
        <v>SAÍDA</v>
      </c>
      <c r="C618" s="136" t="str">
        <f>Ocorrências!C614</f>
        <v>ENTREGA PARCIAL</v>
      </c>
      <c r="D618" s="136" t="str">
        <f>Ocorrências!D614</f>
        <v>CFS SUPERMERCADO EIRELI</v>
      </c>
      <c r="E618" s="136" t="str">
        <f>Ocorrências!E614</f>
        <v>-</v>
      </c>
      <c r="F618" s="136">
        <f>Ocorrências!F614</f>
        <v>40.479999999999997</v>
      </c>
      <c r="G618" s="135">
        <f>Ocorrências!A614</f>
        <v>44227</v>
      </c>
      <c r="H618" s="136" t="str">
        <f>Ocorrências!H614</f>
        <v>SALDO NÃO ENTREGUE (DEMANDA NUTRIÇÃO)</v>
      </c>
    </row>
    <row r="619" spans="1:8" x14ac:dyDescent="0.2">
      <c r="A619" s="156" t="str">
        <f>Ocorrências!G615</f>
        <v>0330/20</v>
      </c>
      <c r="B619" s="136" t="str">
        <f>Ocorrências!B615</f>
        <v>SAÍDA</v>
      </c>
      <c r="C619" s="136" t="str">
        <f>Ocorrências!C615</f>
        <v>ENTREGA PARCIAL</v>
      </c>
      <c r="D619" s="136" t="str">
        <f>Ocorrências!D615</f>
        <v>VIEIRA E COUTO COM E DIST DE PROD ALIMENTICIOS</v>
      </c>
      <c r="E619" s="136" t="str">
        <f>Ocorrências!E615</f>
        <v>-</v>
      </c>
      <c r="F619" s="136">
        <f>Ocorrências!F615</f>
        <v>478</v>
      </c>
      <c r="G619" s="135">
        <f>Ocorrências!A615</f>
        <v>44227</v>
      </c>
      <c r="H619" s="136" t="str">
        <f>Ocorrências!H615</f>
        <v>SALDO NÃO ENTREGUE (DEMANDA NUTRIÇÃO)</v>
      </c>
    </row>
    <row r="620" spans="1:8" x14ac:dyDescent="0.2">
      <c r="A620" s="156" t="str">
        <f>Ocorrências!G616</f>
        <v>0329/20</v>
      </c>
      <c r="B620" s="136" t="str">
        <f>Ocorrências!B616</f>
        <v>ENTRADA</v>
      </c>
      <c r="C620" s="136" t="str">
        <f>Ocorrências!C616</f>
        <v>PEDIDO ADICIONAL</v>
      </c>
      <c r="D620" s="136" t="str">
        <f>Ocorrências!D616</f>
        <v>FESTPAN ALIMENTOS IMP. E EXP. LTDA</v>
      </c>
      <c r="E620" s="136">
        <f>Ocorrências!E616</f>
        <v>3</v>
      </c>
      <c r="F620" s="136">
        <f>Ocorrências!F616</f>
        <v>195.3</v>
      </c>
      <c r="G620" s="135">
        <f>Ocorrências!A616</f>
        <v>44202</v>
      </c>
      <c r="H620" s="136" t="str">
        <f>Ocorrências!H616</f>
        <v>ADICIONAL</v>
      </c>
    </row>
    <row r="621" spans="1:8" x14ac:dyDescent="0.2">
      <c r="A621" s="156" t="str">
        <f>Ocorrências!G617</f>
        <v>0329/20</v>
      </c>
      <c r="B621" s="136" t="str">
        <f>Ocorrências!B617</f>
        <v>ENTRADA</v>
      </c>
      <c r="C621" s="136" t="str">
        <f>Ocorrências!C617</f>
        <v>PEDIDO ADICIONAL</v>
      </c>
      <c r="D621" s="136" t="str">
        <f>Ocorrências!D617</f>
        <v>ALMEIDA E CARREIRO COMERCIO DE ALIMENTOS</v>
      </c>
      <c r="E621" s="136">
        <f>Ocorrências!E617</f>
        <v>42</v>
      </c>
      <c r="F621" s="136">
        <f>Ocorrências!F617</f>
        <v>11.94</v>
      </c>
      <c r="G621" s="135">
        <f>Ocorrências!A617</f>
        <v>44202</v>
      </c>
      <c r="H621" s="136" t="str">
        <f>Ocorrências!H617</f>
        <v>ADICIONAL</v>
      </c>
    </row>
    <row r="622" spans="1:8" x14ac:dyDescent="0.2">
      <c r="A622" s="156" t="str">
        <f>Ocorrências!G618</f>
        <v>0329/20</v>
      </c>
      <c r="B622" s="136" t="str">
        <f>Ocorrências!B618</f>
        <v>ENTRADA</v>
      </c>
      <c r="C622" s="136" t="str">
        <f>Ocorrências!C618</f>
        <v>ALTERAÇÃO DE PREÇO</v>
      </c>
      <c r="D622" s="136" t="str">
        <f>Ocorrências!D618</f>
        <v>FESTPAN ALIMENTOS IMP. E EXP. LTDA</v>
      </c>
      <c r="E622" s="136">
        <f>Ocorrências!E618</f>
        <v>4</v>
      </c>
      <c r="F622" s="136">
        <f>Ocorrências!F618</f>
        <v>2.38</v>
      </c>
      <c r="G622" s="135">
        <f>Ocorrências!A618</f>
        <v>44203</v>
      </c>
      <c r="H622" s="136" t="str">
        <f>Ocorrências!H618</f>
        <v>FORNECEDOR NÃO MANTEVE OS VALORES OFERTADOS NO PORTAL</v>
      </c>
    </row>
    <row r="623" spans="1:8" x14ac:dyDescent="0.2">
      <c r="A623" s="156" t="str">
        <f>Ocorrências!G619</f>
        <v>0329/20</v>
      </c>
      <c r="B623" s="136" t="str">
        <f>Ocorrências!B619</f>
        <v>ENTRADA</v>
      </c>
      <c r="C623" s="136" t="str">
        <f>Ocorrências!C619</f>
        <v>PEDIDO ADICIONAL</v>
      </c>
      <c r="D623" s="136" t="str">
        <f>Ocorrências!D619</f>
        <v>FESTPAN ALIMENTOS IMP. E EXP. LTDA</v>
      </c>
      <c r="E623" s="136">
        <f>Ocorrências!E619</f>
        <v>23</v>
      </c>
      <c r="F623" s="136">
        <f>Ocorrências!F619</f>
        <v>22.8</v>
      </c>
      <c r="G623" s="135">
        <f>Ocorrências!A619</f>
        <v>44203</v>
      </c>
      <c r="H623" s="136" t="str">
        <f>Ocorrências!H619</f>
        <v>ADICIONAL</v>
      </c>
    </row>
    <row r="624" spans="1:8" x14ac:dyDescent="0.2">
      <c r="A624" s="156" t="str">
        <f>Ocorrências!G620</f>
        <v>0329/20</v>
      </c>
      <c r="B624" s="136" t="str">
        <f>Ocorrências!B620</f>
        <v>ENTRADA</v>
      </c>
      <c r="C624" s="136" t="str">
        <f>Ocorrências!C620</f>
        <v>ALTERAÇÃO DE PREÇO</v>
      </c>
      <c r="D624" s="136" t="str">
        <f>Ocorrências!D620</f>
        <v>FESTPAN ALIMENTOS IMP. E EXP. LTDA</v>
      </c>
      <c r="E624" s="136" t="str">
        <f>Ocorrências!E620</f>
        <v>3 e 37</v>
      </c>
      <c r="F624" s="136">
        <f>Ocorrências!F620</f>
        <v>7.6</v>
      </c>
      <c r="G624" s="135">
        <f>Ocorrências!A620</f>
        <v>44204</v>
      </c>
      <c r="H624" s="136" t="str">
        <f>Ocorrências!H620</f>
        <v>FORNECEDOR NÃO MANTEVE OS VALORES OFERTADOS NO PORTAL</v>
      </c>
    </row>
    <row r="625" spans="1:8" x14ac:dyDescent="0.2">
      <c r="A625" s="156" t="str">
        <f>Ocorrências!G621</f>
        <v>0329/20</v>
      </c>
      <c r="B625" s="136" t="str">
        <f>Ocorrências!B621</f>
        <v>SAÍDA</v>
      </c>
      <c r="C625" s="136" t="str">
        <f>Ocorrências!C621</f>
        <v>CANCELAMENTO</v>
      </c>
      <c r="D625" s="136" t="str">
        <f>Ocorrências!D621</f>
        <v>FESTPAN ALIMENTOS IMP. E EXP. LTDA</v>
      </c>
      <c r="E625" s="136" t="str">
        <f>Ocorrências!E621</f>
        <v>24,27,28 e 30</v>
      </c>
      <c r="F625" s="136">
        <f>Ocorrências!F621</f>
        <v>360.4</v>
      </c>
      <c r="G625" s="135">
        <f>Ocorrências!A621</f>
        <v>44204</v>
      </c>
      <c r="H625" s="136" t="str">
        <f>Ocorrências!H621</f>
        <v>FORNECEDOR NÃO MANTEVE OS VALORES OFERTADOS NO PORTAL</v>
      </c>
    </row>
    <row r="626" spans="1:8" x14ac:dyDescent="0.2">
      <c r="A626" s="156" t="str">
        <f>Ocorrências!G622</f>
        <v>0329/20</v>
      </c>
      <c r="B626" s="136" t="str">
        <f>Ocorrências!B622</f>
        <v>ENTRADA</v>
      </c>
      <c r="C626" s="136" t="str">
        <f>Ocorrências!C622</f>
        <v>PEDIDO ADICIONAL</v>
      </c>
      <c r="D626" s="136" t="str">
        <f>Ocorrências!D622</f>
        <v>PRO BIANN.COM DISTR PROD ALIM BEB LTDA</v>
      </c>
      <c r="E626" s="136" t="str">
        <f>Ocorrências!E622</f>
        <v>24,27,28 e 30</v>
      </c>
      <c r="F626" s="136">
        <f>Ocorrências!F622</f>
        <v>360</v>
      </c>
      <c r="G626" s="135">
        <f>Ocorrências!A622</f>
        <v>44204</v>
      </c>
      <c r="H626" s="136" t="str">
        <f>Ocorrências!H622</f>
        <v>ADICIONAL</v>
      </c>
    </row>
    <row r="627" spans="1:8" x14ac:dyDescent="0.2">
      <c r="A627" s="156" t="str">
        <f>Ocorrências!G623</f>
        <v>0329/20</v>
      </c>
      <c r="B627" s="136" t="str">
        <f>Ocorrências!B623</f>
        <v>ENTRADA</v>
      </c>
      <c r="C627" s="136" t="str">
        <f>Ocorrências!C623</f>
        <v>ALTERAÇÃO DE PREÇO</v>
      </c>
      <c r="D627" s="136" t="str">
        <f>Ocorrências!D623</f>
        <v>FESTPAN ALIMENTOS IMP. E EXP. LTDA</v>
      </c>
      <c r="E627" s="136">
        <f>Ocorrências!E623</f>
        <v>33</v>
      </c>
      <c r="F627" s="136">
        <f>Ocorrências!F623</f>
        <v>1.4</v>
      </c>
      <c r="G627" s="135">
        <f>Ocorrências!A623</f>
        <v>44207</v>
      </c>
      <c r="H627" s="136" t="str">
        <f>Ocorrências!H623</f>
        <v>FORNECEDOR NÃO MANTEVE OS VALORES OFERTADOS NO PORTAL</v>
      </c>
    </row>
    <row r="628" spans="1:8" x14ac:dyDescent="0.2">
      <c r="A628" s="156" t="str">
        <f>Ocorrências!G624</f>
        <v>0329/20</v>
      </c>
      <c r="B628" s="136" t="str">
        <f>Ocorrências!B624</f>
        <v>ENTRADA</v>
      </c>
      <c r="C628" s="136" t="str">
        <f>Ocorrências!C624</f>
        <v>PEDIDO ADICIONAL</v>
      </c>
      <c r="D628" s="136" t="str">
        <f>Ocorrências!D624</f>
        <v>PRO BIANN.COM DISTR PROD ALIM BEB LTDA</v>
      </c>
      <c r="E628" s="136" t="str">
        <f>Ocorrências!E624</f>
        <v>25 e 26</v>
      </c>
      <c r="F628" s="136">
        <f>Ocorrências!F624</f>
        <v>180</v>
      </c>
      <c r="G628" s="135">
        <f>Ocorrências!A624</f>
        <v>44209</v>
      </c>
      <c r="H628" s="136" t="str">
        <f>Ocorrências!H624</f>
        <v>ADICIONAL</v>
      </c>
    </row>
    <row r="629" spans="1:8" x14ac:dyDescent="0.2">
      <c r="A629" s="156" t="str">
        <f>Ocorrências!G625</f>
        <v>0329/20</v>
      </c>
      <c r="B629" s="136" t="str">
        <f>Ocorrências!B625</f>
        <v>SAÍDA</v>
      </c>
      <c r="C629" s="136" t="str">
        <f>Ocorrências!C625</f>
        <v>CANCELAMENTO</v>
      </c>
      <c r="D629" s="136" t="str">
        <f>Ocorrências!D625</f>
        <v>FESTPAN ALIMENTOS IMP. E EXP. LTDA</v>
      </c>
      <c r="E629" s="136" t="str">
        <f>Ocorrências!E625</f>
        <v>25 e 26</v>
      </c>
      <c r="F629" s="136">
        <f>Ocorrências!F625</f>
        <v>180.2</v>
      </c>
      <c r="G629" s="135">
        <f>Ocorrências!A625</f>
        <v>44209</v>
      </c>
      <c r="H629" s="136" t="str">
        <f>Ocorrências!H625</f>
        <v>FORNECEDOR NÃO MANTEVE OS VALORES OFERTADOS NO PORTAL</v>
      </c>
    </row>
    <row r="630" spans="1:8" x14ac:dyDescent="0.2">
      <c r="A630" s="156" t="str">
        <f>Ocorrências!G626</f>
        <v>0329/20</v>
      </c>
      <c r="B630" s="136" t="str">
        <f>Ocorrências!B626</f>
        <v>SAÍDA</v>
      </c>
      <c r="C630" s="136" t="str">
        <f>Ocorrências!C626</f>
        <v>ENTREGA PARCIAL</v>
      </c>
      <c r="D630" s="136" t="str">
        <f>Ocorrências!D626</f>
        <v>ALMEIDA E CARREIRO COMERCIO DE ALIMENTOS</v>
      </c>
      <c r="E630" s="136" t="str">
        <f>Ocorrências!E626</f>
        <v>-</v>
      </c>
      <c r="F630" s="136">
        <f>Ocorrências!F626</f>
        <v>2079.4</v>
      </c>
      <c r="G630" s="135">
        <f>Ocorrências!A626</f>
        <v>44227</v>
      </c>
      <c r="H630" s="136" t="str">
        <f>Ocorrências!H626</f>
        <v>SALDO NÃO ENTREGUE (DEMANDA NUTRIÇÃO)</v>
      </c>
    </row>
    <row r="631" spans="1:8" x14ac:dyDescent="0.2">
      <c r="A631" s="156" t="str">
        <f>Ocorrências!G627</f>
        <v>0329/20</v>
      </c>
      <c r="B631" s="136" t="str">
        <f>Ocorrências!B627</f>
        <v>SAÍDA</v>
      </c>
      <c r="C631" s="136" t="str">
        <f>Ocorrências!C627</f>
        <v>ENTREGA PARCIAL</v>
      </c>
      <c r="D631" s="136" t="str">
        <f>Ocorrências!D627</f>
        <v>FESTPAN ALIMENTOS IMP. E EXP. LTDA</v>
      </c>
      <c r="E631" s="136" t="str">
        <f>Ocorrências!E627</f>
        <v>-</v>
      </c>
      <c r="F631" s="136">
        <f>Ocorrências!F627</f>
        <v>64.260000000000005</v>
      </c>
      <c r="G631" s="135">
        <f>Ocorrências!A627</f>
        <v>44227</v>
      </c>
      <c r="H631" s="136" t="str">
        <f>Ocorrências!H627</f>
        <v>SALDO NÃO ENTREGUE (DEMANDA NUTRIÇÃO)</v>
      </c>
    </row>
    <row r="632" spans="1:8" x14ac:dyDescent="0.2">
      <c r="A632" s="156" t="str">
        <f>Ocorrências!G628</f>
        <v>0329/20</v>
      </c>
      <c r="B632" s="136" t="str">
        <f>Ocorrências!B628</f>
        <v>SAÍDA</v>
      </c>
      <c r="C632" s="136" t="str">
        <f>Ocorrências!C628</f>
        <v>ENTREGA PARCIAL</v>
      </c>
      <c r="D632" s="136" t="str">
        <f>Ocorrências!D628</f>
        <v>PRO BIANN.COM DISTR PROD ALIM BEB LTDA</v>
      </c>
      <c r="E632" s="136" t="str">
        <f>Ocorrências!E628</f>
        <v>-</v>
      </c>
      <c r="F632" s="136">
        <f>Ocorrências!F628</f>
        <v>181.76</v>
      </c>
      <c r="G632" s="135">
        <f>Ocorrências!A628</f>
        <v>44227</v>
      </c>
      <c r="H632" s="136" t="str">
        <f>Ocorrências!H628</f>
        <v>SALDO NÃO ENTREGUE (DEMANDA NUTRIÇÃO)</v>
      </c>
    </row>
    <row r="633" spans="1:8" x14ac:dyDescent="0.2">
      <c r="A633" s="156" t="str">
        <f>Ocorrências!G629</f>
        <v>0329/20</v>
      </c>
      <c r="B633" s="136" t="str">
        <f>Ocorrências!B629</f>
        <v>SAÍDA</v>
      </c>
      <c r="C633" s="136" t="str">
        <f>Ocorrências!C629</f>
        <v>ENTREGA PARCIAL</v>
      </c>
      <c r="D633" s="136" t="str">
        <f>Ocorrências!D629</f>
        <v>ROSEMEIRE SANTOS DA COSTA</v>
      </c>
      <c r="E633" s="136" t="str">
        <f>Ocorrências!E629</f>
        <v>-</v>
      </c>
      <c r="F633" s="136">
        <f>Ocorrências!F629</f>
        <v>157.5</v>
      </c>
      <c r="G633" s="135">
        <f>Ocorrências!A629</f>
        <v>44227</v>
      </c>
      <c r="H633" s="136" t="str">
        <f>Ocorrências!H629</f>
        <v>SALDO NÃO ENTREGUE (DEMANDA NUTRIÇÃO)</v>
      </c>
    </row>
    <row r="634" spans="1:8" x14ac:dyDescent="0.2">
      <c r="A634" s="156" t="str">
        <f>Ocorrências!G630</f>
        <v>0329/20</v>
      </c>
      <c r="B634" s="136" t="str">
        <f>Ocorrências!B630</f>
        <v>SAÍDA</v>
      </c>
      <c r="C634" s="136" t="str">
        <f>Ocorrências!C630</f>
        <v>ENTREGA PARCIAL</v>
      </c>
      <c r="D634" s="136" t="str">
        <f>Ocorrências!D630</f>
        <v>TOPSERVICE DISTRIBUIDORA CNPJ 20.023.288/0001-27</v>
      </c>
      <c r="E634" s="136" t="str">
        <f>Ocorrências!E630</f>
        <v>-</v>
      </c>
      <c r="F634" s="136">
        <f>Ocorrências!F630</f>
        <v>454.36</v>
      </c>
      <c r="G634" s="135">
        <f>Ocorrências!A630</f>
        <v>44227</v>
      </c>
      <c r="H634" s="136" t="str">
        <f>Ocorrências!H630</f>
        <v>SALDO NÃO ENTREGUE (DEMANDA NUTRIÇÃO)</v>
      </c>
    </row>
    <row r="635" spans="1:8" x14ac:dyDescent="0.2">
      <c r="A635" s="156">
        <f>Ocorrências!G631</f>
        <v>0</v>
      </c>
      <c r="B635" s="136">
        <f>Ocorrências!B631</f>
        <v>0</v>
      </c>
      <c r="C635" s="136">
        <f>Ocorrências!C631</f>
        <v>0</v>
      </c>
      <c r="D635" s="136">
        <f>Ocorrências!D631</f>
        <v>0</v>
      </c>
      <c r="E635" s="136">
        <f>Ocorrências!E631</f>
        <v>0</v>
      </c>
      <c r="F635" s="136">
        <f>Ocorrências!F631</f>
        <v>0</v>
      </c>
      <c r="G635" s="135">
        <f>Ocorrências!A631</f>
        <v>0</v>
      </c>
      <c r="H635" s="136">
        <f>Ocorrências!H631</f>
        <v>0</v>
      </c>
    </row>
    <row r="636" spans="1:8" x14ac:dyDescent="0.2">
      <c r="A636" s="156">
        <f>Ocorrências!G632</f>
        <v>0</v>
      </c>
      <c r="B636" s="136">
        <f>Ocorrências!B632</f>
        <v>0</v>
      </c>
      <c r="C636" s="136">
        <f>Ocorrências!C632</f>
        <v>0</v>
      </c>
      <c r="D636" s="136">
        <f>Ocorrências!D632</f>
        <v>0</v>
      </c>
      <c r="E636" s="136">
        <f>Ocorrências!E632</f>
        <v>0</v>
      </c>
      <c r="F636" s="136">
        <f>Ocorrências!F632</f>
        <v>0</v>
      </c>
      <c r="G636" s="135">
        <f>Ocorrências!A632</f>
        <v>0</v>
      </c>
      <c r="H636" s="136">
        <f>Ocorrências!H632</f>
        <v>0</v>
      </c>
    </row>
    <row r="637" spans="1:8" x14ac:dyDescent="0.2">
      <c r="A637" s="156">
        <f>Ocorrências!G633</f>
        <v>0</v>
      </c>
      <c r="B637" s="136">
        <f>Ocorrências!B633</f>
        <v>0</v>
      </c>
      <c r="C637" s="136">
        <f>Ocorrências!C633</f>
        <v>0</v>
      </c>
      <c r="D637" s="136">
        <f>Ocorrências!D633</f>
        <v>0</v>
      </c>
      <c r="E637" s="136">
        <f>Ocorrências!E633</f>
        <v>0</v>
      </c>
      <c r="F637" s="136">
        <f>Ocorrências!F633</f>
        <v>0</v>
      </c>
      <c r="G637" s="135">
        <f>Ocorrências!A633</f>
        <v>0</v>
      </c>
      <c r="H637" s="136">
        <f>Ocorrências!H633</f>
        <v>0</v>
      </c>
    </row>
    <row r="638" spans="1:8" x14ac:dyDescent="0.2">
      <c r="A638" s="156">
        <f>Ocorrências!G634</f>
        <v>0</v>
      </c>
      <c r="B638" s="136">
        <f>Ocorrências!B634</f>
        <v>0</v>
      </c>
      <c r="C638" s="136">
        <f>Ocorrências!C634</f>
        <v>0</v>
      </c>
      <c r="D638" s="136">
        <f>Ocorrências!D634</f>
        <v>0</v>
      </c>
      <c r="E638" s="136">
        <f>Ocorrências!E634</f>
        <v>0</v>
      </c>
      <c r="F638" s="136">
        <f>Ocorrências!F634</f>
        <v>0</v>
      </c>
      <c r="G638" s="135">
        <f>Ocorrências!A634</f>
        <v>0</v>
      </c>
      <c r="H638" s="136">
        <f>Ocorrências!H634</f>
        <v>0</v>
      </c>
    </row>
    <row r="639" spans="1:8" x14ac:dyDescent="0.2">
      <c r="A639" s="156">
        <f>Ocorrências!G635</f>
        <v>0</v>
      </c>
      <c r="B639" s="136">
        <f>Ocorrências!B635</f>
        <v>0</v>
      </c>
      <c r="C639" s="136">
        <f>Ocorrências!C635</f>
        <v>0</v>
      </c>
      <c r="D639" s="136">
        <f>Ocorrências!D635</f>
        <v>0</v>
      </c>
      <c r="E639" s="136">
        <f>Ocorrências!E635</f>
        <v>0</v>
      </c>
      <c r="F639" s="136">
        <f>Ocorrências!F635</f>
        <v>0</v>
      </c>
      <c r="G639" s="135">
        <f>Ocorrências!A635</f>
        <v>0</v>
      </c>
      <c r="H639" s="136">
        <f>Ocorrências!H635</f>
        <v>0</v>
      </c>
    </row>
    <row r="640" spans="1:8" x14ac:dyDescent="0.2">
      <c r="A640" s="156">
        <f>Ocorrências!G636</f>
        <v>0</v>
      </c>
      <c r="B640" s="136">
        <f>Ocorrências!B636</f>
        <v>0</v>
      </c>
      <c r="C640" s="136">
        <f>Ocorrências!C636</f>
        <v>0</v>
      </c>
      <c r="D640" s="136">
        <f>Ocorrências!D636</f>
        <v>0</v>
      </c>
      <c r="E640" s="136">
        <f>Ocorrências!E636</f>
        <v>0</v>
      </c>
      <c r="F640" s="136">
        <f>Ocorrências!F636</f>
        <v>0</v>
      </c>
      <c r="G640" s="135">
        <f>Ocorrências!A636</f>
        <v>0</v>
      </c>
      <c r="H640" s="136">
        <f>Ocorrências!H636</f>
        <v>0</v>
      </c>
    </row>
    <row r="641" spans="1:8" x14ac:dyDescent="0.2">
      <c r="A641" s="156">
        <f>Ocorrências!G637</f>
        <v>0</v>
      </c>
      <c r="B641" s="136">
        <f>Ocorrências!B637</f>
        <v>0</v>
      </c>
      <c r="C641" s="136">
        <f>Ocorrências!C637</f>
        <v>0</v>
      </c>
      <c r="D641" s="136">
        <f>Ocorrências!D637</f>
        <v>0</v>
      </c>
      <c r="E641" s="136">
        <f>Ocorrências!E637</f>
        <v>0</v>
      </c>
      <c r="F641" s="136">
        <f>Ocorrências!F637</f>
        <v>0</v>
      </c>
      <c r="G641" s="135">
        <f>Ocorrências!A637</f>
        <v>0</v>
      </c>
      <c r="H641" s="136">
        <f>Ocorrências!H637</f>
        <v>0</v>
      </c>
    </row>
    <row r="642" spans="1:8" x14ac:dyDescent="0.2">
      <c r="A642" s="156">
        <f>Ocorrências!G638</f>
        <v>0</v>
      </c>
      <c r="B642" s="136">
        <f>Ocorrências!B638</f>
        <v>0</v>
      </c>
      <c r="C642" s="136">
        <f>Ocorrências!C638</f>
        <v>0</v>
      </c>
      <c r="D642" s="136">
        <f>Ocorrências!D638</f>
        <v>0</v>
      </c>
      <c r="E642" s="136">
        <f>Ocorrências!E638</f>
        <v>0</v>
      </c>
      <c r="F642" s="136">
        <f>Ocorrências!F638</f>
        <v>0</v>
      </c>
      <c r="G642" s="135">
        <f>Ocorrências!A638</f>
        <v>0</v>
      </c>
      <c r="H642" s="136">
        <f>Ocorrências!H638</f>
        <v>0</v>
      </c>
    </row>
    <row r="643" spans="1:8" x14ac:dyDescent="0.2">
      <c r="A643" s="156">
        <f>Ocorrências!G639</f>
        <v>0</v>
      </c>
      <c r="B643" s="136">
        <f>Ocorrências!B639</f>
        <v>0</v>
      </c>
      <c r="C643" s="136">
        <f>Ocorrências!C639</f>
        <v>0</v>
      </c>
      <c r="D643" s="136">
        <f>Ocorrências!D639</f>
        <v>0</v>
      </c>
      <c r="E643" s="136">
        <f>Ocorrências!E639</f>
        <v>0</v>
      </c>
      <c r="F643" s="136">
        <f>Ocorrências!F639</f>
        <v>0</v>
      </c>
      <c r="G643" s="135">
        <f>Ocorrências!A639</f>
        <v>0</v>
      </c>
      <c r="H643" s="136">
        <f>Ocorrências!H639</f>
        <v>0</v>
      </c>
    </row>
    <row r="644" spans="1:8" x14ac:dyDescent="0.2">
      <c r="A644" s="156">
        <f>Ocorrências!G640</f>
        <v>0</v>
      </c>
      <c r="B644" s="136">
        <f>Ocorrências!B640</f>
        <v>0</v>
      </c>
      <c r="C644" s="136">
        <f>Ocorrências!C640</f>
        <v>0</v>
      </c>
      <c r="D644" s="136">
        <f>Ocorrências!D640</f>
        <v>0</v>
      </c>
      <c r="E644" s="136">
        <f>Ocorrências!E640</f>
        <v>0</v>
      </c>
      <c r="F644" s="136">
        <f>Ocorrências!F640</f>
        <v>0</v>
      </c>
      <c r="G644" s="135">
        <f>Ocorrências!A640</f>
        <v>0</v>
      </c>
      <c r="H644" s="136">
        <f>Ocorrências!H640</f>
        <v>0</v>
      </c>
    </row>
    <row r="645" spans="1:8" x14ac:dyDescent="0.2">
      <c r="A645" s="156">
        <f>Ocorrências!G641</f>
        <v>0</v>
      </c>
      <c r="B645" s="136">
        <f>Ocorrências!B641</f>
        <v>0</v>
      </c>
      <c r="C645" s="136">
        <f>Ocorrências!C641</f>
        <v>0</v>
      </c>
      <c r="D645" s="136">
        <f>Ocorrências!D641</f>
        <v>0</v>
      </c>
      <c r="E645" s="136">
        <f>Ocorrências!E641</f>
        <v>0</v>
      </c>
      <c r="F645" s="136">
        <f>Ocorrências!F641</f>
        <v>0</v>
      </c>
      <c r="G645" s="135">
        <f>Ocorrências!A641</f>
        <v>0</v>
      </c>
      <c r="H645" s="136">
        <f>Ocorrências!H641</f>
        <v>0</v>
      </c>
    </row>
    <row r="646" spans="1:8" x14ac:dyDescent="0.2">
      <c r="A646" s="156">
        <f>Ocorrências!G642</f>
        <v>0</v>
      </c>
      <c r="B646" s="136">
        <f>Ocorrências!B642</f>
        <v>0</v>
      </c>
      <c r="C646" s="136">
        <f>Ocorrências!C642</f>
        <v>0</v>
      </c>
      <c r="D646" s="136">
        <f>Ocorrências!D642</f>
        <v>0</v>
      </c>
      <c r="E646" s="136">
        <f>Ocorrências!E642</f>
        <v>0</v>
      </c>
      <c r="F646" s="136">
        <f>Ocorrências!F642</f>
        <v>0</v>
      </c>
      <c r="G646" s="135">
        <f>Ocorrências!A642</f>
        <v>0</v>
      </c>
      <c r="H646" s="136">
        <f>Ocorrências!H642</f>
        <v>0</v>
      </c>
    </row>
    <row r="647" spans="1:8" x14ac:dyDescent="0.2">
      <c r="A647" s="156">
        <f>Ocorrências!G643</f>
        <v>0</v>
      </c>
      <c r="B647" s="136">
        <f>Ocorrências!B643</f>
        <v>0</v>
      </c>
      <c r="C647" s="136">
        <f>Ocorrências!C643</f>
        <v>0</v>
      </c>
      <c r="D647" s="136">
        <f>Ocorrências!D643</f>
        <v>0</v>
      </c>
      <c r="E647" s="136">
        <f>Ocorrências!E643</f>
        <v>0</v>
      </c>
      <c r="F647" s="136">
        <f>Ocorrências!F643</f>
        <v>0</v>
      </c>
      <c r="G647" s="135">
        <f>Ocorrências!A643</f>
        <v>0</v>
      </c>
      <c r="H647" s="136">
        <f>Ocorrências!H643</f>
        <v>0</v>
      </c>
    </row>
    <row r="648" spans="1:8" x14ac:dyDescent="0.2">
      <c r="A648" s="156">
        <f>Ocorrências!G644</f>
        <v>0</v>
      </c>
      <c r="B648" s="136">
        <f>Ocorrências!B644</f>
        <v>0</v>
      </c>
      <c r="C648" s="136">
        <f>Ocorrências!C644</f>
        <v>0</v>
      </c>
      <c r="D648" s="136">
        <f>Ocorrências!D644</f>
        <v>0</v>
      </c>
      <c r="E648" s="136">
        <f>Ocorrências!E644</f>
        <v>0</v>
      </c>
      <c r="F648" s="136">
        <f>Ocorrências!F644</f>
        <v>0</v>
      </c>
      <c r="G648" s="135">
        <f>Ocorrências!A644</f>
        <v>0</v>
      </c>
      <c r="H648" s="136">
        <f>Ocorrências!H644</f>
        <v>0</v>
      </c>
    </row>
    <row r="649" spans="1:8" x14ac:dyDescent="0.2">
      <c r="A649" s="156">
        <f>Ocorrências!G645</f>
        <v>0</v>
      </c>
      <c r="B649" s="136">
        <f>Ocorrências!B645</f>
        <v>0</v>
      </c>
      <c r="C649" s="136">
        <f>Ocorrências!C645</f>
        <v>0</v>
      </c>
      <c r="D649" s="136">
        <f>Ocorrências!D645</f>
        <v>0</v>
      </c>
      <c r="E649" s="136">
        <f>Ocorrências!E645</f>
        <v>0</v>
      </c>
      <c r="F649" s="136">
        <f>Ocorrências!F645</f>
        <v>0</v>
      </c>
      <c r="G649" s="135">
        <f>Ocorrências!A645</f>
        <v>0</v>
      </c>
      <c r="H649" s="136">
        <f>Ocorrências!H645</f>
        <v>0</v>
      </c>
    </row>
    <row r="650" spans="1:8" x14ac:dyDescent="0.2">
      <c r="A650" s="156">
        <f>Ocorrências!G646</f>
        <v>0</v>
      </c>
      <c r="B650" s="136">
        <f>Ocorrências!B646</f>
        <v>0</v>
      </c>
      <c r="C650" s="136">
        <f>Ocorrências!C646</f>
        <v>0</v>
      </c>
      <c r="D650" s="136">
        <f>Ocorrências!D646</f>
        <v>0</v>
      </c>
      <c r="E650" s="136">
        <f>Ocorrências!E646</f>
        <v>0</v>
      </c>
      <c r="F650" s="136">
        <f>Ocorrências!F646</f>
        <v>0</v>
      </c>
      <c r="G650" s="135">
        <f>Ocorrências!A646</f>
        <v>0</v>
      </c>
      <c r="H650" s="136">
        <f>Ocorrências!H646</f>
        <v>0</v>
      </c>
    </row>
    <row r="651" spans="1:8" x14ac:dyDescent="0.2">
      <c r="A651" s="156">
        <f>Ocorrências!G647</f>
        <v>0</v>
      </c>
      <c r="B651" s="136">
        <f>Ocorrências!B647</f>
        <v>0</v>
      </c>
      <c r="C651" s="136">
        <f>Ocorrências!C647</f>
        <v>0</v>
      </c>
      <c r="D651" s="136">
        <f>Ocorrências!D647</f>
        <v>0</v>
      </c>
      <c r="E651" s="136">
        <f>Ocorrências!E647</f>
        <v>0</v>
      </c>
      <c r="F651" s="136">
        <f>Ocorrências!F647</f>
        <v>0</v>
      </c>
      <c r="G651" s="135">
        <f>Ocorrências!A647</f>
        <v>0</v>
      </c>
      <c r="H651" s="136">
        <f>Ocorrências!H647</f>
        <v>0</v>
      </c>
    </row>
    <row r="652" spans="1:8" x14ac:dyDescent="0.2">
      <c r="A652" s="156">
        <f>Ocorrências!G648</f>
        <v>0</v>
      </c>
      <c r="B652" s="136">
        <f>Ocorrências!B648</f>
        <v>0</v>
      </c>
      <c r="C652" s="136">
        <f>Ocorrências!C648</f>
        <v>0</v>
      </c>
      <c r="D652" s="136">
        <f>Ocorrências!D648</f>
        <v>0</v>
      </c>
      <c r="E652" s="136">
        <f>Ocorrências!E648</f>
        <v>0</v>
      </c>
      <c r="F652" s="136">
        <f>Ocorrências!F648</f>
        <v>0</v>
      </c>
      <c r="G652" s="135">
        <f>Ocorrências!A648</f>
        <v>0</v>
      </c>
      <c r="H652" s="136">
        <f>Ocorrências!H648</f>
        <v>0</v>
      </c>
    </row>
    <row r="653" spans="1:8" x14ac:dyDescent="0.2">
      <c r="A653" s="156">
        <f>Ocorrências!G649</f>
        <v>0</v>
      </c>
      <c r="B653" s="136">
        <f>Ocorrências!B649</f>
        <v>0</v>
      </c>
      <c r="C653" s="136">
        <f>Ocorrências!C649</f>
        <v>0</v>
      </c>
      <c r="D653" s="136">
        <f>Ocorrências!D649</f>
        <v>0</v>
      </c>
      <c r="E653" s="136">
        <f>Ocorrências!E649</f>
        <v>0</v>
      </c>
      <c r="F653" s="136">
        <f>Ocorrências!F649</f>
        <v>0</v>
      </c>
      <c r="G653" s="135">
        <f>Ocorrências!A649</f>
        <v>0</v>
      </c>
      <c r="H653" s="136">
        <f>Ocorrências!H649</f>
        <v>0</v>
      </c>
    </row>
    <row r="654" spans="1:8" x14ac:dyDescent="0.2">
      <c r="A654" s="156">
        <f>Ocorrências!G650</f>
        <v>0</v>
      </c>
      <c r="B654" s="136">
        <f>Ocorrências!B650</f>
        <v>0</v>
      </c>
      <c r="C654" s="136">
        <f>Ocorrências!C650</f>
        <v>0</v>
      </c>
      <c r="D654" s="136">
        <f>Ocorrências!D650</f>
        <v>0</v>
      </c>
      <c r="E654" s="136">
        <f>Ocorrências!E650</f>
        <v>0</v>
      </c>
      <c r="F654" s="136">
        <f>Ocorrências!F650</f>
        <v>0</v>
      </c>
      <c r="G654" s="135">
        <f>Ocorrências!A650</f>
        <v>0</v>
      </c>
      <c r="H654" s="136">
        <f>Ocorrências!H650</f>
        <v>0</v>
      </c>
    </row>
    <row r="655" spans="1:8" x14ac:dyDescent="0.2">
      <c r="A655" s="156">
        <f>Ocorrências!G651</f>
        <v>0</v>
      </c>
      <c r="B655" s="136">
        <f>Ocorrências!B651</f>
        <v>0</v>
      </c>
      <c r="C655" s="136">
        <f>Ocorrências!C651</f>
        <v>0</v>
      </c>
      <c r="D655" s="136">
        <f>Ocorrências!D651</f>
        <v>0</v>
      </c>
      <c r="E655" s="136">
        <f>Ocorrências!E651</f>
        <v>0</v>
      </c>
      <c r="F655" s="136">
        <f>Ocorrências!F651</f>
        <v>0</v>
      </c>
      <c r="G655" s="135">
        <f>Ocorrências!A651</f>
        <v>0</v>
      </c>
      <c r="H655" s="136">
        <f>Ocorrências!H651</f>
        <v>0</v>
      </c>
    </row>
    <row r="656" spans="1:8" x14ac:dyDescent="0.2">
      <c r="A656" s="156">
        <f>Ocorrências!G652</f>
        <v>0</v>
      </c>
      <c r="B656" s="136">
        <f>Ocorrências!B652</f>
        <v>0</v>
      </c>
      <c r="C656" s="136">
        <f>Ocorrências!C652</f>
        <v>0</v>
      </c>
      <c r="D656" s="136">
        <f>Ocorrências!D652</f>
        <v>0</v>
      </c>
      <c r="E656" s="136">
        <f>Ocorrências!E652</f>
        <v>0</v>
      </c>
      <c r="F656" s="136">
        <f>Ocorrências!F652</f>
        <v>0</v>
      </c>
      <c r="G656" s="135">
        <f>Ocorrências!A652</f>
        <v>0</v>
      </c>
      <c r="H656" s="136">
        <f>Ocorrências!H652</f>
        <v>0</v>
      </c>
    </row>
    <row r="657" spans="1:8" x14ac:dyDescent="0.2">
      <c r="A657" s="156">
        <f>Ocorrências!G653</f>
        <v>0</v>
      </c>
      <c r="B657" s="136">
        <f>Ocorrências!B653</f>
        <v>0</v>
      </c>
      <c r="C657" s="136">
        <f>Ocorrências!C653</f>
        <v>0</v>
      </c>
      <c r="D657" s="136">
        <f>Ocorrências!D653</f>
        <v>0</v>
      </c>
      <c r="E657" s="136">
        <f>Ocorrências!E653</f>
        <v>0</v>
      </c>
      <c r="F657" s="136">
        <f>Ocorrências!F653</f>
        <v>0</v>
      </c>
      <c r="G657" s="135">
        <f>Ocorrências!A653</f>
        <v>0</v>
      </c>
      <c r="H657" s="136">
        <f>Ocorrências!H653</f>
        <v>0</v>
      </c>
    </row>
    <row r="658" spans="1:8" x14ac:dyDescent="0.2">
      <c r="A658" s="156">
        <f>Ocorrências!G654</f>
        <v>0</v>
      </c>
      <c r="B658" s="136">
        <f>Ocorrências!B654</f>
        <v>0</v>
      </c>
      <c r="C658" s="136">
        <f>Ocorrências!C654</f>
        <v>0</v>
      </c>
      <c r="D658" s="136">
        <f>Ocorrências!D654</f>
        <v>0</v>
      </c>
      <c r="E658" s="136">
        <f>Ocorrências!E654</f>
        <v>0</v>
      </c>
      <c r="F658" s="136">
        <f>Ocorrências!F654</f>
        <v>0</v>
      </c>
      <c r="G658" s="135">
        <f>Ocorrências!A654</f>
        <v>0</v>
      </c>
      <c r="H658" s="136">
        <f>Ocorrências!H654</f>
        <v>0</v>
      </c>
    </row>
    <row r="659" spans="1:8" x14ac:dyDescent="0.2">
      <c r="A659" s="156">
        <f>Ocorrências!G655</f>
        <v>0</v>
      </c>
      <c r="B659" s="136">
        <f>Ocorrências!B655</f>
        <v>0</v>
      </c>
      <c r="C659" s="136">
        <f>Ocorrências!C655</f>
        <v>0</v>
      </c>
      <c r="D659" s="136">
        <f>Ocorrências!D655</f>
        <v>0</v>
      </c>
      <c r="E659" s="136">
        <f>Ocorrências!E655</f>
        <v>0</v>
      </c>
      <c r="F659" s="136">
        <f>Ocorrências!F655</f>
        <v>0</v>
      </c>
      <c r="G659" s="135">
        <f>Ocorrências!A655</f>
        <v>0</v>
      </c>
      <c r="H659" s="136">
        <f>Ocorrências!H655</f>
        <v>0</v>
      </c>
    </row>
    <row r="660" spans="1:8" x14ac:dyDescent="0.2">
      <c r="A660" s="156">
        <f>Ocorrências!G656</f>
        <v>0</v>
      </c>
      <c r="B660" s="136">
        <f>Ocorrências!B656</f>
        <v>0</v>
      </c>
      <c r="C660" s="136">
        <f>Ocorrências!C656</f>
        <v>0</v>
      </c>
      <c r="D660" s="136">
        <f>Ocorrências!D656</f>
        <v>0</v>
      </c>
      <c r="E660" s="136">
        <f>Ocorrências!E656</f>
        <v>0</v>
      </c>
      <c r="F660" s="136">
        <f>Ocorrências!F656</f>
        <v>0</v>
      </c>
      <c r="G660" s="135">
        <f>Ocorrências!A656</f>
        <v>0</v>
      </c>
      <c r="H660" s="136">
        <f>Ocorrências!H656</f>
        <v>0</v>
      </c>
    </row>
    <row r="661" spans="1:8" x14ac:dyDescent="0.2">
      <c r="A661" s="156">
        <f>Ocorrências!G657</f>
        <v>0</v>
      </c>
      <c r="B661" s="136">
        <f>Ocorrências!B657</f>
        <v>0</v>
      </c>
      <c r="C661" s="136">
        <f>Ocorrências!C657</f>
        <v>0</v>
      </c>
      <c r="D661" s="136">
        <f>Ocorrências!D657</f>
        <v>0</v>
      </c>
      <c r="E661" s="136">
        <f>Ocorrências!E657</f>
        <v>0</v>
      </c>
      <c r="F661" s="136">
        <f>Ocorrências!F657</f>
        <v>0</v>
      </c>
      <c r="G661" s="135">
        <f>Ocorrências!A657</f>
        <v>0</v>
      </c>
      <c r="H661" s="136">
        <f>Ocorrências!H657</f>
        <v>0</v>
      </c>
    </row>
    <row r="662" spans="1:8" x14ac:dyDescent="0.2">
      <c r="A662" s="156">
        <f>Ocorrências!G658</f>
        <v>0</v>
      </c>
      <c r="B662" s="136">
        <f>Ocorrências!B658</f>
        <v>0</v>
      </c>
      <c r="C662" s="136">
        <f>Ocorrências!C658</f>
        <v>0</v>
      </c>
      <c r="D662" s="136">
        <f>Ocorrências!D658</f>
        <v>0</v>
      </c>
      <c r="E662" s="136">
        <f>Ocorrências!E658</f>
        <v>0</v>
      </c>
      <c r="F662" s="136">
        <f>Ocorrências!F658</f>
        <v>0</v>
      </c>
      <c r="G662" s="135">
        <f>Ocorrências!A658</f>
        <v>0</v>
      </c>
      <c r="H662" s="136">
        <f>Ocorrências!H658</f>
        <v>0</v>
      </c>
    </row>
    <row r="663" spans="1:8" x14ac:dyDescent="0.2">
      <c r="A663" s="156">
        <f>Ocorrências!G659</f>
        <v>0</v>
      </c>
      <c r="B663" s="136">
        <f>Ocorrências!B659</f>
        <v>0</v>
      </c>
      <c r="C663" s="136">
        <f>Ocorrências!C659</f>
        <v>0</v>
      </c>
      <c r="D663" s="136">
        <f>Ocorrências!D659</f>
        <v>0</v>
      </c>
      <c r="E663" s="136">
        <f>Ocorrências!E659</f>
        <v>0</v>
      </c>
      <c r="F663" s="136">
        <f>Ocorrências!F659</f>
        <v>0</v>
      </c>
      <c r="G663" s="135">
        <f>Ocorrências!A659</f>
        <v>0</v>
      </c>
      <c r="H663" s="136">
        <f>Ocorrências!H659</f>
        <v>0</v>
      </c>
    </row>
    <row r="664" spans="1:8" x14ac:dyDescent="0.2">
      <c r="A664" s="156">
        <f>Ocorrências!G660</f>
        <v>0</v>
      </c>
      <c r="B664" s="136">
        <f>Ocorrências!B660</f>
        <v>0</v>
      </c>
      <c r="C664" s="136">
        <f>Ocorrências!C660</f>
        <v>0</v>
      </c>
      <c r="D664" s="136">
        <f>Ocorrências!D660</f>
        <v>0</v>
      </c>
      <c r="E664" s="136">
        <f>Ocorrências!E660</f>
        <v>0</v>
      </c>
      <c r="F664" s="136">
        <f>Ocorrências!F660</f>
        <v>0</v>
      </c>
      <c r="G664" s="135">
        <f>Ocorrências!A660</f>
        <v>0</v>
      </c>
      <c r="H664" s="136">
        <f>Ocorrências!H660</f>
        <v>0</v>
      </c>
    </row>
    <row r="665" spans="1:8" x14ac:dyDescent="0.2">
      <c r="A665" s="156">
        <f>Ocorrências!G661</f>
        <v>0</v>
      </c>
      <c r="B665" s="136">
        <f>Ocorrências!B661</f>
        <v>0</v>
      </c>
      <c r="C665" s="136">
        <f>Ocorrências!C661</f>
        <v>0</v>
      </c>
      <c r="D665" s="136">
        <f>Ocorrências!D661</f>
        <v>0</v>
      </c>
      <c r="E665" s="136">
        <f>Ocorrências!E661</f>
        <v>0</v>
      </c>
      <c r="F665" s="136">
        <f>Ocorrências!F661</f>
        <v>0</v>
      </c>
      <c r="G665" s="135">
        <f>Ocorrências!A661</f>
        <v>0</v>
      </c>
      <c r="H665" s="136">
        <f>Ocorrências!H661</f>
        <v>0</v>
      </c>
    </row>
    <row r="666" spans="1:8" x14ac:dyDescent="0.2">
      <c r="A666" s="156">
        <f>Ocorrências!G662</f>
        <v>0</v>
      </c>
      <c r="B666" s="136">
        <f>Ocorrências!B662</f>
        <v>0</v>
      </c>
      <c r="C666" s="136">
        <f>Ocorrências!C662</f>
        <v>0</v>
      </c>
      <c r="D666" s="136">
        <f>Ocorrências!D662</f>
        <v>0</v>
      </c>
      <c r="E666" s="136">
        <f>Ocorrências!E662</f>
        <v>0</v>
      </c>
      <c r="F666" s="136">
        <f>Ocorrências!F662</f>
        <v>0</v>
      </c>
      <c r="G666" s="135">
        <f>Ocorrências!A662</f>
        <v>0</v>
      </c>
      <c r="H666" s="136">
        <f>Ocorrências!H662</f>
        <v>0</v>
      </c>
    </row>
    <row r="667" spans="1:8" x14ac:dyDescent="0.2">
      <c r="A667" s="156">
        <f>Ocorrências!G663</f>
        <v>0</v>
      </c>
      <c r="B667" s="136">
        <f>Ocorrências!B663</f>
        <v>0</v>
      </c>
      <c r="C667" s="136">
        <f>Ocorrências!C663</f>
        <v>0</v>
      </c>
      <c r="D667" s="136">
        <f>Ocorrências!D663</f>
        <v>0</v>
      </c>
      <c r="E667" s="136">
        <f>Ocorrências!E663</f>
        <v>0</v>
      </c>
      <c r="F667" s="136">
        <f>Ocorrências!F663</f>
        <v>0</v>
      </c>
      <c r="G667" s="135">
        <f>Ocorrências!A663</f>
        <v>0</v>
      </c>
      <c r="H667" s="136">
        <f>Ocorrências!H663</f>
        <v>0</v>
      </c>
    </row>
    <row r="668" spans="1:8" x14ac:dyDescent="0.2">
      <c r="A668" s="156">
        <f>Ocorrências!G664</f>
        <v>0</v>
      </c>
      <c r="B668" s="136">
        <f>Ocorrências!B664</f>
        <v>0</v>
      </c>
      <c r="C668" s="136">
        <f>Ocorrências!C664</f>
        <v>0</v>
      </c>
      <c r="D668" s="136">
        <f>Ocorrências!D664</f>
        <v>0</v>
      </c>
      <c r="E668" s="136">
        <f>Ocorrências!E664</f>
        <v>0</v>
      </c>
      <c r="F668" s="136">
        <f>Ocorrências!F664</f>
        <v>0</v>
      </c>
      <c r="G668" s="135">
        <f>Ocorrências!A664</f>
        <v>0</v>
      </c>
      <c r="H668" s="136">
        <f>Ocorrências!H664</f>
        <v>0</v>
      </c>
    </row>
    <row r="669" spans="1:8" x14ac:dyDescent="0.2">
      <c r="A669" s="156">
        <f>Ocorrências!G665</f>
        <v>0</v>
      </c>
      <c r="B669" s="136">
        <f>Ocorrências!B665</f>
        <v>0</v>
      </c>
      <c r="C669" s="136">
        <f>Ocorrências!C665</f>
        <v>0</v>
      </c>
      <c r="D669" s="136">
        <f>Ocorrências!D665</f>
        <v>0</v>
      </c>
      <c r="E669" s="136">
        <f>Ocorrências!E665</f>
        <v>0</v>
      </c>
      <c r="F669" s="136">
        <f>Ocorrências!F665</f>
        <v>0</v>
      </c>
      <c r="G669" s="135">
        <f>Ocorrências!A665</f>
        <v>0</v>
      </c>
      <c r="H669" s="136">
        <f>Ocorrências!H665</f>
        <v>0</v>
      </c>
    </row>
    <row r="670" spans="1:8" x14ac:dyDescent="0.2">
      <c r="A670" s="156">
        <f>Ocorrências!G666</f>
        <v>0</v>
      </c>
      <c r="B670" s="136">
        <f>Ocorrências!B666</f>
        <v>0</v>
      </c>
      <c r="C670" s="136">
        <f>Ocorrências!C666</f>
        <v>0</v>
      </c>
      <c r="D670" s="136">
        <f>Ocorrências!D666</f>
        <v>0</v>
      </c>
      <c r="E670" s="136">
        <f>Ocorrências!E666</f>
        <v>0</v>
      </c>
      <c r="F670" s="136">
        <f>Ocorrências!F666</f>
        <v>0</v>
      </c>
      <c r="G670" s="135">
        <f>Ocorrências!A666</f>
        <v>0</v>
      </c>
      <c r="H670" s="136">
        <f>Ocorrências!H666</f>
        <v>0</v>
      </c>
    </row>
    <row r="671" spans="1:8" x14ac:dyDescent="0.2">
      <c r="A671" s="156">
        <f>Ocorrências!G667</f>
        <v>0</v>
      </c>
      <c r="B671" s="136">
        <f>Ocorrências!B667</f>
        <v>0</v>
      </c>
      <c r="C671" s="136">
        <f>Ocorrências!C667</f>
        <v>0</v>
      </c>
      <c r="D671" s="136">
        <f>Ocorrências!D667</f>
        <v>0</v>
      </c>
      <c r="E671" s="136">
        <f>Ocorrências!E667</f>
        <v>0</v>
      </c>
      <c r="F671" s="136">
        <f>Ocorrências!F667</f>
        <v>0</v>
      </c>
      <c r="G671" s="135">
        <f>Ocorrências!A667</f>
        <v>0</v>
      </c>
      <c r="H671" s="136">
        <f>Ocorrências!H667</f>
        <v>0</v>
      </c>
    </row>
    <row r="672" spans="1:8" x14ac:dyDescent="0.2">
      <c r="A672" s="156">
        <f>Ocorrências!G668</f>
        <v>0</v>
      </c>
      <c r="B672" s="136">
        <f>Ocorrências!B668</f>
        <v>0</v>
      </c>
      <c r="C672" s="136">
        <f>Ocorrências!C668</f>
        <v>0</v>
      </c>
      <c r="D672" s="136">
        <f>Ocorrências!D668</f>
        <v>0</v>
      </c>
      <c r="E672" s="136">
        <f>Ocorrências!E668</f>
        <v>0</v>
      </c>
      <c r="F672" s="136">
        <f>Ocorrências!F668</f>
        <v>0</v>
      </c>
      <c r="G672" s="135">
        <f>Ocorrências!A668</f>
        <v>0</v>
      </c>
      <c r="H672" s="136">
        <f>Ocorrências!H668</f>
        <v>0</v>
      </c>
    </row>
    <row r="673" spans="1:8" x14ac:dyDescent="0.2">
      <c r="A673" s="156">
        <f>Ocorrências!G669</f>
        <v>0</v>
      </c>
      <c r="B673" s="136">
        <f>Ocorrências!B669</f>
        <v>0</v>
      </c>
      <c r="C673" s="136">
        <f>Ocorrências!C669</f>
        <v>0</v>
      </c>
      <c r="D673" s="136">
        <f>Ocorrências!D669</f>
        <v>0</v>
      </c>
      <c r="E673" s="136">
        <f>Ocorrências!E669</f>
        <v>0</v>
      </c>
      <c r="F673" s="136">
        <f>Ocorrências!F669</f>
        <v>0</v>
      </c>
      <c r="G673" s="135">
        <f>Ocorrências!A669</f>
        <v>0</v>
      </c>
      <c r="H673" s="136">
        <f>Ocorrências!H669</f>
        <v>0</v>
      </c>
    </row>
    <row r="674" spans="1:8" x14ac:dyDescent="0.2">
      <c r="A674" s="156">
        <f>Ocorrências!G670</f>
        <v>0</v>
      </c>
      <c r="B674" s="136">
        <f>Ocorrências!B670</f>
        <v>0</v>
      </c>
      <c r="C674" s="136">
        <f>Ocorrências!C670</f>
        <v>0</v>
      </c>
      <c r="D674" s="136">
        <f>Ocorrências!D670</f>
        <v>0</v>
      </c>
      <c r="E674" s="136">
        <f>Ocorrências!E670</f>
        <v>0</v>
      </c>
      <c r="F674" s="136">
        <f>Ocorrências!F670</f>
        <v>0</v>
      </c>
      <c r="G674" s="135">
        <f>Ocorrências!A670</f>
        <v>0</v>
      </c>
      <c r="H674" s="136">
        <f>Ocorrências!H670</f>
        <v>0</v>
      </c>
    </row>
    <row r="675" spans="1:8" x14ac:dyDescent="0.2">
      <c r="A675" s="156">
        <f>Ocorrências!G671</f>
        <v>0</v>
      </c>
      <c r="B675" s="136">
        <f>Ocorrências!B671</f>
        <v>0</v>
      </c>
      <c r="C675" s="136">
        <f>Ocorrências!C671</f>
        <v>0</v>
      </c>
      <c r="D675" s="136">
        <f>Ocorrências!D671</f>
        <v>0</v>
      </c>
      <c r="E675" s="136">
        <f>Ocorrências!E671</f>
        <v>0</v>
      </c>
      <c r="F675" s="136">
        <f>Ocorrências!F671</f>
        <v>0</v>
      </c>
      <c r="G675" s="135">
        <f>Ocorrências!A671</f>
        <v>0</v>
      </c>
      <c r="H675" s="136">
        <f>Ocorrências!H671</f>
        <v>0</v>
      </c>
    </row>
    <row r="676" spans="1:8" x14ac:dyDescent="0.2">
      <c r="A676" s="156">
        <f>Ocorrências!G672</f>
        <v>0</v>
      </c>
      <c r="B676" s="136">
        <f>Ocorrências!B672</f>
        <v>0</v>
      </c>
      <c r="C676" s="136">
        <f>Ocorrências!C672</f>
        <v>0</v>
      </c>
      <c r="D676" s="136">
        <f>Ocorrências!D672</f>
        <v>0</v>
      </c>
      <c r="E676" s="136">
        <f>Ocorrências!E672</f>
        <v>0</v>
      </c>
      <c r="F676" s="136">
        <f>Ocorrências!F672</f>
        <v>0</v>
      </c>
      <c r="G676" s="135">
        <f>Ocorrências!A672</f>
        <v>0</v>
      </c>
      <c r="H676" s="136">
        <f>Ocorrências!H672</f>
        <v>0</v>
      </c>
    </row>
    <row r="677" spans="1:8" x14ac:dyDescent="0.2">
      <c r="A677" s="156">
        <f>Ocorrências!G673</f>
        <v>0</v>
      </c>
      <c r="B677" s="136">
        <f>Ocorrências!B673</f>
        <v>0</v>
      </c>
      <c r="C677" s="136">
        <f>Ocorrências!C673</f>
        <v>0</v>
      </c>
      <c r="D677" s="136">
        <f>Ocorrências!D673</f>
        <v>0</v>
      </c>
      <c r="E677" s="136">
        <f>Ocorrências!E673</f>
        <v>0</v>
      </c>
      <c r="F677" s="136">
        <f>Ocorrências!F673</f>
        <v>0</v>
      </c>
      <c r="G677" s="135">
        <f>Ocorrências!A673</f>
        <v>0</v>
      </c>
      <c r="H677" s="136">
        <f>Ocorrências!H673</f>
        <v>0</v>
      </c>
    </row>
    <row r="678" spans="1:8" x14ac:dyDescent="0.2">
      <c r="A678" s="156">
        <f>Ocorrências!G674</f>
        <v>0</v>
      </c>
      <c r="B678" s="136">
        <f>Ocorrências!B674</f>
        <v>0</v>
      </c>
      <c r="C678" s="136">
        <f>Ocorrências!C674</f>
        <v>0</v>
      </c>
      <c r="D678" s="136">
        <f>Ocorrências!D674</f>
        <v>0</v>
      </c>
      <c r="E678" s="136">
        <f>Ocorrências!E674</f>
        <v>0</v>
      </c>
      <c r="F678" s="136">
        <f>Ocorrências!F674</f>
        <v>0</v>
      </c>
      <c r="G678" s="135">
        <f>Ocorrências!A674</f>
        <v>0</v>
      </c>
      <c r="H678" s="136">
        <f>Ocorrências!H674</f>
        <v>0</v>
      </c>
    </row>
    <row r="679" spans="1:8" x14ac:dyDescent="0.2">
      <c r="A679" s="156">
        <f>Ocorrências!G675</f>
        <v>0</v>
      </c>
      <c r="B679" s="136">
        <f>Ocorrências!B675</f>
        <v>0</v>
      </c>
      <c r="C679" s="136">
        <f>Ocorrências!C675</f>
        <v>0</v>
      </c>
      <c r="D679" s="136">
        <f>Ocorrências!D675</f>
        <v>0</v>
      </c>
      <c r="E679" s="136">
        <f>Ocorrências!E675</f>
        <v>0</v>
      </c>
      <c r="F679" s="136">
        <f>Ocorrências!F675</f>
        <v>0</v>
      </c>
      <c r="G679" s="135">
        <f>Ocorrências!A675</f>
        <v>0</v>
      </c>
      <c r="H679" s="136">
        <f>Ocorrências!H675</f>
        <v>0</v>
      </c>
    </row>
    <row r="680" spans="1:8" x14ac:dyDescent="0.2">
      <c r="A680" s="156">
        <f>Ocorrências!G676</f>
        <v>0</v>
      </c>
      <c r="B680" s="136">
        <f>Ocorrências!B676</f>
        <v>0</v>
      </c>
      <c r="C680" s="136">
        <f>Ocorrências!C676</f>
        <v>0</v>
      </c>
      <c r="D680" s="136">
        <f>Ocorrências!D676</f>
        <v>0</v>
      </c>
      <c r="E680" s="136">
        <f>Ocorrências!E676</f>
        <v>0</v>
      </c>
      <c r="F680" s="136">
        <f>Ocorrências!F676</f>
        <v>0</v>
      </c>
      <c r="G680" s="135">
        <f>Ocorrências!A676</f>
        <v>0</v>
      </c>
      <c r="H680" s="136">
        <f>Ocorrências!H676</f>
        <v>0</v>
      </c>
    </row>
    <row r="681" spans="1:8" x14ac:dyDescent="0.2">
      <c r="A681" s="156">
        <f>Ocorrências!G677</f>
        <v>0</v>
      </c>
      <c r="B681" s="136">
        <f>Ocorrências!B677</f>
        <v>0</v>
      </c>
      <c r="C681" s="136">
        <f>Ocorrências!C677</f>
        <v>0</v>
      </c>
      <c r="D681" s="136">
        <f>Ocorrências!D677</f>
        <v>0</v>
      </c>
      <c r="E681" s="136">
        <f>Ocorrências!E677</f>
        <v>0</v>
      </c>
      <c r="F681" s="136">
        <f>Ocorrências!F677</f>
        <v>0</v>
      </c>
      <c r="G681" s="135">
        <f>Ocorrências!A677</f>
        <v>0</v>
      </c>
      <c r="H681" s="136">
        <f>Ocorrências!H677</f>
        <v>0</v>
      </c>
    </row>
    <row r="682" spans="1:8" x14ac:dyDescent="0.2">
      <c r="A682" s="156">
        <f>Ocorrências!G678</f>
        <v>0</v>
      </c>
      <c r="B682" s="136">
        <f>Ocorrências!B678</f>
        <v>0</v>
      </c>
      <c r="C682" s="136">
        <f>Ocorrências!C678</f>
        <v>0</v>
      </c>
      <c r="D682" s="136">
        <f>Ocorrências!D678</f>
        <v>0</v>
      </c>
      <c r="E682" s="136">
        <f>Ocorrências!E678</f>
        <v>0</v>
      </c>
      <c r="F682" s="136">
        <f>Ocorrências!F678</f>
        <v>0</v>
      </c>
      <c r="G682" s="135">
        <f>Ocorrências!A678</f>
        <v>0</v>
      </c>
      <c r="H682" s="136">
        <f>Ocorrências!H678</f>
        <v>0</v>
      </c>
    </row>
    <row r="683" spans="1:8" x14ac:dyDescent="0.2">
      <c r="A683" s="156">
        <f>Ocorrências!G679</f>
        <v>0</v>
      </c>
      <c r="B683" s="136">
        <f>Ocorrências!B679</f>
        <v>0</v>
      </c>
      <c r="C683" s="136">
        <f>Ocorrências!C679</f>
        <v>0</v>
      </c>
      <c r="D683" s="136">
        <f>Ocorrências!D679</f>
        <v>0</v>
      </c>
      <c r="E683" s="136">
        <f>Ocorrências!E679</f>
        <v>0</v>
      </c>
      <c r="F683" s="136">
        <f>Ocorrências!F679</f>
        <v>0</v>
      </c>
      <c r="G683" s="135">
        <f>Ocorrências!A679</f>
        <v>0</v>
      </c>
      <c r="H683" s="136">
        <f>Ocorrências!H679</f>
        <v>0</v>
      </c>
    </row>
    <row r="684" spans="1:8" x14ac:dyDescent="0.2">
      <c r="A684" s="156">
        <f>Ocorrências!G680</f>
        <v>0</v>
      </c>
      <c r="B684" s="136">
        <f>Ocorrências!B680</f>
        <v>0</v>
      </c>
      <c r="C684" s="136">
        <f>Ocorrências!C680</f>
        <v>0</v>
      </c>
      <c r="D684" s="136">
        <f>Ocorrências!D680</f>
        <v>0</v>
      </c>
      <c r="E684" s="136">
        <f>Ocorrências!E680</f>
        <v>0</v>
      </c>
      <c r="F684" s="136">
        <f>Ocorrências!F680</f>
        <v>0</v>
      </c>
      <c r="G684" s="135">
        <f>Ocorrências!A680</f>
        <v>0</v>
      </c>
      <c r="H684" s="136">
        <f>Ocorrências!H680</f>
        <v>0</v>
      </c>
    </row>
    <row r="685" spans="1:8" x14ac:dyDescent="0.2">
      <c r="A685" s="156">
        <f>Ocorrências!G681</f>
        <v>0</v>
      </c>
      <c r="B685" s="136">
        <f>Ocorrências!B681</f>
        <v>0</v>
      </c>
      <c r="C685" s="136">
        <f>Ocorrências!C681</f>
        <v>0</v>
      </c>
      <c r="D685" s="136">
        <f>Ocorrências!D681</f>
        <v>0</v>
      </c>
      <c r="E685" s="136">
        <f>Ocorrências!E681</f>
        <v>0</v>
      </c>
      <c r="F685" s="136">
        <f>Ocorrências!F681</f>
        <v>0</v>
      </c>
      <c r="G685" s="135">
        <f>Ocorrências!A681</f>
        <v>0</v>
      </c>
      <c r="H685" s="136">
        <f>Ocorrências!H681</f>
        <v>0</v>
      </c>
    </row>
    <row r="686" spans="1:8" x14ac:dyDescent="0.2">
      <c r="A686" s="156">
        <f>Ocorrências!G682</f>
        <v>0</v>
      </c>
      <c r="B686" s="136">
        <f>Ocorrências!B682</f>
        <v>0</v>
      </c>
      <c r="C686" s="136">
        <f>Ocorrências!C682</f>
        <v>0</v>
      </c>
      <c r="D686" s="136">
        <f>Ocorrências!D682</f>
        <v>0</v>
      </c>
      <c r="E686" s="136">
        <f>Ocorrências!E682</f>
        <v>0</v>
      </c>
      <c r="F686" s="136">
        <f>Ocorrências!F682</f>
        <v>0</v>
      </c>
      <c r="G686" s="135">
        <f>Ocorrências!A682</f>
        <v>0</v>
      </c>
      <c r="H686" s="136">
        <f>Ocorrências!H682</f>
        <v>0</v>
      </c>
    </row>
    <row r="687" spans="1:8" x14ac:dyDescent="0.2">
      <c r="A687" s="156">
        <f>Ocorrências!G683</f>
        <v>0</v>
      </c>
      <c r="B687" s="136">
        <f>Ocorrências!B683</f>
        <v>0</v>
      </c>
      <c r="C687" s="136">
        <f>Ocorrências!C683</f>
        <v>0</v>
      </c>
      <c r="D687" s="136">
        <f>Ocorrências!D683</f>
        <v>0</v>
      </c>
      <c r="E687" s="136">
        <f>Ocorrências!E683</f>
        <v>0</v>
      </c>
      <c r="F687" s="136">
        <f>Ocorrências!F683</f>
        <v>0</v>
      </c>
      <c r="G687" s="135">
        <f>Ocorrências!A683</f>
        <v>0</v>
      </c>
      <c r="H687" s="136">
        <f>Ocorrências!H683</f>
        <v>0</v>
      </c>
    </row>
    <row r="688" spans="1:8" x14ac:dyDescent="0.2">
      <c r="A688" s="156">
        <f>Ocorrências!G684</f>
        <v>0</v>
      </c>
      <c r="B688" s="136">
        <f>Ocorrências!B684</f>
        <v>0</v>
      </c>
      <c r="C688" s="136">
        <f>Ocorrências!C684</f>
        <v>0</v>
      </c>
      <c r="D688" s="136">
        <f>Ocorrências!D684</f>
        <v>0</v>
      </c>
      <c r="E688" s="136">
        <f>Ocorrências!E684</f>
        <v>0</v>
      </c>
      <c r="F688" s="136">
        <f>Ocorrências!F684</f>
        <v>0</v>
      </c>
      <c r="G688" s="135">
        <f>Ocorrências!A684</f>
        <v>0</v>
      </c>
      <c r="H688" s="136">
        <f>Ocorrências!H684</f>
        <v>0</v>
      </c>
    </row>
    <row r="689" spans="1:8" x14ac:dyDescent="0.2">
      <c r="A689" s="156">
        <f>Ocorrências!G685</f>
        <v>0</v>
      </c>
      <c r="B689" s="136">
        <f>Ocorrências!B685</f>
        <v>0</v>
      </c>
      <c r="C689" s="136">
        <f>Ocorrências!C685</f>
        <v>0</v>
      </c>
      <c r="D689" s="136">
        <f>Ocorrências!D685</f>
        <v>0</v>
      </c>
      <c r="E689" s="136">
        <f>Ocorrências!E685</f>
        <v>0</v>
      </c>
      <c r="F689" s="136">
        <f>Ocorrências!F685</f>
        <v>0</v>
      </c>
      <c r="G689" s="135">
        <f>Ocorrências!A685</f>
        <v>0</v>
      </c>
      <c r="H689" s="136">
        <f>Ocorrências!H685</f>
        <v>0</v>
      </c>
    </row>
    <row r="690" spans="1:8" x14ac:dyDescent="0.2">
      <c r="A690" s="156">
        <f>Ocorrências!G686</f>
        <v>0</v>
      </c>
      <c r="B690" s="136">
        <f>Ocorrências!B686</f>
        <v>0</v>
      </c>
      <c r="C690" s="136">
        <f>Ocorrências!C686</f>
        <v>0</v>
      </c>
      <c r="D690" s="136">
        <f>Ocorrências!D686</f>
        <v>0</v>
      </c>
      <c r="E690" s="136">
        <f>Ocorrências!E686</f>
        <v>0</v>
      </c>
      <c r="F690" s="136">
        <f>Ocorrências!F686</f>
        <v>0</v>
      </c>
      <c r="G690" s="135">
        <f>Ocorrências!A686</f>
        <v>0</v>
      </c>
      <c r="H690" s="136">
        <f>Ocorrências!H686</f>
        <v>0</v>
      </c>
    </row>
    <row r="691" spans="1:8" x14ac:dyDescent="0.2">
      <c r="A691" s="156">
        <f>Ocorrências!G687</f>
        <v>0</v>
      </c>
      <c r="B691" s="136">
        <f>Ocorrências!B687</f>
        <v>0</v>
      </c>
      <c r="C691" s="136">
        <f>Ocorrências!C687</f>
        <v>0</v>
      </c>
      <c r="D691" s="136">
        <f>Ocorrências!D687</f>
        <v>0</v>
      </c>
      <c r="E691" s="136">
        <f>Ocorrências!E687</f>
        <v>0</v>
      </c>
      <c r="F691" s="136">
        <f>Ocorrências!F687</f>
        <v>0</v>
      </c>
      <c r="G691" s="135">
        <f>Ocorrências!A687</f>
        <v>0</v>
      </c>
      <c r="H691" s="136">
        <f>Ocorrências!H687</f>
        <v>0</v>
      </c>
    </row>
    <row r="692" spans="1:8" x14ac:dyDescent="0.2">
      <c r="A692" s="156">
        <f>Ocorrências!G688</f>
        <v>0</v>
      </c>
      <c r="B692" s="136">
        <f>Ocorrências!B688</f>
        <v>0</v>
      </c>
      <c r="C692" s="136">
        <f>Ocorrências!C688</f>
        <v>0</v>
      </c>
      <c r="D692" s="136">
        <f>Ocorrências!D688</f>
        <v>0</v>
      </c>
      <c r="E692" s="136">
        <f>Ocorrências!E688</f>
        <v>0</v>
      </c>
      <c r="F692" s="136">
        <f>Ocorrências!F688</f>
        <v>0</v>
      </c>
      <c r="G692" s="135">
        <f>Ocorrências!A688</f>
        <v>0</v>
      </c>
      <c r="H692" s="136">
        <f>Ocorrências!H688</f>
        <v>0</v>
      </c>
    </row>
    <row r="693" spans="1:8" x14ac:dyDescent="0.2">
      <c r="A693" s="156">
        <f>Ocorrências!G689</f>
        <v>0</v>
      </c>
      <c r="B693" s="136">
        <f>Ocorrências!B689</f>
        <v>0</v>
      </c>
      <c r="C693" s="136">
        <f>Ocorrências!C689</f>
        <v>0</v>
      </c>
      <c r="D693" s="136">
        <f>Ocorrências!D689</f>
        <v>0</v>
      </c>
      <c r="E693" s="136">
        <f>Ocorrências!E689</f>
        <v>0</v>
      </c>
      <c r="F693" s="136">
        <f>Ocorrências!F689</f>
        <v>0</v>
      </c>
      <c r="G693" s="135">
        <f>Ocorrências!A689</f>
        <v>0</v>
      </c>
      <c r="H693" s="136">
        <f>Ocorrências!H689</f>
        <v>0</v>
      </c>
    </row>
    <row r="694" spans="1:8" x14ac:dyDescent="0.2">
      <c r="A694" s="156">
        <f>Ocorrências!G690</f>
        <v>0</v>
      </c>
      <c r="B694" s="136">
        <f>Ocorrências!B690</f>
        <v>0</v>
      </c>
      <c r="C694" s="136">
        <f>Ocorrências!C690</f>
        <v>0</v>
      </c>
      <c r="D694" s="136">
        <f>Ocorrências!D690</f>
        <v>0</v>
      </c>
      <c r="E694" s="136">
        <f>Ocorrências!E690</f>
        <v>0</v>
      </c>
      <c r="F694" s="136">
        <f>Ocorrências!F690</f>
        <v>0</v>
      </c>
      <c r="G694" s="135">
        <f>Ocorrências!A690</f>
        <v>0</v>
      </c>
      <c r="H694" s="136">
        <f>Ocorrências!H690</f>
        <v>0</v>
      </c>
    </row>
    <row r="695" spans="1:8" x14ac:dyDescent="0.2">
      <c r="A695" s="156">
        <f>Ocorrências!G691</f>
        <v>0</v>
      </c>
      <c r="B695" s="136">
        <f>Ocorrências!B691</f>
        <v>0</v>
      </c>
      <c r="C695" s="136">
        <f>Ocorrências!C691</f>
        <v>0</v>
      </c>
      <c r="D695" s="136">
        <f>Ocorrências!D691</f>
        <v>0</v>
      </c>
      <c r="E695" s="136">
        <f>Ocorrências!E691</f>
        <v>0</v>
      </c>
      <c r="F695" s="136">
        <f>Ocorrências!F691</f>
        <v>0</v>
      </c>
      <c r="G695" s="135">
        <f>Ocorrências!A691</f>
        <v>0</v>
      </c>
      <c r="H695" s="136">
        <f>Ocorrências!H691</f>
        <v>0</v>
      </c>
    </row>
    <row r="696" spans="1:8" x14ac:dyDescent="0.2">
      <c r="A696" s="156">
        <f>Ocorrências!G692</f>
        <v>0</v>
      </c>
      <c r="B696" s="136">
        <f>Ocorrências!B692</f>
        <v>0</v>
      </c>
      <c r="C696" s="136">
        <f>Ocorrências!C692</f>
        <v>0</v>
      </c>
      <c r="D696" s="136">
        <f>Ocorrências!D692</f>
        <v>0</v>
      </c>
      <c r="E696" s="136">
        <f>Ocorrências!E692</f>
        <v>0</v>
      </c>
      <c r="F696" s="136">
        <f>Ocorrências!F692</f>
        <v>0</v>
      </c>
      <c r="G696" s="135">
        <f>Ocorrências!A692</f>
        <v>0</v>
      </c>
      <c r="H696" s="136">
        <f>Ocorrências!H692</f>
        <v>0</v>
      </c>
    </row>
    <row r="697" spans="1:8" x14ac:dyDescent="0.2">
      <c r="A697" s="156">
        <f>Ocorrências!G693</f>
        <v>0</v>
      </c>
      <c r="B697" s="136">
        <f>Ocorrências!B693</f>
        <v>0</v>
      </c>
      <c r="C697" s="136">
        <f>Ocorrências!C693</f>
        <v>0</v>
      </c>
      <c r="D697" s="136">
        <f>Ocorrências!D693</f>
        <v>0</v>
      </c>
      <c r="E697" s="136">
        <f>Ocorrências!E693</f>
        <v>0</v>
      </c>
      <c r="F697" s="136">
        <f>Ocorrências!F693</f>
        <v>0</v>
      </c>
      <c r="G697" s="135">
        <f>Ocorrências!A693</f>
        <v>0</v>
      </c>
      <c r="H697" s="136">
        <f>Ocorrências!H693</f>
        <v>0</v>
      </c>
    </row>
    <row r="698" spans="1:8" x14ac:dyDescent="0.2">
      <c r="A698" s="156">
        <f>Ocorrências!G694</f>
        <v>0</v>
      </c>
      <c r="B698" s="136">
        <f>Ocorrências!B694</f>
        <v>0</v>
      </c>
      <c r="C698" s="136">
        <f>Ocorrências!C694</f>
        <v>0</v>
      </c>
      <c r="D698" s="136">
        <f>Ocorrências!D694</f>
        <v>0</v>
      </c>
      <c r="E698" s="136">
        <f>Ocorrências!E694</f>
        <v>0</v>
      </c>
      <c r="F698" s="136">
        <f>Ocorrências!F694</f>
        <v>0</v>
      </c>
      <c r="G698" s="135">
        <f>Ocorrências!A694</f>
        <v>0</v>
      </c>
      <c r="H698" s="136">
        <f>Ocorrências!H694</f>
        <v>0</v>
      </c>
    </row>
    <row r="699" spans="1:8" x14ac:dyDescent="0.2">
      <c r="A699" s="156">
        <f>Ocorrências!G695</f>
        <v>0</v>
      </c>
      <c r="B699" s="136">
        <f>Ocorrências!B695</f>
        <v>0</v>
      </c>
      <c r="C699" s="136">
        <f>Ocorrências!C695</f>
        <v>0</v>
      </c>
      <c r="D699" s="136">
        <f>Ocorrências!D695</f>
        <v>0</v>
      </c>
      <c r="E699" s="136">
        <f>Ocorrências!E695</f>
        <v>0</v>
      </c>
      <c r="F699" s="136">
        <f>Ocorrências!F695</f>
        <v>0</v>
      </c>
      <c r="G699" s="135">
        <f>Ocorrências!A695</f>
        <v>0</v>
      </c>
      <c r="H699" s="136">
        <f>Ocorrências!H695</f>
        <v>0</v>
      </c>
    </row>
    <row r="700" spans="1:8" x14ac:dyDescent="0.2">
      <c r="A700" s="156">
        <f>Ocorrências!G696</f>
        <v>0</v>
      </c>
      <c r="B700" s="136">
        <f>Ocorrências!B696</f>
        <v>0</v>
      </c>
      <c r="C700" s="136">
        <f>Ocorrências!C696</f>
        <v>0</v>
      </c>
      <c r="D700" s="136">
        <f>Ocorrências!D696</f>
        <v>0</v>
      </c>
      <c r="E700" s="136">
        <f>Ocorrências!E696</f>
        <v>0</v>
      </c>
      <c r="F700" s="136">
        <f>Ocorrências!F696</f>
        <v>0</v>
      </c>
      <c r="G700" s="135">
        <f>Ocorrências!A696</f>
        <v>0</v>
      </c>
      <c r="H700" s="136">
        <f>Ocorrências!H696</f>
        <v>0</v>
      </c>
    </row>
    <row r="701" spans="1:8" x14ac:dyDescent="0.2">
      <c r="A701" s="156">
        <f>Ocorrências!G697</f>
        <v>0</v>
      </c>
      <c r="B701" s="136">
        <f>Ocorrências!B697</f>
        <v>0</v>
      </c>
      <c r="C701" s="136">
        <f>Ocorrências!C697</f>
        <v>0</v>
      </c>
      <c r="D701" s="136">
        <f>Ocorrências!D697</f>
        <v>0</v>
      </c>
      <c r="E701" s="136">
        <f>Ocorrências!E697</f>
        <v>0</v>
      </c>
      <c r="F701" s="136">
        <f>Ocorrências!F697</f>
        <v>0</v>
      </c>
      <c r="G701" s="135">
        <f>Ocorrências!A697</f>
        <v>0</v>
      </c>
      <c r="H701" s="136">
        <f>Ocorrências!H697</f>
        <v>0</v>
      </c>
    </row>
    <row r="702" spans="1:8" x14ac:dyDescent="0.2">
      <c r="A702" s="156">
        <f>Ocorrências!G698</f>
        <v>0</v>
      </c>
      <c r="B702" s="136">
        <f>Ocorrências!B698</f>
        <v>0</v>
      </c>
      <c r="C702" s="136">
        <f>Ocorrências!C698</f>
        <v>0</v>
      </c>
      <c r="D702" s="136">
        <f>Ocorrências!D698</f>
        <v>0</v>
      </c>
      <c r="E702" s="136">
        <f>Ocorrências!E698</f>
        <v>0</v>
      </c>
      <c r="F702" s="136">
        <f>Ocorrências!F698</f>
        <v>0</v>
      </c>
      <c r="G702" s="135">
        <f>Ocorrências!A698</f>
        <v>0</v>
      </c>
      <c r="H702" s="136">
        <f>Ocorrências!H698</f>
        <v>0</v>
      </c>
    </row>
    <row r="703" spans="1:8" x14ac:dyDescent="0.2">
      <c r="A703" s="156">
        <f>Ocorrências!G699</f>
        <v>0</v>
      </c>
      <c r="B703" s="136">
        <f>Ocorrências!B699</f>
        <v>0</v>
      </c>
      <c r="C703" s="136">
        <f>Ocorrências!C699</f>
        <v>0</v>
      </c>
      <c r="D703" s="136">
        <f>Ocorrências!D699</f>
        <v>0</v>
      </c>
      <c r="E703" s="136">
        <f>Ocorrências!E699</f>
        <v>0</v>
      </c>
      <c r="F703" s="136">
        <f>Ocorrências!F699</f>
        <v>0</v>
      </c>
      <c r="G703" s="135">
        <f>Ocorrências!A699</f>
        <v>0</v>
      </c>
      <c r="H703" s="136">
        <f>Ocorrências!H699</f>
        <v>0</v>
      </c>
    </row>
    <row r="704" spans="1:8" x14ac:dyDescent="0.2">
      <c r="A704" s="156">
        <f>Ocorrências!G700</f>
        <v>0</v>
      </c>
      <c r="B704" s="136">
        <f>Ocorrências!B700</f>
        <v>0</v>
      </c>
      <c r="C704" s="136">
        <f>Ocorrências!C700</f>
        <v>0</v>
      </c>
      <c r="D704" s="136">
        <f>Ocorrências!D700</f>
        <v>0</v>
      </c>
      <c r="E704" s="136">
        <f>Ocorrências!E700</f>
        <v>0</v>
      </c>
      <c r="F704" s="136">
        <f>Ocorrências!F700</f>
        <v>0</v>
      </c>
      <c r="G704" s="135">
        <f>Ocorrências!A700</f>
        <v>0</v>
      </c>
      <c r="H704" s="136">
        <f>Ocorrências!H700</f>
        <v>0</v>
      </c>
    </row>
    <row r="705" spans="1:8" x14ac:dyDescent="0.2">
      <c r="A705" s="156">
        <f>Ocorrências!G701</f>
        <v>0</v>
      </c>
      <c r="B705" s="136">
        <f>Ocorrências!B701</f>
        <v>0</v>
      </c>
      <c r="C705" s="136">
        <f>Ocorrências!C701</f>
        <v>0</v>
      </c>
      <c r="D705" s="136">
        <f>Ocorrências!D701</f>
        <v>0</v>
      </c>
      <c r="E705" s="136">
        <f>Ocorrências!E701</f>
        <v>0</v>
      </c>
      <c r="F705" s="136">
        <f>Ocorrências!F701</f>
        <v>0</v>
      </c>
      <c r="G705" s="135">
        <f>Ocorrências!A701</f>
        <v>0</v>
      </c>
      <c r="H705" s="136">
        <f>Ocorrências!H701</f>
        <v>0</v>
      </c>
    </row>
    <row r="706" spans="1:8" x14ac:dyDescent="0.2">
      <c r="A706" s="156">
        <f>Ocorrências!G702</f>
        <v>0</v>
      </c>
      <c r="B706" s="136">
        <f>Ocorrências!B702</f>
        <v>0</v>
      </c>
      <c r="C706" s="136">
        <f>Ocorrências!C702</f>
        <v>0</v>
      </c>
      <c r="D706" s="136">
        <f>Ocorrências!D702</f>
        <v>0</v>
      </c>
      <c r="E706" s="136">
        <f>Ocorrências!E702</f>
        <v>0</v>
      </c>
      <c r="F706" s="136">
        <f>Ocorrências!F702</f>
        <v>0</v>
      </c>
      <c r="G706" s="135">
        <f>Ocorrências!A702</f>
        <v>0</v>
      </c>
      <c r="H706" s="136">
        <f>Ocorrências!H702</f>
        <v>0</v>
      </c>
    </row>
    <row r="707" spans="1:8" x14ac:dyDescent="0.2">
      <c r="A707" s="156">
        <f>Ocorrências!G703</f>
        <v>0</v>
      </c>
      <c r="B707" s="136">
        <f>Ocorrências!B703</f>
        <v>0</v>
      </c>
      <c r="C707" s="136">
        <f>Ocorrências!C703</f>
        <v>0</v>
      </c>
      <c r="D707" s="136">
        <f>Ocorrências!D703</f>
        <v>0</v>
      </c>
      <c r="E707" s="136">
        <f>Ocorrências!E703</f>
        <v>0</v>
      </c>
      <c r="F707" s="136">
        <f>Ocorrências!F703</f>
        <v>0</v>
      </c>
      <c r="G707" s="135">
        <f>Ocorrências!A703</f>
        <v>0</v>
      </c>
      <c r="H707" s="136">
        <f>Ocorrências!H703</f>
        <v>0</v>
      </c>
    </row>
    <row r="708" spans="1:8" x14ac:dyDescent="0.2">
      <c r="A708" s="156">
        <f>Ocorrências!G704</f>
        <v>0</v>
      </c>
      <c r="B708" s="136">
        <f>Ocorrências!B704</f>
        <v>0</v>
      </c>
      <c r="C708" s="136">
        <f>Ocorrências!C704</f>
        <v>0</v>
      </c>
      <c r="D708" s="136">
        <f>Ocorrências!D704</f>
        <v>0</v>
      </c>
      <c r="E708" s="136">
        <f>Ocorrências!E704</f>
        <v>0</v>
      </c>
      <c r="F708" s="136">
        <f>Ocorrências!F704</f>
        <v>0</v>
      </c>
      <c r="G708" s="135">
        <f>Ocorrências!A704</f>
        <v>0</v>
      </c>
      <c r="H708" s="136">
        <f>Ocorrências!H704</f>
        <v>0</v>
      </c>
    </row>
    <row r="709" spans="1:8" x14ac:dyDescent="0.2">
      <c r="A709" s="156">
        <f>Ocorrências!G705</f>
        <v>0</v>
      </c>
      <c r="B709" s="136">
        <f>Ocorrências!B705</f>
        <v>0</v>
      </c>
      <c r="C709" s="136">
        <f>Ocorrências!C705</f>
        <v>0</v>
      </c>
      <c r="D709" s="136">
        <f>Ocorrências!D705</f>
        <v>0</v>
      </c>
      <c r="E709" s="136">
        <f>Ocorrências!E705</f>
        <v>0</v>
      </c>
      <c r="F709" s="136">
        <f>Ocorrências!F705</f>
        <v>0</v>
      </c>
      <c r="G709" s="135">
        <f>Ocorrências!A705</f>
        <v>0</v>
      </c>
      <c r="H709" s="136">
        <f>Ocorrências!H705</f>
        <v>0</v>
      </c>
    </row>
    <row r="710" spans="1:8" x14ac:dyDescent="0.2">
      <c r="A710" s="156">
        <f>Ocorrências!G706</f>
        <v>0</v>
      </c>
      <c r="B710" s="136">
        <f>Ocorrências!B706</f>
        <v>0</v>
      </c>
      <c r="C710" s="136">
        <f>Ocorrências!C706</f>
        <v>0</v>
      </c>
      <c r="D710" s="136">
        <f>Ocorrências!D706</f>
        <v>0</v>
      </c>
      <c r="E710" s="136">
        <f>Ocorrências!E706</f>
        <v>0</v>
      </c>
      <c r="F710" s="136">
        <f>Ocorrências!F706</f>
        <v>0</v>
      </c>
      <c r="G710" s="135">
        <f>Ocorrências!A706</f>
        <v>0</v>
      </c>
      <c r="H710" s="136">
        <f>Ocorrências!H706</f>
        <v>0</v>
      </c>
    </row>
    <row r="711" spans="1:8" x14ac:dyDescent="0.2">
      <c r="A711" s="156">
        <f>Ocorrências!G707</f>
        <v>0</v>
      </c>
      <c r="B711" s="136">
        <f>Ocorrências!B707</f>
        <v>0</v>
      </c>
      <c r="C711" s="136">
        <f>Ocorrências!C707</f>
        <v>0</v>
      </c>
      <c r="D711" s="136">
        <f>Ocorrências!D707</f>
        <v>0</v>
      </c>
      <c r="E711" s="136">
        <f>Ocorrências!E707</f>
        <v>0</v>
      </c>
      <c r="F711" s="136">
        <f>Ocorrências!F707</f>
        <v>0</v>
      </c>
      <c r="G711" s="135">
        <f>Ocorrências!A707</f>
        <v>0</v>
      </c>
      <c r="H711" s="136">
        <f>Ocorrências!H707</f>
        <v>0</v>
      </c>
    </row>
    <row r="712" spans="1:8" x14ac:dyDescent="0.2">
      <c r="A712" s="156">
        <f>Ocorrências!G708</f>
        <v>0</v>
      </c>
      <c r="B712" s="136">
        <f>Ocorrências!B708</f>
        <v>0</v>
      </c>
      <c r="C712" s="136">
        <f>Ocorrências!C708</f>
        <v>0</v>
      </c>
      <c r="D712" s="136">
        <f>Ocorrências!D708</f>
        <v>0</v>
      </c>
      <c r="E712" s="136">
        <f>Ocorrências!E708</f>
        <v>0</v>
      </c>
      <c r="F712" s="136">
        <f>Ocorrências!F708</f>
        <v>0</v>
      </c>
      <c r="G712" s="135">
        <f>Ocorrências!A708</f>
        <v>0</v>
      </c>
      <c r="H712" s="136">
        <f>Ocorrências!H708</f>
        <v>0</v>
      </c>
    </row>
    <row r="713" spans="1:8" x14ac:dyDescent="0.2">
      <c r="A713" s="156">
        <f>Ocorrências!G709</f>
        <v>0</v>
      </c>
      <c r="B713" s="136">
        <f>Ocorrências!B709</f>
        <v>0</v>
      </c>
      <c r="C713" s="136">
        <f>Ocorrências!C709</f>
        <v>0</v>
      </c>
      <c r="D713" s="136">
        <f>Ocorrências!D709</f>
        <v>0</v>
      </c>
      <c r="E713" s="136">
        <f>Ocorrências!E709</f>
        <v>0</v>
      </c>
      <c r="F713" s="136">
        <f>Ocorrências!F709</f>
        <v>0</v>
      </c>
      <c r="G713" s="135">
        <f>Ocorrências!A709</f>
        <v>0</v>
      </c>
      <c r="H713" s="136">
        <f>Ocorrências!H709</f>
        <v>0</v>
      </c>
    </row>
    <row r="714" spans="1:8" x14ac:dyDescent="0.2">
      <c r="A714" s="156">
        <f>Ocorrências!G710</f>
        <v>0</v>
      </c>
      <c r="B714" s="136">
        <f>Ocorrências!B710</f>
        <v>0</v>
      </c>
      <c r="C714" s="136">
        <f>Ocorrências!C710</f>
        <v>0</v>
      </c>
      <c r="D714" s="136">
        <f>Ocorrências!D710</f>
        <v>0</v>
      </c>
      <c r="E714" s="136">
        <f>Ocorrências!E710</f>
        <v>0</v>
      </c>
      <c r="F714" s="136">
        <f>Ocorrências!F710</f>
        <v>0</v>
      </c>
      <c r="G714" s="135">
        <f>Ocorrências!A710</f>
        <v>0</v>
      </c>
      <c r="H714" s="136">
        <f>Ocorrências!H710</f>
        <v>0</v>
      </c>
    </row>
    <row r="715" spans="1:8" x14ac:dyDescent="0.2">
      <c r="A715" s="156">
        <f>Ocorrências!G711</f>
        <v>0</v>
      </c>
      <c r="B715" s="136">
        <f>Ocorrências!B711</f>
        <v>0</v>
      </c>
      <c r="C715" s="136">
        <f>Ocorrências!C711</f>
        <v>0</v>
      </c>
      <c r="D715" s="136">
        <f>Ocorrências!D711</f>
        <v>0</v>
      </c>
      <c r="E715" s="136">
        <f>Ocorrências!E711</f>
        <v>0</v>
      </c>
      <c r="F715" s="136">
        <f>Ocorrências!F711</f>
        <v>0</v>
      </c>
      <c r="G715" s="135">
        <f>Ocorrências!A711</f>
        <v>0</v>
      </c>
      <c r="H715" s="136">
        <f>Ocorrências!H711</f>
        <v>0</v>
      </c>
    </row>
    <row r="716" spans="1:8" x14ac:dyDescent="0.2">
      <c r="A716" s="156">
        <f>Ocorrências!G712</f>
        <v>0</v>
      </c>
      <c r="B716" s="136">
        <f>Ocorrências!B712</f>
        <v>0</v>
      </c>
      <c r="C716" s="136">
        <f>Ocorrências!C712</f>
        <v>0</v>
      </c>
      <c r="D716" s="136">
        <f>Ocorrências!D712</f>
        <v>0</v>
      </c>
      <c r="E716" s="136">
        <f>Ocorrências!E712</f>
        <v>0</v>
      </c>
      <c r="F716" s="136">
        <f>Ocorrências!F712</f>
        <v>0</v>
      </c>
      <c r="G716" s="135">
        <f>Ocorrências!A712</f>
        <v>0</v>
      </c>
      <c r="H716" s="136">
        <f>Ocorrências!H712</f>
        <v>0</v>
      </c>
    </row>
    <row r="717" spans="1:8" x14ac:dyDescent="0.2">
      <c r="A717" s="156">
        <f>Ocorrências!G713</f>
        <v>0</v>
      </c>
      <c r="B717" s="136">
        <f>Ocorrências!B713</f>
        <v>0</v>
      </c>
      <c r="C717" s="136">
        <f>Ocorrências!C713</f>
        <v>0</v>
      </c>
      <c r="D717" s="136">
        <f>Ocorrências!D713</f>
        <v>0</v>
      </c>
      <c r="E717" s="136">
        <f>Ocorrências!E713</f>
        <v>0</v>
      </c>
      <c r="F717" s="136">
        <f>Ocorrências!F713</f>
        <v>0</v>
      </c>
      <c r="G717" s="135">
        <f>Ocorrências!A713</f>
        <v>0</v>
      </c>
      <c r="H717" s="136">
        <f>Ocorrências!H713</f>
        <v>0</v>
      </c>
    </row>
    <row r="718" spans="1:8" x14ac:dyDescent="0.2">
      <c r="A718" s="156">
        <f>Ocorrências!G714</f>
        <v>0</v>
      </c>
      <c r="B718" s="136">
        <f>Ocorrências!B714</f>
        <v>0</v>
      </c>
      <c r="C718" s="136">
        <f>Ocorrências!C714</f>
        <v>0</v>
      </c>
      <c r="D718" s="136">
        <f>Ocorrências!D714</f>
        <v>0</v>
      </c>
      <c r="E718" s="136">
        <f>Ocorrências!E714</f>
        <v>0</v>
      </c>
      <c r="F718" s="136">
        <f>Ocorrências!F714</f>
        <v>0</v>
      </c>
      <c r="G718" s="135">
        <f>Ocorrências!A714</f>
        <v>0</v>
      </c>
      <c r="H718" s="136">
        <f>Ocorrências!H714</f>
        <v>0</v>
      </c>
    </row>
    <row r="719" spans="1:8" x14ac:dyDescent="0.2">
      <c r="A719" s="156">
        <f>Ocorrências!G715</f>
        <v>0</v>
      </c>
      <c r="B719" s="136">
        <f>Ocorrências!B715</f>
        <v>0</v>
      </c>
      <c r="C719" s="136">
        <f>Ocorrências!C715</f>
        <v>0</v>
      </c>
      <c r="D719" s="136">
        <f>Ocorrências!D715</f>
        <v>0</v>
      </c>
      <c r="E719" s="136">
        <f>Ocorrências!E715</f>
        <v>0</v>
      </c>
      <c r="F719" s="136">
        <f>Ocorrências!F715</f>
        <v>0</v>
      </c>
      <c r="G719" s="135">
        <f>Ocorrências!A715</f>
        <v>0</v>
      </c>
      <c r="H719" s="136">
        <f>Ocorrências!H715</f>
        <v>0</v>
      </c>
    </row>
    <row r="720" spans="1:8" x14ac:dyDescent="0.2">
      <c r="A720" s="156">
        <f>Ocorrências!G716</f>
        <v>0</v>
      </c>
      <c r="B720" s="136">
        <f>Ocorrências!B716</f>
        <v>0</v>
      </c>
      <c r="C720" s="136">
        <f>Ocorrências!C716</f>
        <v>0</v>
      </c>
      <c r="D720" s="136">
        <f>Ocorrências!D716</f>
        <v>0</v>
      </c>
      <c r="E720" s="136">
        <f>Ocorrências!E716</f>
        <v>0</v>
      </c>
      <c r="F720" s="136">
        <f>Ocorrências!F716</f>
        <v>0</v>
      </c>
      <c r="G720" s="135">
        <f>Ocorrências!A716</f>
        <v>0</v>
      </c>
      <c r="H720" s="136">
        <f>Ocorrências!H716</f>
        <v>0</v>
      </c>
    </row>
    <row r="721" spans="1:8" x14ac:dyDescent="0.2">
      <c r="A721" s="156">
        <f>Ocorrências!G717</f>
        <v>0</v>
      </c>
      <c r="B721" s="136">
        <f>Ocorrências!B717</f>
        <v>0</v>
      </c>
      <c r="C721" s="136">
        <f>Ocorrências!C717</f>
        <v>0</v>
      </c>
      <c r="D721" s="136">
        <f>Ocorrências!D717</f>
        <v>0</v>
      </c>
      <c r="E721" s="136">
        <f>Ocorrências!E717</f>
        <v>0</v>
      </c>
      <c r="F721" s="136">
        <f>Ocorrências!F717</f>
        <v>0</v>
      </c>
      <c r="G721" s="135">
        <f>Ocorrências!A717</f>
        <v>0</v>
      </c>
      <c r="H721" s="136">
        <f>Ocorrências!H717</f>
        <v>0</v>
      </c>
    </row>
    <row r="722" spans="1:8" x14ac:dyDescent="0.2">
      <c r="A722" s="156">
        <f>Ocorrências!G718</f>
        <v>0</v>
      </c>
      <c r="B722" s="136">
        <f>Ocorrências!B718</f>
        <v>0</v>
      </c>
      <c r="C722" s="136">
        <f>Ocorrências!C718</f>
        <v>0</v>
      </c>
      <c r="D722" s="136">
        <f>Ocorrências!D718</f>
        <v>0</v>
      </c>
      <c r="E722" s="136">
        <f>Ocorrências!E718</f>
        <v>0</v>
      </c>
      <c r="F722" s="136">
        <f>Ocorrências!F718</f>
        <v>0</v>
      </c>
      <c r="G722" s="135">
        <f>Ocorrências!A718</f>
        <v>0</v>
      </c>
      <c r="H722" s="136">
        <f>Ocorrências!H718</f>
        <v>0</v>
      </c>
    </row>
    <row r="723" spans="1:8" x14ac:dyDescent="0.2">
      <c r="A723" s="156">
        <f>Ocorrências!G719</f>
        <v>0</v>
      </c>
      <c r="B723" s="136">
        <f>Ocorrências!B719</f>
        <v>0</v>
      </c>
      <c r="C723" s="136">
        <f>Ocorrências!C719</f>
        <v>0</v>
      </c>
      <c r="D723" s="136">
        <f>Ocorrências!D719</f>
        <v>0</v>
      </c>
      <c r="E723" s="136">
        <f>Ocorrências!E719</f>
        <v>0</v>
      </c>
      <c r="F723" s="136">
        <f>Ocorrências!F719</f>
        <v>0</v>
      </c>
      <c r="G723" s="135">
        <f>Ocorrências!A719</f>
        <v>0</v>
      </c>
      <c r="H723" s="136">
        <f>Ocorrências!H719</f>
        <v>0</v>
      </c>
    </row>
    <row r="724" spans="1:8" x14ac:dyDescent="0.2">
      <c r="A724" s="156">
        <f>Ocorrências!G720</f>
        <v>0</v>
      </c>
      <c r="B724" s="136">
        <f>Ocorrências!B720</f>
        <v>0</v>
      </c>
      <c r="C724" s="136">
        <f>Ocorrências!C720</f>
        <v>0</v>
      </c>
      <c r="D724" s="136">
        <f>Ocorrências!D720</f>
        <v>0</v>
      </c>
      <c r="E724" s="136">
        <f>Ocorrências!E720</f>
        <v>0</v>
      </c>
      <c r="F724" s="136">
        <f>Ocorrências!F720</f>
        <v>0</v>
      </c>
      <c r="G724" s="135">
        <f>Ocorrências!A720</f>
        <v>0</v>
      </c>
      <c r="H724" s="136">
        <f>Ocorrências!H720</f>
        <v>0</v>
      </c>
    </row>
    <row r="725" spans="1:8" x14ac:dyDescent="0.2">
      <c r="A725" s="156">
        <f>Ocorrências!G721</f>
        <v>0</v>
      </c>
      <c r="B725" s="136">
        <f>Ocorrências!B721</f>
        <v>0</v>
      </c>
      <c r="C725" s="136">
        <f>Ocorrências!C721</f>
        <v>0</v>
      </c>
      <c r="D725" s="136">
        <f>Ocorrências!D721</f>
        <v>0</v>
      </c>
      <c r="E725" s="136">
        <f>Ocorrências!E721</f>
        <v>0</v>
      </c>
      <c r="F725" s="136">
        <f>Ocorrências!F721</f>
        <v>0</v>
      </c>
      <c r="G725" s="135">
        <f>Ocorrências!A721</f>
        <v>0</v>
      </c>
      <c r="H725" s="136">
        <f>Ocorrências!H721</f>
        <v>0</v>
      </c>
    </row>
    <row r="726" spans="1:8" x14ac:dyDescent="0.2">
      <c r="A726" s="156">
        <f>Ocorrências!G722</f>
        <v>0</v>
      </c>
      <c r="B726" s="136">
        <f>Ocorrências!B722</f>
        <v>0</v>
      </c>
      <c r="C726" s="136">
        <f>Ocorrências!C722</f>
        <v>0</v>
      </c>
      <c r="D726" s="136">
        <f>Ocorrências!D722</f>
        <v>0</v>
      </c>
      <c r="E726" s="136">
        <f>Ocorrências!E722</f>
        <v>0</v>
      </c>
      <c r="F726" s="136">
        <f>Ocorrências!F722</f>
        <v>0</v>
      </c>
      <c r="G726" s="135">
        <f>Ocorrências!A722</f>
        <v>0</v>
      </c>
      <c r="H726" s="136">
        <f>Ocorrências!H722</f>
        <v>0</v>
      </c>
    </row>
    <row r="727" spans="1:8" x14ac:dyDescent="0.2">
      <c r="A727" s="156">
        <f>Ocorrências!G723</f>
        <v>0</v>
      </c>
      <c r="B727" s="136">
        <f>Ocorrências!B723</f>
        <v>0</v>
      </c>
      <c r="C727" s="136">
        <f>Ocorrências!C723</f>
        <v>0</v>
      </c>
      <c r="D727" s="136">
        <f>Ocorrências!D723</f>
        <v>0</v>
      </c>
      <c r="E727" s="136">
        <f>Ocorrências!E723</f>
        <v>0</v>
      </c>
      <c r="F727" s="136">
        <f>Ocorrências!F723</f>
        <v>0</v>
      </c>
      <c r="G727" s="135">
        <f>Ocorrências!A723</f>
        <v>0</v>
      </c>
      <c r="H727" s="136">
        <f>Ocorrências!H723</f>
        <v>0</v>
      </c>
    </row>
    <row r="728" spans="1:8" x14ac:dyDescent="0.2">
      <c r="A728" s="156">
        <f>Ocorrências!G724</f>
        <v>0</v>
      </c>
      <c r="B728" s="136">
        <f>Ocorrências!B724</f>
        <v>0</v>
      </c>
      <c r="C728" s="136">
        <f>Ocorrências!C724</f>
        <v>0</v>
      </c>
      <c r="D728" s="136">
        <f>Ocorrências!D724</f>
        <v>0</v>
      </c>
      <c r="E728" s="136">
        <f>Ocorrências!E724</f>
        <v>0</v>
      </c>
      <c r="F728" s="136">
        <f>Ocorrências!F724</f>
        <v>0</v>
      </c>
      <c r="G728" s="135">
        <f>Ocorrências!A724</f>
        <v>0</v>
      </c>
      <c r="H728" s="136">
        <f>Ocorrências!H724</f>
        <v>0</v>
      </c>
    </row>
    <row r="729" spans="1:8" x14ac:dyDescent="0.2">
      <c r="A729" s="156">
        <f>Ocorrências!G725</f>
        <v>0</v>
      </c>
      <c r="B729" s="136">
        <f>Ocorrências!B725</f>
        <v>0</v>
      </c>
      <c r="C729" s="136">
        <f>Ocorrências!C725</f>
        <v>0</v>
      </c>
      <c r="D729" s="136">
        <f>Ocorrências!D725</f>
        <v>0</v>
      </c>
      <c r="E729" s="136">
        <f>Ocorrências!E725</f>
        <v>0</v>
      </c>
      <c r="F729" s="136">
        <f>Ocorrências!F725</f>
        <v>0</v>
      </c>
      <c r="G729" s="135">
        <f>Ocorrências!A725</f>
        <v>0</v>
      </c>
      <c r="H729" s="136">
        <f>Ocorrências!H725</f>
        <v>0</v>
      </c>
    </row>
    <row r="730" spans="1:8" x14ac:dyDescent="0.2">
      <c r="A730" s="156">
        <f>Ocorrências!G726</f>
        <v>0</v>
      </c>
      <c r="B730" s="136">
        <f>Ocorrências!B726</f>
        <v>0</v>
      </c>
      <c r="C730" s="136">
        <f>Ocorrências!C726</f>
        <v>0</v>
      </c>
      <c r="D730" s="136">
        <f>Ocorrências!D726</f>
        <v>0</v>
      </c>
      <c r="E730" s="136">
        <f>Ocorrências!E726</f>
        <v>0</v>
      </c>
      <c r="F730" s="136">
        <f>Ocorrências!F726</f>
        <v>0</v>
      </c>
      <c r="G730" s="135">
        <f>Ocorrências!A726</f>
        <v>0</v>
      </c>
      <c r="H730" s="136">
        <f>Ocorrências!H726</f>
        <v>0</v>
      </c>
    </row>
    <row r="731" spans="1:8" x14ac:dyDescent="0.2">
      <c r="A731" s="156">
        <f>Ocorrências!G727</f>
        <v>0</v>
      </c>
      <c r="B731" s="136">
        <f>Ocorrências!B727</f>
        <v>0</v>
      </c>
      <c r="C731" s="136">
        <f>Ocorrências!C727</f>
        <v>0</v>
      </c>
      <c r="D731" s="136">
        <f>Ocorrências!D727</f>
        <v>0</v>
      </c>
      <c r="E731" s="136">
        <f>Ocorrências!E727</f>
        <v>0</v>
      </c>
      <c r="F731" s="136">
        <f>Ocorrências!F727</f>
        <v>0</v>
      </c>
      <c r="G731" s="135">
        <f>Ocorrências!A727</f>
        <v>0</v>
      </c>
      <c r="H731" s="136">
        <f>Ocorrências!H727</f>
        <v>0</v>
      </c>
    </row>
    <row r="732" spans="1:8" x14ac:dyDescent="0.2">
      <c r="A732" s="156">
        <f>Ocorrências!G728</f>
        <v>0</v>
      </c>
      <c r="B732" s="136">
        <f>Ocorrências!B728</f>
        <v>0</v>
      </c>
      <c r="C732" s="136">
        <f>Ocorrências!C728</f>
        <v>0</v>
      </c>
      <c r="D732" s="136">
        <f>Ocorrências!D728</f>
        <v>0</v>
      </c>
      <c r="E732" s="136">
        <f>Ocorrências!E728</f>
        <v>0</v>
      </c>
      <c r="F732" s="136">
        <f>Ocorrências!F728</f>
        <v>0</v>
      </c>
      <c r="G732" s="135">
        <f>Ocorrências!A728</f>
        <v>0</v>
      </c>
      <c r="H732" s="136">
        <f>Ocorrências!H728</f>
        <v>0</v>
      </c>
    </row>
    <row r="733" spans="1:8" x14ac:dyDescent="0.2">
      <c r="A733" s="156">
        <f>Ocorrências!G729</f>
        <v>0</v>
      </c>
      <c r="B733" s="136">
        <f>Ocorrências!B729</f>
        <v>0</v>
      </c>
      <c r="C733" s="136">
        <f>Ocorrências!C729</f>
        <v>0</v>
      </c>
      <c r="D733" s="136">
        <f>Ocorrências!D729</f>
        <v>0</v>
      </c>
      <c r="E733" s="136">
        <f>Ocorrências!E729</f>
        <v>0</v>
      </c>
      <c r="F733" s="136">
        <f>Ocorrências!F729</f>
        <v>0</v>
      </c>
      <c r="G733" s="135">
        <f>Ocorrências!A729</f>
        <v>0</v>
      </c>
      <c r="H733" s="136">
        <f>Ocorrências!H729</f>
        <v>0</v>
      </c>
    </row>
    <row r="734" spans="1:8" x14ac:dyDescent="0.2">
      <c r="A734" s="156">
        <f>Ocorrências!G730</f>
        <v>0</v>
      </c>
      <c r="B734" s="136">
        <f>Ocorrências!B730</f>
        <v>0</v>
      </c>
      <c r="C734" s="136">
        <f>Ocorrências!C730</f>
        <v>0</v>
      </c>
      <c r="D734" s="136">
        <f>Ocorrências!D730</f>
        <v>0</v>
      </c>
      <c r="E734" s="136">
        <f>Ocorrências!E730</f>
        <v>0</v>
      </c>
      <c r="F734" s="136">
        <f>Ocorrências!F730</f>
        <v>0</v>
      </c>
      <c r="G734" s="135">
        <f>Ocorrências!A730</f>
        <v>0</v>
      </c>
      <c r="H734" s="136">
        <f>Ocorrências!H730</f>
        <v>0</v>
      </c>
    </row>
    <row r="735" spans="1:8" x14ac:dyDescent="0.2">
      <c r="A735" s="156">
        <f>Ocorrências!G731</f>
        <v>0</v>
      </c>
      <c r="B735" s="136">
        <f>Ocorrências!B731</f>
        <v>0</v>
      </c>
      <c r="C735" s="136">
        <f>Ocorrências!C731</f>
        <v>0</v>
      </c>
      <c r="D735" s="136">
        <f>Ocorrências!D731</f>
        <v>0</v>
      </c>
      <c r="E735" s="136">
        <f>Ocorrências!E731</f>
        <v>0</v>
      </c>
      <c r="F735" s="136">
        <f>Ocorrências!F731</f>
        <v>0</v>
      </c>
      <c r="G735" s="135">
        <f>Ocorrências!A731</f>
        <v>0</v>
      </c>
      <c r="H735" s="136">
        <f>Ocorrências!H731</f>
        <v>0</v>
      </c>
    </row>
    <row r="736" spans="1:8" x14ac:dyDescent="0.2">
      <c r="A736" s="156">
        <f>Ocorrências!G732</f>
        <v>0</v>
      </c>
      <c r="B736" s="136">
        <f>Ocorrências!B732</f>
        <v>0</v>
      </c>
      <c r="C736" s="136">
        <f>Ocorrências!C732</f>
        <v>0</v>
      </c>
      <c r="D736" s="136">
        <f>Ocorrências!D732</f>
        <v>0</v>
      </c>
      <c r="E736" s="136">
        <f>Ocorrências!E732</f>
        <v>0</v>
      </c>
      <c r="F736" s="136">
        <f>Ocorrências!F732</f>
        <v>0</v>
      </c>
      <c r="G736" s="135">
        <f>Ocorrências!A732</f>
        <v>0</v>
      </c>
      <c r="H736" s="136">
        <f>Ocorrências!H732</f>
        <v>0</v>
      </c>
    </row>
    <row r="737" spans="1:8" x14ac:dyDescent="0.2">
      <c r="A737" s="156">
        <f>Ocorrências!G733</f>
        <v>0</v>
      </c>
      <c r="B737" s="136">
        <f>Ocorrências!B733</f>
        <v>0</v>
      </c>
      <c r="C737" s="136">
        <f>Ocorrências!C733</f>
        <v>0</v>
      </c>
      <c r="D737" s="136">
        <f>Ocorrências!D733</f>
        <v>0</v>
      </c>
      <c r="E737" s="136">
        <f>Ocorrências!E733</f>
        <v>0</v>
      </c>
      <c r="F737" s="136">
        <f>Ocorrências!F733</f>
        <v>0</v>
      </c>
      <c r="G737" s="135">
        <f>Ocorrências!A733</f>
        <v>0</v>
      </c>
      <c r="H737" s="136">
        <f>Ocorrências!H733</f>
        <v>0</v>
      </c>
    </row>
    <row r="738" spans="1:8" x14ac:dyDescent="0.2">
      <c r="A738" s="156">
        <f>Ocorrências!G734</f>
        <v>0</v>
      </c>
      <c r="B738" s="136">
        <f>Ocorrências!B734</f>
        <v>0</v>
      </c>
      <c r="C738" s="136">
        <f>Ocorrências!C734</f>
        <v>0</v>
      </c>
      <c r="D738" s="136">
        <f>Ocorrências!D734</f>
        <v>0</v>
      </c>
      <c r="E738" s="136">
        <f>Ocorrências!E734</f>
        <v>0</v>
      </c>
      <c r="F738" s="136">
        <f>Ocorrências!F734</f>
        <v>0</v>
      </c>
      <c r="G738" s="135">
        <f>Ocorrências!A734</f>
        <v>0</v>
      </c>
      <c r="H738" s="136">
        <f>Ocorrências!H734</f>
        <v>0</v>
      </c>
    </row>
    <row r="739" spans="1:8" x14ac:dyDescent="0.2">
      <c r="A739" s="156">
        <f>Ocorrências!G735</f>
        <v>0</v>
      </c>
      <c r="B739" s="136">
        <f>Ocorrências!B735</f>
        <v>0</v>
      </c>
      <c r="C739" s="136">
        <f>Ocorrências!C735</f>
        <v>0</v>
      </c>
      <c r="D739" s="136">
        <f>Ocorrências!D735</f>
        <v>0</v>
      </c>
      <c r="E739" s="136">
        <f>Ocorrências!E735</f>
        <v>0</v>
      </c>
      <c r="F739" s="136">
        <f>Ocorrências!F735</f>
        <v>0</v>
      </c>
      <c r="G739" s="135">
        <f>Ocorrências!A735</f>
        <v>0</v>
      </c>
      <c r="H739" s="136">
        <f>Ocorrências!H735</f>
        <v>0</v>
      </c>
    </row>
    <row r="740" spans="1:8" x14ac:dyDescent="0.2">
      <c r="A740" s="156">
        <f>Ocorrências!G736</f>
        <v>0</v>
      </c>
      <c r="B740" s="136">
        <f>Ocorrências!B736</f>
        <v>0</v>
      </c>
      <c r="C740" s="136">
        <f>Ocorrências!C736</f>
        <v>0</v>
      </c>
      <c r="D740" s="136">
        <f>Ocorrências!D736</f>
        <v>0</v>
      </c>
      <c r="E740" s="136">
        <f>Ocorrências!E736</f>
        <v>0</v>
      </c>
      <c r="F740" s="136">
        <f>Ocorrências!F736</f>
        <v>0</v>
      </c>
      <c r="G740" s="135">
        <f>Ocorrências!A736</f>
        <v>0</v>
      </c>
      <c r="H740" s="136">
        <f>Ocorrências!H736</f>
        <v>0</v>
      </c>
    </row>
    <row r="741" spans="1:8" x14ac:dyDescent="0.2">
      <c r="A741" s="156">
        <f>Ocorrências!G737</f>
        <v>0</v>
      </c>
      <c r="B741" s="136">
        <f>Ocorrências!B737</f>
        <v>0</v>
      </c>
      <c r="C741" s="136">
        <f>Ocorrências!C737</f>
        <v>0</v>
      </c>
      <c r="D741" s="136">
        <f>Ocorrências!D737</f>
        <v>0</v>
      </c>
      <c r="E741" s="136">
        <f>Ocorrências!E737</f>
        <v>0</v>
      </c>
      <c r="F741" s="136">
        <f>Ocorrências!F737</f>
        <v>0</v>
      </c>
      <c r="G741" s="135">
        <f>Ocorrências!A737</f>
        <v>0</v>
      </c>
      <c r="H741" s="136">
        <f>Ocorrências!H737</f>
        <v>0</v>
      </c>
    </row>
    <row r="742" spans="1:8" x14ac:dyDescent="0.2">
      <c r="A742" s="156">
        <f>Ocorrências!G738</f>
        <v>0</v>
      </c>
      <c r="B742" s="136">
        <f>Ocorrências!B738</f>
        <v>0</v>
      </c>
      <c r="C742" s="136">
        <f>Ocorrências!C738</f>
        <v>0</v>
      </c>
      <c r="D742" s="136">
        <f>Ocorrências!D738</f>
        <v>0</v>
      </c>
      <c r="E742" s="136">
        <f>Ocorrências!E738</f>
        <v>0</v>
      </c>
      <c r="F742" s="136">
        <f>Ocorrências!F738</f>
        <v>0</v>
      </c>
      <c r="G742" s="135">
        <f>Ocorrências!A738</f>
        <v>0</v>
      </c>
      <c r="H742" s="136">
        <f>Ocorrências!H738</f>
        <v>0</v>
      </c>
    </row>
    <row r="743" spans="1:8" x14ac:dyDescent="0.2">
      <c r="A743" s="156">
        <f>Ocorrências!G739</f>
        <v>0</v>
      </c>
      <c r="B743" s="136">
        <f>Ocorrências!B739</f>
        <v>0</v>
      </c>
      <c r="C743" s="136">
        <f>Ocorrências!C739</f>
        <v>0</v>
      </c>
      <c r="D743" s="136">
        <f>Ocorrências!D739</f>
        <v>0</v>
      </c>
      <c r="E743" s="136">
        <f>Ocorrências!E739</f>
        <v>0</v>
      </c>
      <c r="F743" s="136">
        <f>Ocorrências!F739</f>
        <v>0</v>
      </c>
      <c r="G743" s="135">
        <f>Ocorrências!A739</f>
        <v>0</v>
      </c>
      <c r="H743" s="136">
        <f>Ocorrências!H739</f>
        <v>0</v>
      </c>
    </row>
    <row r="744" spans="1:8" x14ac:dyDescent="0.2">
      <c r="A744" s="156">
        <f>Ocorrências!G740</f>
        <v>0</v>
      </c>
      <c r="B744" s="136">
        <f>Ocorrências!B740</f>
        <v>0</v>
      </c>
      <c r="C744" s="136">
        <f>Ocorrências!C740</f>
        <v>0</v>
      </c>
      <c r="D744" s="136">
        <f>Ocorrências!D740</f>
        <v>0</v>
      </c>
      <c r="E744" s="136">
        <f>Ocorrências!E740</f>
        <v>0</v>
      </c>
      <c r="F744" s="136">
        <f>Ocorrências!F740</f>
        <v>0</v>
      </c>
      <c r="G744" s="135">
        <f>Ocorrências!A740</f>
        <v>0</v>
      </c>
      <c r="H744" s="136">
        <f>Ocorrências!H740</f>
        <v>0</v>
      </c>
    </row>
    <row r="745" spans="1:8" x14ac:dyDescent="0.2">
      <c r="A745" s="156">
        <f>Ocorrências!G741</f>
        <v>0</v>
      </c>
      <c r="B745" s="136">
        <f>Ocorrências!B741</f>
        <v>0</v>
      </c>
      <c r="C745" s="136">
        <f>Ocorrências!C741</f>
        <v>0</v>
      </c>
      <c r="D745" s="136">
        <f>Ocorrências!D741</f>
        <v>0</v>
      </c>
      <c r="E745" s="136">
        <f>Ocorrências!E741</f>
        <v>0</v>
      </c>
      <c r="F745" s="136">
        <f>Ocorrências!F741</f>
        <v>0</v>
      </c>
      <c r="G745" s="135">
        <f>Ocorrências!A741</f>
        <v>0</v>
      </c>
      <c r="H745" s="136">
        <f>Ocorrências!H741</f>
        <v>0</v>
      </c>
    </row>
    <row r="746" spans="1:8" x14ac:dyDescent="0.2">
      <c r="A746" s="156">
        <f>Ocorrências!G742</f>
        <v>0</v>
      </c>
      <c r="B746" s="136">
        <f>Ocorrências!B742</f>
        <v>0</v>
      </c>
      <c r="C746" s="136">
        <f>Ocorrências!C742</f>
        <v>0</v>
      </c>
      <c r="D746" s="136">
        <f>Ocorrências!D742</f>
        <v>0</v>
      </c>
      <c r="E746" s="136">
        <f>Ocorrências!E742</f>
        <v>0</v>
      </c>
      <c r="F746" s="136">
        <f>Ocorrências!F742</f>
        <v>0</v>
      </c>
      <c r="G746" s="135">
        <f>Ocorrências!A742</f>
        <v>0</v>
      </c>
      <c r="H746" s="136">
        <f>Ocorrências!H742</f>
        <v>0</v>
      </c>
    </row>
    <row r="747" spans="1:8" x14ac:dyDescent="0.2">
      <c r="A747" s="156">
        <f>Ocorrências!G743</f>
        <v>0</v>
      </c>
      <c r="B747" s="136">
        <f>Ocorrências!B743</f>
        <v>0</v>
      </c>
      <c r="C747" s="136">
        <f>Ocorrências!C743</f>
        <v>0</v>
      </c>
      <c r="D747" s="136">
        <f>Ocorrências!D743</f>
        <v>0</v>
      </c>
      <c r="E747" s="136">
        <f>Ocorrências!E743</f>
        <v>0</v>
      </c>
      <c r="F747" s="136">
        <f>Ocorrências!F743</f>
        <v>0</v>
      </c>
      <c r="G747" s="135">
        <f>Ocorrências!A743</f>
        <v>0</v>
      </c>
      <c r="H747" s="136">
        <f>Ocorrências!H743</f>
        <v>0</v>
      </c>
    </row>
    <row r="748" spans="1:8" x14ac:dyDescent="0.2">
      <c r="A748" s="156">
        <f>Ocorrências!G744</f>
        <v>0</v>
      </c>
      <c r="B748" s="136">
        <f>Ocorrências!B744</f>
        <v>0</v>
      </c>
      <c r="C748" s="136">
        <f>Ocorrências!C744</f>
        <v>0</v>
      </c>
      <c r="D748" s="136">
        <f>Ocorrências!D744</f>
        <v>0</v>
      </c>
      <c r="E748" s="136">
        <f>Ocorrências!E744</f>
        <v>0</v>
      </c>
      <c r="F748" s="136">
        <f>Ocorrências!F744</f>
        <v>0</v>
      </c>
      <c r="G748" s="135">
        <f>Ocorrências!A744</f>
        <v>0</v>
      </c>
      <c r="H748" s="136">
        <f>Ocorrências!H744</f>
        <v>0</v>
      </c>
    </row>
    <row r="749" spans="1:8" x14ac:dyDescent="0.2">
      <c r="A749" s="156">
        <f>Ocorrências!G745</f>
        <v>0</v>
      </c>
      <c r="B749" s="136">
        <f>Ocorrências!B745</f>
        <v>0</v>
      </c>
      <c r="C749" s="136">
        <f>Ocorrências!C745</f>
        <v>0</v>
      </c>
      <c r="D749" s="136">
        <f>Ocorrências!D745</f>
        <v>0</v>
      </c>
      <c r="E749" s="136">
        <f>Ocorrências!E745</f>
        <v>0</v>
      </c>
      <c r="F749" s="136">
        <f>Ocorrências!F745</f>
        <v>0</v>
      </c>
      <c r="G749" s="135">
        <f>Ocorrências!A745</f>
        <v>0</v>
      </c>
      <c r="H749" s="136">
        <f>Ocorrências!H745</f>
        <v>0</v>
      </c>
    </row>
    <row r="750" spans="1:8" x14ac:dyDescent="0.2">
      <c r="A750" s="156">
        <f>Ocorrências!G746</f>
        <v>0</v>
      </c>
      <c r="B750" s="136">
        <f>Ocorrências!B746</f>
        <v>0</v>
      </c>
      <c r="C750" s="136">
        <f>Ocorrências!C746</f>
        <v>0</v>
      </c>
      <c r="D750" s="136">
        <f>Ocorrências!D746</f>
        <v>0</v>
      </c>
      <c r="E750" s="136">
        <f>Ocorrências!E746</f>
        <v>0</v>
      </c>
      <c r="F750" s="136">
        <f>Ocorrências!F746</f>
        <v>0</v>
      </c>
      <c r="G750" s="135">
        <f>Ocorrências!A746</f>
        <v>0</v>
      </c>
      <c r="H750" s="136">
        <f>Ocorrências!H746</f>
        <v>0</v>
      </c>
    </row>
    <row r="751" spans="1:8" x14ac:dyDescent="0.2">
      <c r="A751" s="156">
        <f>Ocorrências!G747</f>
        <v>0</v>
      </c>
      <c r="B751" s="136">
        <f>Ocorrências!B747</f>
        <v>0</v>
      </c>
      <c r="C751" s="136">
        <f>Ocorrências!C747</f>
        <v>0</v>
      </c>
      <c r="D751" s="136">
        <f>Ocorrências!D747</f>
        <v>0</v>
      </c>
      <c r="E751" s="136">
        <f>Ocorrências!E747</f>
        <v>0</v>
      </c>
      <c r="F751" s="136">
        <f>Ocorrências!F747</f>
        <v>0</v>
      </c>
      <c r="G751" s="135">
        <f>Ocorrências!A747</f>
        <v>0</v>
      </c>
      <c r="H751" s="136">
        <f>Ocorrências!H747</f>
        <v>0</v>
      </c>
    </row>
    <row r="752" spans="1:8" x14ac:dyDescent="0.2">
      <c r="A752" s="156">
        <f>Ocorrências!G748</f>
        <v>0</v>
      </c>
      <c r="B752" s="136">
        <f>Ocorrências!B748</f>
        <v>0</v>
      </c>
      <c r="C752" s="136">
        <f>Ocorrências!C748</f>
        <v>0</v>
      </c>
      <c r="D752" s="136">
        <f>Ocorrências!D748</f>
        <v>0</v>
      </c>
      <c r="E752" s="136">
        <f>Ocorrências!E748</f>
        <v>0</v>
      </c>
      <c r="F752" s="136">
        <f>Ocorrências!F748</f>
        <v>0</v>
      </c>
      <c r="G752" s="135">
        <f>Ocorrências!A748</f>
        <v>0</v>
      </c>
      <c r="H752" s="136">
        <f>Ocorrências!H748</f>
        <v>0</v>
      </c>
    </row>
    <row r="753" spans="1:8" x14ac:dyDescent="0.2">
      <c r="A753" s="156">
        <f>Ocorrências!G749</f>
        <v>0</v>
      </c>
      <c r="B753" s="136">
        <f>Ocorrências!B749</f>
        <v>0</v>
      </c>
      <c r="C753" s="136">
        <f>Ocorrências!C749</f>
        <v>0</v>
      </c>
      <c r="D753" s="136">
        <f>Ocorrências!D749</f>
        <v>0</v>
      </c>
      <c r="E753" s="136">
        <f>Ocorrências!E749</f>
        <v>0</v>
      </c>
      <c r="F753" s="136">
        <f>Ocorrências!F749</f>
        <v>0</v>
      </c>
      <c r="G753" s="135">
        <f>Ocorrências!A749</f>
        <v>0</v>
      </c>
      <c r="H753" s="136">
        <f>Ocorrências!H749</f>
        <v>0</v>
      </c>
    </row>
    <row r="754" spans="1:8" x14ac:dyDescent="0.2">
      <c r="A754" s="156">
        <f>Ocorrências!G750</f>
        <v>0</v>
      </c>
      <c r="B754" s="136">
        <f>Ocorrências!B750</f>
        <v>0</v>
      </c>
      <c r="C754" s="136">
        <f>Ocorrências!C750</f>
        <v>0</v>
      </c>
      <c r="D754" s="136">
        <f>Ocorrências!D750</f>
        <v>0</v>
      </c>
      <c r="E754" s="136">
        <f>Ocorrências!E750</f>
        <v>0</v>
      </c>
      <c r="F754" s="136">
        <f>Ocorrências!F750</f>
        <v>0</v>
      </c>
      <c r="G754" s="135">
        <f>Ocorrências!A750</f>
        <v>0</v>
      </c>
      <c r="H754" s="136">
        <f>Ocorrências!H750</f>
        <v>0</v>
      </c>
    </row>
    <row r="755" spans="1:8" x14ac:dyDescent="0.2">
      <c r="A755" s="156">
        <f>Ocorrências!G751</f>
        <v>0</v>
      </c>
      <c r="B755" s="136">
        <f>Ocorrências!B751</f>
        <v>0</v>
      </c>
      <c r="C755" s="136">
        <f>Ocorrências!C751</f>
        <v>0</v>
      </c>
      <c r="D755" s="136">
        <f>Ocorrências!D751</f>
        <v>0</v>
      </c>
      <c r="E755" s="136">
        <f>Ocorrências!E751</f>
        <v>0</v>
      </c>
      <c r="F755" s="136">
        <f>Ocorrências!F751</f>
        <v>0</v>
      </c>
      <c r="G755" s="135">
        <f>Ocorrências!A751</f>
        <v>0</v>
      </c>
      <c r="H755" s="136">
        <f>Ocorrências!H751</f>
        <v>0</v>
      </c>
    </row>
    <row r="756" spans="1:8" x14ac:dyDescent="0.2">
      <c r="A756" s="156">
        <f>Ocorrências!G752</f>
        <v>0</v>
      </c>
      <c r="B756" s="136">
        <f>Ocorrências!B752</f>
        <v>0</v>
      </c>
      <c r="C756" s="136">
        <f>Ocorrências!C752</f>
        <v>0</v>
      </c>
      <c r="D756" s="136">
        <f>Ocorrências!D752</f>
        <v>0</v>
      </c>
      <c r="E756" s="136">
        <f>Ocorrências!E752</f>
        <v>0</v>
      </c>
      <c r="F756" s="136">
        <f>Ocorrências!F752</f>
        <v>0</v>
      </c>
      <c r="G756" s="135">
        <f>Ocorrências!A752</f>
        <v>0</v>
      </c>
      <c r="H756" s="136">
        <f>Ocorrências!H752</f>
        <v>0</v>
      </c>
    </row>
    <row r="757" spans="1:8" x14ac:dyDescent="0.2">
      <c r="A757" s="156">
        <f>Ocorrências!G753</f>
        <v>0</v>
      </c>
      <c r="B757" s="136">
        <f>Ocorrências!B753</f>
        <v>0</v>
      </c>
      <c r="C757" s="136">
        <f>Ocorrências!C753</f>
        <v>0</v>
      </c>
      <c r="D757" s="136">
        <f>Ocorrências!D753</f>
        <v>0</v>
      </c>
      <c r="E757" s="136">
        <f>Ocorrências!E753</f>
        <v>0</v>
      </c>
      <c r="F757" s="136">
        <f>Ocorrências!F753</f>
        <v>0</v>
      </c>
      <c r="G757" s="135">
        <f>Ocorrências!A753</f>
        <v>0</v>
      </c>
      <c r="H757" s="136">
        <f>Ocorrências!H753</f>
        <v>0</v>
      </c>
    </row>
    <row r="758" spans="1:8" x14ac:dyDescent="0.2">
      <c r="A758" s="156">
        <f>Ocorrências!G754</f>
        <v>0</v>
      </c>
      <c r="B758" s="136">
        <f>Ocorrências!B754</f>
        <v>0</v>
      </c>
      <c r="C758" s="136">
        <f>Ocorrências!C754</f>
        <v>0</v>
      </c>
      <c r="D758" s="136">
        <f>Ocorrências!D754</f>
        <v>0</v>
      </c>
      <c r="E758" s="136">
        <f>Ocorrências!E754</f>
        <v>0</v>
      </c>
      <c r="F758" s="136">
        <f>Ocorrências!F754</f>
        <v>0</v>
      </c>
      <c r="G758" s="135">
        <f>Ocorrências!A754</f>
        <v>0</v>
      </c>
      <c r="H758" s="136">
        <f>Ocorrências!H754</f>
        <v>0</v>
      </c>
    </row>
    <row r="759" spans="1:8" x14ac:dyDescent="0.2">
      <c r="A759" s="156">
        <f>Ocorrências!G755</f>
        <v>0</v>
      </c>
      <c r="B759" s="136">
        <f>Ocorrências!B755</f>
        <v>0</v>
      </c>
      <c r="C759" s="136">
        <f>Ocorrências!C755</f>
        <v>0</v>
      </c>
      <c r="D759" s="136">
        <f>Ocorrências!D755</f>
        <v>0</v>
      </c>
      <c r="E759" s="136">
        <f>Ocorrências!E755</f>
        <v>0</v>
      </c>
      <c r="F759" s="136">
        <f>Ocorrências!F755</f>
        <v>0</v>
      </c>
      <c r="G759" s="135">
        <f>Ocorrências!A755</f>
        <v>0</v>
      </c>
      <c r="H759" s="136">
        <f>Ocorrências!H755</f>
        <v>0</v>
      </c>
    </row>
    <row r="760" spans="1:8" x14ac:dyDescent="0.2">
      <c r="A760" s="156">
        <f>Ocorrências!G756</f>
        <v>0</v>
      </c>
      <c r="B760" s="136">
        <f>Ocorrências!B756</f>
        <v>0</v>
      </c>
      <c r="C760" s="136">
        <f>Ocorrências!C756</f>
        <v>0</v>
      </c>
      <c r="D760" s="136">
        <f>Ocorrências!D756</f>
        <v>0</v>
      </c>
      <c r="E760" s="136">
        <f>Ocorrências!E756</f>
        <v>0</v>
      </c>
      <c r="F760" s="136">
        <f>Ocorrências!F756</f>
        <v>0</v>
      </c>
      <c r="G760" s="135">
        <f>Ocorrências!A756</f>
        <v>0</v>
      </c>
      <c r="H760" s="136">
        <f>Ocorrências!H756</f>
        <v>0</v>
      </c>
    </row>
    <row r="761" spans="1:8" x14ac:dyDescent="0.2">
      <c r="A761" s="156">
        <f>Ocorrências!G757</f>
        <v>0</v>
      </c>
      <c r="B761" s="136">
        <f>Ocorrências!B757</f>
        <v>0</v>
      </c>
      <c r="C761" s="136">
        <f>Ocorrências!C757</f>
        <v>0</v>
      </c>
      <c r="D761" s="136">
        <f>Ocorrências!D757</f>
        <v>0</v>
      </c>
      <c r="E761" s="136">
        <f>Ocorrências!E757</f>
        <v>0</v>
      </c>
      <c r="F761" s="136">
        <f>Ocorrências!F757</f>
        <v>0</v>
      </c>
      <c r="G761" s="135">
        <f>Ocorrências!A757</f>
        <v>0</v>
      </c>
      <c r="H761" s="136">
        <f>Ocorrências!H757</f>
        <v>0</v>
      </c>
    </row>
    <row r="762" spans="1:8" x14ac:dyDescent="0.2">
      <c r="A762" s="156">
        <f>Ocorrências!G758</f>
        <v>0</v>
      </c>
      <c r="B762" s="136">
        <f>Ocorrências!B758</f>
        <v>0</v>
      </c>
      <c r="C762" s="136">
        <f>Ocorrências!C758</f>
        <v>0</v>
      </c>
      <c r="D762" s="136">
        <f>Ocorrências!D758</f>
        <v>0</v>
      </c>
      <c r="E762" s="136">
        <f>Ocorrências!E758</f>
        <v>0</v>
      </c>
      <c r="F762" s="136">
        <f>Ocorrências!F758</f>
        <v>0</v>
      </c>
      <c r="G762" s="135">
        <f>Ocorrências!A758</f>
        <v>0</v>
      </c>
      <c r="H762" s="136">
        <f>Ocorrências!H758</f>
        <v>0</v>
      </c>
    </row>
    <row r="763" spans="1:8" x14ac:dyDescent="0.2">
      <c r="A763" s="156">
        <f>Ocorrências!G759</f>
        <v>0</v>
      </c>
      <c r="B763" s="136">
        <f>Ocorrências!B759</f>
        <v>0</v>
      </c>
      <c r="C763" s="136">
        <f>Ocorrências!C759</f>
        <v>0</v>
      </c>
      <c r="D763" s="136">
        <f>Ocorrências!D759</f>
        <v>0</v>
      </c>
      <c r="E763" s="136">
        <f>Ocorrências!E759</f>
        <v>0</v>
      </c>
      <c r="F763" s="136">
        <f>Ocorrências!F759</f>
        <v>0</v>
      </c>
      <c r="G763" s="135">
        <f>Ocorrências!A759</f>
        <v>0</v>
      </c>
      <c r="H763" s="136">
        <f>Ocorrências!H759</f>
        <v>0</v>
      </c>
    </row>
    <row r="764" spans="1:8" x14ac:dyDescent="0.2">
      <c r="A764" s="156">
        <f>Ocorrências!G760</f>
        <v>0</v>
      </c>
      <c r="B764" s="136">
        <f>Ocorrências!B760</f>
        <v>0</v>
      </c>
      <c r="C764" s="136">
        <f>Ocorrências!C760</f>
        <v>0</v>
      </c>
      <c r="D764" s="136">
        <f>Ocorrências!D760</f>
        <v>0</v>
      </c>
      <c r="E764" s="136">
        <f>Ocorrências!E760</f>
        <v>0</v>
      </c>
      <c r="F764" s="136">
        <f>Ocorrências!F760</f>
        <v>0</v>
      </c>
      <c r="G764" s="135">
        <f>Ocorrências!A760</f>
        <v>0</v>
      </c>
      <c r="H764" s="136">
        <f>Ocorrências!H760</f>
        <v>0</v>
      </c>
    </row>
    <row r="765" spans="1:8" x14ac:dyDescent="0.2">
      <c r="A765" s="156">
        <f>Ocorrências!G761</f>
        <v>0</v>
      </c>
      <c r="B765" s="136">
        <f>Ocorrências!B761</f>
        <v>0</v>
      </c>
      <c r="C765" s="136">
        <f>Ocorrências!C761</f>
        <v>0</v>
      </c>
      <c r="D765" s="136">
        <f>Ocorrências!D761</f>
        <v>0</v>
      </c>
      <c r="E765" s="136">
        <f>Ocorrências!E761</f>
        <v>0</v>
      </c>
      <c r="F765" s="136">
        <f>Ocorrências!F761</f>
        <v>0</v>
      </c>
      <c r="G765" s="135">
        <f>Ocorrências!A761</f>
        <v>0</v>
      </c>
      <c r="H765" s="136">
        <f>Ocorrências!H761</f>
        <v>0</v>
      </c>
    </row>
    <row r="766" spans="1:8" x14ac:dyDescent="0.2">
      <c r="A766" s="156">
        <f>Ocorrências!G762</f>
        <v>0</v>
      </c>
      <c r="B766" s="136">
        <f>Ocorrências!B762</f>
        <v>0</v>
      </c>
      <c r="C766" s="136">
        <f>Ocorrências!C762</f>
        <v>0</v>
      </c>
      <c r="D766" s="136">
        <f>Ocorrências!D762</f>
        <v>0</v>
      </c>
      <c r="E766" s="136">
        <f>Ocorrências!E762</f>
        <v>0</v>
      </c>
      <c r="F766" s="136">
        <f>Ocorrências!F762</f>
        <v>0</v>
      </c>
      <c r="G766" s="135">
        <f>Ocorrências!A762</f>
        <v>0</v>
      </c>
      <c r="H766" s="136">
        <f>Ocorrências!H762</f>
        <v>0</v>
      </c>
    </row>
    <row r="767" spans="1:8" x14ac:dyDescent="0.2">
      <c r="A767" s="156">
        <f>Ocorrências!G763</f>
        <v>0</v>
      </c>
      <c r="B767" s="136">
        <f>Ocorrências!B763</f>
        <v>0</v>
      </c>
      <c r="C767" s="136">
        <f>Ocorrências!C763</f>
        <v>0</v>
      </c>
      <c r="D767" s="136">
        <f>Ocorrências!D763</f>
        <v>0</v>
      </c>
      <c r="E767" s="136">
        <f>Ocorrências!E763</f>
        <v>0</v>
      </c>
      <c r="F767" s="136">
        <f>Ocorrências!F763</f>
        <v>0</v>
      </c>
      <c r="G767" s="135">
        <f>Ocorrências!A763</f>
        <v>0</v>
      </c>
      <c r="H767" s="136">
        <f>Ocorrências!H763</f>
        <v>0</v>
      </c>
    </row>
    <row r="768" spans="1:8" x14ac:dyDescent="0.2">
      <c r="A768" s="156">
        <f>Ocorrências!G764</f>
        <v>0</v>
      </c>
      <c r="B768" s="136">
        <f>Ocorrências!B764</f>
        <v>0</v>
      </c>
      <c r="C768" s="136">
        <f>Ocorrências!C764</f>
        <v>0</v>
      </c>
      <c r="D768" s="136">
        <f>Ocorrências!D764</f>
        <v>0</v>
      </c>
      <c r="E768" s="136">
        <f>Ocorrências!E764</f>
        <v>0</v>
      </c>
      <c r="F768" s="136">
        <f>Ocorrências!F764</f>
        <v>0</v>
      </c>
      <c r="G768" s="135">
        <f>Ocorrências!A764</f>
        <v>0</v>
      </c>
      <c r="H768" s="136">
        <f>Ocorrências!H764</f>
        <v>0</v>
      </c>
    </row>
    <row r="769" spans="1:8" x14ac:dyDescent="0.2">
      <c r="A769" s="156">
        <f>Ocorrências!G765</f>
        <v>0</v>
      </c>
      <c r="B769" s="136">
        <f>Ocorrências!B765</f>
        <v>0</v>
      </c>
      <c r="C769" s="136">
        <f>Ocorrências!C765</f>
        <v>0</v>
      </c>
      <c r="D769" s="136">
        <f>Ocorrências!D765</f>
        <v>0</v>
      </c>
      <c r="E769" s="136">
        <f>Ocorrências!E765</f>
        <v>0</v>
      </c>
      <c r="F769" s="136">
        <f>Ocorrências!F765</f>
        <v>0</v>
      </c>
      <c r="G769" s="135">
        <f>Ocorrências!A765</f>
        <v>0</v>
      </c>
      <c r="H769" s="136">
        <f>Ocorrências!H765</f>
        <v>0</v>
      </c>
    </row>
    <row r="770" spans="1:8" x14ac:dyDescent="0.2">
      <c r="A770" s="156">
        <f>Ocorrências!G766</f>
        <v>0</v>
      </c>
      <c r="B770" s="136">
        <f>Ocorrências!B766</f>
        <v>0</v>
      </c>
      <c r="C770" s="136">
        <f>Ocorrências!C766</f>
        <v>0</v>
      </c>
      <c r="D770" s="136">
        <f>Ocorrências!D766</f>
        <v>0</v>
      </c>
      <c r="E770" s="136">
        <f>Ocorrências!E766</f>
        <v>0</v>
      </c>
      <c r="F770" s="136">
        <f>Ocorrências!F766</f>
        <v>0</v>
      </c>
      <c r="G770" s="135">
        <f>Ocorrências!A766</f>
        <v>0</v>
      </c>
      <c r="H770" s="136">
        <f>Ocorrências!H766</f>
        <v>0</v>
      </c>
    </row>
    <row r="771" spans="1:8" x14ac:dyDescent="0.2">
      <c r="A771" s="156">
        <f>Ocorrências!G767</f>
        <v>0</v>
      </c>
      <c r="B771" s="136">
        <f>Ocorrências!B767</f>
        <v>0</v>
      </c>
      <c r="C771" s="136">
        <f>Ocorrências!C767</f>
        <v>0</v>
      </c>
      <c r="D771" s="136">
        <f>Ocorrências!D767</f>
        <v>0</v>
      </c>
      <c r="E771" s="136">
        <f>Ocorrências!E767</f>
        <v>0</v>
      </c>
      <c r="F771" s="136">
        <f>Ocorrências!F767</f>
        <v>0</v>
      </c>
      <c r="G771" s="135">
        <f>Ocorrências!A767</f>
        <v>0</v>
      </c>
      <c r="H771" s="136">
        <f>Ocorrências!H767</f>
        <v>0</v>
      </c>
    </row>
    <row r="772" spans="1:8" x14ac:dyDescent="0.2">
      <c r="A772" s="156">
        <f>Ocorrências!G768</f>
        <v>0</v>
      </c>
      <c r="B772" s="136">
        <f>Ocorrências!B768</f>
        <v>0</v>
      </c>
      <c r="C772" s="136">
        <f>Ocorrências!C768</f>
        <v>0</v>
      </c>
      <c r="D772" s="136">
        <f>Ocorrências!D768</f>
        <v>0</v>
      </c>
      <c r="E772" s="136">
        <f>Ocorrências!E768</f>
        <v>0</v>
      </c>
      <c r="F772" s="136">
        <f>Ocorrências!F768</f>
        <v>0</v>
      </c>
      <c r="G772" s="135">
        <f>Ocorrências!A768</f>
        <v>0</v>
      </c>
      <c r="H772" s="136">
        <f>Ocorrências!H768</f>
        <v>0</v>
      </c>
    </row>
    <row r="773" spans="1:8" x14ac:dyDescent="0.2">
      <c r="A773" s="156">
        <f>Ocorrências!G769</f>
        <v>0</v>
      </c>
      <c r="B773" s="136">
        <f>Ocorrências!B769</f>
        <v>0</v>
      </c>
      <c r="C773" s="136">
        <f>Ocorrências!C769</f>
        <v>0</v>
      </c>
      <c r="D773" s="136">
        <f>Ocorrências!D769</f>
        <v>0</v>
      </c>
      <c r="E773" s="136">
        <f>Ocorrências!E769</f>
        <v>0</v>
      </c>
      <c r="F773" s="136">
        <f>Ocorrências!F769</f>
        <v>0</v>
      </c>
      <c r="G773" s="135">
        <f>Ocorrências!A769</f>
        <v>0</v>
      </c>
      <c r="H773" s="136">
        <f>Ocorrências!H769</f>
        <v>0</v>
      </c>
    </row>
    <row r="774" spans="1:8" x14ac:dyDescent="0.2">
      <c r="A774" s="156">
        <f>Ocorrências!G770</f>
        <v>0</v>
      </c>
      <c r="B774" s="136">
        <f>Ocorrências!B770</f>
        <v>0</v>
      </c>
      <c r="C774" s="136">
        <f>Ocorrências!C770</f>
        <v>0</v>
      </c>
      <c r="D774" s="136">
        <f>Ocorrências!D770</f>
        <v>0</v>
      </c>
      <c r="E774" s="136">
        <f>Ocorrências!E770</f>
        <v>0</v>
      </c>
      <c r="F774" s="136">
        <f>Ocorrências!F770</f>
        <v>0</v>
      </c>
      <c r="G774" s="135">
        <f>Ocorrências!A770</f>
        <v>0</v>
      </c>
      <c r="H774" s="136">
        <f>Ocorrências!H770</f>
        <v>0</v>
      </c>
    </row>
    <row r="775" spans="1:8" x14ac:dyDescent="0.2">
      <c r="A775" s="156">
        <f>Ocorrências!G771</f>
        <v>0</v>
      </c>
      <c r="B775" s="136">
        <f>Ocorrências!B771</f>
        <v>0</v>
      </c>
      <c r="C775" s="136">
        <f>Ocorrências!C771</f>
        <v>0</v>
      </c>
      <c r="D775" s="136">
        <f>Ocorrências!D771</f>
        <v>0</v>
      </c>
      <c r="E775" s="136">
        <f>Ocorrências!E771</f>
        <v>0</v>
      </c>
      <c r="F775" s="136">
        <f>Ocorrências!F771</f>
        <v>0</v>
      </c>
      <c r="G775" s="135">
        <f>Ocorrências!A771</f>
        <v>0</v>
      </c>
      <c r="H775" s="136">
        <f>Ocorrências!H771</f>
        <v>0</v>
      </c>
    </row>
    <row r="776" spans="1:8" x14ac:dyDescent="0.2">
      <c r="A776" s="156">
        <f>Ocorrências!G772</f>
        <v>0</v>
      </c>
      <c r="B776" s="136">
        <f>Ocorrências!B772</f>
        <v>0</v>
      </c>
      <c r="C776" s="136">
        <f>Ocorrências!C772</f>
        <v>0</v>
      </c>
      <c r="D776" s="136">
        <f>Ocorrências!D772</f>
        <v>0</v>
      </c>
      <c r="E776" s="136">
        <f>Ocorrências!E772</f>
        <v>0</v>
      </c>
      <c r="F776" s="136">
        <f>Ocorrências!F772</f>
        <v>0</v>
      </c>
      <c r="G776" s="135">
        <f>Ocorrências!A772</f>
        <v>0</v>
      </c>
      <c r="H776" s="136">
        <f>Ocorrências!H772</f>
        <v>0</v>
      </c>
    </row>
    <row r="777" spans="1:8" x14ac:dyDescent="0.2">
      <c r="A777" s="156">
        <f>Ocorrências!G773</f>
        <v>0</v>
      </c>
      <c r="B777" s="136">
        <f>Ocorrências!B773</f>
        <v>0</v>
      </c>
      <c r="C777" s="136">
        <f>Ocorrências!C773</f>
        <v>0</v>
      </c>
      <c r="D777" s="136">
        <f>Ocorrências!D773</f>
        <v>0</v>
      </c>
      <c r="E777" s="136">
        <f>Ocorrências!E773</f>
        <v>0</v>
      </c>
      <c r="F777" s="136">
        <f>Ocorrências!F773</f>
        <v>0</v>
      </c>
      <c r="G777" s="135">
        <f>Ocorrências!A773</f>
        <v>0</v>
      </c>
      <c r="H777" s="136">
        <f>Ocorrências!H773</f>
        <v>0</v>
      </c>
    </row>
    <row r="778" spans="1:8" x14ac:dyDescent="0.2">
      <c r="A778" s="156">
        <f>Ocorrências!G774</f>
        <v>0</v>
      </c>
      <c r="B778" s="136">
        <f>Ocorrências!B774</f>
        <v>0</v>
      </c>
      <c r="C778" s="136">
        <f>Ocorrências!C774</f>
        <v>0</v>
      </c>
      <c r="D778" s="136">
        <f>Ocorrências!D774</f>
        <v>0</v>
      </c>
      <c r="E778" s="136">
        <f>Ocorrências!E774</f>
        <v>0</v>
      </c>
      <c r="F778" s="136">
        <f>Ocorrências!F774</f>
        <v>0</v>
      </c>
      <c r="G778" s="135">
        <f>Ocorrências!A774</f>
        <v>0</v>
      </c>
      <c r="H778" s="136">
        <f>Ocorrências!H774</f>
        <v>0</v>
      </c>
    </row>
    <row r="779" spans="1:8" x14ac:dyDescent="0.2">
      <c r="A779" s="156">
        <f>Ocorrências!G775</f>
        <v>0</v>
      </c>
      <c r="B779" s="136">
        <f>Ocorrências!B775</f>
        <v>0</v>
      </c>
      <c r="C779" s="136">
        <f>Ocorrências!C775</f>
        <v>0</v>
      </c>
      <c r="D779" s="136">
        <f>Ocorrências!D775</f>
        <v>0</v>
      </c>
      <c r="E779" s="136">
        <f>Ocorrências!E775</f>
        <v>0</v>
      </c>
      <c r="F779" s="136">
        <f>Ocorrências!F775</f>
        <v>0</v>
      </c>
      <c r="G779" s="135">
        <f>Ocorrências!A775</f>
        <v>0</v>
      </c>
      <c r="H779" s="136">
        <f>Ocorrências!H775</f>
        <v>0</v>
      </c>
    </row>
    <row r="780" spans="1:8" x14ac:dyDescent="0.2">
      <c r="A780" s="156">
        <f>Ocorrências!G776</f>
        <v>0</v>
      </c>
      <c r="B780" s="136">
        <f>Ocorrências!B776</f>
        <v>0</v>
      </c>
      <c r="C780" s="136">
        <f>Ocorrências!C776</f>
        <v>0</v>
      </c>
      <c r="D780" s="136">
        <f>Ocorrências!D776</f>
        <v>0</v>
      </c>
      <c r="E780" s="136">
        <f>Ocorrências!E776</f>
        <v>0</v>
      </c>
      <c r="F780" s="136">
        <f>Ocorrências!F776</f>
        <v>0</v>
      </c>
      <c r="G780" s="135">
        <f>Ocorrências!A776</f>
        <v>0</v>
      </c>
      <c r="H780" s="136">
        <f>Ocorrências!H776</f>
        <v>0</v>
      </c>
    </row>
    <row r="781" spans="1:8" x14ac:dyDescent="0.2">
      <c r="A781" s="156">
        <f>Ocorrências!G777</f>
        <v>0</v>
      </c>
      <c r="B781" s="136">
        <f>Ocorrências!B777</f>
        <v>0</v>
      </c>
      <c r="C781" s="136">
        <f>Ocorrências!C777</f>
        <v>0</v>
      </c>
      <c r="D781" s="136">
        <f>Ocorrências!D777</f>
        <v>0</v>
      </c>
      <c r="E781" s="136">
        <f>Ocorrências!E777</f>
        <v>0</v>
      </c>
      <c r="F781" s="136">
        <f>Ocorrências!F777</f>
        <v>0</v>
      </c>
      <c r="G781" s="135">
        <f>Ocorrências!A777</f>
        <v>0</v>
      </c>
      <c r="H781" s="136">
        <f>Ocorrências!H777</f>
        <v>0</v>
      </c>
    </row>
    <row r="782" spans="1:8" x14ac:dyDescent="0.2">
      <c r="A782" s="156">
        <f>Ocorrências!G778</f>
        <v>0</v>
      </c>
      <c r="B782" s="136">
        <f>Ocorrências!B778</f>
        <v>0</v>
      </c>
      <c r="C782" s="136">
        <f>Ocorrências!C778</f>
        <v>0</v>
      </c>
      <c r="D782" s="136">
        <f>Ocorrências!D778</f>
        <v>0</v>
      </c>
      <c r="E782" s="136">
        <f>Ocorrências!E778</f>
        <v>0</v>
      </c>
      <c r="F782" s="136">
        <f>Ocorrências!F778</f>
        <v>0</v>
      </c>
      <c r="G782" s="135">
        <f>Ocorrências!A778</f>
        <v>0</v>
      </c>
      <c r="H782" s="136">
        <f>Ocorrências!H778</f>
        <v>0</v>
      </c>
    </row>
    <row r="783" spans="1:8" x14ac:dyDescent="0.2">
      <c r="A783" s="156">
        <f>Ocorrências!G779</f>
        <v>0</v>
      </c>
      <c r="B783" s="136">
        <f>Ocorrências!B779</f>
        <v>0</v>
      </c>
      <c r="C783" s="136">
        <f>Ocorrências!C779</f>
        <v>0</v>
      </c>
      <c r="D783" s="136">
        <f>Ocorrências!D779</f>
        <v>0</v>
      </c>
      <c r="E783" s="136">
        <f>Ocorrências!E779</f>
        <v>0</v>
      </c>
      <c r="F783" s="136">
        <f>Ocorrências!F779</f>
        <v>0</v>
      </c>
      <c r="G783" s="135">
        <f>Ocorrências!A779</f>
        <v>0</v>
      </c>
      <c r="H783" s="136">
        <f>Ocorrências!H779</f>
        <v>0</v>
      </c>
    </row>
    <row r="784" spans="1:8" x14ac:dyDescent="0.2">
      <c r="A784" s="156">
        <f>Ocorrências!G780</f>
        <v>0</v>
      </c>
      <c r="B784" s="136">
        <f>Ocorrências!B780</f>
        <v>0</v>
      </c>
      <c r="C784" s="136">
        <f>Ocorrências!C780</f>
        <v>0</v>
      </c>
      <c r="D784" s="136">
        <f>Ocorrências!D780</f>
        <v>0</v>
      </c>
      <c r="E784" s="136">
        <f>Ocorrências!E780</f>
        <v>0</v>
      </c>
      <c r="F784" s="136">
        <f>Ocorrências!F780</f>
        <v>0</v>
      </c>
      <c r="G784" s="135">
        <f>Ocorrências!A780</f>
        <v>0</v>
      </c>
      <c r="H784" s="136">
        <f>Ocorrências!H780</f>
        <v>0</v>
      </c>
    </row>
    <row r="785" spans="1:8" x14ac:dyDescent="0.2">
      <c r="A785" s="156">
        <f>Ocorrências!G781</f>
        <v>0</v>
      </c>
      <c r="B785" s="136">
        <f>Ocorrências!B781</f>
        <v>0</v>
      </c>
      <c r="C785" s="136">
        <f>Ocorrências!C781</f>
        <v>0</v>
      </c>
      <c r="D785" s="136">
        <f>Ocorrências!D781</f>
        <v>0</v>
      </c>
      <c r="E785" s="136">
        <f>Ocorrências!E781</f>
        <v>0</v>
      </c>
      <c r="F785" s="136">
        <f>Ocorrências!F781</f>
        <v>0</v>
      </c>
      <c r="G785" s="135">
        <f>Ocorrências!A781</f>
        <v>0</v>
      </c>
      <c r="H785" s="136">
        <f>Ocorrências!H781</f>
        <v>0</v>
      </c>
    </row>
    <row r="786" spans="1:8" x14ac:dyDescent="0.2">
      <c r="A786" s="156">
        <f>Ocorrências!G782</f>
        <v>0</v>
      </c>
      <c r="B786" s="136">
        <f>Ocorrências!B782</f>
        <v>0</v>
      </c>
      <c r="C786" s="136">
        <f>Ocorrências!C782</f>
        <v>0</v>
      </c>
      <c r="D786" s="136">
        <f>Ocorrências!D782</f>
        <v>0</v>
      </c>
      <c r="E786" s="136">
        <f>Ocorrências!E782</f>
        <v>0</v>
      </c>
      <c r="F786" s="136">
        <f>Ocorrências!F782</f>
        <v>0</v>
      </c>
      <c r="G786" s="135">
        <f>Ocorrências!A782</f>
        <v>0</v>
      </c>
      <c r="H786" s="136">
        <f>Ocorrências!H782</f>
        <v>0</v>
      </c>
    </row>
    <row r="787" spans="1:8" x14ac:dyDescent="0.2">
      <c r="A787" s="156">
        <f>Ocorrências!G783</f>
        <v>0</v>
      </c>
      <c r="B787" s="136">
        <f>Ocorrências!B783</f>
        <v>0</v>
      </c>
      <c r="C787" s="136">
        <f>Ocorrências!C783</f>
        <v>0</v>
      </c>
      <c r="D787" s="136">
        <f>Ocorrências!D783</f>
        <v>0</v>
      </c>
      <c r="E787" s="136">
        <f>Ocorrências!E783</f>
        <v>0</v>
      </c>
      <c r="F787" s="136">
        <f>Ocorrências!F783</f>
        <v>0</v>
      </c>
      <c r="G787" s="135">
        <f>Ocorrências!A783</f>
        <v>0</v>
      </c>
      <c r="H787" s="136">
        <f>Ocorrências!H783</f>
        <v>0</v>
      </c>
    </row>
    <row r="788" spans="1:8" x14ac:dyDescent="0.2">
      <c r="A788" s="156">
        <f>Ocorrências!G784</f>
        <v>0</v>
      </c>
      <c r="B788" s="136">
        <f>Ocorrências!B784</f>
        <v>0</v>
      </c>
      <c r="C788" s="136">
        <f>Ocorrências!C784</f>
        <v>0</v>
      </c>
      <c r="D788" s="136">
        <f>Ocorrências!D784</f>
        <v>0</v>
      </c>
      <c r="E788" s="136">
        <f>Ocorrências!E784</f>
        <v>0</v>
      </c>
      <c r="F788" s="136">
        <f>Ocorrências!F784</f>
        <v>0</v>
      </c>
      <c r="G788" s="135">
        <f>Ocorrências!A784</f>
        <v>0</v>
      </c>
      <c r="H788" s="136">
        <f>Ocorrências!H784</f>
        <v>0</v>
      </c>
    </row>
    <row r="789" spans="1:8" x14ac:dyDescent="0.2">
      <c r="A789" s="156">
        <f>Ocorrências!G785</f>
        <v>0</v>
      </c>
      <c r="B789" s="136">
        <f>Ocorrências!B785</f>
        <v>0</v>
      </c>
      <c r="C789" s="136">
        <f>Ocorrências!C785</f>
        <v>0</v>
      </c>
      <c r="D789" s="136">
        <f>Ocorrências!D785</f>
        <v>0</v>
      </c>
      <c r="E789" s="136">
        <f>Ocorrências!E785</f>
        <v>0</v>
      </c>
      <c r="F789" s="136">
        <f>Ocorrências!F785</f>
        <v>0</v>
      </c>
      <c r="G789" s="135">
        <f>Ocorrências!A785</f>
        <v>0</v>
      </c>
      <c r="H789" s="136">
        <f>Ocorrências!H785</f>
        <v>0</v>
      </c>
    </row>
    <row r="790" spans="1:8" x14ac:dyDescent="0.2">
      <c r="A790" s="156">
        <f>Ocorrências!G786</f>
        <v>0</v>
      </c>
      <c r="B790" s="136">
        <f>Ocorrências!B786</f>
        <v>0</v>
      </c>
      <c r="C790" s="136">
        <f>Ocorrências!C786</f>
        <v>0</v>
      </c>
      <c r="D790" s="136">
        <f>Ocorrências!D786</f>
        <v>0</v>
      </c>
      <c r="E790" s="136">
        <f>Ocorrências!E786</f>
        <v>0</v>
      </c>
      <c r="F790" s="136">
        <f>Ocorrências!F786</f>
        <v>0</v>
      </c>
      <c r="G790" s="135">
        <f>Ocorrências!A786</f>
        <v>0</v>
      </c>
      <c r="H790" s="136">
        <f>Ocorrências!H786</f>
        <v>0</v>
      </c>
    </row>
    <row r="791" spans="1:8" x14ac:dyDescent="0.2">
      <c r="A791" s="156">
        <f>Ocorrências!G787</f>
        <v>0</v>
      </c>
      <c r="B791" s="136">
        <f>Ocorrências!B787</f>
        <v>0</v>
      </c>
      <c r="C791" s="136">
        <f>Ocorrências!C787</f>
        <v>0</v>
      </c>
      <c r="D791" s="136">
        <f>Ocorrências!D787</f>
        <v>0</v>
      </c>
      <c r="E791" s="136">
        <f>Ocorrências!E787</f>
        <v>0</v>
      </c>
      <c r="F791" s="136">
        <f>Ocorrências!F787</f>
        <v>0</v>
      </c>
      <c r="G791" s="135">
        <f>Ocorrências!A787</f>
        <v>0</v>
      </c>
      <c r="H791" s="136">
        <f>Ocorrências!H787</f>
        <v>0</v>
      </c>
    </row>
    <row r="792" spans="1:8" x14ac:dyDescent="0.2">
      <c r="A792" s="156">
        <f>Ocorrências!G788</f>
        <v>0</v>
      </c>
      <c r="B792" s="136">
        <f>Ocorrências!B788</f>
        <v>0</v>
      </c>
      <c r="C792" s="136">
        <f>Ocorrências!C788</f>
        <v>0</v>
      </c>
      <c r="D792" s="136">
        <f>Ocorrências!D788</f>
        <v>0</v>
      </c>
      <c r="E792" s="136">
        <f>Ocorrências!E788</f>
        <v>0</v>
      </c>
      <c r="F792" s="136">
        <f>Ocorrências!F788</f>
        <v>0</v>
      </c>
      <c r="G792" s="135">
        <f>Ocorrências!A788</f>
        <v>0</v>
      </c>
      <c r="H792" s="136">
        <f>Ocorrências!H788</f>
        <v>0</v>
      </c>
    </row>
    <row r="793" spans="1:8" x14ac:dyDescent="0.2">
      <c r="A793" s="156">
        <f>Ocorrências!G789</f>
        <v>0</v>
      </c>
      <c r="B793" s="136">
        <f>Ocorrências!B789</f>
        <v>0</v>
      </c>
      <c r="C793" s="136">
        <f>Ocorrências!C789</f>
        <v>0</v>
      </c>
      <c r="D793" s="136">
        <f>Ocorrências!D789</f>
        <v>0</v>
      </c>
      <c r="E793" s="136">
        <f>Ocorrências!E789</f>
        <v>0</v>
      </c>
      <c r="F793" s="136">
        <f>Ocorrências!F789</f>
        <v>0</v>
      </c>
      <c r="G793" s="135">
        <f>Ocorrências!A789</f>
        <v>0</v>
      </c>
      <c r="H793" s="136">
        <f>Ocorrências!H789</f>
        <v>0</v>
      </c>
    </row>
    <row r="794" spans="1:8" x14ac:dyDescent="0.2">
      <c r="A794" s="156">
        <f>Ocorrências!G790</f>
        <v>0</v>
      </c>
      <c r="B794" s="136">
        <f>Ocorrências!B790</f>
        <v>0</v>
      </c>
      <c r="C794" s="136">
        <f>Ocorrências!C790</f>
        <v>0</v>
      </c>
      <c r="D794" s="136">
        <f>Ocorrências!D790</f>
        <v>0</v>
      </c>
      <c r="E794" s="136">
        <f>Ocorrências!E790</f>
        <v>0</v>
      </c>
      <c r="F794" s="136">
        <f>Ocorrências!F790</f>
        <v>0</v>
      </c>
      <c r="G794" s="135">
        <f>Ocorrências!A790</f>
        <v>0</v>
      </c>
      <c r="H794" s="136">
        <f>Ocorrências!H790</f>
        <v>0</v>
      </c>
    </row>
    <row r="795" spans="1:8" x14ac:dyDescent="0.2">
      <c r="A795" s="156">
        <f>Ocorrências!G791</f>
        <v>0</v>
      </c>
      <c r="B795" s="136">
        <f>Ocorrências!B791</f>
        <v>0</v>
      </c>
      <c r="C795" s="136">
        <f>Ocorrências!C791</f>
        <v>0</v>
      </c>
      <c r="D795" s="136">
        <f>Ocorrências!D791</f>
        <v>0</v>
      </c>
      <c r="E795" s="136">
        <f>Ocorrências!E791</f>
        <v>0</v>
      </c>
      <c r="F795" s="136">
        <f>Ocorrências!F791</f>
        <v>0</v>
      </c>
      <c r="G795" s="135">
        <f>Ocorrências!A791</f>
        <v>0</v>
      </c>
      <c r="H795" s="136">
        <f>Ocorrências!H791</f>
        <v>0</v>
      </c>
    </row>
    <row r="796" spans="1:8" x14ac:dyDescent="0.2">
      <c r="A796" s="156">
        <f>Ocorrências!G792</f>
        <v>0</v>
      </c>
      <c r="B796" s="136">
        <f>Ocorrências!B792</f>
        <v>0</v>
      </c>
      <c r="C796" s="136">
        <f>Ocorrências!C792</f>
        <v>0</v>
      </c>
      <c r="D796" s="136">
        <f>Ocorrências!D792</f>
        <v>0</v>
      </c>
      <c r="E796" s="136">
        <f>Ocorrências!E792</f>
        <v>0</v>
      </c>
      <c r="F796" s="136">
        <f>Ocorrências!F792</f>
        <v>0</v>
      </c>
      <c r="G796" s="135">
        <f>Ocorrências!A792</f>
        <v>0</v>
      </c>
      <c r="H796" s="136">
        <f>Ocorrências!H792</f>
        <v>0</v>
      </c>
    </row>
    <row r="797" spans="1:8" x14ac:dyDescent="0.2">
      <c r="A797" s="156">
        <f>Ocorrências!G793</f>
        <v>0</v>
      </c>
      <c r="B797" s="136">
        <f>Ocorrências!B793</f>
        <v>0</v>
      </c>
      <c r="C797" s="136">
        <f>Ocorrências!C793</f>
        <v>0</v>
      </c>
      <c r="D797" s="136">
        <f>Ocorrências!D793</f>
        <v>0</v>
      </c>
      <c r="E797" s="136">
        <f>Ocorrências!E793</f>
        <v>0</v>
      </c>
      <c r="F797" s="136">
        <f>Ocorrências!F793</f>
        <v>0</v>
      </c>
      <c r="G797" s="135">
        <f>Ocorrências!A793</f>
        <v>0</v>
      </c>
      <c r="H797" s="136">
        <f>Ocorrências!H793</f>
        <v>0</v>
      </c>
    </row>
    <row r="798" spans="1:8" x14ac:dyDescent="0.2">
      <c r="A798" s="156">
        <f>Ocorrências!G794</f>
        <v>0</v>
      </c>
      <c r="B798" s="136">
        <f>Ocorrências!B794</f>
        <v>0</v>
      </c>
      <c r="C798" s="136">
        <f>Ocorrências!C794</f>
        <v>0</v>
      </c>
      <c r="D798" s="136">
        <f>Ocorrências!D794</f>
        <v>0</v>
      </c>
      <c r="E798" s="136">
        <f>Ocorrências!E794</f>
        <v>0</v>
      </c>
      <c r="F798" s="136">
        <f>Ocorrências!F794</f>
        <v>0</v>
      </c>
      <c r="G798" s="135">
        <f>Ocorrências!A794</f>
        <v>0</v>
      </c>
      <c r="H798" s="136">
        <f>Ocorrências!H794</f>
        <v>0</v>
      </c>
    </row>
    <row r="799" spans="1:8" x14ac:dyDescent="0.2">
      <c r="A799" s="156">
        <f>Ocorrências!G795</f>
        <v>0</v>
      </c>
      <c r="B799" s="136">
        <f>Ocorrências!B795</f>
        <v>0</v>
      </c>
      <c r="C799" s="136">
        <f>Ocorrências!C795</f>
        <v>0</v>
      </c>
      <c r="D799" s="136">
        <f>Ocorrências!D795</f>
        <v>0</v>
      </c>
      <c r="E799" s="136">
        <f>Ocorrências!E795</f>
        <v>0</v>
      </c>
      <c r="F799" s="136">
        <f>Ocorrências!F795</f>
        <v>0</v>
      </c>
      <c r="G799" s="135">
        <f>Ocorrências!A795</f>
        <v>0</v>
      </c>
      <c r="H799" s="136">
        <f>Ocorrências!H795</f>
        <v>0</v>
      </c>
    </row>
    <row r="800" spans="1:8" x14ac:dyDescent="0.2">
      <c r="A800" s="156">
        <f>Ocorrências!G796</f>
        <v>0</v>
      </c>
      <c r="B800" s="136">
        <f>Ocorrências!B796</f>
        <v>0</v>
      </c>
      <c r="C800" s="136">
        <f>Ocorrências!C796</f>
        <v>0</v>
      </c>
      <c r="D800" s="136">
        <f>Ocorrências!D796</f>
        <v>0</v>
      </c>
      <c r="E800" s="136">
        <f>Ocorrências!E796</f>
        <v>0</v>
      </c>
      <c r="F800" s="136">
        <f>Ocorrências!F796</f>
        <v>0</v>
      </c>
      <c r="G800" s="135">
        <f>Ocorrências!A796</f>
        <v>0</v>
      </c>
      <c r="H800" s="136">
        <f>Ocorrências!H796</f>
        <v>0</v>
      </c>
    </row>
    <row r="801" spans="1:8" x14ac:dyDescent="0.2">
      <c r="A801" s="156">
        <f>Ocorrências!G797</f>
        <v>0</v>
      </c>
      <c r="B801" s="136">
        <f>Ocorrências!B797</f>
        <v>0</v>
      </c>
      <c r="C801" s="136">
        <f>Ocorrências!C797</f>
        <v>0</v>
      </c>
      <c r="D801" s="136">
        <f>Ocorrências!D797</f>
        <v>0</v>
      </c>
      <c r="E801" s="136">
        <f>Ocorrências!E797</f>
        <v>0</v>
      </c>
      <c r="F801" s="136">
        <f>Ocorrências!F797</f>
        <v>0</v>
      </c>
      <c r="G801" s="135">
        <f>Ocorrências!A797</f>
        <v>0</v>
      </c>
      <c r="H801" s="136">
        <f>Ocorrências!H797</f>
        <v>0</v>
      </c>
    </row>
    <row r="802" spans="1:8" x14ac:dyDescent="0.2">
      <c r="A802" s="156">
        <f>Ocorrências!G798</f>
        <v>0</v>
      </c>
      <c r="B802" s="136">
        <f>Ocorrências!B798</f>
        <v>0</v>
      </c>
      <c r="C802" s="136">
        <f>Ocorrências!C798</f>
        <v>0</v>
      </c>
      <c r="D802" s="136">
        <f>Ocorrências!D798</f>
        <v>0</v>
      </c>
      <c r="E802" s="136">
        <f>Ocorrências!E798</f>
        <v>0</v>
      </c>
      <c r="F802" s="136">
        <f>Ocorrências!F798</f>
        <v>0</v>
      </c>
      <c r="G802" s="135">
        <f>Ocorrências!A798</f>
        <v>0</v>
      </c>
      <c r="H802" s="136">
        <f>Ocorrências!H798</f>
        <v>0</v>
      </c>
    </row>
    <row r="803" spans="1:8" x14ac:dyDescent="0.2">
      <c r="A803" s="156">
        <f>Ocorrências!G799</f>
        <v>0</v>
      </c>
      <c r="B803" s="136">
        <f>Ocorrências!B799</f>
        <v>0</v>
      </c>
      <c r="C803" s="136">
        <f>Ocorrências!C799</f>
        <v>0</v>
      </c>
      <c r="D803" s="136">
        <f>Ocorrências!D799</f>
        <v>0</v>
      </c>
      <c r="E803" s="136">
        <f>Ocorrências!E799</f>
        <v>0</v>
      </c>
      <c r="F803" s="136">
        <f>Ocorrências!F799</f>
        <v>0</v>
      </c>
      <c r="G803" s="135">
        <f>Ocorrências!A799</f>
        <v>0</v>
      </c>
      <c r="H803" s="136">
        <f>Ocorrências!H799</f>
        <v>0</v>
      </c>
    </row>
    <row r="804" spans="1:8" x14ac:dyDescent="0.2">
      <c r="A804" s="156">
        <f>Ocorrências!G800</f>
        <v>0</v>
      </c>
      <c r="B804" s="136">
        <f>Ocorrências!B800</f>
        <v>0</v>
      </c>
      <c r="C804" s="136">
        <f>Ocorrências!C800</f>
        <v>0</v>
      </c>
      <c r="D804" s="136">
        <f>Ocorrências!D800</f>
        <v>0</v>
      </c>
      <c r="E804" s="136">
        <f>Ocorrências!E800</f>
        <v>0</v>
      </c>
      <c r="F804" s="136">
        <f>Ocorrências!F800</f>
        <v>0</v>
      </c>
      <c r="G804" s="135">
        <f>Ocorrências!A800</f>
        <v>0</v>
      </c>
      <c r="H804" s="136">
        <f>Ocorrências!H800</f>
        <v>0</v>
      </c>
    </row>
    <row r="805" spans="1:8" x14ac:dyDescent="0.2">
      <c r="A805" s="156">
        <f>Ocorrências!G801</f>
        <v>0</v>
      </c>
      <c r="B805" s="136">
        <f>Ocorrências!B801</f>
        <v>0</v>
      </c>
      <c r="C805" s="136">
        <f>Ocorrências!C801</f>
        <v>0</v>
      </c>
      <c r="D805" s="136">
        <f>Ocorrências!D801</f>
        <v>0</v>
      </c>
      <c r="E805" s="136">
        <f>Ocorrências!E801</f>
        <v>0</v>
      </c>
      <c r="F805" s="136">
        <f>Ocorrências!F801</f>
        <v>0</v>
      </c>
      <c r="G805" s="135">
        <f>Ocorrências!A801</f>
        <v>0</v>
      </c>
      <c r="H805" s="136">
        <f>Ocorrências!H801</f>
        <v>0</v>
      </c>
    </row>
    <row r="806" spans="1:8" x14ac:dyDescent="0.2">
      <c r="A806" s="156">
        <f>Ocorrências!G802</f>
        <v>0</v>
      </c>
      <c r="B806" s="136">
        <f>Ocorrências!B802</f>
        <v>0</v>
      </c>
      <c r="C806" s="136">
        <f>Ocorrências!C802</f>
        <v>0</v>
      </c>
      <c r="D806" s="136">
        <f>Ocorrências!D802</f>
        <v>0</v>
      </c>
      <c r="E806" s="136">
        <f>Ocorrências!E802</f>
        <v>0</v>
      </c>
      <c r="F806" s="136">
        <f>Ocorrências!F802</f>
        <v>0</v>
      </c>
      <c r="G806" s="135">
        <f>Ocorrências!A802</f>
        <v>0</v>
      </c>
      <c r="H806" s="136">
        <f>Ocorrências!H802</f>
        <v>0</v>
      </c>
    </row>
    <row r="807" spans="1:8" x14ac:dyDescent="0.2">
      <c r="A807" s="156">
        <f>Ocorrências!G803</f>
        <v>0</v>
      </c>
      <c r="B807" s="136">
        <f>Ocorrências!B803</f>
        <v>0</v>
      </c>
      <c r="C807" s="136">
        <f>Ocorrências!C803</f>
        <v>0</v>
      </c>
      <c r="D807" s="136">
        <f>Ocorrências!D803</f>
        <v>0</v>
      </c>
      <c r="E807" s="136">
        <f>Ocorrências!E803</f>
        <v>0</v>
      </c>
      <c r="F807" s="136">
        <f>Ocorrências!F803</f>
        <v>0</v>
      </c>
      <c r="G807" s="135">
        <f>Ocorrências!A803</f>
        <v>0</v>
      </c>
      <c r="H807" s="136">
        <f>Ocorrências!H803</f>
        <v>0</v>
      </c>
    </row>
    <row r="808" spans="1:8" x14ac:dyDescent="0.2">
      <c r="A808" s="156">
        <f>Ocorrências!G804</f>
        <v>0</v>
      </c>
      <c r="B808" s="136">
        <f>Ocorrências!B804</f>
        <v>0</v>
      </c>
      <c r="C808" s="136">
        <f>Ocorrências!C804</f>
        <v>0</v>
      </c>
      <c r="D808" s="136">
        <f>Ocorrências!D804</f>
        <v>0</v>
      </c>
      <c r="E808" s="136">
        <f>Ocorrências!E804</f>
        <v>0</v>
      </c>
      <c r="F808" s="136">
        <f>Ocorrências!F804</f>
        <v>0</v>
      </c>
      <c r="G808" s="135">
        <f>Ocorrências!A804</f>
        <v>0</v>
      </c>
      <c r="H808" s="136">
        <f>Ocorrências!H804</f>
        <v>0</v>
      </c>
    </row>
    <row r="809" spans="1:8" x14ac:dyDescent="0.2">
      <c r="A809" s="156">
        <f>Ocorrências!G805</f>
        <v>0</v>
      </c>
      <c r="B809" s="136">
        <f>Ocorrências!B805</f>
        <v>0</v>
      </c>
      <c r="C809" s="136">
        <f>Ocorrências!C805</f>
        <v>0</v>
      </c>
      <c r="D809" s="136">
        <f>Ocorrências!D805</f>
        <v>0</v>
      </c>
      <c r="E809" s="136">
        <f>Ocorrências!E805</f>
        <v>0</v>
      </c>
      <c r="F809" s="136">
        <f>Ocorrências!F805</f>
        <v>0</v>
      </c>
      <c r="G809" s="135">
        <f>Ocorrências!A805</f>
        <v>0</v>
      </c>
      <c r="H809" s="136">
        <f>Ocorrências!H805</f>
        <v>0</v>
      </c>
    </row>
    <row r="810" spans="1:8" x14ac:dyDescent="0.2">
      <c r="A810" s="156">
        <f>Ocorrências!G806</f>
        <v>0</v>
      </c>
      <c r="B810" s="136">
        <f>Ocorrências!B806</f>
        <v>0</v>
      </c>
      <c r="C810" s="136">
        <f>Ocorrências!C806</f>
        <v>0</v>
      </c>
      <c r="D810" s="136">
        <f>Ocorrências!D806</f>
        <v>0</v>
      </c>
      <c r="E810" s="136">
        <f>Ocorrências!E806</f>
        <v>0</v>
      </c>
      <c r="F810" s="136">
        <f>Ocorrências!F806</f>
        <v>0</v>
      </c>
      <c r="G810" s="135">
        <f>Ocorrências!A806</f>
        <v>0</v>
      </c>
      <c r="H810" s="136">
        <f>Ocorrências!H806</f>
        <v>0</v>
      </c>
    </row>
    <row r="811" spans="1:8" x14ac:dyDescent="0.2">
      <c r="A811" s="156">
        <f>Ocorrências!G807</f>
        <v>0</v>
      </c>
      <c r="B811" s="136">
        <f>Ocorrências!B807</f>
        <v>0</v>
      </c>
      <c r="C811" s="136">
        <f>Ocorrências!C807</f>
        <v>0</v>
      </c>
      <c r="D811" s="136">
        <f>Ocorrências!D807</f>
        <v>0</v>
      </c>
      <c r="E811" s="136">
        <f>Ocorrências!E807</f>
        <v>0</v>
      </c>
      <c r="F811" s="136">
        <f>Ocorrências!F807</f>
        <v>0</v>
      </c>
      <c r="G811" s="135">
        <f>Ocorrências!A807</f>
        <v>0</v>
      </c>
      <c r="H811" s="136">
        <f>Ocorrências!H807</f>
        <v>0</v>
      </c>
    </row>
    <row r="812" spans="1:8" x14ac:dyDescent="0.2">
      <c r="A812" s="156">
        <f>Ocorrências!G808</f>
        <v>0</v>
      </c>
      <c r="B812" s="136">
        <f>Ocorrências!B808</f>
        <v>0</v>
      </c>
      <c r="C812" s="136">
        <f>Ocorrências!C808</f>
        <v>0</v>
      </c>
      <c r="D812" s="136">
        <f>Ocorrências!D808</f>
        <v>0</v>
      </c>
      <c r="E812" s="136">
        <f>Ocorrências!E808</f>
        <v>0</v>
      </c>
      <c r="F812" s="136">
        <f>Ocorrências!F808</f>
        <v>0</v>
      </c>
      <c r="G812" s="135">
        <f>Ocorrências!A808</f>
        <v>0</v>
      </c>
      <c r="H812" s="136">
        <f>Ocorrências!H808</f>
        <v>0</v>
      </c>
    </row>
    <row r="813" spans="1:8" x14ac:dyDescent="0.2">
      <c r="A813" s="156">
        <f>Ocorrências!G809</f>
        <v>0</v>
      </c>
      <c r="B813" s="136">
        <f>Ocorrências!B809</f>
        <v>0</v>
      </c>
      <c r="C813" s="136">
        <f>Ocorrências!C809</f>
        <v>0</v>
      </c>
      <c r="D813" s="136">
        <f>Ocorrências!D809</f>
        <v>0</v>
      </c>
      <c r="E813" s="136">
        <f>Ocorrências!E809</f>
        <v>0</v>
      </c>
      <c r="F813" s="136">
        <f>Ocorrências!F809</f>
        <v>0</v>
      </c>
      <c r="G813" s="135">
        <f>Ocorrências!A809</f>
        <v>0</v>
      </c>
      <c r="H813" s="136">
        <f>Ocorrências!H809</f>
        <v>0</v>
      </c>
    </row>
    <row r="814" spans="1:8" x14ac:dyDescent="0.2">
      <c r="A814" s="156">
        <f>Ocorrências!G810</f>
        <v>0</v>
      </c>
      <c r="B814" s="136">
        <f>Ocorrências!B810</f>
        <v>0</v>
      </c>
      <c r="C814" s="136">
        <f>Ocorrências!C810</f>
        <v>0</v>
      </c>
      <c r="D814" s="136">
        <f>Ocorrências!D810</f>
        <v>0</v>
      </c>
      <c r="E814" s="136">
        <f>Ocorrências!E810</f>
        <v>0</v>
      </c>
      <c r="F814" s="136">
        <f>Ocorrências!F810</f>
        <v>0</v>
      </c>
      <c r="G814" s="135">
        <f>Ocorrências!A810</f>
        <v>0</v>
      </c>
      <c r="H814" s="136">
        <f>Ocorrências!H810</f>
        <v>0</v>
      </c>
    </row>
    <row r="815" spans="1:8" x14ac:dyDescent="0.2">
      <c r="A815" s="156">
        <f>Ocorrências!G811</f>
        <v>0</v>
      </c>
      <c r="B815" s="136">
        <f>Ocorrências!B811</f>
        <v>0</v>
      </c>
      <c r="C815" s="136">
        <f>Ocorrências!C811</f>
        <v>0</v>
      </c>
      <c r="D815" s="136">
        <f>Ocorrências!D811</f>
        <v>0</v>
      </c>
      <c r="E815" s="136">
        <f>Ocorrências!E811</f>
        <v>0</v>
      </c>
      <c r="F815" s="136">
        <f>Ocorrências!F811</f>
        <v>0</v>
      </c>
      <c r="G815" s="135">
        <f>Ocorrências!A811</f>
        <v>0</v>
      </c>
      <c r="H815" s="136">
        <f>Ocorrências!H811</f>
        <v>0</v>
      </c>
    </row>
    <row r="816" spans="1:8" x14ac:dyDescent="0.2">
      <c r="A816" s="156">
        <f>Ocorrências!G812</f>
        <v>0</v>
      </c>
      <c r="B816" s="136">
        <f>Ocorrências!B812</f>
        <v>0</v>
      </c>
      <c r="C816" s="136">
        <f>Ocorrências!C812</f>
        <v>0</v>
      </c>
      <c r="D816" s="136">
        <f>Ocorrências!D812</f>
        <v>0</v>
      </c>
      <c r="E816" s="136">
        <f>Ocorrências!E812</f>
        <v>0</v>
      </c>
      <c r="F816" s="136">
        <f>Ocorrências!F812</f>
        <v>0</v>
      </c>
      <c r="G816" s="135">
        <f>Ocorrências!A812</f>
        <v>0</v>
      </c>
      <c r="H816" s="136">
        <f>Ocorrências!H812</f>
        <v>0</v>
      </c>
    </row>
    <row r="817" spans="1:8" x14ac:dyDescent="0.2">
      <c r="A817" s="156">
        <f>Ocorrências!G813</f>
        <v>0</v>
      </c>
      <c r="B817" s="136">
        <f>Ocorrências!B813</f>
        <v>0</v>
      </c>
      <c r="C817" s="136">
        <f>Ocorrências!C813</f>
        <v>0</v>
      </c>
      <c r="D817" s="136">
        <f>Ocorrências!D813</f>
        <v>0</v>
      </c>
      <c r="E817" s="136">
        <f>Ocorrências!E813</f>
        <v>0</v>
      </c>
      <c r="F817" s="136">
        <f>Ocorrências!F813</f>
        <v>0</v>
      </c>
      <c r="G817" s="135">
        <f>Ocorrências!A813</f>
        <v>0</v>
      </c>
      <c r="H817" s="136">
        <f>Ocorrências!H813</f>
        <v>0</v>
      </c>
    </row>
    <row r="818" spans="1:8" x14ac:dyDescent="0.2">
      <c r="A818" s="156">
        <f>Ocorrências!G814</f>
        <v>0</v>
      </c>
      <c r="B818" s="136">
        <f>Ocorrências!B814</f>
        <v>0</v>
      </c>
      <c r="C818" s="136">
        <f>Ocorrências!C814</f>
        <v>0</v>
      </c>
      <c r="D818" s="136">
        <f>Ocorrências!D814</f>
        <v>0</v>
      </c>
      <c r="E818" s="136">
        <f>Ocorrências!E814</f>
        <v>0</v>
      </c>
      <c r="F818" s="136">
        <f>Ocorrências!F814</f>
        <v>0</v>
      </c>
      <c r="G818" s="135">
        <f>Ocorrências!A814</f>
        <v>0</v>
      </c>
      <c r="H818" s="136">
        <f>Ocorrências!H814</f>
        <v>0</v>
      </c>
    </row>
    <row r="819" spans="1:8" x14ac:dyDescent="0.2">
      <c r="A819" s="156">
        <f>Ocorrências!G815</f>
        <v>0</v>
      </c>
      <c r="B819" s="136">
        <f>Ocorrências!B815</f>
        <v>0</v>
      </c>
      <c r="C819" s="136">
        <f>Ocorrências!C815</f>
        <v>0</v>
      </c>
      <c r="D819" s="136">
        <f>Ocorrências!D815</f>
        <v>0</v>
      </c>
      <c r="E819" s="136">
        <f>Ocorrências!E815</f>
        <v>0</v>
      </c>
      <c r="F819" s="136">
        <f>Ocorrências!F815</f>
        <v>0</v>
      </c>
      <c r="G819" s="135">
        <f>Ocorrências!A815</f>
        <v>0</v>
      </c>
      <c r="H819" s="136">
        <f>Ocorrências!H815</f>
        <v>0</v>
      </c>
    </row>
    <row r="820" spans="1:8" x14ac:dyDescent="0.2">
      <c r="A820" s="156">
        <f>Ocorrências!G816</f>
        <v>0</v>
      </c>
      <c r="B820" s="136">
        <f>Ocorrências!B816</f>
        <v>0</v>
      </c>
      <c r="C820" s="136">
        <f>Ocorrências!C816</f>
        <v>0</v>
      </c>
      <c r="D820" s="136">
        <f>Ocorrências!D816</f>
        <v>0</v>
      </c>
      <c r="E820" s="136">
        <f>Ocorrências!E816</f>
        <v>0</v>
      </c>
      <c r="F820" s="136">
        <f>Ocorrências!F816</f>
        <v>0</v>
      </c>
      <c r="G820" s="135">
        <f>Ocorrências!A816</f>
        <v>0</v>
      </c>
      <c r="H820" s="136">
        <f>Ocorrências!H816</f>
        <v>0</v>
      </c>
    </row>
    <row r="821" spans="1:8" x14ac:dyDescent="0.2">
      <c r="A821" s="156">
        <f>Ocorrências!G817</f>
        <v>0</v>
      </c>
      <c r="B821" s="136">
        <f>Ocorrências!B817</f>
        <v>0</v>
      </c>
      <c r="C821" s="136">
        <f>Ocorrências!C817</f>
        <v>0</v>
      </c>
      <c r="D821" s="136">
        <f>Ocorrências!D817</f>
        <v>0</v>
      </c>
      <c r="E821" s="136">
        <f>Ocorrências!E817</f>
        <v>0</v>
      </c>
      <c r="F821" s="136">
        <f>Ocorrências!F817</f>
        <v>0</v>
      </c>
      <c r="G821" s="135">
        <f>Ocorrências!A817</f>
        <v>0</v>
      </c>
      <c r="H821" s="136">
        <f>Ocorrências!H817</f>
        <v>0</v>
      </c>
    </row>
    <row r="822" spans="1:8" x14ac:dyDescent="0.2">
      <c r="A822" s="156">
        <f>Ocorrências!G818</f>
        <v>0</v>
      </c>
      <c r="B822" s="136">
        <f>Ocorrências!B818</f>
        <v>0</v>
      </c>
      <c r="C822" s="136">
        <f>Ocorrências!C818</f>
        <v>0</v>
      </c>
      <c r="D822" s="136">
        <f>Ocorrências!D818</f>
        <v>0</v>
      </c>
      <c r="E822" s="136">
        <f>Ocorrências!E818</f>
        <v>0</v>
      </c>
      <c r="F822" s="136">
        <f>Ocorrências!F818</f>
        <v>0</v>
      </c>
      <c r="G822" s="135">
        <f>Ocorrências!A818</f>
        <v>0</v>
      </c>
      <c r="H822" s="136">
        <f>Ocorrências!H818</f>
        <v>0</v>
      </c>
    </row>
    <row r="823" spans="1:8" x14ac:dyDescent="0.2">
      <c r="A823" s="156">
        <f>Ocorrências!G819</f>
        <v>0</v>
      </c>
      <c r="B823" s="136">
        <f>Ocorrências!B819</f>
        <v>0</v>
      </c>
      <c r="C823" s="136">
        <f>Ocorrências!C819</f>
        <v>0</v>
      </c>
      <c r="D823" s="136">
        <f>Ocorrências!D819</f>
        <v>0</v>
      </c>
      <c r="E823" s="136">
        <f>Ocorrências!E819</f>
        <v>0</v>
      </c>
      <c r="F823" s="136">
        <f>Ocorrências!F819</f>
        <v>0</v>
      </c>
      <c r="G823" s="135">
        <f>Ocorrências!A819</f>
        <v>0</v>
      </c>
      <c r="H823" s="136">
        <f>Ocorrências!H819</f>
        <v>0</v>
      </c>
    </row>
    <row r="824" spans="1:8" x14ac:dyDescent="0.2">
      <c r="A824" s="156">
        <f>Ocorrências!G820</f>
        <v>0</v>
      </c>
      <c r="B824" s="136">
        <f>Ocorrências!B820</f>
        <v>0</v>
      </c>
      <c r="C824" s="136">
        <f>Ocorrências!C820</f>
        <v>0</v>
      </c>
      <c r="D824" s="136">
        <f>Ocorrências!D820</f>
        <v>0</v>
      </c>
      <c r="E824" s="136">
        <f>Ocorrências!E820</f>
        <v>0</v>
      </c>
      <c r="F824" s="136">
        <f>Ocorrências!F820</f>
        <v>0</v>
      </c>
      <c r="G824" s="135">
        <f>Ocorrências!A820</f>
        <v>0</v>
      </c>
      <c r="H824" s="136">
        <f>Ocorrências!H820</f>
        <v>0</v>
      </c>
    </row>
    <row r="825" spans="1:8" x14ac:dyDescent="0.2">
      <c r="A825" s="156">
        <f>Ocorrências!G821</f>
        <v>0</v>
      </c>
      <c r="B825" s="136">
        <f>Ocorrências!B821</f>
        <v>0</v>
      </c>
      <c r="C825" s="136">
        <f>Ocorrências!C821</f>
        <v>0</v>
      </c>
      <c r="D825" s="136">
        <f>Ocorrências!D821</f>
        <v>0</v>
      </c>
      <c r="E825" s="136">
        <f>Ocorrências!E821</f>
        <v>0</v>
      </c>
      <c r="F825" s="136">
        <f>Ocorrências!F821</f>
        <v>0</v>
      </c>
      <c r="G825" s="135">
        <f>Ocorrências!A821</f>
        <v>0</v>
      </c>
      <c r="H825" s="136">
        <f>Ocorrências!H821</f>
        <v>0</v>
      </c>
    </row>
    <row r="826" spans="1:8" x14ac:dyDescent="0.2">
      <c r="A826" s="156">
        <f>Ocorrências!G822</f>
        <v>0</v>
      </c>
      <c r="B826" s="136">
        <f>Ocorrências!B822</f>
        <v>0</v>
      </c>
      <c r="C826" s="136">
        <f>Ocorrências!C822</f>
        <v>0</v>
      </c>
      <c r="D826" s="136">
        <f>Ocorrências!D822</f>
        <v>0</v>
      </c>
      <c r="E826" s="136">
        <f>Ocorrências!E822</f>
        <v>0</v>
      </c>
      <c r="F826" s="136">
        <f>Ocorrências!F822</f>
        <v>0</v>
      </c>
      <c r="G826" s="135">
        <f>Ocorrências!A822</f>
        <v>0</v>
      </c>
      <c r="H826" s="136">
        <f>Ocorrências!H822</f>
        <v>0</v>
      </c>
    </row>
    <row r="827" spans="1:8" x14ac:dyDescent="0.2">
      <c r="A827" s="156">
        <f>Ocorrências!G823</f>
        <v>0</v>
      </c>
      <c r="B827" s="136">
        <f>Ocorrências!B823</f>
        <v>0</v>
      </c>
      <c r="C827" s="136">
        <f>Ocorrências!C823</f>
        <v>0</v>
      </c>
      <c r="D827" s="136">
        <f>Ocorrências!D823</f>
        <v>0</v>
      </c>
      <c r="E827" s="136">
        <f>Ocorrências!E823</f>
        <v>0</v>
      </c>
      <c r="F827" s="136">
        <f>Ocorrências!F823</f>
        <v>0</v>
      </c>
      <c r="G827" s="135">
        <f>Ocorrências!A823</f>
        <v>0</v>
      </c>
      <c r="H827" s="136">
        <f>Ocorrências!H823</f>
        <v>0</v>
      </c>
    </row>
    <row r="828" spans="1:8" x14ac:dyDescent="0.2">
      <c r="A828" s="156">
        <f>Ocorrências!G824</f>
        <v>0</v>
      </c>
      <c r="B828" s="136">
        <f>Ocorrências!B824</f>
        <v>0</v>
      </c>
      <c r="C828" s="136">
        <f>Ocorrências!C824</f>
        <v>0</v>
      </c>
      <c r="D828" s="136">
        <f>Ocorrências!D824</f>
        <v>0</v>
      </c>
      <c r="E828" s="136">
        <f>Ocorrências!E824</f>
        <v>0</v>
      </c>
      <c r="F828" s="136">
        <f>Ocorrências!F824</f>
        <v>0</v>
      </c>
      <c r="G828" s="135">
        <f>Ocorrências!A824</f>
        <v>0</v>
      </c>
      <c r="H828" s="136">
        <f>Ocorrências!H824</f>
        <v>0</v>
      </c>
    </row>
    <row r="829" spans="1:8" x14ac:dyDescent="0.2">
      <c r="A829" s="156">
        <f>Ocorrências!G825</f>
        <v>0</v>
      </c>
      <c r="B829" s="136">
        <f>Ocorrências!B825</f>
        <v>0</v>
      </c>
      <c r="C829" s="136">
        <f>Ocorrências!C825</f>
        <v>0</v>
      </c>
      <c r="D829" s="136">
        <f>Ocorrências!D825</f>
        <v>0</v>
      </c>
      <c r="E829" s="136">
        <f>Ocorrências!E825</f>
        <v>0</v>
      </c>
      <c r="F829" s="136">
        <f>Ocorrências!F825</f>
        <v>0</v>
      </c>
      <c r="G829" s="135">
        <f>Ocorrências!A825</f>
        <v>0</v>
      </c>
      <c r="H829" s="136">
        <f>Ocorrências!H825</f>
        <v>0</v>
      </c>
    </row>
    <row r="830" spans="1:8" x14ac:dyDescent="0.2">
      <c r="A830" s="156">
        <f>Ocorrências!G826</f>
        <v>0</v>
      </c>
      <c r="B830" s="136">
        <f>Ocorrências!B826</f>
        <v>0</v>
      </c>
      <c r="C830" s="136">
        <f>Ocorrências!C826</f>
        <v>0</v>
      </c>
      <c r="D830" s="136">
        <f>Ocorrências!D826</f>
        <v>0</v>
      </c>
      <c r="E830" s="136">
        <f>Ocorrências!E826</f>
        <v>0</v>
      </c>
      <c r="F830" s="136">
        <f>Ocorrências!F826</f>
        <v>0</v>
      </c>
      <c r="G830" s="135">
        <f>Ocorrências!A826</f>
        <v>0</v>
      </c>
      <c r="H830" s="136">
        <f>Ocorrências!H826</f>
        <v>0</v>
      </c>
    </row>
    <row r="831" spans="1:8" x14ac:dyDescent="0.2">
      <c r="A831" s="156">
        <f>Ocorrências!G827</f>
        <v>0</v>
      </c>
      <c r="B831" s="136">
        <f>Ocorrências!B827</f>
        <v>0</v>
      </c>
      <c r="C831" s="136">
        <f>Ocorrências!C827</f>
        <v>0</v>
      </c>
      <c r="D831" s="136">
        <f>Ocorrências!D827</f>
        <v>0</v>
      </c>
      <c r="E831" s="136">
        <f>Ocorrências!E827</f>
        <v>0</v>
      </c>
      <c r="F831" s="136">
        <f>Ocorrências!F827</f>
        <v>0</v>
      </c>
      <c r="G831" s="135">
        <f>Ocorrências!A827</f>
        <v>0</v>
      </c>
      <c r="H831" s="136">
        <f>Ocorrências!H827</f>
        <v>0</v>
      </c>
    </row>
    <row r="832" spans="1:8" x14ac:dyDescent="0.2">
      <c r="A832" s="156">
        <f>Ocorrências!G828</f>
        <v>0</v>
      </c>
      <c r="B832" s="136">
        <f>Ocorrências!B828</f>
        <v>0</v>
      </c>
      <c r="C832" s="136">
        <f>Ocorrências!C828</f>
        <v>0</v>
      </c>
      <c r="D832" s="136">
        <f>Ocorrências!D828</f>
        <v>0</v>
      </c>
      <c r="E832" s="136">
        <f>Ocorrências!E828</f>
        <v>0</v>
      </c>
      <c r="F832" s="136">
        <f>Ocorrências!F828</f>
        <v>0</v>
      </c>
      <c r="G832" s="135">
        <f>Ocorrências!A828</f>
        <v>0</v>
      </c>
      <c r="H832" s="136">
        <f>Ocorrências!H828</f>
        <v>0</v>
      </c>
    </row>
    <row r="833" spans="1:8" x14ac:dyDescent="0.2">
      <c r="A833" s="156">
        <f>Ocorrências!G829</f>
        <v>0</v>
      </c>
      <c r="B833" s="136">
        <f>Ocorrências!B829</f>
        <v>0</v>
      </c>
      <c r="C833" s="136">
        <f>Ocorrências!C829</f>
        <v>0</v>
      </c>
      <c r="D833" s="136">
        <f>Ocorrências!D829</f>
        <v>0</v>
      </c>
      <c r="E833" s="136">
        <f>Ocorrências!E829</f>
        <v>0</v>
      </c>
      <c r="F833" s="136">
        <f>Ocorrências!F829</f>
        <v>0</v>
      </c>
      <c r="G833" s="135">
        <f>Ocorrências!A829</f>
        <v>0</v>
      </c>
      <c r="H833" s="136">
        <f>Ocorrências!H829</f>
        <v>0</v>
      </c>
    </row>
    <row r="834" spans="1:8" x14ac:dyDescent="0.2">
      <c r="A834" s="156">
        <f>Ocorrências!G830</f>
        <v>0</v>
      </c>
      <c r="B834" s="136">
        <f>Ocorrências!B830</f>
        <v>0</v>
      </c>
      <c r="C834" s="136">
        <f>Ocorrências!C830</f>
        <v>0</v>
      </c>
      <c r="D834" s="136">
        <f>Ocorrências!D830</f>
        <v>0</v>
      </c>
      <c r="E834" s="136">
        <f>Ocorrências!E830</f>
        <v>0</v>
      </c>
      <c r="F834" s="136">
        <f>Ocorrências!F830</f>
        <v>0</v>
      </c>
      <c r="G834" s="135">
        <f>Ocorrências!A830</f>
        <v>0</v>
      </c>
      <c r="H834" s="136">
        <f>Ocorrências!H830</f>
        <v>0</v>
      </c>
    </row>
    <row r="835" spans="1:8" x14ac:dyDescent="0.2">
      <c r="A835" s="156">
        <f>Ocorrências!G831</f>
        <v>0</v>
      </c>
      <c r="B835" s="136">
        <f>Ocorrências!B831</f>
        <v>0</v>
      </c>
      <c r="C835" s="136">
        <f>Ocorrências!C831</f>
        <v>0</v>
      </c>
      <c r="D835" s="136">
        <f>Ocorrências!D831</f>
        <v>0</v>
      </c>
      <c r="E835" s="136">
        <f>Ocorrências!E831</f>
        <v>0</v>
      </c>
      <c r="F835" s="136">
        <f>Ocorrências!F831</f>
        <v>0</v>
      </c>
      <c r="G835" s="135">
        <f>Ocorrências!A831</f>
        <v>0</v>
      </c>
      <c r="H835" s="136">
        <f>Ocorrências!H831</f>
        <v>0</v>
      </c>
    </row>
    <row r="836" spans="1:8" x14ac:dyDescent="0.2">
      <c r="A836" s="156">
        <f>Ocorrências!G832</f>
        <v>0</v>
      </c>
      <c r="B836" s="136">
        <f>Ocorrências!B832</f>
        <v>0</v>
      </c>
      <c r="C836" s="136">
        <f>Ocorrências!C832</f>
        <v>0</v>
      </c>
      <c r="D836" s="136">
        <f>Ocorrências!D832</f>
        <v>0</v>
      </c>
      <c r="E836" s="136">
        <f>Ocorrências!E832</f>
        <v>0</v>
      </c>
      <c r="F836" s="136">
        <f>Ocorrências!F832</f>
        <v>0</v>
      </c>
      <c r="G836" s="135">
        <f>Ocorrências!A832</f>
        <v>0</v>
      </c>
      <c r="H836" s="136">
        <f>Ocorrências!H832</f>
        <v>0</v>
      </c>
    </row>
    <row r="837" spans="1:8" x14ac:dyDescent="0.2">
      <c r="A837" s="156">
        <f>Ocorrências!G833</f>
        <v>0</v>
      </c>
      <c r="B837" s="136">
        <f>Ocorrências!B833</f>
        <v>0</v>
      </c>
      <c r="C837" s="136">
        <f>Ocorrências!C833</f>
        <v>0</v>
      </c>
      <c r="D837" s="136">
        <f>Ocorrências!D833</f>
        <v>0</v>
      </c>
      <c r="E837" s="136">
        <f>Ocorrências!E833</f>
        <v>0</v>
      </c>
      <c r="F837" s="136">
        <f>Ocorrências!F833</f>
        <v>0</v>
      </c>
      <c r="G837" s="135">
        <f>Ocorrências!A833</f>
        <v>0</v>
      </c>
      <c r="H837" s="136">
        <f>Ocorrências!H833</f>
        <v>0</v>
      </c>
    </row>
    <row r="838" spans="1:8" x14ac:dyDescent="0.2">
      <c r="A838" s="156">
        <f>Ocorrências!G834</f>
        <v>0</v>
      </c>
      <c r="B838" s="136">
        <f>Ocorrências!B834</f>
        <v>0</v>
      </c>
      <c r="C838" s="136">
        <f>Ocorrências!C834</f>
        <v>0</v>
      </c>
      <c r="D838" s="136">
        <f>Ocorrências!D834</f>
        <v>0</v>
      </c>
      <c r="E838" s="136">
        <f>Ocorrências!E834</f>
        <v>0</v>
      </c>
      <c r="F838" s="136">
        <f>Ocorrências!F834</f>
        <v>0</v>
      </c>
      <c r="G838" s="135">
        <f>Ocorrências!A834</f>
        <v>0</v>
      </c>
      <c r="H838" s="136">
        <f>Ocorrências!H834</f>
        <v>0</v>
      </c>
    </row>
    <row r="839" spans="1:8" x14ac:dyDescent="0.2">
      <c r="A839" s="156">
        <f>Ocorrências!G835</f>
        <v>0</v>
      </c>
      <c r="B839" s="136">
        <f>Ocorrências!B835</f>
        <v>0</v>
      </c>
      <c r="C839" s="136">
        <f>Ocorrências!C835</f>
        <v>0</v>
      </c>
      <c r="D839" s="136">
        <f>Ocorrências!D835</f>
        <v>0</v>
      </c>
      <c r="E839" s="136">
        <f>Ocorrências!E835</f>
        <v>0</v>
      </c>
      <c r="F839" s="136">
        <f>Ocorrências!F835</f>
        <v>0</v>
      </c>
      <c r="G839" s="135">
        <f>Ocorrências!A835</f>
        <v>0</v>
      </c>
      <c r="H839" s="136">
        <f>Ocorrências!H835</f>
        <v>0</v>
      </c>
    </row>
    <row r="840" spans="1:8" x14ac:dyDescent="0.2">
      <c r="A840" s="156">
        <f>Ocorrências!G836</f>
        <v>0</v>
      </c>
      <c r="B840" s="136">
        <f>Ocorrências!B836</f>
        <v>0</v>
      </c>
      <c r="C840" s="136">
        <f>Ocorrências!C836</f>
        <v>0</v>
      </c>
      <c r="D840" s="136">
        <f>Ocorrências!D836</f>
        <v>0</v>
      </c>
      <c r="E840" s="136">
        <f>Ocorrências!E836</f>
        <v>0</v>
      </c>
      <c r="F840" s="136">
        <f>Ocorrências!F836</f>
        <v>0</v>
      </c>
      <c r="G840" s="135">
        <f>Ocorrências!A836</f>
        <v>0</v>
      </c>
      <c r="H840" s="136">
        <f>Ocorrências!H836</f>
        <v>0</v>
      </c>
    </row>
    <row r="841" spans="1:8" x14ac:dyDescent="0.2">
      <c r="A841" s="156">
        <f>Ocorrências!G837</f>
        <v>0</v>
      </c>
      <c r="B841" s="136">
        <f>Ocorrências!B837</f>
        <v>0</v>
      </c>
      <c r="C841" s="136">
        <f>Ocorrências!C837</f>
        <v>0</v>
      </c>
      <c r="D841" s="136">
        <f>Ocorrências!D837</f>
        <v>0</v>
      </c>
      <c r="E841" s="136">
        <f>Ocorrências!E837</f>
        <v>0</v>
      </c>
      <c r="F841" s="136">
        <f>Ocorrências!F837</f>
        <v>0</v>
      </c>
      <c r="G841" s="135">
        <f>Ocorrências!A837</f>
        <v>0</v>
      </c>
      <c r="H841" s="136">
        <f>Ocorrências!H837</f>
        <v>0</v>
      </c>
    </row>
    <row r="842" spans="1:8" x14ac:dyDescent="0.2">
      <c r="A842" s="156">
        <f>Ocorrências!G838</f>
        <v>0</v>
      </c>
      <c r="B842" s="136">
        <f>Ocorrências!B838</f>
        <v>0</v>
      </c>
      <c r="C842" s="136">
        <f>Ocorrências!C838</f>
        <v>0</v>
      </c>
      <c r="D842" s="136">
        <f>Ocorrências!D838</f>
        <v>0</v>
      </c>
      <c r="E842" s="136">
        <f>Ocorrências!E838</f>
        <v>0</v>
      </c>
      <c r="F842" s="136">
        <f>Ocorrências!F838</f>
        <v>0</v>
      </c>
      <c r="G842" s="135">
        <f>Ocorrências!A838</f>
        <v>0</v>
      </c>
      <c r="H842" s="136">
        <f>Ocorrências!H838</f>
        <v>0</v>
      </c>
    </row>
    <row r="843" spans="1:8" x14ac:dyDescent="0.2">
      <c r="A843" s="156">
        <f>Ocorrências!G839</f>
        <v>0</v>
      </c>
      <c r="B843" s="136">
        <f>Ocorrências!B839</f>
        <v>0</v>
      </c>
      <c r="C843" s="136">
        <f>Ocorrências!C839</f>
        <v>0</v>
      </c>
      <c r="D843" s="136">
        <f>Ocorrências!D839</f>
        <v>0</v>
      </c>
      <c r="E843" s="136">
        <f>Ocorrências!E839</f>
        <v>0</v>
      </c>
      <c r="F843" s="136">
        <f>Ocorrências!F839</f>
        <v>0</v>
      </c>
      <c r="G843" s="135">
        <f>Ocorrências!A839</f>
        <v>0</v>
      </c>
      <c r="H843" s="136">
        <f>Ocorrências!H839</f>
        <v>0</v>
      </c>
    </row>
    <row r="844" spans="1:8" x14ac:dyDescent="0.2">
      <c r="A844" s="156">
        <f>Ocorrências!G840</f>
        <v>0</v>
      </c>
      <c r="B844" s="136">
        <f>Ocorrências!B840</f>
        <v>0</v>
      </c>
      <c r="C844" s="136">
        <f>Ocorrências!C840</f>
        <v>0</v>
      </c>
      <c r="D844" s="136">
        <f>Ocorrências!D840</f>
        <v>0</v>
      </c>
      <c r="E844" s="136">
        <f>Ocorrências!E840</f>
        <v>0</v>
      </c>
      <c r="F844" s="136">
        <f>Ocorrências!F840</f>
        <v>0</v>
      </c>
      <c r="G844" s="135">
        <f>Ocorrências!A840</f>
        <v>0</v>
      </c>
      <c r="H844" s="136">
        <f>Ocorrências!H840</f>
        <v>0</v>
      </c>
    </row>
    <row r="845" spans="1:8" x14ac:dyDescent="0.2">
      <c r="A845" s="156">
        <f>Ocorrências!G841</f>
        <v>0</v>
      </c>
      <c r="B845" s="136">
        <f>Ocorrências!B841</f>
        <v>0</v>
      </c>
      <c r="C845" s="136">
        <f>Ocorrências!C841</f>
        <v>0</v>
      </c>
      <c r="D845" s="136">
        <f>Ocorrências!D841</f>
        <v>0</v>
      </c>
      <c r="E845" s="136">
        <f>Ocorrências!E841</f>
        <v>0</v>
      </c>
      <c r="F845" s="136">
        <f>Ocorrências!F841</f>
        <v>0</v>
      </c>
      <c r="G845" s="135">
        <f>Ocorrências!A841</f>
        <v>0</v>
      </c>
      <c r="H845" s="136">
        <f>Ocorrências!H841</f>
        <v>0</v>
      </c>
    </row>
    <row r="846" spans="1:8" x14ac:dyDescent="0.2">
      <c r="A846" s="156">
        <f>Ocorrências!G842</f>
        <v>0</v>
      </c>
      <c r="B846" s="136">
        <f>Ocorrências!B842</f>
        <v>0</v>
      </c>
      <c r="C846" s="136">
        <f>Ocorrências!C842</f>
        <v>0</v>
      </c>
      <c r="D846" s="136">
        <f>Ocorrências!D842</f>
        <v>0</v>
      </c>
      <c r="E846" s="136">
        <f>Ocorrências!E842</f>
        <v>0</v>
      </c>
      <c r="F846" s="136">
        <f>Ocorrências!F842</f>
        <v>0</v>
      </c>
      <c r="G846" s="135">
        <f>Ocorrências!A842</f>
        <v>0</v>
      </c>
      <c r="H846" s="136">
        <f>Ocorrências!H842</f>
        <v>0</v>
      </c>
    </row>
    <row r="847" spans="1:8" x14ac:dyDescent="0.2">
      <c r="A847" s="156">
        <f>Ocorrências!G843</f>
        <v>0</v>
      </c>
      <c r="B847" s="136">
        <f>Ocorrências!B843</f>
        <v>0</v>
      </c>
      <c r="C847" s="136">
        <f>Ocorrências!C843</f>
        <v>0</v>
      </c>
      <c r="D847" s="136">
        <f>Ocorrências!D843</f>
        <v>0</v>
      </c>
      <c r="E847" s="136">
        <f>Ocorrências!E843</f>
        <v>0</v>
      </c>
      <c r="F847" s="136">
        <f>Ocorrências!F843</f>
        <v>0</v>
      </c>
      <c r="G847" s="135">
        <f>Ocorrências!A843</f>
        <v>0</v>
      </c>
      <c r="H847" s="136">
        <f>Ocorrências!H843</f>
        <v>0</v>
      </c>
    </row>
    <row r="848" spans="1:8" x14ac:dyDescent="0.2">
      <c r="A848" s="156">
        <f>Ocorrências!G844</f>
        <v>0</v>
      </c>
      <c r="B848" s="136">
        <f>Ocorrências!B844</f>
        <v>0</v>
      </c>
      <c r="C848" s="136">
        <f>Ocorrências!C844</f>
        <v>0</v>
      </c>
      <c r="D848" s="136">
        <f>Ocorrências!D844</f>
        <v>0</v>
      </c>
      <c r="E848" s="136">
        <f>Ocorrências!E844</f>
        <v>0</v>
      </c>
      <c r="F848" s="136">
        <f>Ocorrências!F844</f>
        <v>0</v>
      </c>
      <c r="G848" s="135">
        <f>Ocorrências!A844</f>
        <v>0</v>
      </c>
      <c r="H848" s="136">
        <f>Ocorrências!H844</f>
        <v>0</v>
      </c>
    </row>
    <row r="849" spans="1:8" x14ac:dyDescent="0.2">
      <c r="A849" s="156">
        <f>Ocorrências!G845</f>
        <v>0</v>
      </c>
      <c r="B849" s="136">
        <f>Ocorrências!B845</f>
        <v>0</v>
      </c>
      <c r="C849" s="136">
        <f>Ocorrências!C845</f>
        <v>0</v>
      </c>
      <c r="D849" s="136">
        <f>Ocorrências!D845</f>
        <v>0</v>
      </c>
      <c r="E849" s="136">
        <f>Ocorrências!E845</f>
        <v>0</v>
      </c>
      <c r="F849" s="136">
        <f>Ocorrências!F845</f>
        <v>0</v>
      </c>
      <c r="G849" s="135">
        <f>Ocorrências!A845</f>
        <v>0</v>
      </c>
      <c r="H849" s="136">
        <f>Ocorrências!H845</f>
        <v>0</v>
      </c>
    </row>
    <row r="850" spans="1:8" x14ac:dyDescent="0.2">
      <c r="A850" s="156">
        <f>Ocorrências!G846</f>
        <v>0</v>
      </c>
      <c r="B850" s="136">
        <f>Ocorrências!B846</f>
        <v>0</v>
      </c>
      <c r="C850" s="136">
        <f>Ocorrências!C846</f>
        <v>0</v>
      </c>
      <c r="D850" s="136">
        <f>Ocorrências!D846</f>
        <v>0</v>
      </c>
      <c r="E850" s="136">
        <f>Ocorrências!E846</f>
        <v>0</v>
      </c>
      <c r="F850" s="136">
        <f>Ocorrências!F846</f>
        <v>0</v>
      </c>
      <c r="G850" s="135">
        <f>Ocorrências!A846</f>
        <v>0</v>
      </c>
      <c r="H850" s="136">
        <f>Ocorrências!H846</f>
        <v>0</v>
      </c>
    </row>
    <row r="851" spans="1:8" x14ac:dyDescent="0.2">
      <c r="A851" s="156">
        <f>Ocorrências!G847</f>
        <v>0</v>
      </c>
      <c r="B851" s="136">
        <f>Ocorrências!B847</f>
        <v>0</v>
      </c>
      <c r="C851" s="136">
        <f>Ocorrências!C847</f>
        <v>0</v>
      </c>
      <c r="D851" s="136">
        <f>Ocorrências!D847</f>
        <v>0</v>
      </c>
      <c r="E851" s="136">
        <f>Ocorrências!E847</f>
        <v>0</v>
      </c>
      <c r="F851" s="136">
        <f>Ocorrências!F847</f>
        <v>0</v>
      </c>
      <c r="G851" s="135">
        <f>Ocorrências!A847</f>
        <v>0</v>
      </c>
      <c r="H851" s="136">
        <f>Ocorrências!H847</f>
        <v>0</v>
      </c>
    </row>
    <row r="852" spans="1:8" x14ac:dyDescent="0.2">
      <c r="A852" s="156">
        <f>Ocorrências!G848</f>
        <v>0</v>
      </c>
      <c r="B852" s="136">
        <f>Ocorrências!B848</f>
        <v>0</v>
      </c>
      <c r="C852" s="136">
        <f>Ocorrências!C848</f>
        <v>0</v>
      </c>
      <c r="D852" s="136">
        <f>Ocorrências!D848</f>
        <v>0</v>
      </c>
      <c r="E852" s="136">
        <f>Ocorrências!E848</f>
        <v>0</v>
      </c>
      <c r="F852" s="136">
        <f>Ocorrências!F848</f>
        <v>0</v>
      </c>
      <c r="G852" s="135">
        <f>Ocorrências!A848</f>
        <v>0</v>
      </c>
      <c r="H852" s="136">
        <f>Ocorrências!H848</f>
        <v>0</v>
      </c>
    </row>
    <row r="853" spans="1:8" x14ac:dyDescent="0.2">
      <c r="A853" s="156">
        <f>Ocorrências!G849</f>
        <v>0</v>
      </c>
      <c r="B853" s="136">
        <f>Ocorrências!B849</f>
        <v>0</v>
      </c>
      <c r="C853" s="136">
        <f>Ocorrências!C849</f>
        <v>0</v>
      </c>
      <c r="D853" s="136">
        <f>Ocorrências!D849</f>
        <v>0</v>
      </c>
      <c r="E853" s="136">
        <f>Ocorrências!E849</f>
        <v>0</v>
      </c>
      <c r="F853" s="136">
        <f>Ocorrências!F849</f>
        <v>0</v>
      </c>
      <c r="G853" s="135">
        <f>Ocorrências!A849</f>
        <v>0</v>
      </c>
      <c r="H853" s="136">
        <f>Ocorrências!H849</f>
        <v>0</v>
      </c>
    </row>
    <row r="854" spans="1:8" x14ac:dyDescent="0.2">
      <c r="A854" s="156">
        <f>Ocorrências!G850</f>
        <v>0</v>
      </c>
      <c r="B854" s="136">
        <f>Ocorrências!B850</f>
        <v>0</v>
      </c>
      <c r="C854" s="136">
        <f>Ocorrências!C850</f>
        <v>0</v>
      </c>
      <c r="D854" s="136">
        <f>Ocorrências!D850</f>
        <v>0</v>
      </c>
      <c r="E854" s="136">
        <f>Ocorrências!E850</f>
        <v>0</v>
      </c>
      <c r="F854" s="136">
        <f>Ocorrências!F850</f>
        <v>0</v>
      </c>
      <c r="G854" s="135">
        <f>Ocorrências!A850</f>
        <v>0</v>
      </c>
      <c r="H854" s="136">
        <f>Ocorrências!H850</f>
        <v>0</v>
      </c>
    </row>
    <row r="855" spans="1:8" x14ac:dyDescent="0.2">
      <c r="A855" s="156">
        <f>Ocorrências!G851</f>
        <v>0</v>
      </c>
      <c r="B855" s="136">
        <f>Ocorrências!B851</f>
        <v>0</v>
      </c>
      <c r="C855" s="136">
        <f>Ocorrências!C851</f>
        <v>0</v>
      </c>
      <c r="D855" s="136">
        <f>Ocorrências!D851</f>
        <v>0</v>
      </c>
      <c r="E855" s="136">
        <f>Ocorrências!E851</f>
        <v>0</v>
      </c>
      <c r="F855" s="136">
        <f>Ocorrências!F851</f>
        <v>0</v>
      </c>
      <c r="G855" s="135">
        <f>Ocorrências!A851</f>
        <v>0</v>
      </c>
      <c r="H855" s="136">
        <f>Ocorrências!H851</f>
        <v>0</v>
      </c>
    </row>
    <row r="856" spans="1:8" x14ac:dyDescent="0.2">
      <c r="A856" s="156">
        <f>Ocorrências!G852</f>
        <v>0</v>
      </c>
      <c r="B856" s="136">
        <f>Ocorrências!B852</f>
        <v>0</v>
      </c>
      <c r="C856" s="136">
        <f>Ocorrências!C852</f>
        <v>0</v>
      </c>
      <c r="D856" s="136">
        <f>Ocorrências!D852</f>
        <v>0</v>
      </c>
      <c r="E856" s="136">
        <f>Ocorrências!E852</f>
        <v>0</v>
      </c>
      <c r="F856" s="136">
        <f>Ocorrências!F852</f>
        <v>0</v>
      </c>
      <c r="G856" s="135">
        <f>Ocorrências!A852</f>
        <v>0</v>
      </c>
      <c r="H856" s="136">
        <f>Ocorrências!H852</f>
        <v>0</v>
      </c>
    </row>
    <row r="857" spans="1:8" x14ac:dyDescent="0.2">
      <c r="A857" s="156">
        <f>Ocorrências!G853</f>
        <v>0</v>
      </c>
      <c r="B857" s="136">
        <f>Ocorrências!B853</f>
        <v>0</v>
      </c>
      <c r="C857" s="136">
        <f>Ocorrências!C853</f>
        <v>0</v>
      </c>
      <c r="D857" s="136">
        <f>Ocorrências!D853</f>
        <v>0</v>
      </c>
      <c r="E857" s="136">
        <f>Ocorrências!E853</f>
        <v>0</v>
      </c>
      <c r="F857" s="136">
        <f>Ocorrências!F853</f>
        <v>0</v>
      </c>
      <c r="G857" s="135">
        <f>Ocorrências!A853</f>
        <v>0</v>
      </c>
      <c r="H857" s="136">
        <f>Ocorrências!H853</f>
        <v>0</v>
      </c>
    </row>
    <row r="858" spans="1:8" x14ac:dyDescent="0.2">
      <c r="A858" s="156">
        <f>Ocorrências!G854</f>
        <v>0</v>
      </c>
      <c r="B858" s="136">
        <f>Ocorrências!B854</f>
        <v>0</v>
      </c>
      <c r="C858" s="136">
        <f>Ocorrências!C854</f>
        <v>0</v>
      </c>
      <c r="D858" s="136">
        <f>Ocorrências!D854</f>
        <v>0</v>
      </c>
      <c r="E858" s="136">
        <f>Ocorrências!E854</f>
        <v>0</v>
      </c>
      <c r="F858" s="136">
        <f>Ocorrências!F854</f>
        <v>0</v>
      </c>
      <c r="G858" s="135">
        <f>Ocorrências!A854</f>
        <v>0</v>
      </c>
      <c r="H858" s="136">
        <f>Ocorrências!H854</f>
        <v>0</v>
      </c>
    </row>
    <row r="859" spans="1:8" x14ac:dyDescent="0.2">
      <c r="A859" s="156">
        <f>Ocorrências!G855</f>
        <v>0</v>
      </c>
      <c r="B859" s="136">
        <f>Ocorrências!B855</f>
        <v>0</v>
      </c>
      <c r="C859" s="136">
        <f>Ocorrências!C855</f>
        <v>0</v>
      </c>
      <c r="D859" s="136">
        <f>Ocorrências!D855</f>
        <v>0</v>
      </c>
      <c r="E859" s="136">
        <f>Ocorrências!E855</f>
        <v>0</v>
      </c>
      <c r="F859" s="136">
        <f>Ocorrências!F855</f>
        <v>0</v>
      </c>
      <c r="G859" s="135">
        <f>Ocorrências!A855</f>
        <v>0</v>
      </c>
      <c r="H859" s="136">
        <f>Ocorrências!H855</f>
        <v>0</v>
      </c>
    </row>
    <row r="860" spans="1:8" x14ac:dyDescent="0.2">
      <c r="A860" s="156">
        <f>Ocorrências!G856</f>
        <v>0</v>
      </c>
      <c r="B860" s="136">
        <f>Ocorrências!B856</f>
        <v>0</v>
      </c>
      <c r="C860" s="136">
        <f>Ocorrências!C856</f>
        <v>0</v>
      </c>
      <c r="D860" s="136">
        <f>Ocorrências!D856</f>
        <v>0</v>
      </c>
      <c r="E860" s="136">
        <f>Ocorrências!E856</f>
        <v>0</v>
      </c>
      <c r="F860" s="136">
        <f>Ocorrências!F856</f>
        <v>0</v>
      </c>
      <c r="G860" s="135">
        <f>Ocorrências!A856</f>
        <v>0</v>
      </c>
      <c r="H860" s="136">
        <f>Ocorrências!H856</f>
        <v>0</v>
      </c>
    </row>
    <row r="861" spans="1:8" x14ac:dyDescent="0.2">
      <c r="A861" s="156">
        <f>Ocorrências!G857</f>
        <v>0</v>
      </c>
      <c r="B861" s="136">
        <f>Ocorrências!B857</f>
        <v>0</v>
      </c>
      <c r="C861" s="136">
        <f>Ocorrências!C857</f>
        <v>0</v>
      </c>
      <c r="D861" s="136">
        <f>Ocorrências!D857</f>
        <v>0</v>
      </c>
      <c r="E861" s="136">
        <f>Ocorrências!E857</f>
        <v>0</v>
      </c>
      <c r="F861" s="136">
        <f>Ocorrências!F857</f>
        <v>0</v>
      </c>
      <c r="G861" s="135">
        <f>Ocorrências!A857</f>
        <v>0</v>
      </c>
      <c r="H861" s="136">
        <f>Ocorrências!H857</f>
        <v>0</v>
      </c>
    </row>
    <row r="862" spans="1:8" x14ac:dyDescent="0.2">
      <c r="A862" s="156">
        <f>Ocorrências!G858</f>
        <v>0</v>
      </c>
      <c r="B862" s="136">
        <f>Ocorrências!B858</f>
        <v>0</v>
      </c>
      <c r="C862" s="136">
        <f>Ocorrências!C858</f>
        <v>0</v>
      </c>
      <c r="D862" s="136">
        <f>Ocorrências!D858</f>
        <v>0</v>
      </c>
      <c r="E862" s="136">
        <f>Ocorrências!E858</f>
        <v>0</v>
      </c>
      <c r="F862" s="136">
        <f>Ocorrências!F858</f>
        <v>0</v>
      </c>
      <c r="G862" s="135">
        <f>Ocorrências!A858</f>
        <v>0</v>
      </c>
      <c r="H862" s="136">
        <f>Ocorrências!H858</f>
        <v>0</v>
      </c>
    </row>
    <row r="863" spans="1:8" x14ac:dyDescent="0.2">
      <c r="A863" s="156">
        <f>Ocorrências!G859</f>
        <v>0</v>
      </c>
      <c r="B863" s="136">
        <f>Ocorrências!B859</f>
        <v>0</v>
      </c>
      <c r="C863" s="136">
        <f>Ocorrências!C859</f>
        <v>0</v>
      </c>
      <c r="D863" s="136">
        <f>Ocorrências!D859</f>
        <v>0</v>
      </c>
      <c r="E863" s="136">
        <f>Ocorrências!E859</f>
        <v>0</v>
      </c>
      <c r="F863" s="136">
        <f>Ocorrências!F859</f>
        <v>0</v>
      </c>
      <c r="G863" s="135">
        <f>Ocorrências!A859</f>
        <v>0</v>
      </c>
      <c r="H863" s="136">
        <f>Ocorrências!H859</f>
        <v>0</v>
      </c>
    </row>
    <row r="864" spans="1:8" x14ac:dyDescent="0.2">
      <c r="A864" s="156">
        <f>Ocorrências!G860</f>
        <v>0</v>
      </c>
      <c r="B864" s="136">
        <f>Ocorrências!B860</f>
        <v>0</v>
      </c>
      <c r="C864" s="136">
        <f>Ocorrências!C860</f>
        <v>0</v>
      </c>
      <c r="D864" s="136">
        <f>Ocorrências!D860</f>
        <v>0</v>
      </c>
      <c r="E864" s="136">
        <f>Ocorrências!E860</f>
        <v>0</v>
      </c>
      <c r="F864" s="136">
        <f>Ocorrências!F860</f>
        <v>0</v>
      </c>
      <c r="G864" s="135">
        <f>Ocorrências!A860</f>
        <v>0</v>
      </c>
      <c r="H864" s="136">
        <f>Ocorrências!H860</f>
        <v>0</v>
      </c>
    </row>
    <row r="865" spans="1:8" x14ac:dyDescent="0.2">
      <c r="A865" s="156">
        <f>Ocorrências!G861</f>
        <v>0</v>
      </c>
      <c r="B865" s="136">
        <f>Ocorrências!B861</f>
        <v>0</v>
      </c>
      <c r="C865" s="136">
        <f>Ocorrências!C861</f>
        <v>0</v>
      </c>
      <c r="D865" s="136">
        <f>Ocorrências!D861</f>
        <v>0</v>
      </c>
      <c r="E865" s="136">
        <f>Ocorrências!E861</f>
        <v>0</v>
      </c>
      <c r="F865" s="136">
        <f>Ocorrências!F861</f>
        <v>0</v>
      </c>
      <c r="G865" s="135">
        <f>Ocorrências!A861</f>
        <v>0</v>
      </c>
      <c r="H865" s="136">
        <f>Ocorrências!H861</f>
        <v>0</v>
      </c>
    </row>
    <row r="866" spans="1:8" x14ac:dyDescent="0.2">
      <c r="A866" s="156">
        <f>Ocorrências!G862</f>
        <v>0</v>
      </c>
      <c r="B866" s="136">
        <f>Ocorrências!B862</f>
        <v>0</v>
      </c>
      <c r="C866" s="136">
        <f>Ocorrências!C862</f>
        <v>0</v>
      </c>
      <c r="D866" s="136">
        <f>Ocorrências!D862</f>
        <v>0</v>
      </c>
      <c r="E866" s="136">
        <f>Ocorrências!E862</f>
        <v>0</v>
      </c>
      <c r="F866" s="136">
        <f>Ocorrências!F862</f>
        <v>0</v>
      </c>
      <c r="G866" s="135">
        <f>Ocorrências!A862</f>
        <v>0</v>
      </c>
      <c r="H866" s="136">
        <f>Ocorrências!H862</f>
        <v>0</v>
      </c>
    </row>
    <row r="867" spans="1:8" x14ac:dyDescent="0.2">
      <c r="A867" s="156">
        <f>Ocorrências!G863</f>
        <v>0</v>
      </c>
      <c r="B867" s="136">
        <f>Ocorrências!B863</f>
        <v>0</v>
      </c>
      <c r="C867" s="136">
        <f>Ocorrências!C863</f>
        <v>0</v>
      </c>
      <c r="D867" s="136">
        <f>Ocorrências!D863</f>
        <v>0</v>
      </c>
      <c r="E867" s="136">
        <f>Ocorrências!E863</f>
        <v>0</v>
      </c>
      <c r="F867" s="136">
        <f>Ocorrências!F863</f>
        <v>0</v>
      </c>
      <c r="G867" s="135">
        <f>Ocorrências!A863</f>
        <v>0</v>
      </c>
      <c r="H867" s="136">
        <f>Ocorrências!H863</f>
        <v>0</v>
      </c>
    </row>
    <row r="868" spans="1:8" x14ac:dyDescent="0.2">
      <c r="A868" s="156">
        <f>Ocorrências!G864</f>
        <v>0</v>
      </c>
      <c r="B868" s="136">
        <f>Ocorrências!B864</f>
        <v>0</v>
      </c>
      <c r="C868" s="136">
        <f>Ocorrências!C864</f>
        <v>0</v>
      </c>
      <c r="D868" s="136">
        <f>Ocorrências!D864</f>
        <v>0</v>
      </c>
      <c r="E868" s="136">
        <f>Ocorrências!E864</f>
        <v>0</v>
      </c>
      <c r="F868" s="136">
        <f>Ocorrências!F864</f>
        <v>0</v>
      </c>
      <c r="G868" s="135">
        <f>Ocorrências!A864</f>
        <v>0</v>
      </c>
      <c r="H868" s="136">
        <f>Ocorrências!H864</f>
        <v>0</v>
      </c>
    </row>
    <row r="869" spans="1:8" x14ac:dyDescent="0.2">
      <c r="A869" s="156">
        <f>Ocorrências!G865</f>
        <v>0</v>
      </c>
      <c r="B869" s="136">
        <f>Ocorrências!B865</f>
        <v>0</v>
      </c>
      <c r="C869" s="136">
        <f>Ocorrências!C865</f>
        <v>0</v>
      </c>
      <c r="D869" s="136">
        <f>Ocorrências!D865</f>
        <v>0</v>
      </c>
      <c r="E869" s="136">
        <f>Ocorrências!E865</f>
        <v>0</v>
      </c>
      <c r="F869" s="136">
        <f>Ocorrências!F865</f>
        <v>0</v>
      </c>
      <c r="G869" s="135">
        <f>Ocorrências!A865</f>
        <v>0</v>
      </c>
      <c r="H869" s="136">
        <f>Ocorrências!H865</f>
        <v>0</v>
      </c>
    </row>
    <row r="870" spans="1:8" x14ac:dyDescent="0.2">
      <c r="A870" s="156">
        <f>Ocorrências!G866</f>
        <v>0</v>
      </c>
      <c r="B870" s="136">
        <f>Ocorrências!B866</f>
        <v>0</v>
      </c>
      <c r="C870" s="136">
        <f>Ocorrências!C866</f>
        <v>0</v>
      </c>
      <c r="D870" s="136">
        <f>Ocorrências!D866</f>
        <v>0</v>
      </c>
      <c r="E870" s="136">
        <f>Ocorrências!E866</f>
        <v>0</v>
      </c>
      <c r="F870" s="136">
        <f>Ocorrências!F866</f>
        <v>0</v>
      </c>
      <c r="G870" s="135">
        <f>Ocorrências!A866</f>
        <v>0</v>
      </c>
      <c r="H870" s="136">
        <f>Ocorrências!H866</f>
        <v>0</v>
      </c>
    </row>
    <row r="871" spans="1:8" x14ac:dyDescent="0.2">
      <c r="A871" s="156">
        <f>Ocorrências!G867</f>
        <v>0</v>
      </c>
      <c r="B871" s="136">
        <f>Ocorrências!B867</f>
        <v>0</v>
      </c>
      <c r="C871" s="136">
        <f>Ocorrências!C867</f>
        <v>0</v>
      </c>
      <c r="D871" s="136">
        <f>Ocorrências!D867</f>
        <v>0</v>
      </c>
      <c r="E871" s="136">
        <f>Ocorrências!E867</f>
        <v>0</v>
      </c>
      <c r="F871" s="136">
        <f>Ocorrências!F867</f>
        <v>0</v>
      </c>
      <c r="G871" s="135">
        <f>Ocorrências!A867</f>
        <v>0</v>
      </c>
      <c r="H871" s="136">
        <f>Ocorrências!H867</f>
        <v>0</v>
      </c>
    </row>
    <row r="872" spans="1:8" x14ac:dyDescent="0.2">
      <c r="A872" s="156">
        <f>Ocorrências!G868</f>
        <v>0</v>
      </c>
      <c r="B872" s="136">
        <f>Ocorrências!B868</f>
        <v>0</v>
      </c>
      <c r="C872" s="136">
        <f>Ocorrências!C868</f>
        <v>0</v>
      </c>
      <c r="D872" s="136">
        <f>Ocorrências!D868</f>
        <v>0</v>
      </c>
      <c r="E872" s="136">
        <f>Ocorrências!E868</f>
        <v>0</v>
      </c>
      <c r="F872" s="136">
        <f>Ocorrências!F868</f>
        <v>0</v>
      </c>
      <c r="G872" s="135">
        <f>Ocorrências!A868</f>
        <v>0</v>
      </c>
      <c r="H872" s="136">
        <f>Ocorrências!H868</f>
        <v>0</v>
      </c>
    </row>
    <row r="873" spans="1:8" x14ac:dyDescent="0.2">
      <c r="A873" s="156">
        <f>Ocorrências!G869</f>
        <v>0</v>
      </c>
      <c r="B873" s="136">
        <f>Ocorrências!B869</f>
        <v>0</v>
      </c>
      <c r="C873" s="136">
        <f>Ocorrências!C869</f>
        <v>0</v>
      </c>
      <c r="D873" s="136">
        <f>Ocorrências!D869</f>
        <v>0</v>
      </c>
      <c r="E873" s="136">
        <f>Ocorrências!E869</f>
        <v>0</v>
      </c>
      <c r="F873" s="136">
        <f>Ocorrências!F869</f>
        <v>0</v>
      </c>
      <c r="G873" s="135">
        <f>Ocorrências!A869</f>
        <v>0</v>
      </c>
      <c r="H873" s="136">
        <f>Ocorrências!H869</f>
        <v>0</v>
      </c>
    </row>
    <row r="874" spans="1:8" x14ac:dyDescent="0.2">
      <c r="A874" s="156">
        <f>Ocorrências!G870</f>
        <v>0</v>
      </c>
      <c r="B874" s="136">
        <f>Ocorrências!B870</f>
        <v>0</v>
      </c>
      <c r="C874" s="136">
        <f>Ocorrências!C870</f>
        <v>0</v>
      </c>
      <c r="D874" s="136">
        <f>Ocorrências!D870</f>
        <v>0</v>
      </c>
      <c r="E874" s="136">
        <f>Ocorrências!E870</f>
        <v>0</v>
      </c>
      <c r="F874" s="136">
        <f>Ocorrências!F870</f>
        <v>0</v>
      </c>
      <c r="G874" s="135">
        <f>Ocorrências!A870</f>
        <v>0</v>
      </c>
      <c r="H874" s="136">
        <f>Ocorrências!H870</f>
        <v>0</v>
      </c>
    </row>
    <row r="875" spans="1:8" x14ac:dyDescent="0.2">
      <c r="A875" s="156">
        <f>Ocorrências!G871</f>
        <v>0</v>
      </c>
      <c r="B875" s="136">
        <f>Ocorrências!B871</f>
        <v>0</v>
      </c>
      <c r="C875" s="136">
        <f>Ocorrências!C871</f>
        <v>0</v>
      </c>
      <c r="D875" s="136">
        <f>Ocorrências!D871</f>
        <v>0</v>
      </c>
      <c r="E875" s="136">
        <f>Ocorrências!E871</f>
        <v>0</v>
      </c>
      <c r="F875" s="136">
        <f>Ocorrências!F871</f>
        <v>0</v>
      </c>
      <c r="G875" s="135">
        <f>Ocorrências!A871</f>
        <v>0</v>
      </c>
      <c r="H875" s="136">
        <f>Ocorrências!H871</f>
        <v>0</v>
      </c>
    </row>
    <row r="876" spans="1:8" x14ac:dyDescent="0.2">
      <c r="A876" s="156">
        <f>Ocorrências!G872</f>
        <v>0</v>
      </c>
      <c r="B876" s="136">
        <f>Ocorrências!B872</f>
        <v>0</v>
      </c>
      <c r="C876" s="136">
        <f>Ocorrências!C872</f>
        <v>0</v>
      </c>
      <c r="D876" s="136">
        <f>Ocorrências!D872</f>
        <v>0</v>
      </c>
      <c r="E876" s="136">
        <f>Ocorrências!E872</f>
        <v>0</v>
      </c>
      <c r="F876" s="136">
        <f>Ocorrências!F872</f>
        <v>0</v>
      </c>
      <c r="G876" s="135">
        <f>Ocorrências!A872</f>
        <v>0</v>
      </c>
      <c r="H876" s="136">
        <f>Ocorrências!H872</f>
        <v>0</v>
      </c>
    </row>
    <row r="877" spans="1:8" x14ac:dyDescent="0.2">
      <c r="A877" s="156">
        <f>Ocorrências!G873</f>
        <v>0</v>
      </c>
      <c r="B877" s="136">
        <f>Ocorrências!B873</f>
        <v>0</v>
      </c>
      <c r="C877" s="136">
        <f>Ocorrências!C873</f>
        <v>0</v>
      </c>
      <c r="D877" s="136">
        <f>Ocorrências!D873</f>
        <v>0</v>
      </c>
      <c r="E877" s="136">
        <f>Ocorrências!E873</f>
        <v>0</v>
      </c>
      <c r="F877" s="136">
        <f>Ocorrências!F873</f>
        <v>0</v>
      </c>
      <c r="G877" s="135">
        <f>Ocorrências!A873</f>
        <v>0</v>
      </c>
      <c r="H877" s="136">
        <f>Ocorrências!H873</f>
        <v>0</v>
      </c>
    </row>
    <row r="878" spans="1:8" x14ac:dyDescent="0.2">
      <c r="A878" s="156">
        <f>Ocorrências!G874</f>
        <v>0</v>
      </c>
      <c r="B878" s="136">
        <f>Ocorrências!B874</f>
        <v>0</v>
      </c>
      <c r="C878" s="136">
        <f>Ocorrências!C874</f>
        <v>0</v>
      </c>
      <c r="D878" s="136">
        <f>Ocorrências!D874</f>
        <v>0</v>
      </c>
      <c r="E878" s="136">
        <f>Ocorrências!E874</f>
        <v>0</v>
      </c>
      <c r="F878" s="136">
        <f>Ocorrências!F874</f>
        <v>0</v>
      </c>
      <c r="G878" s="135">
        <f>Ocorrências!A874</f>
        <v>0</v>
      </c>
      <c r="H878" s="136">
        <f>Ocorrências!H874</f>
        <v>0</v>
      </c>
    </row>
    <row r="879" spans="1:8" x14ac:dyDescent="0.2">
      <c r="A879" s="156">
        <f>Ocorrências!G875</f>
        <v>0</v>
      </c>
      <c r="B879" s="136">
        <f>Ocorrências!B875</f>
        <v>0</v>
      </c>
      <c r="C879" s="136">
        <f>Ocorrências!C875</f>
        <v>0</v>
      </c>
      <c r="D879" s="136">
        <f>Ocorrências!D875</f>
        <v>0</v>
      </c>
      <c r="E879" s="136">
        <f>Ocorrências!E875</f>
        <v>0</v>
      </c>
      <c r="F879" s="136">
        <f>Ocorrências!F875</f>
        <v>0</v>
      </c>
      <c r="G879" s="135">
        <f>Ocorrências!A875</f>
        <v>0</v>
      </c>
      <c r="H879" s="136">
        <f>Ocorrências!H875</f>
        <v>0</v>
      </c>
    </row>
    <row r="880" spans="1:8" x14ac:dyDescent="0.2">
      <c r="A880" s="156">
        <f>Ocorrências!G876</f>
        <v>0</v>
      </c>
      <c r="B880" s="136">
        <f>Ocorrências!B876</f>
        <v>0</v>
      </c>
      <c r="C880" s="136">
        <f>Ocorrências!C876</f>
        <v>0</v>
      </c>
      <c r="D880" s="136">
        <f>Ocorrências!D876</f>
        <v>0</v>
      </c>
      <c r="E880" s="136">
        <f>Ocorrências!E876</f>
        <v>0</v>
      </c>
      <c r="F880" s="136">
        <f>Ocorrências!F876</f>
        <v>0</v>
      </c>
      <c r="G880" s="135">
        <f>Ocorrências!A876</f>
        <v>0</v>
      </c>
      <c r="H880" s="136">
        <f>Ocorrências!H876</f>
        <v>0</v>
      </c>
    </row>
    <row r="881" spans="1:8" x14ac:dyDescent="0.2">
      <c r="A881" s="156">
        <f>Ocorrências!G877</f>
        <v>0</v>
      </c>
      <c r="B881" s="136">
        <f>Ocorrências!B877</f>
        <v>0</v>
      </c>
      <c r="C881" s="136">
        <f>Ocorrências!C877</f>
        <v>0</v>
      </c>
      <c r="D881" s="136">
        <f>Ocorrências!D877</f>
        <v>0</v>
      </c>
      <c r="E881" s="136">
        <f>Ocorrências!E877</f>
        <v>0</v>
      </c>
      <c r="F881" s="136">
        <f>Ocorrências!F877</f>
        <v>0</v>
      </c>
      <c r="G881" s="135">
        <f>Ocorrências!A877</f>
        <v>0</v>
      </c>
      <c r="H881" s="136">
        <f>Ocorrências!H877</f>
        <v>0</v>
      </c>
    </row>
    <row r="882" spans="1:8" x14ac:dyDescent="0.2">
      <c r="A882" s="156">
        <f>Ocorrências!G878</f>
        <v>0</v>
      </c>
      <c r="B882" s="136">
        <f>Ocorrências!B878</f>
        <v>0</v>
      </c>
      <c r="C882" s="136">
        <f>Ocorrências!C878</f>
        <v>0</v>
      </c>
      <c r="D882" s="136">
        <f>Ocorrências!D878</f>
        <v>0</v>
      </c>
      <c r="E882" s="136">
        <f>Ocorrências!E878</f>
        <v>0</v>
      </c>
      <c r="F882" s="136">
        <f>Ocorrências!F878</f>
        <v>0</v>
      </c>
      <c r="G882" s="135">
        <f>Ocorrências!A878</f>
        <v>0</v>
      </c>
      <c r="H882" s="136">
        <f>Ocorrências!H878</f>
        <v>0</v>
      </c>
    </row>
    <row r="883" spans="1:8" x14ac:dyDescent="0.2">
      <c r="A883" s="156">
        <f>Ocorrências!G879</f>
        <v>0</v>
      </c>
      <c r="B883" s="136">
        <f>Ocorrências!B879</f>
        <v>0</v>
      </c>
      <c r="C883" s="136">
        <f>Ocorrências!C879</f>
        <v>0</v>
      </c>
      <c r="D883" s="136">
        <f>Ocorrências!D879</f>
        <v>0</v>
      </c>
      <c r="E883" s="136">
        <f>Ocorrências!E879</f>
        <v>0</v>
      </c>
      <c r="F883" s="136">
        <f>Ocorrências!F879</f>
        <v>0</v>
      </c>
      <c r="G883" s="135">
        <f>Ocorrências!A879</f>
        <v>0</v>
      </c>
      <c r="H883" s="136">
        <f>Ocorrências!H879</f>
        <v>0</v>
      </c>
    </row>
    <row r="884" spans="1:8" x14ac:dyDescent="0.2">
      <c r="A884" s="156">
        <f>Ocorrências!G880</f>
        <v>0</v>
      </c>
      <c r="B884" s="136">
        <f>Ocorrências!B880</f>
        <v>0</v>
      </c>
      <c r="C884" s="136">
        <f>Ocorrências!C880</f>
        <v>0</v>
      </c>
      <c r="D884" s="136">
        <f>Ocorrências!D880</f>
        <v>0</v>
      </c>
      <c r="E884" s="136">
        <f>Ocorrências!E880</f>
        <v>0</v>
      </c>
      <c r="F884" s="136">
        <f>Ocorrências!F880</f>
        <v>0</v>
      </c>
      <c r="G884" s="135">
        <f>Ocorrências!A880</f>
        <v>0</v>
      </c>
      <c r="H884" s="136">
        <f>Ocorrências!H880</f>
        <v>0</v>
      </c>
    </row>
    <row r="885" spans="1:8" x14ac:dyDescent="0.2">
      <c r="A885" s="156">
        <f>Ocorrências!G881</f>
        <v>0</v>
      </c>
      <c r="B885" s="136">
        <f>Ocorrências!B881</f>
        <v>0</v>
      </c>
      <c r="C885" s="136">
        <f>Ocorrências!C881</f>
        <v>0</v>
      </c>
      <c r="D885" s="136">
        <f>Ocorrências!D881</f>
        <v>0</v>
      </c>
      <c r="E885" s="136">
        <f>Ocorrências!E881</f>
        <v>0</v>
      </c>
      <c r="F885" s="136">
        <f>Ocorrências!F881</f>
        <v>0</v>
      </c>
      <c r="G885" s="135">
        <f>Ocorrências!A881</f>
        <v>0</v>
      </c>
      <c r="H885" s="136">
        <f>Ocorrências!H881</f>
        <v>0</v>
      </c>
    </row>
    <row r="886" spans="1:8" x14ac:dyDescent="0.2">
      <c r="A886" s="156">
        <f>Ocorrências!G882</f>
        <v>0</v>
      </c>
      <c r="B886" s="136">
        <f>Ocorrências!B882</f>
        <v>0</v>
      </c>
      <c r="C886" s="136">
        <f>Ocorrências!C882</f>
        <v>0</v>
      </c>
      <c r="D886" s="136">
        <f>Ocorrências!D882</f>
        <v>0</v>
      </c>
      <c r="E886" s="136">
        <f>Ocorrências!E882</f>
        <v>0</v>
      </c>
      <c r="F886" s="136">
        <f>Ocorrências!F882</f>
        <v>0</v>
      </c>
      <c r="G886" s="135">
        <f>Ocorrências!A882</f>
        <v>0</v>
      </c>
      <c r="H886" s="136">
        <f>Ocorrências!H882</f>
        <v>0</v>
      </c>
    </row>
    <row r="887" spans="1:8" x14ac:dyDescent="0.2">
      <c r="A887" s="156">
        <f>Ocorrências!G883</f>
        <v>0</v>
      </c>
      <c r="B887" s="136">
        <f>Ocorrências!B883</f>
        <v>0</v>
      </c>
      <c r="C887" s="136">
        <f>Ocorrências!C883</f>
        <v>0</v>
      </c>
      <c r="D887" s="136">
        <f>Ocorrências!D883</f>
        <v>0</v>
      </c>
      <c r="E887" s="136">
        <f>Ocorrências!E883</f>
        <v>0</v>
      </c>
      <c r="F887" s="136">
        <f>Ocorrências!F883</f>
        <v>0</v>
      </c>
      <c r="G887" s="135">
        <f>Ocorrências!A883</f>
        <v>0</v>
      </c>
      <c r="H887" s="136">
        <f>Ocorrências!H883</f>
        <v>0</v>
      </c>
    </row>
    <row r="888" spans="1:8" x14ac:dyDescent="0.2">
      <c r="A888" s="156">
        <f>Ocorrências!G884</f>
        <v>0</v>
      </c>
      <c r="B888" s="136">
        <f>Ocorrências!B884</f>
        <v>0</v>
      </c>
      <c r="C888" s="136">
        <f>Ocorrências!C884</f>
        <v>0</v>
      </c>
      <c r="D888" s="136">
        <f>Ocorrências!D884</f>
        <v>0</v>
      </c>
      <c r="E888" s="136">
        <f>Ocorrências!E884</f>
        <v>0</v>
      </c>
      <c r="F888" s="136">
        <f>Ocorrências!F884</f>
        <v>0</v>
      </c>
      <c r="G888" s="135">
        <f>Ocorrências!A884</f>
        <v>0</v>
      </c>
      <c r="H888" s="136">
        <f>Ocorrências!H884</f>
        <v>0</v>
      </c>
    </row>
    <row r="889" spans="1:8" x14ac:dyDescent="0.2">
      <c r="A889" s="156">
        <f>Ocorrências!G885</f>
        <v>0</v>
      </c>
      <c r="B889" s="136">
        <f>Ocorrências!B885</f>
        <v>0</v>
      </c>
      <c r="C889" s="136">
        <f>Ocorrências!C885</f>
        <v>0</v>
      </c>
      <c r="D889" s="136">
        <f>Ocorrências!D885</f>
        <v>0</v>
      </c>
      <c r="E889" s="136">
        <f>Ocorrências!E885</f>
        <v>0</v>
      </c>
      <c r="F889" s="136">
        <f>Ocorrências!F885</f>
        <v>0</v>
      </c>
      <c r="G889" s="135">
        <f>Ocorrências!A885</f>
        <v>0</v>
      </c>
      <c r="H889" s="136">
        <f>Ocorrências!H885</f>
        <v>0</v>
      </c>
    </row>
    <row r="890" spans="1:8" x14ac:dyDescent="0.2">
      <c r="A890" s="156">
        <f>Ocorrências!G886</f>
        <v>0</v>
      </c>
      <c r="B890" s="136">
        <f>Ocorrências!B886</f>
        <v>0</v>
      </c>
      <c r="C890" s="136">
        <f>Ocorrências!C886</f>
        <v>0</v>
      </c>
      <c r="D890" s="136">
        <f>Ocorrências!D886</f>
        <v>0</v>
      </c>
      <c r="E890" s="136">
        <f>Ocorrências!E886</f>
        <v>0</v>
      </c>
      <c r="F890" s="136">
        <f>Ocorrências!F886</f>
        <v>0</v>
      </c>
      <c r="G890" s="135">
        <f>Ocorrências!A886</f>
        <v>0</v>
      </c>
      <c r="H890" s="136">
        <f>Ocorrências!H886</f>
        <v>0</v>
      </c>
    </row>
    <row r="891" spans="1:8" x14ac:dyDescent="0.2">
      <c r="A891" s="156">
        <f>Ocorrências!G887</f>
        <v>0</v>
      </c>
      <c r="B891" s="136">
        <f>Ocorrências!B887</f>
        <v>0</v>
      </c>
      <c r="C891" s="136">
        <f>Ocorrências!C887</f>
        <v>0</v>
      </c>
      <c r="D891" s="136">
        <f>Ocorrências!D887</f>
        <v>0</v>
      </c>
      <c r="E891" s="136">
        <f>Ocorrências!E887</f>
        <v>0</v>
      </c>
      <c r="F891" s="136">
        <f>Ocorrências!F887</f>
        <v>0</v>
      </c>
      <c r="G891" s="135">
        <f>Ocorrências!A887</f>
        <v>0</v>
      </c>
      <c r="H891" s="136">
        <f>Ocorrências!H887</f>
        <v>0</v>
      </c>
    </row>
    <row r="892" spans="1:8" x14ac:dyDescent="0.2">
      <c r="A892" s="156">
        <f>Ocorrências!G888</f>
        <v>0</v>
      </c>
      <c r="B892" s="136">
        <f>Ocorrências!B888</f>
        <v>0</v>
      </c>
      <c r="C892" s="136">
        <f>Ocorrências!C888</f>
        <v>0</v>
      </c>
      <c r="D892" s="136">
        <f>Ocorrências!D888</f>
        <v>0</v>
      </c>
      <c r="E892" s="136">
        <f>Ocorrências!E888</f>
        <v>0</v>
      </c>
      <c r="F892" s="136">
        <f>Ocorrências!F888</f>
        <v>0</v>
      </c>
      <c r="G892" s="135">
        <f>Ocorrências!A888</f>
        <v>0</v>
      </c>
      <c r="H892" s="136">
        <f>Ocorrências!H888</f>
        <v>0</v>
      </c>
    </row>
    <row r="893" spans="1:8" x14ac:dyDescent="0.2">
      <c r="A893" s="156">
        <f>Ocorrências!G889</f>
        <v>0</v>
      </c>
      <c r="B893" s="136">
        <f>Ocorrências!B889</f>
        <v>0</v>
      </c>
      <c r="C893" s="136">
        <f>Ocorrências!C889</f>
        <v>0</v>
      </c>
      <c r="D893" s="136">
        <f>Ocorrências!D889</f>
        <v>0</v>
      </c>
      <c r="E893" s="136">
        <f>Ocorrências!E889</f>
        <v>0</v>
      </c>
      <c r="F893" s="136">
        <f>Ocorrências!F889</f>
        <v>0</v>
      </c>
      <c r="G893" s="135">
        <f>Ocorrências!A889</f>
        <v>0</v>
      </c>
      <c r="H893" s="136">
        <f>Ocorrências!H889</f>
        <v>0</v>
      </c>
    </row>
    <row r="894" spans="1:8" x14ac:dyDescent="0.2">
      <c r="A894" s="156">
        <f>Ocorrências!G890</f>
        <v>0</v>
      </c>
      <c r="B894" s="136">
        <f>Ocorrências!B890</f>
        <v>0</v>
      </c>
      <c r="C894" s="136">
        <f>Ocorrências!C890</f>
        <v>0</v>
      </c>
      <c r="D894" s="136">
        <f>Ocorrências!D890</f>
        <v>0</v>
      </c>
      <c r="E894" s="136">
        <f>Ocorrências!E890</f>
        <v>0</v>
      </c>
      <c r="F894" s="136">
        <f>Ocorrências!F890</f>
        <v>0</v>
      </c>
      <c r="G894" s="135">
        <f>Ocorrências!A890</f>
        <v>0</v>
      </c>
      <c r="H894" s="136">
        <f>Ocorrências!H890</f>
        <v>0</v>
      </c>
    </row>
    <row r="895" spans="1:8" x14ac:dyDescent="0.2">
      <c r="A895" s="156">
        <f>Ocorrências!G891</f>
        <v>0</v>
      </c>
      <c r="B895" s="136">
        <f>Ocorrências!B891</f>
        <v>0</v>
      </c>
      <c r="C895" s="136">
        <f>Ocorrências!C891</f>
        <v>0</v>
      </c>
      <c r="D895" s="136">
        <f>Ocorrências!D891</f>
        <v>0</v>
      </c>
      <c r="E895" s="136">
        <f>Ocorrências!E891</f>
        <v>0</v>
      </c>
      <c r="F895" s="136">
        <f>Ocorrências!F891</f>
        <v>0</v>
      </c>
      <c r="G895" s="135">
        <f>Ocorrências!A891</f>
        <v>0</v>
      </c>
      <c r="H895" s="136">
        <f>Ocorrências!H891</f>
        <v>0</v>
      </c>
    </row>
    <row r="896" spans="1:8" x14ac:dyDescent="0.2">
      <c r="A896" s="156">
        <f>Ocorrências!G892</f>
        <v>0</v>
      </c>
      <c r="B896" s="136">
        <f>Ocorrências!B892</f>
        <v>0</v>
      </c>
      <c r="C896" s="136">
        <f>Ocorrências!C892</f>
        <v>0</v>
      </c>
      <c r="D896" s="136">
        <f>Ocorrências!D892</f>
        <v>0</v>
      </c>
      <c r="E896" s="136">
        <f>Ocorrências!E892</f>
        <v>0</v>
      </c>
      <c r="F896" s="136">
        <f>Ocorrências!F892</f>
        <v>0</v>
      </c>
      <c r="G896" s="135">
        <f>Ocorrências!A892</f>
        <v>0</v>
      </c>
      <c r="H896" s="136">
        <f>Ocorrências!H892</f>
        <v>0</v>
      </c>
    </row>
    <row r="897" spans="1:8" x14ac:dyDescent="0.2">
      <c r="A897" s="156">
        <f>Ocorrências!G893</f>
        <v>0</v>
      </c>
      <c r="B897" s="136">
        <f>Ocorrências!B893</f>
        <v>0</v>
      </c>
      <c r="C897" s="136">
        <f>Ocorrências!C893</f>
        <v>0</v>
      </c>
      <c r="D897" s="136">
        <f>Ocorrências!D893</f>
        <v>0</v>
      </c>
      <c r="E897" s="136">
        <f>Ocorrências!E893</f>
        <v>0</v>
      </c>
      <c r="F897" s="136">
        <f>Ocorrências!F893</f>
        <v>0</v>
      </c>
      <c r="G897" s="135">
        <f>Ocorrências!A893</f>
        <v>0</v>
      </c>
      <c r="H897" s="136">
        <f>Ocorrências!H893</f>
        <v>0</v>
      </c>
    </row>
    <row r="898" spans="1:8" x14ac:dyDescent="0.2">
      <c r="A898" s="156">
        <f>Ocorrências!G894</f>
        <v>0</v>
      </c>
      <c r="B898" s="136">
        <f>Ocorrências!B894</f>
        <v>0</v>
      </c>
      <c r="C898" s="136">
        <f>Ocorrências!C894</f>
        <v>0</v>
      </c>
      <c r="D898" s="136">
        <f>Ocorrências!D894</f>
        <v>0</v>
      </c>
      <c r="E898" s="136">
        <f>Ocorrências!E894</f>
        <v>0</v>
      </c>
      <c r="F898" s="136">
        <f>Ocorrências!F894</f>
        <v>0</v>
      </c>
      <c r="G898" s="135">
        <f>Ocorrências!A894</f>
        <v>0</v>
      </c>
      <c r="H898" s="136">
        <f>Ocorrências!H894</f>
        <v>0</v>
      </c>
    </row>
    <row r="899" spans="1:8" x14ac:dyDescent="0.2">
      <c r="A899" s="156">
        <f>Ocorrências!G895</f>
        <v>0</v>
      </c>
      <c r="B899" s="136">
        <f>Ocorrências!B895</f>
        <v>0</v>
      </c>
      <c r="C899" s="136">
        <f>Ocorrências!C895</f>
        <v>0</v>
      </c>
      <c r="D899" s="136">
        <f>Ocorrências!D895</f>
        <v>0</v>
      </c>
      <c r="E899" s="136">
        <f>Ocorrências!E895</f>
        <v>0</v>
      </c>
      <c r="F899" s="136">
        <f>Ocorrências!F895</f>
        <v>0</v>
      </c>
      <c r="G899" s="135">
        <f>Ocorrências!A895</f>
        <v>0</v>
      </c>
      <c r="H899" s="136">
        <f>Ocorrências!H895</f>
        <v>0</v>
      </c>
    </row>
    <row r="900" spans="1:8" x14ac:dyDescent="0.2">
      <c r="A900" s="156">
        <f>Ocorrências!G896</f>
        <v>0</v>
      </c>
      <c r="B900" s="136">
        <f>Ocorrências!B896</f>
        <v>0</v>
      </c>
      <c r="C900" s="136">
        <f>Ocorrências!C896</f>
        <v>0</v>
      </c>
      <c r="D900" s="136">
        <f>Ocorrências!D896</f>
        <v>0</v>
      </c>
      <c r="E900" s="136">
        <f>Ocorrências!E896</f>
        <v>0</v>
      </c>
      <c r="F900" s="136">
        <f>Ocorrências!F896</f>
        <v>0</v>
      </c>
      <c r="G900" s="135">
        <f>Ocorrências!A896</f>
        <v>0</v>
      </c>
      <c r="H900" s="136">
        <f>Ocorrências!H896</f>
        <v>0</v>
      </c>
    </row>
    <row r="901" spans="1:8" x14ac:dyDescent="0.2">
      <c r="A901" s="156">
        <f>Ocorrências!G897</f>
        <v>0</v>
      </c>
      <c r="B901" s="136">
        <f>Ocorrências!B897</f>
        <v>0</v>
      </c>
      <c r="C901" s="136">
        <f>Ocorrências!C897</f>
        <v>0</v>
      </c>
      <c r="D901" s="136">
        <f>Ocorrências!D897</f>
        <v>0</v>
      </c>
      <c r="E901" s="136">
        <f>Ocorrências!E897</f>
        <v>0</v>
      </c>
      <c r="F901" s="136">
        <f>Ocorrências!F897</f>
        <v>0</v>
      </c>
      <c r="G901" s="135">
        <f>Ocorrências!A897</f>
        <v>0</v>
      </c>
      <c r="H901" s="136">
        <f>Ocorrências!H897</f>
        <v>0</v>
      </c>
    </row>
    <row r="902" spans="1:8" x14ac:dyDescent="0.2">
      <c r="A902" s="156">
        <f>Ocorrências!G898</f>
        <v>0</v>
      </c>
      <c r="B902" s="136">
        <f>Ocorrências!B898</f>
        <v>0</v>
      </c>
      <c r="C902" s="136">
        <f>Ocorrências!C898</f>
        <v>0</v>
      </c>
      <c r="D902" s="136">
        <f>Ocorrências!D898</f>
        <v>0</v>
      </c>
      <c r="E902" s="136">
        <f>Ocorrências!E898</f>
        <v>0</v>
      </c>
      <c r="F902" s="136">
        <f>Ocorrências!F898</f>
        <v>0</v>
      </c>
      <c r="G902" s="135">
        <f>Ocorrências!A898</f>
        <v>0</v>
      </c>
      <c r="H902" s="136">
        <f>Ocorrências!H898</f>
        <v>0</v>
      </c>
    </row>
    <row r="903" spans="1:8" x14ac:dyDescent="0.2">
      <c r="A903" s="156">
        <f>Ocorrências!G899</f>
        <v>0</v>
      </c>
      <c r="B903" s="136">
        <f>Ocorrências!B899</f>
        <v>0</v>
      </c>
      <c r="C903" s="136">
        <f>Ocorrências!C899</f>
        <v>0</v>
      </c>
      <c r="D903" s="136">
        <f>Ocorrências!D899</f>
        <v>0</v>
      </c>
      <c r="E903" s="136">
        <f>Ocorrências!E899</f>
        <v>0</v>
      </c>
      <c r="F903" s="136">
        <f>Ocorrências!F899</f>
        <v>0</v>
      </c>
      <c r="G903" s="135">
        <f>Ocorrências!A899</f>
        <v>0</v>
      </c>
      <c r="H903" s="136">
        <f>Ocorrências!H899</f>
        <v>0</v>
      </c>
    </row>
    <row r="904" spans="1:8" x14ac:dyDescent="0.2">
      <c r="A904" s="156">
        <f>Ocorrências!G900</f>
        <v>0</v>
      </c>
      <c r="B904" s="136">
        <f>Ocorrências!B900</f>
        <v>0</v>
      </c>
      <c r="C904" s="136">
        <f>Ocorrências!C900</f>
        <v>0</v>
      </c>
      <c r="D904" s="136">
        <f>Ocorrências!D900</f>
        <v>0</v>
      </c>
      <c r="E904" s="136">
        <f>Ocorrências!E900</f>
        <v>0</v>
      </c>
      <c r="F904" s="136">
        <f>Ocorrências!F900</f>
        <v>0</v>
      </c>
      <c r="G904" s="135">
        <f>Ocorrências!A900</f>
        <v>0</v>
      </c>
      <c r="H904" s="136">
        <f>Ocorrências!H900</f>
        <v>0</v>
      </c>
    </row>
    <row r="905" spans="1:8" x14ac:dyDescent="0.2">
      <c r="A905" s="156">
        <f>Ocorrências!G901</f>
        <v>0</v>
      </c>
      <c r="B905" s="136">
        <f>Ocorrências!B901</f>
        <v>0</v>
      </c>
      <c r="C905" s="136">
        <f>Ocorrências!C901</f>
        <v>0</v>
      </c>
      <c r="D905" s="136">
        <f>Ocorrências!D901</f>
        <v>0</v>
      </c>
      <c r="E905" s="136">
        <f>Ocorrências!E901</f>
        <v>0</v>
      </c>
      <c r="F905" s="136">
        <f>Ocorrências!F901</f>
        <v>0</v>
      </c>
      <c r="G905" s="135">
        <f>Ocorrências!A901</f>
        <v>0</v>
      </c>
      <c r="H905" s="136">
        <f>Ocorrências!H901</f>
        <v>0</v>
      </c>
    </row>
    <row r="906" spans="1:8" x14ac:dyDescent="0.2">
      <c r="A906" s="156">
        <f>Ocorrências!G902</f>
        <v>0</v>
      </c>
      <c r="B906" s="136">
        <f>Ocorrências!B902</f>
        <v>0</v>
      </c>
      <c r="C906" s="136">
        <f>Ocorrências!C902</f>
        <v>0</v>
      </c>
      <c r="D906" s="136">
        <f>Ocorrências!D902</f>
        <v>0</v>
      </c>
      <c r="E906" s="136">
        <f>Ocorrências!E902</f>
        <v>0</v>
      </c>
      <c r="F906" s="136">
        <f>Ocorrências!F902</f>
        <v>0</v>
      </c>
      <c r="G906" s="135">
        <f>Ocorrências!A902</f>
        <v>0</v>
      </c>
      <c r="H906" s="136">
        <f>Ocorrências!H902</f>
        <v>0</v>
      </c>
    </row>
    <row r="907" spans="1:8" x14ac:dyDescent="0.2">
      <c r="A907" s="156">
        <f>Ocorrências!G903</f>
        <v>0</v>
      </c>
      <c r="B907" s="136">
        <f>Ocorrências!B903</f>
        <v>0</v>
      </c>
      <c r="C907" s="136">
        <f>Ocorrências!C903</f>
        <v>0</v>
      </c>
      <c r="D907" s="136">
        <f>Ocorrências!D903</f>
        <v>0</v>
      </c>
      <c r="E907" s="136">
        <f>Ocorrências!E903</f>
        <v>0</v>
      </c>
      <c r="F907" s="136">
        <f>Ocorrências!F903</f>
        <v>0</v>
      </c>
      <c r="G907" s="135">
        <f>Ocorrências!A903</f>
        <v>0</v>
      </c>
      <c r="H907" s="136">
        <f>Ocorrências!H903</f>
        <v>0</v>
      </c>
    </row>
    <row r="908" spans="1:8" x14ac:dyDescent="0.2">
      <c r="A908" s="156">
        <f>Ocorrências!G904</f>
        <v>0</v>
      </c>
      <c r="B908" s="136">
        <f>Ocorrências!B904</f>
        <v>0</v>
      </c>
      <c r="C908" s="136">
        <f>Ocorrências!C904</f>
        <v>0</v>
      </c>
      <c r="D908" s="136">
        <f>Ocorrências!D904</f>
        <v>0</v>
      </c>
      <c r="E908" s="136">
        <f>Ocorrências!E904</f>
        <v>0</v>
      </c>
      <c r="F908" s="136">
        <f>Ocorrências!F904</f>
        <v>0</v>
      </c>
      <c r="G908" s="135">
        <f>Ocorrências!A904</f>
        <v>0</v>
      </c>
      <c r="H908" s="136">
        <f>Ocorrências!H904</f>
        <v>0</v>
      </c>
    </row>
    <row r="909" spans="1:8" x14ac:dyDescent="0.2">
      <c r="A909" s="156">
        <f>Ocorrências!G905</f>
        <v>0</v>
      </c>
      <c r="B909" s="136">
        <f>Ocorrências!B905</f>
        <v>0</v>
      </c>
      <c r="C909" s="136">
        <f>Ocorrências!C905</f>
        <v>0</v>
      </c>
      <c r="D909" s="136">
        <f>Ocorrências!D905</f>
        <v>0</v>
      </c>
      <c r="E909" s="136">
        <f>Ocorrências!E905</f>
        <v>0</v>
      </c>
      <c r="F909" s="136">
        <f>Ocorrências!F905</f>
        <v>0</v>
      </c>
      <c r="G909" s="135">
        <f>Ocorrências!A905</f>
        <v>0</v>
      </c>
      <c r="H909" s="136">
        <f>Ocorrências!H905</f>
        <v>0</v>
      </c>
    </row>
    <row r="910" spans="1:8" x14ac:dyDescent="0.2">
      <c r="A910" s="156">
        <f>Ocorrências!G906</f>
        <v>0</v>
      </c>
      <c r="B910" s="136">
        <f>Ocorrências!B906</f>
        <v>0</v>
      </c>
      <c r="C910" s="136">
        <f>Ocorrências!C906</f>
        <v>0</v>
      </c>
      <c r="D910" s="136">
        <f>Ocorrências!D906</f>
        <v>0</v>
      </c>
      <c r="E910" s="136">
        <f>Ocorrências!E906</f>
        <v>0</v>
      </c>
      <c r="F910" s="136">
        <f>Ocorrências!F906</f>
        <v>0</v>
      </c>
      <c r="G910" s="135">
        <f>Ocorrências!A906</f>
        <v>0</v>
      </c>
      <c r="H910" s="136">
        <f>Ocorrências!H906</f>
        <v>0</v>
      </c>
    </row>
    <row r="911" spans="1:8" x14ac:dyDescent="0.2">
      <c r="A911" s="156">
        <f>Ocorrências!G907</f>
        <v>0</v>
      </c>
      <c r="B911" s="136">
        <f>Ocorrências!B907</f>
        <v>0</v>
      </c>
      <c r="C911" s="136">
        <f>Ocorrências!C907</f>
        <v>0</v>
      </c>
      <c r="D911" s="136">
        <f>Ocorrências!D907</f>
        <v>0</v>
      </c>
      <c r="E911" s="136">
        <f>Ocorrências!E907</f>
        <v>0</v>
      </c>
      <c r="F911" s="136">
        <f>Ocorrências!F907</f>
        <v>0</v>
      </c>
      <c r="G911" s="135">
        <f>Ocorrências!A907</f>
        <v>0</v>
      </c>
      <c r="H911" s="136">
        <f>Ocorrências!H907</f>
        <v>0</v>
      </c>
    </row>
    <row r="912" spans="1:8" x14ac:dyDescent="0.2">
      <c r="A912" s="156">
        <f>Ocorrências!G908</f>
        <v>0</v>
      </c>
      <c r="B912" s="136">
        <f>Ocorrências!B908</f>
        <v>0</v>
      </c>
      <c r="C912" s="136">
        <f>Ocorrências!C908</f>
        <v>0</v>
      </c>
      <c r="D912" s="136">
        <f>Ocorrências!D908</f>
        <v>0</v>
      </c>
      <c r="E912" s="136">
        <f>Ocorrências!E908</f>
        <v>0</v>
      </c>
      <c r="F912" s="136">
        <f>Ocorrências!F908</f>
        <v>0</v>
      </c>
      <c r="G912" s="135">
        <f>Ocorrências!A908</f>
        <v>0</v>
      </c>
      <c r="H912" s="136">
        <f>Ocorrências!H908</f>
        <v>0</v>
      </c>
    </row>
    <row r="913" spans="1:8" x14ac:dyDescent="0.2">
      <c r="A913" s="156">
        <f>Ocorrências!G909</f>
        <v>0</v>
      </c>
      <c r="B913" s="136">
        <f>Ocorrências!B909</f>
        <v>0</v>
      </c>
      <c r="C913" s="136">
        <f>Ocorrências!C909</f>
        <v>0</v>
      </c>
      <c r="D913" s="136">
        <f>Ocorrências!D909</f>
        <v>0</v>
      </c>
      <c r="E913" s="136">
        <f>Ocorrências!E909</f>
        <v>0</v>
      </c>
      <c r="F913" s="136">
        <f>Ocorrências!F909</f>
        <v>0</v>
      </c>
      <c r="G913" s="135">
        <f>Ocorrências!A909</f>
        <v>0</v>
      </c>
      <c r="H913" s="136">
        <f>Ocorrências!H909</f>
        <v>0</v>
      </c>
    </row>
    <row r="914" spans="1:8" x14ac:dyDescent="0.2">
      <c r="A914" s="156">
        <f>Ocorrências!G910</f>
        <v>0</v>
      </c>
      <c r="B914" s="136">
        <f>Ocorrências!B910</f>
        <v>0</v>
      </c>
      <c r="C914" s="136">
        <f>Ocorrências!C910</f>
        <v>0</v>
      </c>
      <c r="D914" s="136">
        <f>Ocorrências!D910</f>
        <v>0</v>
      </c>
      <c r="E914" s="136">
        <f>Ocorrências!E910</f>
        <v>0</v>
      </c>
      <c r="F914" s="136">
        <f>Ocorrências!F910</f>
        <v>0</v>
      </c>
      <c r="G914" s="135">
        <f>Ocorrências!A910</f>
        <v>0</v>
      </c>
      <c r="H914" s="136">
        <f>Ocorrências!H910</f>
        <v>0</v>
      </c>
    </row>
    <row r="915" spans="1:8" x14ac:dyDescent="0.2">
      <c r="A915" s="156">
        <f>Ocorrências!G911</f>
        <v>0</v>
      </c>
      <c r="B915" s="136">
        <f>Ocorrências!B911</f>
        <v>0</v>
      </c>
      <c r="C915" s="136">
        <f>Ocorrências!C911</f>
        <v>0</v>
      </c>
      <c r="D915" s="136">
        <f>Ocorrências!D911</f>
        <v>0</v>
      </c>
      <c r="E915" s="136">
        <f>Ocorrências!E911</f>
        <v>0</v>
      </c>
      <c r="F915" s="136">
        <f>Ocorrências!F911</f>
        <v>0</v>
      </c>
      <c r="G915" s="135">
        <f>Ocorrências!A911</f>
        <v>0</v>
      </c>
      <c r="H915" s="136">
        <f>Ocorrências!H911</f>
        <v>0</v>
      </c>
    </row>
    <row r="916" spans="1:8" x14ac:dyDescent="0.2">
      <c r="A916" s="156">
        <f>Ocorrências!G912</f>
        <v>0</v>
      </c>
      <c r="B916" s="136">
        <f>Ocorrências!B912</f>
        <v>0</v>
      </c>
      <c r="C916" s="136">
        <f>Ocorrências!C912</f>
        <v>0</v>
      </c>
      <c r="D916" s="136">
        <f>Ocorrências!D912</f>
        <v>0</v>
      </c>
      <c r="E916" s="136">
        <f>Ocorrências!E912</f>
        <v>0</v>
      </c>
      <c r="F916" s="136">
        <f>Ocorrências!F912</f>
        <v>0</v>
      </c>
      <c r="G916" s="135">
        <f>Ocorrências!A912</f>
        <v>0</v>
      </c>
      <c r="H916" s="136">
        <f>Ocorrências!H912</f>
        <v>0</v>
      </c>
    </row>
    <row r="917" spans="1:8" x14ac:dyDescent="0.2">
      <c r="A917" s="156">
        <f>Ocorrências!G913</f>
        <v>0</v>
      </c>
      <c r="B917" s="136">
        <f>Ocorrências!B913</f>
        <v>0</v>
      </c>
      <c r="C917" s="136">
        <f>Ocorrências!C913</f>
        <v>0</v>
      </c>
      <c r="D917" s="136">
        <f>Ocorrências!D913</f>
        <v>0</v>
      </c>
      <c r="E917" s="136">
        <f>Ocorrências!E913</f>
        <v>0</v>
      </c>
      <c r="F917" s="136">
        <f>Ocorrências!F913</f>
        <v>0</v>
      </c>
      <c r="G917" s="135">
        <f>Ocorrências!A913</f>
        <v>0</v>
      </c>
      <c r="H917" s="136">
        <f>Ocorrências!H913</f>
        <v>0</v>
      </c>
    </row>
    <row r="918" spans="1:8" x14ac:dyDescent="0.2">
      <c r="A918" s="156">
        <f>Ocorrências!G914</f>
        <v>0</v>
      </c>
      <c r="B918" s="136">
        <f>Ocorrências!B914</f>
        <v>0</v>
      </c>
      <c r="C918" s="136">
        <f>Ocorrências!C914</f>
        <v>0</v>
      </c>
      <c r="D918" s="136">
        <f>Ocorrências!D914</f>
        <v>0</v>
      </c>
      <c r="E918" s="136">
        <f>Ocorrências!E914</f>
        <v>0</v>
      </c>
      <c r="F918" s="136">
        <f>Ocorrências!F914</f>
        <v>0</v>
      </c>
      <c r="G918" s="135">
        <f>Ocorrências!A914</f>
        <v>0</v>
      </c>
      <c r="H918" s="136">
        <f>Ocorrências!H914</f>
        <v>0</v>
      </c>
    </row>
    <row r="919" spans="1:8" x14ac:dyDescent="0.2">
      <c r="A919" s="156">
        <f>Ocorrências!G915</f>
        <v>0</v>
      </c>
      <c r="B919" s="136">
        <f>Ocorrências!B915</f>
        <v>0</v>
      </c>
      <c r="C919" s="136">
        <f>Ocorrências!C915</f>
        <v>0</v>
      </c>
      <c r="D919" s="136">
        <f>Ocorrências!D915</f>
        <v>0</v>
      </c>
      <c r="E919" s="136">
        <f>Ocorrências!E915</f>
        <v>0</v>
      </c>
      <c r="F919" s="136">
        <f>Ocorrências!F915</f>
        <v>0</v>
      </c>
      <c r="G919" s="135">
        <f>Ocorrências!A915</f>
        <v>0</v>
      </c>
      <c r="H919" s="136">
        <f>Ocorrências!H915</f>
        <v>0</v>
      </c>
    </row>
    <row r="920" spans="1:8" x14ac:dyDescent="0.2">
      <c r="A920" s="156">
        <f>Ocorrências!G916</f>
        <v>0</v>
      </c>
      <c r="B920" s="136">
        <f>Ocorrências!B916</f>
        <v>0</v>
      </c>
      <c r="C920" s="136">
        <f>Ocorrências!C916</f>
        <v>0</v>
      </c>
      <c r="D920" s="136">
        <f>Ocorrências!D916</f>
        <v>0</v>
      </c>
      <c r="E920" s="136">
        <f>Ocorrências!E916</f>
        <v>0</v>
      </c>
      <c r="F920" s="136">
        <f>Ocorrências!F916</f>
        <v>0</v>
      </c>
      <c r="G920" s="135">
        <f>Ocorrências!A916</f>
        <v>0</v>
      </c>
      <c r="H920" s="136">
        <f>Ocorrências!H916</f>
        <v>0</v>
      </c>
    </row>
    <row r="921" spans="1:8" x14ac:dyDescent="0.2">
      <c r="A921" s="156">
        <f>Ocorrências!G917</f>
        <v>0</v>
      </c>
      <c r="B921" s="136">
        <f>Ocorrências!B917</f>
        <v>0</v>
      </c>
      <c r="C921" s="136">
        <f>Ocorrências!C917</f>
        <v>0</v>
      </c>
      <c r="D921" s="136">
        <f>Ocorrências!D917</f>
        <v>0</v>
      </c>
      <c r="E921" s="136">
        <f>Ocorrências!E917</f>
        <v>0</v>
      </c>
      <c r="F921" s="136">
        <f>Ocorrências!F917</f>
        <v>0</v>
      </c>
      <c r="G921" s="135">
        <f>Ocorrências!A917</f>
        <v>0</v>
      </c>
      <c r="H921" s="136">
        <f>Ocorrências!H917</f>
        <v>0</v>
      </c>
    </row>
    <row r="922" spans="1:8" x14ac:dyDescent="0.2">
      <c r="A922" s="156">
        <f>Ocorrências!G918</f>
        <v>0</v>
      </c>
      <c r="B922" s="136">
        <f>Ocorrências!B918</f>
        <v>0</v>
      </c>
      <c r="C922" s="136">
        <f>Ocorrências!C918</f>
        <v>0</v>
      </c>
      <c r="D922" s="136">
        <f>Ocorrências!D918</f>
        <v>0</v>
      </c>
      <c r="E922" s="136">
        <f>Ocorrências!E918</f>
        <v>0</v>
      </c>
      <c r="F922" s="136">
        <f>Ocorrências!F918</f>
        <v>0</v>
      </c>
      <c r="G922" s="135">
        <f>Ocorrências!A918</f>
        <v>0</v>
      </c>
      <c r="H922" s="136">
        <f>Ocorrências!H918</f>
        <v>0</v>
      </c>
    </row>
    <row r="923" spans="1:8" x14ac:dyDescent="0.2">
      <c r="A923" s="156">
        <f>Ocorrências!G919</f>
        <v>0</v>
      </c>
      <c r="B923" s="136">
        <f>Ocorrências!B919</f>
        <v>0</v>
      </c>
      <c r="C923" s="136">
        <f>Ocorrências!C919</f>
        <v>0</v>
      </c>
      <c r="D923" s="136">
        <f>Ocorrências!D919</f>
        <v>0</v>
      </c>
      <c r="E923" s="136">
        <f>Ocorrências!E919</f>
        <v>0</v>
      </c>
      <c r="F923" s="136">
        <f>Ocorrências!F919</f>
        <v>0</v>
      </c>
      <c r="G923" s="135">
        <f>Ocorrências!A919</f>
        <v>0</v>
      </c>
      <c r="H923" s="136">
        <f>Ocorrências!H919</f>
        <v>0</v>
      </c>
    </row>
    <row r="924" spans="1:8" x14ac:dyDescent="0.2">
      <c r="A924" s="156">
        <f>Ocorrências!G920</f>
        <v>0</v>
      </c>
      <c r="B924" s="136">
        <f>Ocorrências!B920</f>
        <v>0</v>
      </c>
      <c r="C924" s="136">
        <f>Ocorrências!C920</f>
        <v>0</v>
      </c>
      <c r="D924" s="136">
        <f>Ocorrências!D920</f>
        <v>0</v>
      </c>
      <c r="E924" s="136">
        <f>Ocorrências!E920</f>
        <v>0</v>
      </c>
      <c r="F924" s="136">
        <f>Ocorrências!F920</f>
        <v>0</v>
      </c>
      <c r="G924" s="135">
        <f>Ocorrências!A920</f>
        <v>0</v>
      </c>
      <c r="H924" s="136">
        <f>Ocorrências!H920</f>
        <v>0</v>
      </c>
    </row>
    <row r="925" spans="1:8" x14ac:dyDescent="0.2">
      <c r="A925" s="156">
        <f>Ocorrências!G921</f>
        <v>0</v>
      </c>
      <c r="B925" s="136">
        <f>Ocorrências!B921</f>
        <v>0</v>
      </c>
      <c r="C925" s="136">
        <f>Ocorrências!C921</f>
        <v>0</v>
      </c>
      <c r="D925" s="136">
        <f>Ocorrências!D921</f>
        <v>0</v>
      </c>
      <c r="E925" s="136">
        <f>Ocorrências!E921</f>
        <v>0</v>
      </c>
      <c r="F925" s="136">
        <f>Ocorrências!F921</f>
        <v>0</v>
      </c>
      <c r="G925" s="135">
        <f>Ocorrências!A921</f>
        <v>0</v>
      </c>
      <c r="H925" s="136">
        <f>Ocorrências!H921</f>
        <v>0</v>
      </c>
    </row>
    <row r="926" spans="1:8" x14ac:dyDescent="0.2">
      <c r="A926" s="156">
        <f>Ocorrências!G922</f>
        <v>0</v>
      </c>
      <c r="B926" s="136">
        <f>Ocorrências!B922</f>
        <v>0</v>
      </c>
      <c r="C926" s="136">
        <f>Ocorrências!C922</f>
        <v>0</v>
      </c>
      <c r="D926" s="136">
        <f>Ocorrências!D922</f>
        <v>0</v>
      </c>
      <c r="E926" s="136">
        <f>Ocorrências!E922</f>
        <v>0</v>
      </c>
      <c r="F926" s="136">
        <f>Ocorrências!F922</f>
        <v>0</v>
      </c>
      <c r="G926" s="135">
        <f>Ocorrências!A922</f>
        <v>0</v>
      </c>
      <c r="H926" s="136">
        <f>Ocorrências!H922</f>
        <v>0</v>
      </c>
    </row>
    <row r="927" spans="1:8" x14ac:dyDescent="0.2">
      <c r="A927" s="156">
        <f>Ocorrências!G923</f>
        <v>0</v>
      </c>
      <c r="B927" s="136">
        <f>Ocorrências!B923</f>
        <v>0</v>
      </c>
      <c r="C927" s="136">
        <f>Ocorrências!C923</f>
        <v>0</v>
      </c>
      <c r="D927" s="136">
        <f>Ocorrências!D923</f>
        <v>0</v>
      </c>
      <c r="E927" s="136">
        <f>Ocorrências!E923</f>
        <v>0</v>
      </c>
      <c r="F927" s="136">
        <f>Ocorrências!F923</f>
        <v>0</v>
      </c>
      <c r="G927" s="135">
        <f>Ocorrências!A923</f>
        <v>0</v>
      </c>
      <c r="H927" s="136">
        <f>Ocorrências!H923</f>
        <v>0</v>
      </c>
    </row>
    <row r="928" spans="1:8" x14ac:dyDescent="0.2">
      <c r="A928" s="156">
        <f>Ocorrências!G924</f>
        <v>0</v>
      </c>
      <c r="B928" s="136">
        <f>Ocorrências!B924</f>
        <v>0</v>
      </c>
      <c r="C928" s="136">
        <f>Ocorrências!C924</f>
        <v>0</v>
      </c>
      <c r="D928" s="136">
        <f>Ocorrências!D924</f>
        <v>0</v>
      </c>
      <c r="E928" s="136">
        <f>Ocorrências!E924</f>
        <v>0</v>
      </c>
      <c r="F928" s="136">
        <f>Ocorrências!F924</f>
        <v>0</v>
      </c>
      <c r="G928" s="135">
        <f>Ocorrências!A924</f>
        <v>0</v>
      </c>
      <c r="H928" s="136">
        <f>Ocorrências!H924</f>
        <v>0</v>
      </c>
    </row>
    <row r="929" spans="1:8" x14ac:dyDescent="0.2">
      <c r="A929" s="156">
        <f>Ocorrências!G925</f>
        <v>0</v>
      </c>
      <c r="B929" s="136">
        <f>Ocorrências!B925</f>
        <v>0</v>
      </c>
      <c r="C929" s="136">
        <f>Ocorrências!C925</f>
        <v>0</v>
      </c>
      <c r="D929" s="136">
        <f>Ocorrências!D925</f>
        <v>0</v>
      </c>
      <c r="E929" s="136">
        <f>Ocorrências!E925</f>
        <v>0</v>
      </c>
      <c r="F929" s="136">
        <f>Ocorrências!F925</f>
        <v>0</v>
      </c>
      <c r="G929" s="135">
        <f>Ocorrências!A925</f>
        <v>0</v>
      </c>
      <c r="H929" s="136">
        <f>Ocorrências!H925</f>
        <v>0</v>
      </c>
    </row>
    <row r="930" spans="1:8" x14ac:dyDescent="0.2">
      <c r="A930" s="156">
        <f>Ocorrências!G926</f>
        <v>0</v>
      </c>
      <c r="B930" s="136">
        <f>Ocorrências!B926</f>
        <v>0</v>
      </c>
      <c r="C930" s="136">
        <f>Ocorrências!C926</f>
        <v>0</v>
      </c>
      <c r="D930" s="136">
        <f>Ocorrências!D926</f>
        <v>0</v>
      </c>
      <c r="E930" s="136">
        <f>Ocorrências!E926</f>
        <v>0</v>
      </c>
      <c r="F930" s="136">
        <f>Ocorrências!F926</f>
        <v>0</v>
      </c>
      <c r="G930" s="135">
        <f>Ocorrências!A926</f>
        <v>0</v>
      </c>
      <c r="H930" s="136">
        <f>Ocorrências!H926</f>
        <v>0</v>
      </c>
    </row>
    <row r="931" spans="1:8" x14ac:dyDescent="0.2">
      <c r="A931" s="156">
        <f>Ocorrências!G927</f>
        <v>0</v>
      </c>
      <c r="B931" s="136">
        <f>Ocorrências!B927</f>
        <v>0</v>
      </c>
      <c r="C931" s="136">
        <f>Ocorrências!C927</f>
        <v>0</v>
      </c>
      <c r="D931" s="136">
        <f>Ocorrências!D927</f>
        <v>0</v>
      </c>
      <c r="E931" s="136">
        <f>Ocorrências!E927</f>
        <v>0</v>
      </c>
      <c r="F931" s="136">
        <f>Ocorrências!F927</f>
        <v>0</v>
      </c>
      <c r="G931" s="135">
        <f>Ocorrências!A927</f>
        <v>0</v>
      </c>
      <c r="H931" s="136">
        <f>Ocorrências!H927</f>
        <v>0</v>
      </c>
    </row>
    <row r="932" spans="1:8" x14ac:dyDescent="0.2">
      <c r="A932" s="156">
        <f>Ocorrências!G928</f>
        <v>0</v>
      </c>
      <c r="B932" s="136">
        <f>Ocorrências!B928</f>
        <v>0</v>
      </c>
      <c r="C932" s="136">
        <f>Ocorrências!C928</f>
        <v>0</v>
      </c>
      <c r="D932" s="136">
        <f>Ocorrências!D928</f>
        <v>0</v>
      </c>
      <c r="E932" s="136">
        <f>Ocorrências!E928</f>
        <v>0</v>
      </c>
      <c r="F932" s="136">
        <f>Ocorrências!F928</f>
        <v>0</v>
      </c>
      <c r="G932" s="135">
        <f>Ocorrências!A928</f>
        <v>0</v>
      </c>
      <c r="H932" s="136">
        <f>Ocorrências!H928</f>
        <v>0</v>
      </c>
    </row>
    <row r="933" spans="1:8" x14ac:dyDescent="0.2">
      <c r="A933" s="156">
        <f>Ocorrências!G929</f>
        <v>0</v>
      </c>
      <c r="B933" s="136">
        <f>Ocorrências!B929</f>
        <v>0</v>
      </c>
      <c r="C933" s="136">
        <f>Ocorrências!C929</f>
        <v>0</v>
      </c>
      <c r="D933" s="136">
        <f>Ocorrências!D929</f>
        <v>0</v>
      </c>
      <c r="E933" s="136">
        <f>Ocorrências!E929</f>
        <v>0</v>
      </c>
      <c r="F933" s="136">
        <f>Ocorrências!F929</f>
        <v>0</v>
      </c>
      <c r="G933" s="135">
        <f>Ocorrências!A929</f>
        <v>0</v>
      </c>
      <c r="H933" s="136">
        <f>Ocorrências!H929</f>
        <v>0</v>
      </c>
    </row>
    <row r="934" spans="1:8" x14ac:dyDescent="0.2">
      <c r="A934" s="156">
        <f>Ocorrências!G930</f>
        <v>0</v>
      </c>
      <c r="B934" s="136">
        <f>Ocorrências!B930</f>
        <v>0</v>
      </c>
      <c r="C934" s="136">
        <f>Ocorrências!C930</f>
        <v>0</v>
      </c>
      <c r="D934" s="136">
        <f>Ocorrências!D930</f>
        <v>0</v>
      </c>
      <c r="E934" s="136">
        <f>Ocorrências!E930</f>
        <v>0</v>
      </c>
      <c r="F934" s="136">
        <f>Ocorrências!F930</f>
        <v>0</v>
      </c>
      <c r="G934" s="135">
        <f>Ocorrências!A930</f>
        <v>0</v>
      </c>
      <c r="H934" s="136">
        <f>Ocorrências!H930</f>
        <v>0</v>
      </c>
    </row>
    <row r="935" spans="1:8" x14ac:dyDescent="0.2">
      <c r="A935" s="156">
        <f>Ocorrências!G931</f>
        <v>0</v>
      </c>
      <c r="B935" s="136">
        <f>Ocorrências!B931</f>
        <v>0</v>
      </c>
      <c r="C935" s="136">
        <f>Ocorrências!C931</f>
        <v>0</v>
      </c>
      <c r="D935" s="136">
        <f>Ocorrências!D931</f>
        <v>0</v>
      </c>
      <c r="E935" s="136">
        <f>Ocorrências!E931</f>
        <v>0</v>
      </c>
      <c r="F935" s="136">
        <f>Ocorrências!F931</f>
        <v>0</v>
      </c>
      <c r="G935" s="135">
        <f>Ocorrências!A931</f>
        <v>0</v>
      </c>
      <c r="H935" s="136">
        <f>Ocorrências!H931</f>
        <v>0</v>
      </c>
    </row>
    <row r="936" spans="1:8" x14ac:dyDescent="0.2">
      <c r="A936" s="156">
        <f>Ocorrências!G932</f>
        <v>0</v>
      </c>
      <c r="B936" s="136">
        <f>Ocorrências!B932</f>
        <v>0</v>
      </c>
      <c r="C936" s="136">
        <f>Ocorrências!C932</f>
        <v>0</v>
      </c>
      <c r="D936" s="136">
        <f>Ocorrências!D932</f>
        <v>0</v>
      </c>
      <c r="E936" s="136">
        <f>Ocorrências!E932</f>
        <v>0</v>
      </c>
      <c r="F936" s="136">
        <f>Ocorrências!F932</f>
        <v>0</v>
      </c>
      <c r="G936" s="135">
        <f>Ocorrências!A932</f>
        <v>0</v>
      </c>
      <c r="H936" s="136">
        <f>Ocorrências!H932</f>
        <v>0</v>
      </c>
    </row>
    <row r="937" spans="1:8" x14ac:dyDescent="0.2">
      <c r="A937" s="156">
        <f>Ocorrências!G933</f>
        <v>0</v>
      </c>
      <c r="B937" s="136">
        <f>Ocorrências!B933</f>
        <v>0</v>
      </c>
      <c r="C937" s="136">
        <f>Ocorrências!C933</f>
        <v>0</v>
      </c>
      <c r="D937" s="136">
        <f>Ocorrências!D933</f>
        <v>0</v>
      </c>
      <c r="E937" s="136">
        <f>Ocorrências!E933</f>
        <v>0</v>
      </c>
      <c r="F937" s="136">
        <f>Ocorrências!F933</f>
        <v>0</v>
      </c>
      <c r="G937" s="135">
        <f>Ocorrências!A933</f>
        <v>0</v>
      </c>
      <c r="H937" s="136">
        <f>Ocorrências!H933</f>
        <v>0</v>
      </c>
    </row>
    <row r="938" spans="1:8" x14ac:dyDescent="0.2">
      <c r="A938" s="156">
        <f>Ocorrências!G934</f>
        <v>0</v>
      </c>
      <c r="B938" s="136">
        <f>Ocorrências!B934</f>
        <v>0</v>
      </c>
      <c r="C938" s="136">
        <f>Ocorrências!C934</f>
        <v>0</v>
      </c>
      <c r="D938" s="136">
        <f>Ocorrências!D934</f>
        <v>0</v>
      </c>
      <c r="E938" s="136">
        <f>Ocorrências!E934</f>
        <v>0</v>
      </c>
      <c r="F938" s="136">
        <f>Ocorrências!F934</f>
        <v>0</v>
      </c>
      <c r="G938" s="135">
        <f>Ocorrências!A934</f>
        <v>0</v>
      </c>
      <c r="H938" s="136">
        <f>Ocorrências!H934</f>
        <v>0</v>
      </c>
    </row>
    <row r="939" spans="1:8" x14ac:dyDescent="0.2">
      <c r="A939" s="156">
        <f>Ocorrências!G935</f>
        <v>0</v>
      </c>
      <c r="B939" s="136">
        <f>Ocorrências!B935</f>
        <v>0</v>
      </c>
      <c r="C939" s="136">
        <f>Ocorrências!C935</f>
        <v>0</v>
      </c>
      <c r="D939" s="136">
        <f>Ocorrências!D935</f>
        <v>0</v>
      </c>
      <c r="E939" s="136">
        <f>Ocorrências!E935</f>
        <v>0</v>
      </c>
      <c r="F939" s="136">
        <f>Ocorrências!F935</f>
        <v>0</v>
      </c>
      <c r="G939" s="135">
        <f>Ocorrências!A935</f>
        <v>0</v>
      </c>
      <c r="H939" s="136">
        <f>Ocorrências!H935</f>
        <v>0</v>
      </c>
    </row>
    <row r="940" spans="1:8" x14ac:dyDescent="0.2">
      <c r="A940" s="156">
        <f>Ocorrências!G936</f>
        <v>0</v>
      </c>
      <c r="B940" s="136">
        <f>Ocorrências!B936</f>
        <v>0</v>
      </c>
      <c r="C940" s="136">
        <f>Ocorrências!C936</f>
        <v>0</v>
      </c>
      <c r="D940" s="136">
        <f>Ocorrências!D936</f>
        <v>0</v>
      </c>
      <c r="E940" s="136">
        <f>Ocorrências!E936</f>
        <v>0</v>
      </c>
      <c r="F940" s="136">
        <f>Ocorrências!F936</f>
        <v>0</v>
      </c>
      <c r="G940" s="135">
        <f>Ocorrências!A936</f>
        <v>0</v>
      </c>
      <c r="H940" s="136">
        <f>Ocorrências!H936</f>
        <v>0</v>
      </c>
    </row>
    <row r="941" spans="1:8" x14ac:dyDescent="0.2">
      <c r="A941" s="156">
        <f>Ocorrências!G937</f>
        <v>0</v>
      </c>
      <c r="B941" s="136">
        <f>Ocorrências!B937</f>
        <v>0</v>
      </c>
      <c r="C941" s="136">
        <f>Ocorrências!C937</f>
        <v>0</v>
      </c>
      <c r="D941" s="136">
        <f>Ocorrências!D937</f>
        <v>0</v>
      </c>
      <c r="E941" s="136">
        <f>Ocorrências!E937</f>
        <v>0</v>
      </c>
      <c r="F941" s="136">
        <f>Ocorrências!F937</f>
        <v>0</v>
      </c>
      <c r="G941" s="135">
        <f>Ocorrências!A937</f>
        <v>0</v>
      </c>
      <c r="H941" s="136">
        <f>Ocorrências!H937</f>
        <v>0</v>
      </c>
    </row>
    <row r="942" spans="1:8" x14ac:dyDescent="0.2">
      <c r="A942" s="156">
        <f>Ocorrências!G938</f>
        <v>0</v>
      </c>
      <c r="B942" s="136">
        <f>Ocorrências!B938</f>
        <v>0</v>
      </c>
      <c r="C942" s="136">
        <f>Ocorrências!C938</f>
        <v>0</v>
      </c>
      <c r="D942" s="136">
        <f>Ocorrências!D938</f>
        <v>0</v>
      </c>
      <c r="E942" s="136">
        <f>Ocorrências!E938</f>
        <v>0</v>
      </c>
      <c r="F942" s="136">
        <f>Ocorrências!F938</f>
        <v>0</v>
      </c>
      <c r="G942" s="135">
        <f>Ocorrências!A938</f>
        <v>0</v>
      </c>
      <c r="H942" s="136">
        <f>Ocorrências!H938</f>
        <v>0</v>
      </c>
    </row>
    <row r="943" spans="1:8" x14ac:dyDescent="0.2">
      <c r="A943" s="156">
        <f>Ocorrências!G939</f>
        <v>0</v>
      </c>
      <c r="B943" s="136">
        <f>Ocorrências!B939</f>
        <v>0</v>
      </c>
      <c r="C943" s="136">
        <f>Ocorrências!C939</f>
        <v>0</v>
      </c>
      <c r="D943" s="136">
        <f>Ocorrências!D939</f>
        <v>0</v>
      </c>
      <c r="E943" s="136">
        <f>Ocorrências!E939</f>
        <v>0</v>
      </c>
      <c r="F943" s="136">
        <f>Ocorrências!F939</f>
        <v>0</v>
      </c>
      <c r="G943" s="135">
        <f>Ocorrências!A939</f>
        <v>0</v>
      </c>
      <c r="H943" s="136">
        <f>Ocorrências!H939</f>
        <v>0</v>
      </c>
    </row>
    <row r="944" spans="1:8" x14ac:dyDescent="0.2">
      <c r="A944" s="156">
        <f>Ocorrências!G940</f>
        <v>0</v>
      </c>
      <c r="B944" s="136">
        <f>Ocorrências!B940</f>
        <v>0</v>
      </c>
      <c r="C944" s="136">
        <f>Ocorrências!C940</f>
        <v>0</v>
      </c>
      <c r="D944" s="136">
        <f>Ocorrências!D940</f>
        <v>0</v>
      </c>
      <c r="E944" s="136">
        <f>Ocorrências!E940</f>
        <v>0</v>
      </c>
      <c r="F944" s="136">
        <f>Ocorrências!F940</f>
        <v>0</v>
      </c>
      <c r="G944" s="135">
        <f>Ocorrências!A940</f>
        <v>0</v>
      </c>
      <c r="H944" s="136">
        <f>Ocorrências!H940</f>
        <v>0</v>
      </c>
    </row>
    <row r="945" spans="1:8" x14ac:dyDescent="0.2">
      <c r="A945" s="156">
        <f>Ocorrências!G941</f>
        <v>0</v>
      </c>
      <c r="B945" s="136">
        <f>Ocorrências!B941</f>
        <v>0</v>
      </c>
      <c r="C945" s="136">
        <f>Ocorrências!C941</f>
        <v>0</v>
      </c>
      <c r="D945" s="136">
        <f>Ocorrências!D941</f>
        <v>0</v>
      </c>
      <c r="E945" s="136">
        <f>Ocorrências!E941</f>
        <v>0</v>
      </c>
      <c r="F945" s="136">
        <f>Ocorrências!F941</f>
        <v>0</v>
      </c>
      <c r="G945" s="135">
        <f>Ocorrências!A941</f>
        <v>0</v>
      </c>
      <c r="H945" s="136">
        <f>Ocorrências!H941</f>
        <v>0</v>
      </c>
    </row>
    <row r="946" spans="1:8" x14ac:dyDescent="0.2">
      <c r="A946" s="156">
        <f>Ocorrências!G942</f>
        <v>0</v>
      </c>
      <c r="B946" s="136">
        <f>Ocorrências!B942</f>
        <v>0</v>
      </c>
      <c r="C946" s="136">
        <f>Ocorrências!C942</f>
        <v>0</v>
      </c>
      <c r="D946" s="136">
        <f>Ocorrências!D942</f>
        <v>0</v>
      </c>
      <c r="E946" s="136">
        <f>Ocorrências!E942</f>
        <v>0</v>
      </c>
      <c r="F946" s="136">
        <f>Ocorrências!F942</f>
        <v>0</v>
      </c>
      <c r="G946" s="135">
        <f>Ocorrências!A942</f>
        <v>0</v>
      </c>
      <c r="H946" s="136">
        <f>Ocorrências!H942</f>
        <v>0</v>
      </c>
    </row>
    <row r="947" spans="1:8" x14ac:dyDescent="0.2">
      <c r="A947" s="156">
        <f>Ocorrências!G943</f>
        <v>0</v>
      </c>
      <c r="B947" s="136">
        <f>Ocorrências!B943</f>
        <v>0</v>
      </c>
      <c r="C947" s="136">
        <f>Ocorrências!C943</f>
        <v>0</v>
      </c>
      <c r="D947" s="136">
        <f>Ocorrências!D943</f>
        <v>0</v>
      </c>
      <c r="E947" s="136">
        <f>Ocorrências!E943</f>
        <v>0</v>
      </c>
      <c r="F947" s="136">
        <f>Ocorrências!F943</f>
        <v>0</v>
      </c>
      <c r="G947" s="135">
        <f>Ocorrências!A943</f>
        <v>0</v>
      </c>
      <c r="H947" s="136">
        <f>Ocorrências!H943</f>
        <v>0</v>
      </c>
    </row>
    <row r="948" spans="1:8" x14ac:dyDescent="0.2">
      <c r="A948" s="156">
        <f>Ocorrências!G944</f>
        <v>0</v>
      </c>
      <c r="B948" s="136">
        <f>Ocorrências!B944</f>
        <v>0</v>
      </c>
      <c r="C948" s="136">
        <f>Ocorrências!C944</f>
        <v>0</v>
      </c>
      <c r="D948" s="136">
        <f>Ocorrências!D944</f>
        <v>0</v>
      </c>
      <c r="E948" s="136">
        <f>Ocorrências!E944</f>
        <v>0</v>
      </c>
      <c r="F948" s="136">
        <f>Ocorrências!F944</f>
        <v>0</v>
      </c>
      <c r="G948" s="135">
        <f>Ocorrências!A944</f>
        <v>0</v>
      </c>
      <c r="H948" s="136">
        <f>Ocorrências!H944</f>
        <v>0</v>
      </c>
    </row>
    <row r="949" spans="1:8" x14ac:dyDescent="0.2">
      <c r="A949" s="156">
        <f>Ocorrências!G945</f>
        <v>0</v>
      </c>
      <c r="B949" s="136">
        <f>Ocorrências!B945</f>
        <v>0</v>
      </c>
      <c r="C949" s="136">
        <f>Ocorrências!C945</f>
        <v>0</v>
      </c>
      <c r="D949" s="136">
        <f>Ocorrências!D945</f>
        <v>0</v>
      </c>
      <c r="E949" s="136">
        <f>Ocorrências!E945</f>
        <v>0</v>
      </c>
      <c r="F949" s="136">
        <f>Ocorrências!F945</f>
        <v>0</v>
      </c>
      <c r="G949" s="135">
        <f>Ocorrências!A945</f>
        <v>0</v>
      </c>
      <c r="H949" s="136">
        <f>Ocorrências!H945</f>
        <v>0</v>
      </c>
    </row>
    <row r="950" spans="1:8" x14ac:dyDescent="0.2">
      <c r="A950" s="156">
        <f>Ocorrências!G946</f>
        <v>0</v>
      </c>
      <c r="B950" s="136">
        <f>Ocorrências!B946</f>
        <v>0</v>
      </c>
      <c r="C950" s="136">
        <f>Ocorrências!C946</f>
        <v>0</v>
      </c>
      <c r="D950" s="136">
        <f>Ocorrências!D946</f>
        <v>0</v>
      </c>
      <c r="E950" s="136">
        <f>Ocorrências!E946</f>
        <v>0</v>
      </c>
      <c r="F950" s="136">
        <f>Ocorrências!F946</f>
        <v>0</v>
      </c>
      <c r="G950" s="135">
        <f>Ocorrências!A946</f>
        <v>0</v>
      </c>
      <c r="H950" s="136">
        <f>Ocorrências!H946</f>
        <v>0</v>
      </c>
    </row>
    <row r="951" spans="1:8" x14ac:dyDescent="0.2">
      <c r="A951" s="156">
        <f>Ocorrências!G947</f>
        <v>0</v>
      </c>
      <c r="B951" s="136">
        <f>Ocorrências!B947</f>
        <v>0</v>
      </c>
      <c r="C951" s="136">
        <f>Ocorrências!C947</f>
        <v>0</v>
      </c>
      <c r="D951" s="136">
        <f>Ocorrências!D947</f>
        <v>0</v>
      </c>
      <c r="E951" s="136">
        <f>Ocorrências!E947</f>
        <v>0</v>
      </c>
      <c r="F951" s="136">
        <f>Ocorrências!F947</f>
        <v>0</v>
      </c>
      <c r="G951" s="135">
        <f>Ocorrências!A947</f>
        <v>0</v>
      </c>
      <c r="H951" s="136">
        <f>Ocorrências!H947</f>
        <v>0</v>
      </c>
    </row>
    <row r="952" spans="1:8" x14ac:dyDescent="0.2">
      <c r="A952" s="156">
        <f>Ocorrências!G948</f>
        <v>0</v>
      </c>
      <c r="B952" s="136">
        <f>Ocorrências!B948</f>
        <v>0</v>
      </c>
      <c r="C952" s="136">
        <f>Ocorrências!C948</f>
        <v>0</v>
      </c>
      <c r="D952" s="136">
        <f>Ocorrências!D948</f>
        <v>0</v>
      </c>
      <c r="E952" s="136">
        <f>Ocorrências!E948</f>
        <v>0</v>
      </c>
      <c r="F952" s="136">
        <f>Ocorrências!F948</f>
        <v>0</v>
      </c>
      <c r="G952" s="135">
        <f>Ocorrências!A948</f>
        <v>0</v>
      </c>
      <c r="H952" s="136">
        <f>Ocorrências!H948</f>
        <v>0</v>
      </c>
    </row>
    <row r="953" spans="1:8" x14ac:dyDescent="0.2">
      <c r="A953" s="156">
        <f>Ocorrências!G949</f>
        <v>0</v>
      </c>
      <c r="B953" s="136">
        <f>Ocorrências!B949</f>
        <v>0</v>
      </c>
      <c r="C953" s="136">
        <f>Ocorrências!C949</f>
        <v>0</v>
      </c>
      <c r="D953" s="136">
        <f>Ocorrências!D949</f>
        <v>0</v>
      </c>
      <c r="E953" s="136">
        <f>Ocorrências!E949</f>
        <v>0</v>
      </c>
      <c r="F953" s="136">
        <f>Ocorrências!F949</f>
        <v>0</v>
      </c>
      <c r="G953" s="135">
        <f>Ocorrências!A949</f>
        <v>0</v>
      </c>
      <c r="H953" s="136">
        <f>Ocorrências!H949</f>
        <v>0</v>
      </c>
    </row>
    <row r="954" spans="1:8" x14ac:dyDescent="0.2">
      <c r="A954" s="156">
        <f>Ocorrências!G950</f>
        <v>0</v>
      </c>
      <c r="B954" s="136">
        <f>Ocorrências!B950</f>
        <v>0</v>
      </c>
      <c r="C954" s="136">
        <f>Ocorrências!C950</f>
        <v>0</v>
      </c>
      <c r="D954" s="136">
        <f>Ocorrências!D950</f>
        <v>0</v>
      </c>
      <c r="E954" s="136">
        <f>Ocorrências!E950</f>
        <v>0</v>
      </c>
      <c r="F954" s="136">
        <f>Ocorrências!F950</f>
        <v>0</v>
      </c>
      <c r="G954" s="135">
        <f>Ocorrências!A950</f>
        <v>0</v>
      </c>
      <c r="H954" s="136">
        <f>Ocorrências!H950</f>
        <v>0</v>
      </c>
    </row>
    <row r="955" spans="1:8" x14ac:dyDescent="0.2">
      <c r="A955" s="156">
        <f>Ocorrências!G951</f>
        <v>0</v>
      </c>
      <c r="B955" s="136">
        <f>Ocorrências!B951</f>
        <v>0</v>
      </c>
      <c r="C955" s="136">
        <f>Ocorrências!C951</f>
        <v>0</v>
      </c>
      <c r="D955" s="136">
        <f>Ocorrências!D951</f>
        <v>0</v>
      </c>
      <c r="E955" s="136">
        <f>Ocorrências!E951</f>
        <v>0</v>
      </c>
      <c r="F955" s="136">
        <f>Ocorrências!F951</f>
        <v>0</v>
      </c>
      <c r="G955" s="135">
        <f>Ocorrências!A951</f>
        <v>0</v>
      </c>
      <c r="H955" s="136">
        <f>Ocorrências!H951</f>
        <v>0</v>
      </c>
    </row>
    <row r="956" spans="1:8" x14ac:dyDescent="0.2">
      <c r="A956" s="156">
        <f>Ocorrências!G952</f>
        <v>0</v>
      </c>
      <c r="B956" s="136">
        <f>Ocorrências!B952</f>
        <v>0</v>
      </c>
      <c r="C956" s="136">
        <f>Ocorrências!C952</f>
        <v>0</v>
      </c>
      <c r="D956" s="136">
        <f>Ocorrências!D952</f>
        <v>0</v>
      </c>
      <c r="E956" s="136">
        <f>Ocorrências!E952</f>
        <v>0</v>
      </c>
      <c r="F956" s="136">
        <f>Ocorrências!F952</f>
        <v>0</v>
      </c>
      <c r="G956" s="135">
        <f>Ocorrências!A952</f>
        <v>0</v>
      </c>
      <c r="H956" s="136">
        <f>Ocorrências!H952</f>
        <v>0</v>
      </c>
    </row>
    <row r="957" spans="1:8" x14ac:dyDescent="0.2">
      <c r="A957" s="156">
        <f>Ocorrências!G953</f>
        <v>0</v>
      </c>
      <c r="B957" s="136">
        <f>Ocorrências!B953</f>
        <v>0</v>
      </c>
      <c r="C957" s="136">
        <f>Ocorrências!C953</f>
        <v>0</v>
      </c>
      <c r="D957" s="136">
        <f>Ocorrências!D953</f>
        <v>0</v>
      </c>
      <c r="E957" s="136">
        <f>Ocorrências!E953</f>
        <v>0</v>
      </c>
      <c r="F957" s="136">
        <f>Ocorrências!F953</f>
        <v>0</v>
      </c>
      <c r="G957" s="135">
        <f>Ocorrências!A953</f>
        <v>0</v>
      </c>
      <c r="H957" s="136">
        <f>Ocorrências!H953</f>
        <v>0</v>
      </c>
    </row>
    <row r="958" spans="1:8" x14ac:dyDescent="0.2">
      <c r="A958" s="156">
        <f>Ocorrências!G954</f>
        <v>0</v>
      </c>
      <c r="B958" s="136">
        <f>Ocorrências!B954</f>
        <v>0</v>
      </c>
      <c r="C958" s="136">
        <f>Ocorrências!C954</f>
        <v>0</v>
      </c>
      <c r="D958" s="136">
        <f>Ocorrências!D954</f>
        <v>0</v>
      </c>
      <c r="E958" s="136">
        <f>Ocorrências!E954</f>
        <v>0</v>
      </c>
      <c r="F958" s="136">
        <f>Ocorrências!F954</f>
        <v>0</v>
      </c>
      <c r="G958" s="135">
        <f>Ocorrências!A954</f>
        <v>0</v>
      </c>
      <c r="H958" s="136">
        <f>Ocorrências!H954</f>
        <v>0</v>
      </c>
    </row>
    <row r="959" spans="1:8" x14ac:dyDescent="0.2">
      <c r="A959" s="156">
        <f>Ocorrências!G955</f>
        <v>0</v>
      </c>
      <c r="B959" s="136">
        <f>Ocorrências!B955</f>
        <v>0</v>
      </c>
      <c r="C959" s="136">
        <f>Ocorrências!C955</f>
        <v>0</v>
      </c>
      <c r="D959" s="136">
        <f>Ocorrências!D955</f>
        <v>0</v>
      </c>
      <c r="E959" s="136">
        <f>Ocorrências!E955</f>
        <v>0</v>
      </c>
      <c r="F959" s="136">
        <f>Ocorrências!F955</f>
        <v>0</v>
      </c>
      <c r="G959" s="135">
        <f>Ocorrências!A955</f>
        <v>0</v>
      </c>
      <c r="H959" s="136">
        <f>Ocorrências!H955</f>
        <v>0</v>
      </c>
    </row>
    <row r="960" spans="1:8" x14ac:dyDescent="0.2">
      <c r="A960" s="156">
        <f>Ocorrências!G956</f>
        <v>0</v>
      </c>
      <c r="B960" s="136">
        <f>Ocorrências!B956</f>
        <v>0</v>
      </c>
      <c r="C960" s="136">
        <f>Ocorrências!C956</f>
        <v>0</v>
      </c>
      <c r="D960" s="136">
        <f>Ocorrências!D956</f>
        <v>0</v>
      </c>
      <c r="E960" s="136">
        <f>Ocorrências!E956</f>
        <v>0</v>
      </c>
      <c r="F960" s="136">
        <f>Ocorrências!F956</f>
        <v>0</v>
      </c>
      <c r="G960" s="135">
        <f>Ocorrências!A956</f>
        <v>0</v>
      </c>
      <c r="H960" s="136">
        <f>Ocorrências!H956</f>
        <v>0</v>
      </c>
    </row>
    <row r="961" spans="1:8" x14ac:dyDescent="0.2">
      <c r="A961" s="156">
        <f>Ocorrências!G957</f>
        <v>0</v>
      </c>
      <c r="B961" s="136">
        <f>Ocorrências!B957</f>
        <v>0</v>
      </c>
      <c r="C961" s="136">
        <f>Ocorrências!C957</f>
        <v>0</v>
      </c>
      <c r="D961" s="136">
        <f>Ocorrências!D957</f>
        <v>0</v>
      </c>
      <c r="E961" s="136">
        <f>Ocorrências!E957</f>
        <v>0</v>
      </c>
      <c r="F961" s="136">
        <f>Ocorrências!F957</f>
        <v>0</v>
      </c>
      <c r="G961" s="135">
        <f>Ocorrências!A957</f>
        <v>0</v>
      </c>
      <c r="H961" s="136">
        <f>Ocorrências!H957</f>
        <v>0</v>
      </c>
    </row>
    <row r="962" spans="1:8" x14ac:dyDescent="0.2">
      <c r="A962" s="156">
        <f>Ocorrências!G958</f>
        <v>0</v>
      </c>
      <c r="B962" s="136">
        <f>Ocorrências!B958</f>
        <v>0</v>
      </c>
      <c r="C962" s="136">
        <f>Ocorrências!C958</f>
        <v>0</v>
      </c>
      <c r="D962" s="136">
        <f>Ocorrências!D958</f>
        <v>0</v>
      </c>
      <c r="E962" s="136">
        <f>Ocorrências!E958</f>
        <v>0</v>
      </c>
      <c r="F962" s="136">
        <f>Ocorrências!F958</f>
        <v>0</v>
      </c>
      <c r="G962" s="135">
        <f>Ocorrências!A958</f>
        <v>0</v>
      </c>
      <c r="H962" s="136">
        <f>Ocorrências!H958</f>
        <v>0</v>
      </c>
    </row>
    <row r="963" spans="1:8" x14ac:dyDescent="0.2">
      <c r="A963" s="156">
        <f>Ocorrências!G959</f>
        <v>0</v>
      </c>
      <c r="B963" s="136">
        <f>Ocorrências!B959</f>
        <v>0</v>
      </c>
      <c r="C963" s="136">
        <f>Ocorrências!C959</f>
        <v>0</v>
      </c>
      <c r="D963" s="136">
        <f>Ocorrências!D959</f>
        <v>0</v>
      </c>
      <c r="E963" s="136">
        <f>Ocorrências!E959</f>
        <v>0</v>
      </c>
      <c r="F963" s="136">
        <f>Ocorrências!F959</f>
        <v>0</v>
      </c>
      <c r="G963" s="135">
        <f>Ocorrências!A959</f>
        <v>0</v>
      </c>
      <c r="H963" s="136">
        <f>Ocorrências!H959</f>
        <v>0</v>
      </c>
    </row>
    <row r="964" spans="1:8" x14ac:dyDescent="0.2">
      <c r="A964" s="156">
        <f>Ocorrências!G960</f>
        <v>0</v>
      </c>
      <c r="B964" s="136">
        <f>Ocorrências!B960</f>
        <v>0</v>
      </c>
      <c r="C964" s="136">
        <f>Ocorrências!C960</f>
        <v>0</v>
      </c>
      <c r="D964" s="136">
        <f>Ocorrências!D960</f>
        <v>0</v>
      </c>
      <c r="E964" s="136">
        <f>Ocorrências!E960</f>
        <v>0</v>
      </c>
      <c r="F964" s="136">
        <f>Ocorrências!F960</f>
        <v>0</v>
      </c>
      <c r="G964" s="135">
        <f>Ocorrências!A960</f>
        <v>0</v>
      </c>
      <c r="H964" s="136">
        <f>Ocorrências!H960</f>
        <v>0</v>
      </c>
    </row>
    <row r="965" spans="1:8" x14ac:dyDescent="0.2">
      <c r="A965" s="156">
        <f>Ocorrências!G961</f>
        <v>0</v>
      </c>
      <c r="B965" s="136">
        <f>Ocorrências!B961</f>
        <v>0</v>
      </c>
      <c r="C965" s="136">
        <f>Ocorrências!C961</f>
        <v>0</v>
      </c>
      <c r="D965" s="136">
        <f>Ocorrências!D961</f>
        <v>0</v>
      </c>
      <c r="E965" s="136">
        <f>Ocorrências!E961</f>
        <v>0</v>
      </c>
      <c r="F965" s="136">
        <f>Ocorrências!F961</f>
        <v>0</v>
      </c>
      <c r="G965" s="135">
        <f>Ocorrências!A961</f>
        <v>0</v>
      </c>
      <c r="H965" s="136">
        <f>Ocorrências!H961</f>
        <v>0</v>
      </c>
    </row>
    <row r="966" spans="1:8" x14ac:dyDescent="0.2">
      <c r="A966" s="156">
        <f>Ocorrências!G962</f>
        <v>0</v>
      </c>
      <c r="B966" s="136">
        <f>Ocorrências!B962</f>
        <v>0</v>
      </c>
      <c r="C966" s="136">
        <f>Ocorrências!C962</f>
        <v>0</v>
      </c>
      <c r="D966" s="136">
        <f>Ocorrências!D962</f>
        <v>0</v>
      </c>
      <c r="E966" s="136">
        <f>Ocorrências!E962</f>
        <v>0</v>
      </c>
      <c r="F966" s="136">
        <f>Ocorrências!F962</f>
        <v>0</v>
      </c>
      <c r="G966" s="135">
        <f>Ocorrências!A962</f>
        <v>0</v>
      </c>
      <c r="H966" s="136">
        <f>Ocorrências!H962</f>
        <v>0</v>
      </c>
    </row>
    <row r="967" spans="1:8" x14ac:dyDescent="0.2">
      <c r="A967" s="156">
        <f>Ocorrências!G963</f>
        <v>0</v>
      </c>
      <c r="B967" s="136">
        <f>Ocorrências!B963</f>
        <v>0</v>
      </c>
      <c r="C967" s="136">
        <f>Ocorrências!C963</f>
        <v>0</v>
      </c>
      <c r="D967" s="136">
        <f>Ocorrências!D963</f>
        <v>0</v>
      </c>
      <c r="E967" s="136">
        <f>Ocorrências!E963</f>
        <v>0</v>
      </c>
      <c r="F967" s="136">
        <f>Ocorrências!F963</f>
        <v>0</v>
      </c>
      <c r="G967" s="135">
        <f>Ocorrências!A963</f>
        <v>0</v>
      </c>
      <c r="H967" s="136">
        <f>Ocorrências!H963</f>
        <v>0</v>
      </c>
    </row>
    <row r="968" spans="1:8" x14ac:dyDescent="0.2">
      <c r="A968" s="156">
        <f>Ocorrências!G964</f>
        <v>0</v>
      </c>
      <c r="B968" s="136">
        <f>Ocorrências!B964</f>
        <v>0</v>
      </c>
      <c r="C968" s="136">
        <f>Ocorrências!C964</f>
        <v>0</v>
      </c>
      <c r="D968" s="136">
        <f>Ocorrências!D964</f>
        <v>0</v>
      </c>
      <c r="E968" s="136">
        <f>Ocorrências!E964</f>
        <v>0</v>
      </c>
      <c r="F968" s="136">
        <f>Ocorrências!F964</f>
        <v>0</v>
      </c>
      <c r="G968" s="135">
        <f>Ocorrências!A964</f>
        <v>0</v>
      </c>
      <c r="H968" s="136">
        <f>Ocorrências!H964</f>
        <v>0</v>
      </c>
    </row>
    <row r="969" spans="1:8" x14ac:dyDescent="0.2">
      <c r="A969" s="156">
        <f>Ocorrências!G965</f>
        <v>0</v>
      </c>
      <c r="B969" s="136">
        <f>Ocorrências!B965</f>
        <v>0</v>
      </c>
      <c r="C969" s="136">
        <f>Ocorrências!C965</f>
        <v>0</v>
      </c>
      <c r="D969" s="136">
        <f>Ocorrências!D965</f>
        <v>0</v>
      </c>
      <c r="E969" s="136">
        <f>Ocorrências!E965</f>
        <v>0</v>
      </c>
      <c r="F969" s="136">
        <f>Ocorrências!F965</f>
        <v>0</v>
      </c>
      <c r="G969" s="135">
        <f>Ocorrências!A965</f>
        <v>0</v>
      </c>
      <c r="H969" s="136">
        <f>Ocorrências!H965</f>
        <v>0</v>
      </c>
    </row>
    <row r="970" spans="1:8" x14ac:dyDescent="0.2">
      <c r="A970" s="156">
        <f>Ocorrências!G966</f>
        <v>0</v>
      </c>
      <c r="B970" s="136">
        <f>Ocorrências!B966</f>
        <v>0</v>
      </c>
      <c r="C970" s="136">
        <f>Ocorrências!C966</f>
        <v>0</v>
      </c>
      <c r="D970" s="136">
        <f>Ocorrências!D966</f>
        <v>0</v>
      </c>
      <c r="E970" s="136">
        <f>Ocorrências!E966</f>
        <v>0</v>
      </c>
      <c r="F970" s="136">
        <f>Ocorrências!F966</f>
        <v>0</v>
      </c>
      <c r="G970" s="135">
        <f>Ocorrências!A966</f>
        <v>0</v>
      </c>
      <c r="H970" s="136">
        <f>Ocorrências!H966</f>
        <v>0</v>
      </c>
    </row>
    <row r="971" spans="1:8" x14ac:dyDescent="0.2">
      <c r="A971" s="156">
        <f>Ocorrências!G967</f>
        <v>0</v>
      </c>
      <c r="B971" s="136">
        <f>Ocorrências!B967</f>
        <v>0</v>
      </c>
      <c r="C971" s="136">
        <f>Ocorrências!C967</f>
        <v>0</v>
      </c>
      <c r="D971" s="136">
        <f>Ocorrências!D967</f>
        <v>0</v>
      </c>
      <c r="E971" s="136">
        <f>Ocorrências!E967</f>
        <v>0</v>
      </c>
      <c r="F971" s="136">
        <f>Ocorrências!F967</f>
        <v>0</v>
      </c>
      <c r="G971" s="135">
        <f>Ocorrências!A967</f>
        <v>0</v>
      </c>
      <c r="H971" s="136">
        <f>Ocorrências!H967</f>
        <v>0</v>
      </c>
    </row>
    <row r="972" spans="1:8" x14ac:dyDescent="0.2">
      <c r="A972" s="156">
        <f>Ocorrências!G968</f>
        <v>0</v>
      </c>
      <c r="B972" s="136">
        <f>Ocorrências!B968</f>
        <v>0</v>
      </c>
      <c r="C972" s="136">
        <f>Ocorrências!C968</f>
        <v>0</v>
      </c>
      <c r="D972" s="136">
        <f>Ocorrências!D968</f>
        <v>0</v>
      </c>
      <c r="E972" s="136">
        <f>Ocorrências!E968</f>
        <v>0</v>
      </c>
      <c r="F972" s="136">
        <f>Ocorrências!F968</f>
        <v>0</v>
      </c>
      <c r="G972" s="135">
        <f>Ocorrências!A968</f>
        <v>0</v>
      </c>
      <c r="H972" s="136">
        <f>Ocorrências!H968</f>
        <v>0</v>
      </c>
    </row>
    <row r="973" spans="1:8" x14ac:dyDescent="0.2">
      <c r="A973" s="156">
        <f>Ocorrências!G969</f>
        <v>0</v>
      </c>
      <c r="B973" s="136">
        <f>Ocorrências!B969</f>
        <v>0</v>
      </c>
      <c r="C973" s="136">
        <f>Ocorrências!C969</f>
        <v>0</v>
      </c>
      <c r="D973" s="136">
        <f>Ocorrências!D969</f>
        <v>0</v>
      </c>
      <c r="E973" s="136">
        <f>Ocorrências!E969</f>
        <v>0</v>
      </c>
      <c r="F973" s="136">
        <f>Ocorrências!F969</f>
        <v>0</v>
      </c>
      <c r="G973" s="135">
        <f>Ocorrências!A969</f>
        <v>0</v>
      </c>
      <c r="H973" s="136">
        <f>Ocorrências!H969</f>
        <v>0</v>
      </c>
    </row>
    <row r="974" spans="1:8" x14ac:dyDescent="0.2">
      <c r="A974" s="156">
        <f>Ocorrências!G970</f>
        <v>0</v>
      </c>
      <c r="B974" s="136">
        <f>Ocorrências!B970</f>
        <v>0</v>
      </c>
      <c r="C974" s="136">
        <f>Ocorrências!C970</f>
        <v>0</v>
      </c>
      <c r="D974" s="136">
        <f>Ocorrências!D970</f>
        <v>0</v>
      </c>
      <c r="E974" s="136">
        <f>Ocorrências!E970</f>
        <v>0</v>
      </c>
      <c r="F974" s="136">
        <f>Ocorrências!F970</f>
        <v>0</v>
      </c>
      <c r="G974" s="135">
        <f>Ocorrências!A970</f>
        <v>0</v>
      </c>
      <c r="H974" s="136">
        <f>Ocorrências!H970</f>
        <v>0</v>
      </c>
    </row>
    <row r="975" spans="1:8" x14ac:dyDescent="0.2">
      <c r="A975" s="156">
        <f>Ocorrências!G971</f>
        <v>0</v>
      </c>
      <c r="B975" s="136">
        <f>Ocorrências!B971</f>
        <v>0</v>
      </c>
      <c r="C975" s="136">
        <f>Ocorrências!C971</f>
        <v>0</v>
      </c>
      <c r="D975" s="136">
        <f>Ocorrências!D971</f>
        <v>0</v>
      </c>
      <c r="E975" s="136">
        <f>Ocorrências!E971</f>
        <v>0</v>
      </c>
      <c r="F975" s="136">
        <f>Ocorrências!F971</f>
        <v>0</v>
      </c>
      <c r="G975" s="135">
        <f>Ocorrências!A971</f>
        <v>0</v>
      </c>
      <c r="H975" s="136">
        <f>Ocorrências!H971</f>
        <v>0</v>
      </c>
    </row>
    <row r="976" spans="1:8" x14ac:dyDescent="0.2">
      <c r="A976" s="156">
        <f>Ocorrências!G972</f>
        <v>0</v>
      </c>
      <c r="B976" s="136">
        <f>Ocorrências!B972</f>
        <v>0</v>
      </c>
      <c r="C976" s="136">
        <f>Ocorrências!C972</f>
        <v>0</v>
      </c>
      <c r="D976" s="136">
        <f>Ocorrências!D972</f>
        <v>0</v>
      </c>
      <c r="E976" s="136">
        <f>Ocorrências!E972</f>
        <v>0</v>
      </c>
      <c r="F976" s="136">
        <f>Ocorrências!F972</f>
        <v>0</v>
      </c>
      <c r="G976" s="135">
        <f>Ocorrências!A972</f>
        <v>0</v>
      </c>
      <c r="H976" s="136">
        <f>Ocorrências!H972</f>
        <v>0</v>
      </c>
    </row>
    <row r="977" spans="1:8" x14ac:dyDescent="0.2">
      <c r="A977" s="156">
        <f>Ocorrências!G973</f>
        <v>0</v>
      </c>
      <c r="B977" s="136">
        <f>Ocorrências!B973</f>
        <v>0</v>
      </c>
      <c r="C977" s="136">
        <f>Ocorrências!C973</f>
        <v>0</v>
      </c>
      <c r="D977" s="136">
        <f>Ocorrências!D973</f>
        <v>0</v>
      </c>
      <c r="E977" s="136">
        <f>Ocorrências!E973</f>
        <v>0</v>
      </c>
      <c r="F977" s="136">
        <f>Ocorrências!F973</f>
        <v>0</v>
      </c>
      <c r="G977" s="135">
        <f>Ocorrências!A973</f>
        <v>0</v>
      </c>
      <c r="H977" s="136">
        <f>Ocorrências!H973</f>
        <v>0</v>
      </c>
    </row>
    <row r="978" spans="1:8" x14ac:dyDescent="0.2">
      <c r="A978" s="156">
        <f>Ocorrências!G974</f>
        <v>0</v>
      </c>
      <c r="B978" s="136">
        <f>Ocorrências!B974</f>
        <v>0</v>
      </c>
      <c r="C978" s="136">
        <f>Ocorrências!C974</f>
        <v>0</v>
      </c>
      <c r="D978" s="136">
        <f>Ocorrências!D974</f>
        <v>0</v>
      </c>
      <c r="E978" s="136">
        <f>Ocorrências!E974</f>
        <v>0</v>
      </c>
      <c r="F978" s="136">
        <f>Ocorrências!F974</f>
        <v>0</v>
      </c>
      <c r="G978" s="135">
        <f>Ocorrências!A974</f>
        <v>0</v>
      </c>
      <c r="H978" s="136">
        <f>Ocorrências!H974</f>
        <v>0</v>
      </c>
    </row>
    <row r="979" spans="1:8" x14ac:dyDescent="0.2">
      <c r="A979" s="156">
        <f>Ocorrências!G975</f>
        <v>0</v>
      </c>
      <c r="B979" s="136">
        <f>Ocorrências!B975</f>
        <v>0</v>
      </c>
      <c r="C979" s="136">
        <f>Ocorrências!C975</f>
        <v>0</v>
      </c>
      <c r="D979" s="136">
        <f>Ocorrências!D975</f>
        <v>0</v>
      </c>
      <c r="E979" s="136">
        <f>Ocorrências!E975</f>
        <v>0</v>
      </c>
      <c r="F979" s="136">
        <f>Ocorrências!F975</f>
        <v>0</v>
      </c>
      <c r="G979" s="135">
        <f>Ocorrências!A975</f>
        <v>0</v>
      </c>
      <c r="H979" s="136">
        <f>Ocorrências!H975</f>
        <v>0</v>
      </c>
    </row>
    <row r="980" spans="1:8" x14ac:dyDescent="0.2">
      <c r="A980" s="156">
        <f>Ocorrências!G976</f>
        <v>0</v>
      </c>
      <c r="B980" s="136">
        <f>Ocorrências!B976</f>
        <v>0</v>
      </c>
      <c r="C980" s="136">
        <f>Ocorrências!C976</f>
        <v>0</v>
      </c>
      <c r="D980" s="136">
        <f>Ocorrências!D976</f>
        <v>0</v>
      </c>
      <c r="E980" s="136">
        <f>Ocorrências!E976</f>
        <v>0</v>
      </c>
      <c r="F980" s="136">
        <f>Ocorrências!F976</f>
        <v>0</v>
      </c>
      <c r="G980" s="135">
        <f>Ocorrências!A976</f>
        <v>0</v>
      </c>
      <c r="H980" s="136">
        <f>Ocorrências!H976</f>
        <v>0</v>
      </c>
    </row>
    <row r="981" spans="1:8" x14ac:dyDescent="0.2">
      <c r="A981" s="156">
        <f>Ocorrências!G977</f>
        <v>0</v>
      </c>
      <c r="B981" s="136">
        <f>Ocorrências!B977</f>
        <v>0</v>
      </c>
      <c r="C981" s="136">
        <f>Ocorrências!C977</f>
        <v>0</v>
      </c>
      <c r="D981" s="136">
        <f>Ocorrências!D977</f>
        <v>0</v>
      </c>
      <c r="E981" s="136">
        <f>Ocorrências!E977</f>
        <v>0</v>
      </c>
      <c r="F981" s="136">
        <f>Ocorrências!F977</f>
        <v>0</v>
      </c>
      <c r="G981" s="135">
        <f>Ocorrências!A977</f>
        <v>0</v>
      </c>
      <c r="H981" s="136">
        <f>Ocorrências!H977</f>
        <v>0</v>
      </c>
    </row>
    <row r="982" spans="1:8" x14ac:dyDescent="0.2">
      <c r="A982" s="156">
        <f>Ocorrências!G978</f>
        <v>0</v>
      </c>
      <c r="B982" s="136">
        <f>Ocorrências!B978</f>
        <v>0</v>
      </c>
      <c r="C982" s="136">
        <f>Ocorrências!C978</f>
        <v>0</v>
      </c>
      <c r="D982" s="136">
        <f>Ocorrências!D978</f>
        <v>0</v>
      </c>
      <c r="E982" s="136">
        <f>Ocorrências!E978</f>
        <v>0</v>
      </c>
      <c r="F982" s="136">
        <f>Ocorrências!F978</f>
        <v>0</v>
      </c>
      <c r="G982" s="135">
        <f>Ocorrências!A978</f>
        <v>0</v>
      </c>
      <c r="H982" s="136">
        <f>Ocorrências!H978</f>
        <v>0</v>
      </c>
    </row>
    <row r="983" spans="1:8" x14ac:dyDescent="0.2">
      <c r="A983" s="156">
        <f>Ocorrências!G979</f>
        <v>0</v>
      </c>
      <c r="B983" s="136">
        <f>Ocorrências!B979</f>
        <v>0</v>
      </c>
      <c r="C983" s="136">
        <f>Ocorrências!C979</f>
        <v>0</v>
      </c>
      <c r="D983" s="136">
        <f>Ocorrências!D979</f>
        <v>0</v>
      </c>
      <c r="E983" s="136">
        <f>Ocorrências!E979</f>
        <v>0</v>
      </c>
      <c r="F983" s="136">
        <f>Ocorrências!F979</f>
        <v>0</v>
      </c>
      <c r="G983" s="135">
        <f>Ocorrências!A979</f>
        <v>0</v>
      </c>
      <c r="H983" s="136">
        <f>Ocorrências!H979</f>
        <v>0</v>
      </c>
    </row>
    <row r="984" spans="1:8" x14ac:dyDescent="0.2">
      <c r="A984" s="156">
        <f>Ocorrências!G980</f>
        <v>0</v>
      </c>
      <c r="B984" s="136">
        <f>Ocorrências!B980</f>
        <v>0</v>
      </c>
      <c r="C984" s="136">
        <f>Ocorrências!C980</f>
        <v>0</v>
      </c>
      <c r="D984" s="136">
        <f>Ocorrências!D980</f>
        <v>0</v>
      </c>
      <c r="E984" s="136">
        <f>Ocorrências!E980</f>
        <v>0</v>
      </c>
      <c r="F984" s="136">
        <f>Ocorrências!F980</f>
        <v>0</v>
      </c>
      <c r="G984" s="135">
        <f>Ocorrências!A980</f>
        <v>0</v>
      </c>
      <c r="H984" s="136">
        <f>Ocorrências!H980</f>
        <v>0</v>
      </c>
    </row>
    <row r="985" spans="1:8" x14ac:dyDescent="0.2">
      <c r="A985" s="156">
        <f>Ocorrências!G981</f>
        <v>0</v>
      </c>
      <c r="B985" s="136">
        <f>Ocorrências!B981</f>
        <v>0</v>
      </c>
      <c r="C985" s="136">
        <f>Ocorrências!C981</f>
        <v>0</v>
      </c>
      <c r="D985" s="136">
        <f>Ocorrências!D981</f>
        <v>0</v>
      </c>
      <c r="E985" s="136">
        <f>Ocorrências!E981</f>
        <v>0</v>
      </c>
      <c r="F985" s="136">
        <f>Ocorrências!F981</f>
        <v>0</v>
      </c>
      <c r="G985" s="135">
        <f>Ocorrências!A981</f>
        <v>0</v>
      </c>
      <c r="H985" s="136">
        <f>Ocorrências!H981</f>
        <v>0</v>
      </c>
    </row>
    <row r="986" spans="1:8" x14ac:dyDescent="0.2">
      <c r="A986" s="156">
        <f>Ocorrências!G982</f>
        <v>0</v>
      </c>
      <c r="B986" s="136">
        <f>Ocorrências!B982</f>
        <v>0</v>
      </c>
      <c r="C986" s="136">
        <f>Ocorrências!C982</f>
        <v>0</v>
      </c>
      <c r="D986" s="136">
        <f>Ocorrências!D982</f>
        <v>0</v>
      </c>
      <c r="E986" s="136">
        <f>Ocorrências!E982</f>
        <v>0</v>
      </c>
      <c r="F986" s="136">
        <f>Ocorrências!F982</f>
        <v>0</v>
      </c>
      <c r="G986" s="135">
        <f>Ocorrências!A982</f>
        <v>0</v>
      </c>
      <c r="H986" s="136">
        <f>Ocorrências!H982</f>
        <v>0</v>
      </c>
    </row>
    <row r="987" spans="1:8" x14ac:dyDescent="0.2">
      <c r="A987" s="156">
        <f>Ocorrências!G983</f>
        <v>0</v>
      </c>
      <c r="B987" s="136">
        <f>Ocorrências!B983</f>
        <v>0</v>
      </c>
      <c r="C987" s="136">
        <f>Ocorrências!C983</f>
        <v>0</v>
      </c>
      <c r="D987" s="136">
        <f>Ocorrências!D983</f>
        <v>0</v>
      </c>
      <c r="E987" s="136">
        <f>Ocorrências!E983</f>
        <v>0</v>
      </c>
      <c r="F987" s="136">
        <f>Ocorrências!F983</f>
        <v>0</v>
      </c>
      <c r="G987" s="135">
        <f>Ocorrências!A983</f>
        <v>0</v>
      </c>
      <c r="H987" s="136">
        <f>Ocorrências!H983</f>
        <v>0</v>
      </c>
    </row>
    <row r="988" spans="1:8" x14ac:dyDescent="0.2">
      <c r="A988" s="156">
        <f>Ocorrências!G984</f>
        <v>0</v>
      </c>
      <c r="B988" s="136">
        <f>Ocorrências!B984</f>
        <v>0</v>
      </c>
      <c r="C988" s="136">
        <f>Ocorrências!C984</f>
        <v>0</v>
      </c>
      <c r="D988" s="136">
        <f>Ocorrências!D984</f>
        <v>0</v>
      </c>
      <c r="E988" s="136">
        <f>Ocorrências!E984</f>
        <v>0</v>
      </c>
      <c r="F988" s="136">
        <f>Ocorrências!F984</f>
        <v>0</v>
      </c>
      <c r="G988" s="135">
        <f>Ocorrências!A984</f>
        <v>0</v>
      </c>
      <c r="H988" s="136">
        <f>Ocorrências!H984</f>
        <v>0</v>
      </c>
    </row>
    <row r="989" spans="1:8" x14ac:dyDescent="0.2">
      <c r="A989" s="156">
        <f>Ocorrências!G985</f>
        <v>0</v>
      </c>
      <c r="B989" s="136">
        <f>Ocorrências!B985</f>
        <v>0</v>
      </c>
      <c r="C989" s="136">
        <f>Ocorrências!C985</f>
        <v>0</v>
      </c>
      <c r="D989" s="136">
        <f>Ocorrências!D985</f>
        <v>0</v>
      </c>
      <c r="E989" s="136">
        <f>Ocorrências!E985</f>
        <v>0</v>
      </c>
      <c r="F989" s="136">
        <f>Ocorrências!F985</f>
        <v>0</v>
      </c>
      <c r="G989" s="135">
        <f>Ocorrências!A985</f>
        <v>0</v>
      </c>
      <c r="H989" s="136">
        <f>Ocorrências!H985</f>
        <v>0</v>
      </c>
    </row>
    <row r="990" spans="1:8" x14ac:dyDescent="0.2">
      <c r="A990" s="156">
        <f>Ocorrências!G986</f>
        <v>0</v>
      </c>
      <c r="B990" s="136">
        <f>Ocorrências!B986</f>
        <v>0</v>
      </c>
      <c r="C990" s="136">
        <f>Ocorrências!C986</f>
        <v>0</v>
      </c>
      <c r="D990" s="136">
        <f>Ocorrências!D986</f>
        <v>0</v>
      </c>
      <c r="E990" s="136">
        <f>Ocorrências!E986</f>
        <v>0</v>
      </c>
      <c r="F990" s="136">
        <f>Ocorrências!F986</f>
        <v>0</v>
      </c>
      <c r="G990" s="135">
        <f>Ocorrências!A986</f>
        <v>0</v>
      </c>
      <c r="H990" s="136">
        <f>Ocorrências!H986</f>
        <v>0</v>
      </c>
    </row>
    <row r="991" spans="1:8" x14ac:dyDescent="0.2">
      <c r="A991" s="156">
        <f>Ocorrências!G987</f>
        <v>0</v>
      </c>
      <c r="B991" s="136">
        <f>Ocorrências!B987</f>
        <v>0</v>
      </c>
      <c r="C991" s="136">
        <f>Ocorrências!C987</f>
        <v>0</v>
      </c>
      <c r="D991" s="136">
        <f>Ocorrências!D987</f>
        <v>0</v>
      </c>
      <c r="E991" s="136">
        <f>Ocorrências!E987</f>
        <v>0</v>
      </c>
      <c r="F991" s="136">
        <f>Ocorrências!F987</f>
        <v>0</v>
      </c>
      <c r="G991" s="135">
        <f>Ocorrências!A987</f>
        <v>0</v>
      </c>
      <c r="H991" s="136">
        <f>Ocorrências!H987</f>
        <v>0</v>
      </c>
    </row>
    <row r="992" spans="1:8" x14ac:dyDescent="0.2">
      <c r="A992" s="156">
        <f>Ocorrências!G988</f>
        <v>0</v>
      </c>
      <c r="B992" s="136">
        <f>Ocorrências!B988</f>
        <v>0</v>
      </c>
      <c r="C992" s="136">
        <f>Ocorrências!C988</f>
        <v>0</v>
      </c>
      <c r="D992" s="136">
        <f>Ocorrências!D988</f>
        <v>0</v>
      </c>
      <c r="E992" s="136">
        <f>Ocorrências!E988</f>
        <v>0</v>
      </c>
      <c r="F992" s="136">
        <f>Ocorrências!F988</f>
        <v>0</v>
      </c>
      <c r="G992" s="135">
        <f>Ocorrências!A988</f>
        <v>0</v>
      </c>
      <c r="H992" s="136">
        <f>Ocorrências!H988</f>
        <v>0</v>
      </c>
    </row>
    <row r="993" spans="1:8" x14ac:dyDescent="0.2">
      <c r="A993" s="156">
        <f>Ocorrências!G989</f>
        <v>0</v>
      </c>
      <c r="B993" s="136">
        <f>Ocorrências!B989</f>
        <v>0</v>
      </c>
      <c r="C993" s="136">
        <f>Ocorrências!C989</f>
        <v>0</v>
      </c>
      <c r="D993" s="136">
        <f>Ocorrências!D989</f>
        <v>0</v>
      </c>
      <c r="E993" s="136">
        <f>Ocorrências!E989</f>
        <v>0</v>
      </c>
      <c r="F993" s="136">
        <f>Ocorrências!F989</f>
        <v>0</v>
      </c>
      <c r="G993" s="135">
        <f>Ocorrências!A989</f>
        <v>0</v>
      </c>
      <c r="H993" s="136">
        <f>Ocorrências!H989</f>
        <v>0</v>
      </c>
    </row>
    <row r="994" spans="1:8" x14ac:dyDescent="0.2">
      <c r="A994" s="156">
        <f>Ocorrências!G990</f>
        <v>0</v>
      </c>
      <c r="B994" s="136">
        <f>Ocorrências!B990</f>
        <v>0</v>
      </c>
      <c r="C994" s="136">
        <f>Ocorrências!C990</f>
        <v>0</v>
      </c>
      <c r="D994" s="136">
        <f>Ocorrências!D990</f>
        <v>0</v>
      </c>
      <c r="E994" s="136">
        <f>Ocorrências!E990</f>
        <v>0</v>
      </c>
      <c r="F994" s="136">
        <f>Ocorrências!F990</f>
        <v>0</v>
      </c>
      <c r="G994" s="135">
        <f>Ocorrências!A990</f>
        <v>0</v>
      </c>
      <c r="H994" s="136">
        <f>Ocorrências!H990</f>
        <v>0</v>
      </c>
    </row>
    <row r="995" spans="1:8" x14ac:dyDescent="0.2">
      <c r="A995" s="156">
        <f>Ocorrências!G991</f>
        <v>0</v>
      </c>
      <c r="B995" s="136">
        <f>Ocorrências!B991</f>
        <v>0</v>
      </c>
      <c r="C995" s="136">
        <f>Ocorrências!C991</f>
        <v>0</v>
      </c>
      <c r="D995" s="136">
        <f>Ocorrências!D991</f>
        <v>0</v>
      </c>
      <c r="E995" s="136">
        <f>Ocorrências!E991</f>
        <v>0</v>
      </c>
      <c r="F995" s="136">
        <f>Ocorrências!F991</f>
        <v>0</v>
      </c>
      <c r="G995" s="135">
        <f>Ocorrências!A991</f>
        <v>0</v>
      </c>
      <c r="H995" s="136">
        <f>Ocorrências!H991</f>
        <v>0</v>
      </c>
    </row>
    <row r="996" spans="1:8" x14ac:dyDescent="0.2">
      <c r="A996" s="156">
        <f>Ocorrências!G992</f>
        <v>0</v>
      </c>
      <c r="B996" s="136">
        <f>Ocorrências!B992</f>
        <v>0</v>
      </c>
      <c r="C996" s="136">
        <f>Ocorrências!C992</f>
        <v>0</v>
      </c>
      <c r="D996" s="136">
        <f>Ocorrências!D992</f>
        <v>0</v>
      </c>
      <c r="E996" s="136">
        <f>Ocorrências!E992</f>
        <v>0</v>
      </c>
      <c r="F996" s="136">
        <f>Ocorrências!F992</f>
        <v>0</v>
      </c>
      <c r="G996" s="135">
        <f>Ocorrências!A992</f>
        <v>0</v>
      </c>
      <c r="H996" s="136">
        <f>Ocorrências!H992</f>
        <v>0</v>
      </c>
    </row>
    <row r="997" spans="1:8" x14ac:dyDescent="0.2">
      <c r="A997" s="156">
        <f>Ocorrências!G993</f>
        <v>0</v>
      </c>
      <c r="B997" s="136">
        <f>Ocorrências!B993</f>
        <v>0</v>
      </c>
      <c r="C997" s="136">
        <f>Ocorrências!C993</f>
        <v>0</v>
      </c>
      <c r="D997" s="136">
        <f>Ocorrências!D993</f>
        <v>0</v>
      </c>
      <c r="E997" s="136">
        <f>Ocorrências!E993</f>
        <v>0</v>
      </c>
      <c r="F997" s="136">
        <f>Ocorrências!F993</f>
        <v>0</v>
      </c>
      <c r="G997" s="135">
        <f>Ocorrências!A993</f>
        <v>0</v>
      </c>
      <c r="H997" s="136">
        <f>Ocorrências!H993</f>
        <v>0</v>
      </c>
    </row>
    <row r="998" spans="1:8" x14ac:dyDescent="0.2">
      <c r="A998" s="156">
        <f>Ocorrências!G994</f>
        <v>0</v>
      </c>
      <c r="B998" s="136">
        <f>Ocorrências!B994</f>
        <v>0</v>
      </c>
      <c r="C998" s="136">
        <f>Ocorrências!C994</f>
        <v>0</v>
      </c>
      <c r="D998" s="136">
        <f>Ocorrências!D994</f>
        <v>0</v>
      </c>
      <c r="E998" s="136">
        <f>Ocorrências!E994</f>
        <v>0</v>
      </c>
      <c r="F998" s="136">
        <f>Ocorrências!F994</f>
        <v>0</v>
      </c>
      <c r="G998" s="135">
        <f>Ocorrências!A994</f>
        <v>0</v>
      </c>
      <c r="H998" s="136">
        <f>Ocorrências!H994</f>
        <v>0</v>
      </c>
    </row>
    <row r="999" spans="1:8" x14ac:dyDescent="0.2">
      <c r="A999" s="156">
        <f>Ocorrências!G995</f>
        <v>0</v>
      </c>
      <c r="B999" s="136">
        <f>Ocorrências!B995</f>
        <v>0</v>
      </c>
      <c r="C999" s="136">
        <f>Ocorrências!C995</f>
        <v>0</v>
      </c>
      <c r="D999" s="136">
        <f>Ocorrências!D995</f>
        <v>0</v>
      </c>
      <c r="E999" s="136">
        <f>Ocorrências!E995</f>
        <v>0</v>
      </c>
      <c r="F999" s="136">
        <f>Ocorrências!F995</f>
        <v>0</v>
      </c>
      <c r="G999" s="135">
        <f>Ocorrências!A995</f>
        <v>0</v>
      </c>
      <c r="H999" s="136">
        <f>Ocorrências!H995</f>
        <v>0</v>
      </c>
    </row>
    <row r="1000" spans="1:8" x14ac:dyDescent="0.2">
      <c r="A1000" s="156">
        <f>Ocorrências!G996</f>
        <v>0</v>
      </c>
      <c r="B1000" s="136">
        <f>Ocorrências!B996</f>
        <v>0</v>
      </c>
      <c r="C1000" s="136">
        <f>Ocorrências!C996</f>
        <v>0</v>
      </c>
      <c r="D1000" s="136">
        <f>Ocorrências!D996</f>
        <v>0</v>
      </c>
      <c r="E1000" s="136">
        <f>Ocorrências!E996</f>
        <v>0</v>
      </c>
      <c r="F1000" s="136">
        <f>Ocorrências!F996</f>
        <v>0</v>
      </c>
      <c r="G1000" s="135">
        <f>Ocorrências!A996</f>
        <v>0</v>
      </c>
      <c r="H1000" s="136">
        <f>Ocorrências!H996</f>
        <v>0</v>
      </c>
    </row>
    <row r="1001" spans="1:8" x14ac:dyDescent="0.2">
      <c r="A1001" s="156">
        <f>Ocorrências!G997</f>
        <v>0</v>
      </c>
      <c r="B1001" s="136">
        <f>Ocorrências!B997</f>
        <v>0</v>
      </c>
      <c r="C1001" s="136">
        <f>Ocorrências!C997</f>
        <v>0</v>
      </c>
      <c r="D1001" s="136">
        <f>Ocorrências!D997</f>
        <v>0</v>
      </c>
      <c r="E1001" s="136">
        <f>Ocorrências!E997</f>
        <v>0</v>
      </c>
      <c r="F1001" s="136">
        <f>Ocorrências!F997</f>
        <v>0</v>
      </c>
      <c r="G1001" s="135">
        <f>Ocorrências!A997</f>
        <v>0</v>
      </c>
      <c r="H1001" s="136">
        <f>Ocorrências!H997</f>
        <v>0</v>
      </c>
    </row>
    <row r="1002" spans="1:8" x14ac:dyDescent="0.2">
      <c r="A1002" s="156">
        <f>Ocorrências!G998</f>
        <v>0</v>
      </c>
      <c r="B1002" s="136">
        <f>Ocorrências!B998</f>
        <v>0</v>
      </c>
      <c r="C1002" s="136">
        <f>Ocorrências!C998</f>
        <v>0</v>
      </c>
      <c r="D1002" s="136">
        <f>Ocorrências!D998</f>
        <v>0</v>
      </c>
      <c r="E1002" s="136">
        <f>Ocorrências!E998</f>
        <v>0</v>
      </c>
      <c r="F1002" s="136">
        <f>Ocorrências!F998</f>
        <v>0</v>
      </c>
      <c r="G1002" s="135">
        <f>Ocorrências!A998</f>
        <v>0</v>
      </c>
      <c r="H1002" s="136">
        <f>Ocorrências!H998</f>
        <v>0</v>
      </c>
    </row>
    <row r="1003" spans="1:8" x14ac:dyDescent="0.2">
      <c r="A1003" s="156">
        <f>Ocorrências!G999</f>
        <v>0</v>
      </c>
      <c r="B1003" s="136">
        <f>Ocorrências!B999</f>
        <v>0</v>
      </c>
      <c r="C1003" s="136">
        <f>Ocorrências!C999</f>
        <v>0</v>
      </c>
      <c r="D1003" s="136">
        <f>Ocorrências!D999</f>
        <v>0</v>
      </c>
      <c r="E1003" s="136">
        <f>Ocorrências!E999</f>
        <v>0</v>
      </c>
      <c r="F1003" s="136">
        <f>Ocorrências!F999</f>
        <v>0</v>
      </c>
      <c r="G1003" s="135">
        <f>Ocorrências!A999</f>
        <v>0</v>
      </c>
      <c r="H1003" s="136">
        <f>Ocorrências!H999</f>
        <v>0</v>
      </c>
    </row>
    <row r="1004" spans="1:8" x14ac:dyDescent="0.2">
      <c r="A1004" s="156">
        <f>Ocorrências!G1000</f>
        <v>0</v>
      </c>
      <c r="B1004" s="136">
        <f>Ocorrências!B1000</f>
        <v>0</v>
      </c>
      <c r="C1004" s="136">
        <f>Ocorrências!C1000</f>
        <v>0</v>
      </c>
      <c r="D1004" s="136">
        <f>Ocorrências!D1000</f>
        <v>0</v>
      </c>
      <c r="E1004" s="136">
        <f>Ocorrências!E1000</f>
        <v>0</v>
      </c>
      <c r="F1004" s="136">
        <f>Ocorrências!F1000</f>
        <v>0</v>
      </c>
      <c r="G1004" s="135">
        <f>Ocorrências!A1000</f>
        <v>0</v>
      </c>
      <c r="H1004" s="136">
        <f>Ocorrências!H1000</f>
        <v>0</v>
      </c>
    </row>
    <row r="1005" spans="1:8" x14ac:dyDescent="0.2">
      <c r="A1005" s="156">
        <f>Ocorrências!G1001</f>
        <v>0</v>
      </c>
      <c r="B1005" s="136">
        <f>Ocorrências!B1001</f>
        <v>0</v>
      </c>
      <c r="C1005" s="136">
        <f>Ocorrências!C1001</f>
        <v>0</v>
      </c>
      <c r="D1005" s="136">
        <f>Ocorrências!D1001</f>
        <v>0</v>
      </c>
      <c r="E1005" s="136">
        <f>Ocorrências!E1001</f>
        <v>0</v>
      </c>
      <c r="F1005" s="136">
        <f>Ocorrências!F1001</f>
        <v>0</v>
      </c>
      <c r="G1005" s="135">
        <f>Ocorrências!A1001</f>
        <v>0</v>
      </c>
      <c r="H1005" s="136">
        <f>Ocorrências!H1001</f>
        <v>0</v>
      </c>
    </row>
    <row r="1006" spans="1:8" x14ac:dyDescent="0.2">
      <c r="A1006" s="156">
        <f>Ocorrências!G1002</f>
        <v>0</v>
      </c>
      <c r="B1006" s="136">
        <f>Ocorrências!B1002</f>
        <v>0</v>
      </c>
      <c r="C1006" s="136">
        <f>Ocorrências!C1002</f>
        <v>0</v>
      </c>
      <c r="D1006" s="136">
        <f>Ocorrências!D1002</f>
        <v>0</v>
      </c>
      <c r="E1006" s="136">
        <f>Ocorrências!E1002</f>
        <v>0</v>
      </c>
      <c r="F1006" s="136">
        <f>Ocorrências!F1002</f>
        <v>0</v>
      </c>
      <c r="G1006" s="135">
        <f>Ocorrências!A1002</f>
        <v>0</v>
      </c>
      <c r="H1006" s="136">
        <f>Ocorrências!H1002</f>
        <v>0</v>
      </c>
    </row>
    <row r="1007" spans="1:8" x14ac:dyDescent="0.2">
      <c r="A1007" s="156">
        <f>Ocorrências!G1003</f>
        <v>0</v>
      </c>
      <c r="B1007" s="136">
        <f>Ocorrências!B1003</f>
        <v>0</v>
      </c>
      <c r="C1007" s="136">
        <f>Ocorrências!C1003</f>
        <v>0</v>
      </c>
      <c r="D1007" s="136">
        <f>Ocorrências!D1003</f>
        <v>0</v>
      </c>
      <c r="E1007" s="136">
        <f>Ocorrências!E1003</f>
        <v>0</v>
      </c>
      <c r="F1007" s="136">
        <f>Ocorrências!F1003</f>
        <v>0</v>
      </c>
      <c r="G1007" s="135">
        <f>Ocorrências!A1003</f>
        <v>0</v>
      </c>
      <c r="H1007" s="136">
        <f>Ocorrências!H1003</f>
        <v>0</v>
      </c>
    </row>
    <row r="1008" spans="1:8" x14ac:dyDescent="0.2">
      <c r="A1008" s="156">
        <f>Ocorrências!G1004</f>
        <v>0</v>
      </c>
      <c r="B1008" s="136">
        <f>Ocorrências!B1004</f>
        <v>0</v>
      </c>
      <c r="C1008" s="136">
        <f>Ocorrências!C1004</f>
        <v>0</v>
      </c>
      <c r="D1008" s="136">
        <f>Ocorrências!D1004</f>
        <v>0</v>
      </c>
      <c r="E1008" s="136">
        <f>Ocorrências!E1004</f>
        <v>0</v>
      </c>
      <c r="F1008" s="136">
        <f>Ocorrências!F1004</f>
        <v>0</v>
      </c>
      <c r="G1008" s="135">
        <f>Ocorrências!A1004</f>
        <v>0</v>
      </c>
      <c r="H1008" s="136">
        <f>Ocorrências!H1004</f>
        <v>0</v>
      </c>
    </row>
    <row r="1009" spans="1:8" x14ac:dyDescent="0.2">
      <c r="A1009" s="156">
        <f>Ocorrências!G1005</f>
        <v>0</v>
      </c>
      <c r="B1009" s="136">
        <f>Ocorrências!B1005</f>
        <v>0</v>
      </c>
      <c r="C1009" s="136">
        <f>Ocorrências!C1005</f>
        <v>0</v>
      </c>
      <c r="D1009" s="136">
        <f>Ocorrências!D1005</f>
        <v>0</v>
      </c>
      <c r="E1009" s="136">
        <f>Ocorrências!E1005</f>
        <v>0</v>
      </c>
      <c r="F1009" s="136">
        <f>Ocorrências!F1005</f>
        <v>0</v>
      </c>
      <c r="G1009" s="135">
        <f>Ocorrências!A1005</f>
        <v>0</v>
      </c>
      <c r="H1009" s="136">
        <f>Ocorrências!H1005</f>
        <v>0</v>
      </c>
    </row>
    <row r="1010" spans="1:8" x14ac:dyDescent="0.2">
      <c r="A1010" s="156">
        <f>Ocorrências!G1006</f>
        <v>0</v>
      </c>
      <c r="B1010" s="136">
        <f>Ocorrências!B1006</f>
        <v>0</v>
      </c>
      <c r="C1010" s="136">
        <f>Ocorrências!C1006</f>
        <v>0</v>
      </c>
      <c r="D1010" s="136">
        <f>Ocorrências!D1006</f>
        <v>0</v>
      </c>
      <c r="E1010" s="136">
        <f>Ocorrências!E1006</f>
        <v>0</v>
      </c>
      <c r="F1010" s="136">
        <f>Ocorrências!F1006</f>
        <v>0</v>
      </c>
      <c r="G1010" s="135">
        <f>Ocorrências!A1006</f>
        <v>0</v>
      </c>
      <c r="H1010" s="136">
        <f>Ocorrências!H1006</f>
        <v>0</v>
      </c>
    </row>
    <row r="1011" spans="1:8" x14ac:dyDescent="0.2">
      <c r="A1011" s="156">
        <f>Ocorrências!G1007</f>
        <v>0</v>
      </c>
      <c r="B1011" s="136">
        <f>Ocorrências!B1007</f>
        <v>0</v>
      </c>
      <c r="C1011" s="136">
        <f>Ocorrências!C1007</f>
        <v>0</v>
      </c>
      <c r="D1011" s="136">
        <f>Ocorrências!D1007</f>
        <v>0</v>
      </c>
      <c r="E1011" s="136">
        <f>Ocorrências!E1007</f>
        <v>0</v>
      </c>
      <c r="F1011" s="136">
        <f>Ocorrências!F1007</f>
        <v>0</v>
      </c>
      <c r="G1011" s="135">
        <f>Ocorrências!A1007</f>
        <v>0</v>
      </c>
      <c r="H1011" s="136">
        <f>Ocorrências!H1007</f>
        <v>0</v>
      </c>
    </row>
    <row r="1012" spans="1:8" x14ac:dyDescent="0.2">
      <c r="A1012" s="156">
        <f>Ocorrências!G1008</f>
        <v>0</v>
      </c>
      <c r="B1012" s="136">
        <f>Ocorrências!B1008</f>
        <v>0</v>
      </c>
      <c r="C1012" s="136">
        <f>Ocorrências!C1008</f>
        <v>0</v>
      </c>
      <c r="D1012" s="136">
        <f>Ocorrências!D1008</f>
        <v>0</v>
      </c>
      <c r="E1012" s="136">
        <f>Ocorrências!E1008</f>
        <v>0</v>
      </c>
      <c r="F1012" s="136">
        <f>Ocorrências!F1008</f>
        <v>0</v>
      </c>
      <c r="G1012" s="135">
        <f>Ocorrências!A1008</f>
        <v>0</v>
      </c>
      <c r="H1012" s="136">
        <f>Ocorrências!H1008</f>
        <v>0</v>
      </c>
    </row>
    <row r="1013" spans="1:8" x14ac:dyDescent="0.2">
      <c r="A1013" s="156">
        <f>Ocorrências!G1009</f>
        <v>0</v>
      </c>
      <c r="B1013" s="136">
        <f>Ocorrências!B1009</f>
        <v>0</v>
      </c>
      <c r="C1013" s="136">
        <f>Ocorrências!C1009</f>
        <v>0</v>
      </c>
      <c r="D1013" s="136">
        <f>Ocorrências!D1009</f>
        <v>0</v>
      </c>
      <c r="E1013" s="136">
        <f>Ocorrências!E1009</f>
        <v>0</v>
      </c>
      <c r="F1013" s="136">
        <f>Ocorrências!F1009</f>
        <v>0</v>
      </c>
      <c r="G1013" s="135">
        <f>Ocorrências!A1009</f>
        <v>0</v>
      </c>
      <c r="H1013" s="136">
        <f>Ocorrências!H1009</f>
        <v>0</v>
      </c>
    </row>
    <row r="1014" spans="1:8" x14ac:dyDescent="0.2">
      <c r="A1014" s="156">
        <f>Ocorrências!G1010</f>
        <v>0</v>
      </c>
      <c r="B1014" s="136">
        <f>Ocorrências!B1010</f>
        <v>0</v>
      </c>
      <c r="C1014" s="136">
        <f>Ocorrências!C1010</f>
        <v>0</v>
      </c>
      <c r="D1014" s="136">
        <f>Ocorrências!D1010</f>
        <v>0</v>
      </c>
      <c r="E1014" s="136">
        <f>Ocorrências!E1010</f>
        <v>0</v>
      </c>
      <c r="F1014" s="136">
        <f>Ocorrências!F1010</f>
        <v>0</v>
      </c>
      <c r="G1014" s="135">
        <f>Ocorrências!A1010</f>
        <v>0</v>
      </c>
      <c r="H1014" s="136">
        <f>Ocorrências!H1010</f>
        <v>0</v>
      </c>
    </row>
    <row r="1015" spans="1:8" x14ac:dyDescent="0.2">
      <c r="A1015" s="156">
        <f>Ocorrências!G1011</f>
        <v>0</v>
      </c>
      <c r="B1015" s="136">
        <f>Ocorrências!B1011</f>
        <v>0</v>
      </c>
      <c r="C1015" s="136">
        <f>Ocorrências!C1011</f>
        <v>0</v>
      </c>
      <c r="D1015" s="136">
        <f>Ocorrências!D1011</f>
        <v>0</v>
      </c>
      <c r="E1015" s="136">
        <f>Ocorrências!E1011</f>
        <v>0</v>
      </c>
      <c r="F1015" s="136">
        <f>Ocorrências!F1011</f>
        <v>0</v>
      </c>
      <c r="G1015" s="135">
        <f>Ocorrências!A1011</f>
        <v>0</v>
      </c>
      <c r="H1015" s="136">
        <f>Ocorrências!H1011</f>
        <v>0</v>
      </c>
    </row>
    <row r="1016" spans="1:8" x14ac:dyDescent="0.2">
      <c r="A1016" s="156">
        <f>Ocorrências!G1012</f>
        <v>0</v>
      </c>
      <c r="B1016" s="136">
        <f>Ocorrências!B1012</f>
        <v>0</v>
      </c>
      <c r="C1016" s="136">
        <f>Ocorrências!C1012</f>
        <v>0</v>
      </c>
      <c r="D1016" s="136">
        <f>Ocorrências!D1012</f>
        <v>0</v>
      </c>
      <c r="E1016" s="136">
        <f>Ocorrências!E1012</f>
        <v>0</v>
      </c>
      <c r="F1016" s="136">
        <f>Ocorrências!F1012</f>
        <v>0</v>
      </c>
      <c r="G1016" s="135">
        <f>Ocorrências!A1012</f>
        <v>0</v>
      </c>
      <c r="H1016" s="136">
        <f>Ocorrências!H1012</f>
        <v>0</v>
      </c>
    </row>
    <row r="1017" spans="1:8" x14ac:dyDescent="0.2">
      <c r="A1017" s="156">
        <f>Ocorrências!G1013</f>
        <v>0</v>
      </c>
      <c r="B1017" s="136">
        <f>Ocorrências!B1013</f>
        <v>0</v>
      </c>
      <c r="C1017" s="136">
        <f>Ocorrências!C1013</f>
        <v>0</v>
      </c>
      <c r="D1017" s="136">
        <f>Ocorrências!D1013</f>
        <v>0</v>
      </c>
      <c r="E1017" s="136">
        <f>Ocorrências!E1013</f>
        <v>0</v>
      </c>
      <c r="F1017" s="136">
        <f>Ocorrências!F1013</f>
        <v>0</v>
      </c>
      <c r="G1017" s="135">
        <f>Ocorrências!A1013</f>
        <v>0</v>
      </c>
      <c r="H1017" s="136">
        <f>Ocorrências!H1013</f>
        <v>0</v>
      </c>
    </row>
    <row r="1018" spans="1:8" x14ac:dyDescent="0.2">
      <c r="A1018" s="156">
        <f>Ocorrências!G1014</f>
        <v>0</v>
      </c>
      <c r="B1018" s="136">
        <f>Ocorrências!B1014</f>
        <v>0</v>
      </c>
      <c r="C1018" s="136">
        <f>Ocorrências!C1014</f>
        <v>0</v>
      </c>
      <c r="D1018" s="136">
        <f>Ocorrências!D1014</f>
        <v>0</v>
      </c>
      <c r="E1018" s="136">
        <f>Ocorrências!E1014</f>
        <v>0</v>
      </c>
      <c r="F1018" s="136">
        <f>Ocorrências!F1014</f>
        <v>0</v>
      </c>
      <c r="G1018" s="135">
        <f>Ocorrências!A1014</f>
        <v>0</v>
      </c>
      <c r="H1018" s="136">
        <f>Ocorrências!H1014</f>
        <v>0</v>
      </c>
    </row>
    <row r="1019" spans="1:8" x14ac:dyDescent="0.2">
      <c r="A1019" s="156">
        <f>Ocorrências!G1015</f>
        <v>0</v>
      </c>
      <c r="B1019" s="136">
        <f>Ocorrências!B1015</f>
        <v>0</v>
      </c>
      <c r="C1019" s="136">
        <f>Ocorrências!C1015</f>
        <v>0</v>
      </c>
      <c r="D1019" s="136">
        <f>Ocorrências!D1015</f>
        <v>0</v>
      </c>
      <c r="E1019" s="136">
        <f>Ocorrências!E1015</f>
        <v>0</v>
      </c>
      <c r="F1019" s="136">
        <f>Ocorrências!F1015</f>
        <v>0</v>
      </c>
      <c r="G1019" s="135">
        <f>Ocorrências!A1015</f>
        <v>0</v>
      </c>
      <c r="H1019" s="136">
        <f>Ocorrências!H1015</f>
        <v>0</v>
      </c>
    </row>
    <row r="1020" spans="1:8" x14ac:dyDescent="0.2">
      <c r="A1020" s="156">
        <f>Ocorrências!G1016</f>
        <v>0</v>
      </c>
      <c r="B1020" s="136">
        <f>Ocorrências!B1016</f>
        <v>0</v>
      </c>
      <c r="C1020" s="136">
        <f>Ocorrências!C1016</f>
        <v>0</v>
      </c>
      <c r="D1020" s="136">
        <f>Ocorrências!D1016</f>
        <v>0</v>
      </c>
      <c r="E1020" s="136">
        <f>Ocorrências!E1016</f>
        <v>0</v>
      </c>
      <c r="F1020" s="136">
        <f>Ocorrências!F1016</f>
        <v>0</v>
      </c>
      <c r="G1020" s="135">
        <f>Ocorrências!A1016</f>
        <v>0</v>
      </c>
      <c r="H1020" s="136">
        <f>Ocorrências!H1016</f>
        <v>0</v>
      </c>
    </row>
    <row r="1021" spans="1:8" x14ac:dyDescent="0.2">
      <c r="A1021" s="156">
        <f>Ocorrências!G1017</f>
        <v>0</v>
      </c>
      <c r="B1021" s="136">
        <f>Ocorrências!B1017</f>
        <v>0</v>
      </c>
      <c r="C1021" s="136">
        <f>Ocorrências!C1017</f>
        <v>0</v>
      </c>
      <c r="D1021" s="136">
        <f>Ocorrências!D1017</f>
        <v>0</v>
      </c>
      <c r="E1021" s="136">
        <f>Ocorrências!E1017</f>
        <v>0</v>
      </c>
      <c r="F1021" s="136">
        <f>Ocorrências!F1017</f>
        <v>0</v>
      </c>
      <c r="G1021" s="135">
        <f>Ocorrências!A1017</f>
        <v>0</v>
      </c>
      <c r="H1021" s="136">
        <f>Ocorrências!H1017</f>
        <v>0</v>
      </c>
    </row>
    <row r="1022" spans="1:8" x14ac:dyDescent="0.2">
      <c r="A1022" s="156">
        <f>Ocorrências!G1018</f>
        <v>0</v>
      </c>
      <c r="B1022" s="136">
        <f>Ocorrências!B1018</f>
        <v>0</v>
      </c>
      <c r="C1022" s="136">
        <f>Ocorrências!C1018</f>
        <v>0</v>
      </c>
      <c r="D1022" s="136">
        <f>Ocorrências!D1018</f>
        <v>0</v>
      </c>
      <c r="E1022" s="136">
        <f>Ocorrências!E1018</f>
        <v>0</v>
      </c>
      <c r="F1022" s="136">
        <f>Ocorrências!F1018</f>
        <v>0</v>
      </c>
      <c r="G1022" s="135">
        <f>Ocorrências!A1018</f>
        <v>0</v>
      </c>
      <c r="H1022" s="136">
        <f>Ocorrências!H1018</f>
        <v>0</v>
      </c>
    </row>
    <row r="1023" spans="1:8" x14ac:dyDescent="0.2">
      <c r="A1023" s="156">
        <f>Ocorrências!G1019</f>
        <v>0</v>
      </c>
      <c r="B1023" s="136">
        <f>Ocorrências!B1019</f>
        <v>0</v>
      </c>
      <c r="C1023" s="136">
        <f>Ocorrências!C1019</f>
        <v>0</v>
      </c>
      <c r="D1023" s="136">
        <f>Ocorrências!D1019</f>
        <v>0</v>
      </c>
      <c r="E1023" s="136">
        <f>Ocorrências!E1019</f>
        <v>0</v>
      </c>
      <c r="F1023" s="136">
        <f>Ocorrências!F1019</f>
        <v>0</v>
      </c>
      <c r="G1023" s="135">
        <f>Ocorrências!A1019</f>
        <v>0</v>
      </c>
      <c r="H1023" s="136">
        <f>Ocorrências!H1019</f>
        <v>0</v>
      </c>
    </row>
    <row r="1024" spans="1:8" x14ac:dyDescent="0.2">
      <c r="A1024" s="156">
        <f>Ocorrências!G1020</f>
        <v>0</v>
      </c>
      <c r="B1024" s="136">
        <f>Ocorrências!B1020</f>
        <v>0</v>
      </c>
      <c r="C1024" s="136">
        <f>Ocorrências!C1020</f>
        <v>0</v>
      </c>
      <c r="D1024" s="136">
        <f>Ocorrências!D1020</f>
        <v>0</v>
      </c>
      <c r="E1024" s="136">
        <f>Ocorrências!E1020</f>
        <v>0</v>
      </c>
      <c r="F1024" s="136">
        <f>Ocorrências!F1020</f>
        <v>0</v>
      </c>
      <c r="G1024" s="135">
        <f>Ocorrências!A1020</f>
        <v>0</v>
      </c>
      <c r="H1024" s="136">
        <f>Ocorrências!H1020</f>
        <v>0</v>
      </c>
    </row>
    <row r="1025" spans="1:8" x14ac:dyDescent="0.2">
      <c r="A1025" s="156">
        <f>Ocorrências!G1021</f>
        <v>0</v>
      </c>
      <c r="B1025" s="136">
        <f>Ocorrências!B1021</f>
        <v>0</v>
      </c>
      <c r="C1025" s="136">
        <f>Ocorrências!C1021</f>
        <v>0</v>
      </c>
      <c r="D1025" s="136">
        <f>Ocorrências!D1021</f>
        <v>0</v>
      </c>
      <c r="E1025" s="136">
        <f>Ocorrências!E1021</f>
        <v>0</v>
      </c>
      <c r="F1025" s="136">
        <f>Ocorrências!F1021</f>
        <v>0</v>
      </c>
      <c r="G1025" s="135">
        <f>Ocorrências!A1021</f>
        <v>0</v>
      </c>
      <c r="H1025" s="136">
        <f>Ocorrências!H1021</f>
        <v>0</v>
      </c>
    </row>
    <row r="1026" spans="1:8" x14ac:dyDescent="0.2">
      <c r="A1026" s="156">
        <f>Ocorrências!G1022</f>
        <v>0</v>
      </c>
      <c r="B1026" s="136">
        <f>Ocorrências!B1022</f>
        <v>0</v>
      </c>
      <c r="C1026" s="136">
        <f>Ocorrências!C1022</f>
        <v>0</v>
      </c>
      <c r="D1026" s="136">
        <f>Ocorrências!D1022</f>
        <v>0</v>
      </c>
      <c r="E1026" s="136">
        <f>Ocorrências!E1022</f>
        <v>0</v>
      </c>
      <c r="F1026" s="136">
        <f>Ocorrências!F1022</f>
        <v>0</v>
      </c>
      <c r="G1026" s="135">
        <f>Ocorrências!A1022</f>
        <v>0</v>
      </c>
      <c r="H1026" s="136">
        <f>Ocorrências!H1022</f>
        <v>0</v>
      </c>
    </row>
    <row r="1027" spans="1:8" x14ac:dyDescent="0.2">
      <c r="A1027" s="156">
        <f>Ocorrências!G1023</f>
        <v>0</v>
      </c>
      <c r="B1027" s="136">
        <f>Ocorrências!B1023</f>
        <v>0</v>
      </c>
      <c r="C1027" s="136">
        <f>Ocorrências!C1023</f>
        <v>0</v>
      </c>
      <c r="D1027" s="136">
        <f>Ocorrências!D1023</f>
        <v>0</v>
      </c>
      <c r="E1027" s="136">
        <f>Ocorrências!E1023</f>
        <v>0</v>
      </c>
      <c r="F1027" s="136">
        <f>Ocorrências!F1023</f>
        <v>0</v>
      </c>
      <c r="G1027" s="135">
        <f>Ocorrências!A1023</f>
        <v>0</v>
      </c>
      <c r="H1027" s="136">
        <f>Ocorrências!H1023</f>
        <v>0</v>
      </c>
    </row>
    <row r="1028" spans="1:8" x14ac:dyDescent="0.2">
      <c r="A1028" s="156">
        <f>Ocorrências!G1024</f>
        <v>0</v>
      </c>
      <c r="B1028" s="136">
        <f>Ocorrências!B1024</f>
        <v>0</v>
      </c>
      <c r="C1028" s="136">
        <f>Ocorrências!C1024</f>
        <v>0</v>
      </c>
      <c r="D1028" s="136">
        <f>Ocorrências!D1024</f>
        <v>0</v>
      </c>
      <c r="E1028" s="136">
        <f>Ocorrências!E1024</f>
        <v>0</v>
      </c>
      <c r="F1028" s="136">
        <f>Ocorrências!F1024</f>
        <v>0</v>
      </c>
      <c r="G1028" s="135">
        <f>Ocorrências!A1024</f>
        <v>0</v>
      </c>
      <c r="H1028" s="136">
        <f>Ocorrências!H1024</f>
        <v>0</v>
      </c>
    </row>
    <row r="1029" spans="1:8" x14ac:dyDescent="0.2">
      <c r="A1029" s="156">
        <f>Ocorrências!G1025</f>
        <v>0</v>
      </c>
      <c r="B1029" s="136">
        <f>Ocorrências!B1025</f>
        <v>0</v>
      </c>
      <c r="C1029" s="136">
        <f>Ocorrências!C1025</f>
        <v>0</v>
      </c>
      <c r="D1029" s="136">
        <f>Ocorrências!D1025</f>
        <v>0</v>
      </c>
      <c r="E1029" s="136">
        <f>Ocorrências!E1025</f>
        <v>0</v>
      </c>
      <c r="F1029" s="136">
        <f>Ocorrências!F1025</f>
        <v>0</v>
      </c>
      <c r="G1029" s="135">
        <f>Ocorrências!A1025</f>
        <v>0</v>
      </c>
      <c r="H1029" s="136">
        <f>Ocorrências!H1025</f>
        <v>0</v>
      </c>
    </row>
    <row r="1030" spans="1:8" x14ac:dyDescent="0.2">
      <c r="A1030" s="156">
        <f>Ocorrências!G1026</f>
        <v>0</v>
      </c>
      <c r="B1030" s="136">
        <f>Ocorrências!B1026</f>
        <v>0</v>
      </c>
      <c r="C1030" s="136">
        <f>Ocorrências!C1026</f>
        <v>0</v>
      </c>
      <c r="D1030" s="136">
        <f>Ocorrências!D1026</f>
        <v>0</v>
      </c>
      <c r="E1030" s="136">
        <f>Ocorrências!E1026</f>
        <v>0</v>
      </c>
      <c r="F1030" s="136">
        <f>Ocorrências!F1026</f>
        <v>0</v>
      </c>
      <c r="G1030" s="135">
        <f>Ocorrências!A1026</f>
        <v>0</v>
      </c>
      <c r="H1030" s="136">
        <f>Ocorrências!H1026</f>
        <v>0</v>
      </c>
    </row>
    <row r="1031" spans="1:8" x14ac:dyDescent="0.2">
      <c r="A1031" s="156">
        <f>Ocorrências!G1027</f>
        <v>0</v>
      </c>
      <c r="B1031" s="136">
        <f>Ocorrências!B1027</f>
        <v>0</v>
      </c>
      <c r="C1031" s="136">
        <f>Ocorrências!C1027</f>
        <v>0</v>
      </c>
      <c r="D1031" s="136">
        <f>Ocorrências!D1027</f>
        <v>0</v>
      </c>
      <c r="E1031" s="136">
        <f>Ocorrências!E1027</f>
        <v>0</v>
      </c>
      <c r="F1031" s="136">
        <f>Ocorrências!F1027</f>
        <v>0</v>
      </c>
      <c r="G1031" s="135">
        <f>Ocorrências!A1027</f>
        <v>0</v>
      </c>
      <c r="H1031" s="136">
        <f>Ocorrências!H1027</f>
        <v>0</v>
      </c>
    </row>
    <row r="1032" spans="1:8" x14ac:dyDescent="0.2">
      <c r="A1032" s="156">
        <f>Ocorrências!G1028</f>
        <v>0</v>
      </c>
      <c r="B1032" s="136">
        <f>Ocorrências!B1028</f>
        <v>0</v>
      </c>
      <c r="C1032" s="136">
        <f>Ocorrências!C1028</f>
        <v>0</v>
      </c>
      <c r="D1032" s="136">
        <f>Ocorrências!D1028</f>
        <v>0</v>
      </c>
      <c r="E1032" s="136">
        <f>Ocorrências!E1028</f>
        <v>0</v>
      </c>
      <c r="F1032" s="136">
        <f>Ocorrências!F1028</f>
        <v>0</v>
      </c>
      <c r="G1032" s="135">
        <f>Ocorrências!A1028</f>
        <v>0</v>
      </c>
      <c r="H1032" s="136">
        <f>Ocorrências!H1028</f>
        <v>0</v>
      </c>
    </row>
    <row r="1033" spans="1:8" x14ac:dyDescent="0.2">
      <c r="A1033" s="156">
        <f>Ocorrências!G1029</f>
        <v>0</v>
      </c>
      <c r="B1033" s="136">
        <f>Ocorrências!B1029</f>
        <v>0</v>
      </c>
      <c r="C1033" s="136">
        <f>Ocorrências!C1029</f>
        <v>0</v>
      </c>
      <c r="D1033" s="136">
        <f>Ocorrências!D1029</f>
        <v>0</v>
      </c>
      <c r="E1033" s="136">
        <f>Ocorrências!E1029</f>
        <v>0</v>
      </c>
      <c r="F1033" s="136">
        <f>Ocorrências!F1029</f>
        <v>0</v>
      </c>
      <c r="G1033" s="135">
        <f>Ocorrências!A1029</f>
        <v>0</v>
      </c>
      <c r="H1033" s="136">
        <f>Ocorrências!H1029</f>
        <v>0</v>
      </c>
    </row>
    <row r="1034" spans="1:8" x14ac:dyDescent="0.2">
      <c r="A1034" s="156">
        <f>Ocorrências!G1030</f>
        <v>0</v>
      </c>
      <c r="B1034" s="136">
        <f>Ocorrências!B1030</f>
        <v>0</v>
      </c>
      <c r="C1034" s="136">
        <f>Ocorrências!C1030</f>
        <v>0</v>
      </c>
      <c r="D1034" s="136">
        <f>Ocorrências!D1030</f>
        <v>0</v>
      </c>
      <c r="E1034" s="136">
        <f>Ocorrências!E1030</f>
        <v>0</v>
      </c>
      <c r="F1034" s="136">
        <f>Ocorrências!F1030</f>
        <v>0</v>
      </c>
      <c r="G1034" s="135">
        <f>Ocorrências!A1030</f>
        <v>0</v>
      </c>
      <c r="H1034" s="136">
        <f>Ocorrências!H1030</f>
        <v>0</v>
      </c>
    </row>
    <row r="1035" spans="1:8" x14ac:dyDescent="0.2">
      <c r="A1035" s="156">
        <f>Ocorrências!G1031</f>
        <v>0</v>
      </c>
      <c r="B1035" s="136">
        <f>Ocorrências!B1031</f>
        <v>0</v>
      </c>
      <c r="C1035" s="136">
        <f>Ocorrências!C1031</f>
        <v>0</v>
      </c>
      <c r="D1035" s="136">
        <f>Ocorrências!D1031</f>
        <v>0</v>
      </c>
      <c r="E1035" s="136">
        <f>Ocorrências!E1031</f>
        <v>0</v>
      </c>
      <c r="F1035" s="136">
        <f>Ocorrências!F1031</f>
        <v>0</v>
      </c>
      <c r="G1035" s="135">
        <f>Ocorrências!A1031</f>
        <v>0</v>
      </c>
      <c r="H1035" s="136">
        <f>Ocorrências!H1031</f>
        <v>0</v>
      </c>
    </row>
    <row r="1036" spans="1:8" x14ac:dyDescent="0.2">
      <c r="A1036" s="156">
        <f>Ocorrências!G1032</f>
        <v>0</v>
      </c>
      <c r="B1036" s="136">
        <f>Ocorrências!B1032</f>
        <v>0</v>
      </c>
      <c r="C1036" s="136">
        <f>Ocorrências!C1032</f>
        <v>0</v>
      </c>
      <c r="D1036" s="136">
        <f>Ocorrências!D1032</f>
        <v>0</v>
      </c>
      <c r="E1036" s="136">
        <f>Ocorrências!E1032</f>
        <v>0</v>
      </c>
      <c r="F1036" s="136">
        <f>Ocorrências!F1032</f>
        <v>0</v>
      </c>
      <c r="G1036" s="135">
        <f>Ocorrências!A1032</f>
        <v>0</v>
      </c>
      <c r="H1036" s="136">
        <f>Ocorrências!H1032</f>
        <v>0</v>
      </c>
    </row>
    <row r="1037" spans="1:8" x14ac:dyDescent="0.2">
      <c r="A1037" s="156">
        <f>Ocorrências!G1033</f>
        <v>0</v>
      </c>
      <c r="B1037" s="136">
        <f>Ocorrências!B1033</f>
        <v>0</v>
      </c>
      <c r="C1037" s="136">
        <f>Ocorrências!C1033</f>
        <v>0</v>
      </c>
      <c r="D1037" s="136">
        <f>Ocorrências!D1033</f>
        <v>0</v>
      </c>
      <c r="E1037" s="136">
        <f>Ocorrências!E1033</f>
        <v>0</v>
      </c>
      <c r="F1037" s="136">
        <f>Ocorrências!F1033</f>
        <v>0</v>
      </c>
      <c r="G1037" s="135">
        <f>Ocorrências!A1033</f>
        <v>0</v>
      </c>
      <c r="H1037" s="136">
        <f>Ocorrências!H1033</f>
        <v>0</v>
      </c>
    </row>
    <row r="1038" spans="1:8" x14ac:dyDescent="0.2">
      <c r="A1038" s="156">
        <f>Ocorrências!G1034</f>
        <v>0</v>
      </c>
      <c r="B1038" s="136">
        <f>Ocorrências!B1034</f>
        <v>0</v>
      </c>
      <c r="C1038" s="136">
        <f>Ocorrências!C1034</f>
        <v>0</v>
      </c>
      <c r="D1038" s="136">
        <f>Ocorrências!D1034</f>
        <v>0</v>
      </c>
      <c r="E1038" s="136">
        <f>Ocorrências!E1034</f>
        <v>0</v>
      </c>
      <c r="F1038" s="136">
        <f>Ocorrências!F1034</f>
        <v>0</v>
      </c>
      <c r="G1038" s="135">
        <f>Ocorrências!A1034</f>
        <v>0</v>
      </c>
      <c r="H1038" s="136">
        <f>Ocorrências!H1034</f>
        <v>0</v>
      </c>
    </row>
    <row r="1039" spans="1:8" x14ac:dyDescent="0.2">
      <c r="A1039" s="156">
        <f>Ocorrências!G1035</f>
        <v>0</v>
      </c>
      <c r="B1039" s="136">
        <f>Ocorrências!B1035</f>
        <v>0</v>
      </c>
      <c r="C1039" s="136">
        <f>Ocorrências!C1035</f>
        <v>0</v>
      </c>
      <c r="D1039" s="136">
        <f>Ocorrências!D1035</f>
        <v>0</v>
      </c>
      <c r="E1039" s="136">
        <f>Ocorrências!E1035</f>
        <v>0</v>
      </c>
      <c r="F1039" s="136">
        <f>Ocorrências!F1035</f>
        <v>0</v>
      </c>
      <c r="G1039" s="135">
        <f>Ocorrências!A1035</f>
        <v>0</v>
      </c>
      <c r="H1039" s="136">
        <f>Ocorrências!H1035</f>
        <v>0</v>
      </c>
    </row>
    <row r="1040" spans="1:8" x14ac:dyDescent="0.2">
      <c r="A1040" s="156">
        <f>Ocorrências!G1036</f>
        <v>0</v>
      </c>
      <c r="B1040" s="136">
        <f>Ocorrências!B1036</f>
        <v>0</v>
      </c>
      <c r="C1040" s="136">
        <f>Ocorrências!C1036</f>
        <v>0</v>
      </c>
      <c r="D1040" s="136">
        <f>Ocorrências!D1036</f>
        <v>0</v>
      </c>
      <c r="E1040" s="136">
        <f>Ocorrências!E1036</f>
        <v>0</v>
      </c>
      <c r="F1040" s="136">
        <f>Ocorrências!F1036</f>
        <v>0</v>
      </c>
      <c r="G1040" s="135">
        <f>Ocorrências!A1036</f>
        <v>0</v>
      </c>
      <c r="H1040" s="136">
        <f>Ocorrências!H1036</f>
        <v>0</v>
      </c>
    </row>
    <row r="1041" spans="1:8" x14ac:dyDescent="0.2">
      <c r="A1041" s="156">
        <f>Ocorrências!G1037</f>
        <v>0</v>
      </c>
      <c r="B1041" s="136">
        <f>Ocorrências!B1037</f>
        <v>0</v>
      </c>
      <c r="C1041" s="136">
        <f>Ocorrências!C1037</f>
        <v>0</v>
      </c>
      <c r="D1041" s="136">
        <f>Ocorrências!D1037</f>
        <v>0</v>
      </c>
      <c r="E1041" s="136">
        <f>Ocorrências!E1037</f>
        <v>0</v>
      </c>
      <c r="F1041" s="136">
        <f>Ocorrências!F1037</f>
        <v>0</v>
      </c>
      <c r="G1041" s="135">
        <f>Ocorrências!A1037</f>
        <v>0</v>
      </c>
      <c r="H1041" s="136">
        <f>Ocorrências!H1037</f>
        <v>0</v>
      </c>
    </row>
    <row r="1042" spans="1:8" x14ac:dyDescent="0.2">
      <c r="A1042" s="156">
        <f>Ocorrências!G1038</f>
        <v>0</v>
      </c>
      <c r="B1042" s="136">
        <f>Ocorrências!B1038</f>
        <v>0</v>
      </c>
      <c r="C1042" s="136">
        <f>Ocorrências!C1038</f>
        <v>0</v>
      </c>
      <c r="D1042" s="136">
        <f>Ocorrências!D1038</f>
        <v>0</v>
      </c>
      <c r="E1042" s="136">
        <f>Ocorrências!E1038</f>
        <v>0</v>
      </c>
      <c r="F1042" s="136">
        <f>Ocorrências!F1038</f>
        <v>0</v>
      </c>
      <c r="G1042" s="135">
        <f>Ocorrências!A1038</f>
        <v>0</v>
      </c>
      <c r="H1042" s="136">
        <f>Ocorrências!H1038</f>
        <v>0</v>
      </c>
    </row>
    <row r="1043" spans="1:8" x14ac:dyDescent="0.2">
      <c r="A1043" s="156">
        <f>Ocorrências!G1039</f>
        <v>0</v>
      </c>
      <c r="B1043" s="136">
        <f>Ocorrências!B1039</f>
        <v>0</v>
      </c>
      <c r="C1043" s="136">
        <f>Ocorrências!C1039</f>
        <v>0</v>
      </c>
      <c r="D1043" s="136">
        <f>Ocorrências!D1039</f>
        <v>0</v>
      </c>
      <c r="E1043" s="136">
        <f>Ocorrências!E1039</f>
        <v>0</v>
      </c>
      <c r="F1043" s="136">
        <f>Ocorrências!F1039</f>
        <v>0</v>
      </c>
      <c r="G1043" s="135">
        <f>Ocorrências!A1039</f>
        <v>0</v>
      </c>
      <c r="H1043" s="136">
        <f>Ocorrências!H1039</f>
        <v>0</v>
      </c>
    </row>
    <row r="1044" spans="1:8" x14ac:dyDescent="0.2">
      <c r="A1044" s="156">
        <f>Ocorrências!G1040</f>
        <v>0</v>
      </c>
      <c r="B1044" s="136">
        <f>Ocorrências!B1040</f>
        <v>0</v>
      </c>
      <c r="C1044" s="136">
        <f>Ocorrências!C1040</f>
        <v>0</v>
      </c>
      <c r="D1044" s="136">
        <f>Ocorrências!D1040</f>
        <v>0</v>
      </c>
      <c r="E1044" s="136">
        <f>Ocorrências!E1040</f>
        <v>0</v>
      </c>
      <c r="F1044" s="136">
        <f>Ocorrências!F1040</f>
        <v>0</v>
      </c>
      <c r="G1044" s="135">
        <f>Ocorrências!A1040</f>
        <v>0</v>
      </c>
      <c r="H1044" s="136">
        <f>Ocorrências!H1040</f>
        <v>0</v>
      </c>
    </row>
    <row r="1045" spans="1:8" x14ac:dyDescent="0.2">
      <c r="A1045" s="156">
        <f>Ocorrências!G1041</f>
        <v>0</v>
      </c>
      <c r="B1045" s="136">
        <f>Ocorrências!B1041</f>
        <v>0</v>
      </c>
      <c r="C1045" s="136">
        <f>Ocorrências!C1041</f>
        <v>0</v>
      </c>
      <c r="D1045" s="136">
        <f>Ocorrências!D1041</f>
        <v>0</v>
      </c>
      <c r="E1045" s="136">
        <f>Ocorrências!E1041</f>
        <v>0</v>
      </c>
      <c r="F1045" s="136">
        <f>Ocorrências!F1041</f>
        <v>0</v>
      </c>
      <c r="G1045" s="135">
        <f>Ocorrências!A1041</f>
        <v>0</v>
      </c>
      <c r="H1045" s="136">
        <f>Ocorrências!H1041</f>
        <v>0</v>
      </c>
    </row>
    <row r="1046" spans="1:8" x14ac:dyDescent="0.2">
      <c r="A1046" s="156">
        <f>Ocorrências!G1042</f>
        <v>0</v>
      </c>
      <c r="B1046" s="136">
        <f>Ocorrências!B1042</f>
        <v>0</v>
      </c>
      <c r="C1046" s="136">
        <f>Ocorrências!C1042</f>
        <v>0</v>
      </c>
      <c r="D1046" s="136">
        <f>Ocorrências!D1042</f>
        <v>0</v>
      </c>
      <c r="E1046" s="136">
        <f>Ocorrências!E1042</f>
        <v>0</v>
      </c>
      <c r="F1046" s="136">
        <f>Ocorrências!F1042</f>
        <v>0</v>
      </c>
      <c r="G1046" s="135">
        <f>Ocorrências!A1042</f>
        <v>0</v>
      </c>
      <c r="H1046" s="136">
        <f>Ocorrências!H1042</f>
        <v>0</v>
      </c>
    </row>
    <row r="1047" spans="1:8" x14ac:dyDescent="0.2">
      <c r="A1047" s="156">
        <f>Ocorrências!G1043</f>
        <v>0</v>
      </c>
      <c r="B1047" s="136">
        <f>Ocorrências!B1043</f>
        <v>0</v>
      </c>
      <c r="C1047" s="136">
        <f>Ocorrências!C1043</f>
        <v>0</v>
      </c>
      <c r="D1047" s="136">
        <f>Ocorrências!D1043</f>
        <v>0</v>
      </c>
      <c r="E1047" s="136">
        <f>Ocorrências!E1043</f>
        <v>0</v>
      </c>
      <c r="F1047" s="136">
        <f>Ocorrências!F1043</f>
        <v>0</v>
      </c>
      <c r="G1047" s="135">
        <f>Ocorrências!A1043</f>
        <v>0</v>
      </c>
      <c r="H1047" s="136">
        <f>Ocorrências!H1043</f>
        <v>0</v>
      </c>
    </row>
    <row r="1048" spans="1:8" x14ac:dyDescent="0.2">
      <c r="A1048" s="156">
        <f>Ocorrências!G1044</f>
        <v>0</v>
      </c>
      <c r="B1048" s="136">
        <f>Ocorrências!B1044</f>
        <v>0</v>
      </c>
      <c r="C1048" s="136">
        <f>Ocorrências!C1044</f>
        <v>0</v>
      </c>
      <c r="D1048" s="136">
        <f>Ocorrências!D1044</f>
        <v>0</v>
      </c>
      <c r="E1048" s="136">
        <f>Ocorrências!E1044</f>
        <v>0</v>
      </c>
      <c r="F1048" s="136">
        <f>Ocorrências!F1044</f>
        <v>0</v>
      </c>
      <c r="G1048" s="135">
        <f>Ocorrências!A1044</f>
        <v>0</v>
      </c>
      <c r="H1048" s="136">
        <f>Ocorrências!H1044</f>
        <v>0</v>
      </c>
    </row>
    <row r="1049" spans="1:8" x14ac:dyDescent="0.2">
      <c r="A1049" s="156">
        <f>Ocorrências!G1045</f>
        <v>0</v>
      </c>
      <c r="B1049" s="136">
        <f>Ocorrências!B1045</f>
        <v>0</v>
      </c>
      <c r="C1049" s="136">
        <f>Ocorrências!C1045</f>
        <v>0</v>
      </c>
      <c r="D1049" s="136">
        <f>Ocorrências!D1045</f>
        <v>0</v>
      </c>
      <c r="E1049" s="136">
        <f>Ocorrências!E1045</f>
        <v>0</v>
      </c>
      <c r="F1049" s="136">
        <f>Ocorrências!F1045</f>
        <v>0</v>
      </c>
      <c r="G1049" s="135">
        <f>Ocorrências!A1045</f>
        <v>0</v>
      </c>
      <c r="H1049" s="136">
        <f>Ocorrências!H1045</f>
        <v>0</v>
      </c>
    </row>
    <row r="1050" spans="1:8" x14ac:dyDescent="0.2">
      <c r="A1050" s="156">
        <f>Ocorrências!G1046</f>
        <v>0</v>
      </c>
      <c r="B1050" s="136">
        <f>Ocorrências!B1046</f>
        <v>0</v>
      </c>
      <c r="C1050" s="136">
        <f>Ocorrências!C1046</f>
        <v>0</v>
      </c>
      <c r="D1050" s="136">
        <f>Ocorrências!D1046</f>
        <v>0</v>
      </c>
      <c r="E1050" s="136">
        <f>Ocorrências!E1046</f>
        <v>0</v>
      </c>
      <c r="F1050" s="136">
        <f>Ocorrências!F1046</f>
        <v>0</v>
      </c>
      <c r="G1050" s="135">
        <f>Ocorrências!A1046</f>
        <v>0</v>
      </c>
      <c r="H1050" s="136">
        <f>Ocorrências!H1046</f>
        <v>0</v>
      </c>
    </row>
    <row r="1051" spans="1:8" x14ac:dyDescent="0.2">
      <c r="A1051" s="156">
        <f>Ocorrências!G1047</f>
        <v>0</v>
      </c>
      <c r="B1051" s="136">
        <f>Ocorrências!B1047</f>
        <v>0</v>
      </c>
      <c r="C1051" s="136">
        <f>Ocorrências!C1047</f>
        <v>0</v>
      </c>
      <c r="D1051" s="136">
        <f>Ocorrências!D1047</f>
        <v>0</v>
      </c>
      <c r="E1051" s="136">
        <f>Ocorrências!E1047</f>
        <v>0</v>
      </c>
      <c r="F1051" s="136">
        <f>Ocorrências!F1047</f>
        <v>0</v>
      </c>
      <c r="G1051" s="135">
        <f>Ocorrências!A1047</f>
        <v>0</v>
      </c>
      <c r="H1051" s="136">
        <f>Ocorrências!H1047</f>
        <v>0</v>
      </c>
    </row>
    <row r="1052" spans="1:8" x14ac:dyDescent="0.2">
      <c r="A1052" s="156">
        <f>Ocorrências!G1048</f>
        <v>0</v>
      </c>
      <c r="B1052" s="136">
        <f>Ocorrências!B1048</f>
        <v>0</v>
      </c>
      <c r="C1052" s="136">
        <f>Ocorrências!C1048</f>
        <v>0</v>
      </c>
      <c r="D1052" s="136">
        <f>Ocorrências!D1048</f>
        <v>0</v>
      </c>
      <c r="E1052" s="136">
        <f>Ocorrências!E1048</f>
        <v>0</v>
      </c>
      <c r="F1052" s="136">
        <f>Ocorrências!F1048</f>
        <v>0</v>
      </c>
      <c r="G1052" s="135">
        <f>Ocorrências!A1048</f>
        <v>0</v>
      </c>
      <c r="H1052" s="136">
        <f>Ocorrências!H1048</f>
        <v>0</v>
      </c>
    </row>
    <row r="1053" spans="1:8" x14ac:dyDescent="0.2">
      <c r="A1053" s="156">
        <f>Ocorrências!G1049</f>
        <v>0</v>
      </c>
      <c r="B1053" s="136">
        <f>Ocorrências!B1049</f>
        <v>0</v>
      </c>
      <c r="C1053" s="136">
        <f>Ocorrências!C1049</f>
        <v>0</v>
      </c>
      <c r="D1053" s="136">
        <f>Ocorrências!D1049</f>
        <v>0</v>
      </c>
      <c r="E1053" s="136">
        <f>Ocorrências!E1049</f>
        <v>0</v>
      </c>
      <c r="F1053" s="136">
        <f>Ocorrências!F1049</f>
        <v>0</v>
      </c>
      <c r="G1053" s="135">
        <f>Ocorrências!A1049</f>
        <v>0</v>
      </c>
      <c r="H1053" s="136">
        <f>Ocorrências!H1049</f>
        <v>0</v>
      </c>
    </row>
    <row r="1054" spans="1:8" x14ac:dyDescent="0.2">
      <c r="A1054" s="156">
        <f>Ocorrências!G1050</f>
        <v>0</v>
      </c>
      <c r="B1054" s="136">
        <f>Ocorrências!B1050</f>
        <v>0</v>
      </c>
      <c r="C1054" s="136">
        <f>Ocorrências!C1050</f>
        <v>0</v>
      </c>
      <c r="D1054" s="136">
        <f>Ocorrências!D1050</f>
        <v>0</v>
      </c>
      <c r="E1054" s="136">
        <f>Ocorrências!E1050</f>
        <v>0</v>
      </c>
      <c r="F1054" s="136">
        <f>Ocorrências!F1050</f>
        <v>0</v>
      </c>
      <c r="G1054" s="135">
        <f>Ocorrências!A1050</f>
        <v>0</v>
      </c>
      <c r="H1054" s="136">
        <f>Ocorrências!H1050</f>
        <v>0</v>
      </c>
    </row>
    <row r="1055" spans="1:8" x14ac:dyDescent="0.2">
      <c r="A1055" s="156">
        <f>Ocorrências!G1051</f>
        <v>0</v>
      </c>
      <c r="B1055" s="136">
        <f>Ocorrências!B1051</f>
        <v>0</v>
      </c>
      <c r="C1055" s="136">
        <f>Ocorrências!C1051</f>
        <v>0</v>
      </c>
      <c r="D1055" s="136">
        <f>Ocorrências!D1051</f>
        <v>0</v>
      </c>
      <c r="E1055" s="136">
        <f>Ocorrências!E1051</f>
        <v>0</v>
      </c>
      <c r="F1055" s="136">
        <f>Ocorrências!F1051</f>
        <v>0</v>
      </c>
      <c r="G1055" s="135">
        <f>Ocorrências!A1051</f>
        <v>0</v>
      </c>
      <c r="H1055" s="136">
        <f>Ocorrências!H1051</f>
        <v>0</v>
      </c>
    </row>
    <row r="1056" spans="1:8" x14ac:dyDescent="0.2">
      <c r="A1056" s="156">
        <f>Ocorrências!G1052</f>
        <v>0</v>
      </c>
      <c r="B1056" s="136">
        <f>Ocorrências!B1052</f>
        <v>0</v>
      </c>
      <c r="C1056" s="136">
        <f>Ocorrências!C1052</f>
        <v>0</v>
      </c>
      <c r="D1056" s="136">
        <f>Ocorrências!D1052</f>
        <v>0</v>
      </c>
      <c r="E1056" s="136">
        <f>Ocorrências!E1052</f>
        <v>0</v>
      </c>
      <c r="F1056" s="136">
        <f>Ocorrências!F1052</f>
        <v>0</v>
      </c>
      <c r="G1056" s="135">
        <f>Ocorrências!A1052</f>
        <v>0</v>
      </c>
      <c r="H1056" s="136">
        <f>Ocorrências!H1052</f>
        <v>0</v>
      </c>
    </row>
    <row r="1057" spans="1:8" x14ac:dyDescent="0.2">
      <c r="A1057" s="156">
        <f>Ocorrências!G1053</f>
        <v>0</v>
      </c>
      <c r="B1057" s="136">
        <f>Ocorrências!B1053</f>
        <v>0</v>
      </c>
      <c r="C1057" s="136">
        <f>Ocorrências!C1053</f>
        <v>0</v>
      </c>
      <c r="D1057" s="136">
        <f>Ocorrências!D1053</f>
        <v>0</v>
      </c>
      <c r="E1057" s="136">
        <f>Ocorrências!E1053</f>
        <v>0</v>
      </c>
      <c r="F1057" s="136">
        <f>Ocorrências!F1053</f>
        <v>0</v>
      </c>
      <c r="G1057" s="135">
        <f>Ocorrências!A1053</f>
        <v>0</v>
      </c>
      <c r="H1057" s="136">
        <f>Ocorrências!H1053</f>
        <v>0</v>
      </c>
    </row>
    <row r="1058" spans="1:8" x14ac:dyDescent="0.2">
      <c r="A1058" s="156">
        <f>Ocorrências!G1054</f>
        <v>0</v>
      </c>
      <c r="B1058" s="136">
        <f>Ocorrências!B1054</f>
        <v>0</v>
      </c>
      <c r="C1058" s="136">
        <f>Ocorrências!C1054</f>
        <v>0</v>
      </c>
      <c r="D1058" s="136">
        <f>Ocorrências!D1054</f>
        <v>0</v>
      </c>
      <c r="E1058" s="136">
        <f>Ocorrências!E1054</f>
        <v>0</v>
      </c>
      <c r="F1058" s="136">
        <f>Ocorrências!F1054</f>
        <v>0</v>
      </c>
      <c r="G1058" s="135">
        <f>Ocorrências!A1054</f>
        <v>0</v>
      </c>
      <c r="H1058" s="136">
        <f>Ocorrências!H1054</f>
        <v>0</v>
      </c>
    </row>
    <row r="1059" spans="1:8" x14ac:dyDescent="0.2">
      <c r="A1059" s="156">
        <f>Ocorrências!G1055</f>
        <v>0</v>
      </c>
      <c r="B1059" s="136">
        <f>Ocorrências!B1055</f>
        <v>0</v>
      </c>
      <c r="C1059" s="136">
        <f>Ocorrências!C1055</f>
        <v>0</v>
      </c>
      <c r="D1059" s="136">
        <f>Ocorrências!D1055</f>
        <v>0</v>
      </c>
      <c r="E1059" s="136">
        <f>Ocorrências!E1055</f>
        <v>0</v>
      </c>
      <c r="F1059" s="136">
        <f>Ocorrências!F1055</f>
        <v>0</v>
      </c>
      <c r="G1059" s="135">
        <f>Ocorrências!A1055</f>
        <v>0</v>
      </c>
      <c r="H1059" s="136">
        <f>Ocorrências!H1055</f>
        <v>0</v>
      </c>
    </row>
    <row r="1060" spans="1:8" x14ac:dyDescent="0.2">
      <c r="A1060" s="156">
        <f>Ocorrências!G1056</f>
        <v>0</v>
      </c>
      <c r="B1060" s="136">
        <f>Ocorrências!B1056</f>
        <v>0</v>
      </c>
      <c r="C1060" s="136">
        <f>Ocorrências!C1056</f>
        <v>0</v>
      </c>
      <c r="D1060" s="136">
        <f>Ocorrências!D1056</f>
        <v>0</v>
      </c>
      <c r="E1060" s="136">
        <f>Ocorrências!E1056</f>
        <v>0</v>
      </c>
      <c r="F1060" s="136">
        <f>Ocorrências!F1056</f>
        <v>0</v>
      </c>
      <c r="G1060" s="135">
        <f>Ocorrências!A1056</f>
        <v>0</v>
      </c>
      <c r="H1060" s="136">
        <f>Ocorrências!H1056</f>
        <v>0</v>
      </c>
    </row>
    <row r="1061" spans="1:8" x14ac:dyDescent="0.2">
      <c r="A1061" s="156">
        <f>Ocorrências!G1057</f>
        <v>0</v>
      </c>
      <c r="B1061" s="136">
        <f>Ocorrências!B1057</f>
        <v>0</v>
      </c>
      <c r="C1061" s="136">
        <f>Ocorrências!C1057</f>
        <v>0</v>
      </c>
      <c r="D1061" s="136">
        <f>Ocorrências!D1057</f>
        <v>0</v>
      </c>
      <c r="E1061" s="136">
        <f>Ocorrências!E1057</f>
        <v>0</v>
      </c>
      <c r="F1061" s="136">
        <f>Ocorrências!F1057</f>
        <v>0</v>
      </c>
      <c r="G1061" s="135">
        <f>Ocorrências!A1057</f>
        <v>0</v>
      </c>
      <c r="H1061" s="136">
        <f>Ocorrências!H1057</f>
        <v>0</v>
      </c>
    </row>
    <row r="1062" spans="1:8" x14ac:dyDescent="0.2">
      <c r="A1062" s="156">
        <f>Ocorrências!G1058</f>
        <v>0</v>
      </c>
      <c r="B1062" s="136">
        <f>Ocorrências!B1058</f>
        <v>0</v>
      </c>
      <c r="C1062" s="136">
        <f>Ocorrências!C1058</f>
        <v>0</v>
      </c>
      <c r="D1062" s="136">
        <f>Ocorrências!D1058</f>
        <v>0</v>
      </c>
      <c r="E1062" s="136">
        <f>Ocorrências!E1058</f>
        <v>0</v>
      </c>
      <c r="F1062" s="136">
        <f>Ocorrências!F1058</f>
        <v>0</v>
      </c>
      <c r="G1062" s="135">
        <f>Ocorrências!A1058</f>
        <v>0</v>
      </c>
      <c r="H1062" s="136">
        <f>Ocorrências!H1058</f>
        <v>0</v>
      </c>
    </row>
    <row r="1063" spans="1:8" x14ac:dyDescent="0.2">
      <c r="A1063" s="156">
        <f>Ocorrências!G1059</f>
        <v>0</v>
      </c>
      <c r="B1063" s="136">
        <f>Ocorrências!B1059</f>
        <v>0</v>
      </c>
      <c r="C1063" s="136">
        <f>Ocorrências!C1059</f>
        <v>0</v>
      </c>
      <c r="D1063" s="136">
        <f>Ocorrências!D1059</f>
        <v>0</v>
      </c>
      <c r="E1063" s="136">
        <f>Ocorrências!E1059</f>
        <v>0</v>
      </c>
      <c r="F1063" s="136">
        <f>Ocorrências!F1059</f>
        <v>0</v>
      </c>
      <c r="G1063" s="135">
        <f>Ocorrências!A1059</f>
        <v>0</v>
      </c>
      <c r="H1063" s="136">
        <f>Ocorrências!H1059</f>
        <v>0</v>
      </c>
    </row>
    <row r="1064" spans="1:8" x14ac:dyDescent="0.2">
      <c r="A1064" s="156">
        <f>Ocorrências!G1060</f>
        <v>0</v>
      </c>
      <c r="B1064" s="136">
        <f>Ocorrências!B1060</f>
        <v>0</v>
      </c>
      <c r="C1064" s="136">
        <f>Ocorrências!C1060</f>
        <v>0</v>
      </c>
      <c r="D1064" s="136">
        <f>Ocorrências!D1060</f>
        <v>0</v>
      </c>
      <c r="E1064" s="136">
        <f>Ocorrências!E1060</f>
        <v>0</v>
      </c>
      <c r="F1064" s="136">
        <f>Ocorrências!F1060</f>
        <v>0</v>
      </c>
      <c r="G1064" s="135">
        <f>Ocorrências!A1060</f>
        <v>0</v>
      </c>
      <c r="H1064" s="136">
        <f>Ocorrências!H1060</f>
        <v>0</v>
      </c>
    </row>
    <row r="1065" spans="1:8" x14ac:dyDescent="0.2">
      <c r="A1065" s="156">
        <f>Ocorrências!G1061</f>
        <v>0</v>
      </c>
      <c r="B1065" s="136">
        <f>Ocorrências!B1061</f>
        <v>0</v>
      </c>
      <c r="C1065" s="136">
        <f>Ocorrências!C1061</f>
        <v>0</v>
      </c>
      <c r="D1065" s="136">
        <f>Ocorrências!D1061</f>
        <v>0</v>
      </c>
      <c r="E1065" s="136">
        <f>Ocorrências!E1061</f>
        <v>0</v>
      </c>
      <c r="F1065" s="136">
        <f>Ocorrências!F1061</f>
        <v>0</v>
      </c>
      <c r="G1065" s="135">
        <f>Ocorrências!A1061</f>
        <v>0</v>
      </c>
      <c r="H1065" s="136">
        <f>Ocorrências!H1061</f>
        <v>0</v>
      </c>
    </row>
    <row r="1066" spans="1:8" x14ac:dyDescent="0.2">
      <c r="A1066" s="156">
        <f>Ocorrências!G1062</f>
        <v>0</v>
      </c>
      <c r="B1066" s="136">
        <f>Ocorrências!B1062</f>
        <v>0</v>
      </c>
      <c r="C1066" s="136">
        <f>Ocorrências!C1062</f>
        <v>0</v>
      </c>
      <c r="D1066" s="136">
        <f>Ocorrências!D1062</f>
        <v>0</v>
      </c>
      <c r="E1066" s="136">
        <f>Ocorrências!E1062</f>
        <v>0</v>
      </c>
      <c r="F1066" s="136">
        <f>Ocorrências!F1062</f>
        <v>0</v>
      </c>
      <c r="G1066" s="135">
        <f>Ocorrências!A1062</f>
        <v>0</v>
      </c>
      <c r="H1066" s="136">
        <f>Ocorrências!H1062</f>
        <v>0</v>
      </c>
    </row>
    <row r="1067" spans="1:8" x14ac:dyDescent="0.2">
      <c r="A1067" s="156">
        <f>Ocorrências!G1063</f>
        <v>0</v>
      </c>
      <c r="B1067" s="136">
        <f>Ocorrências!B1063</f>
        <v>0</v>
      </c>
      <c r="C1067" s="136">
        <f>Ocorrências!C1063</f>
        <v>0</v>
      </c>
      <c r="D1067" s="136">
        <f>Ocorrências!D1063</f>
        <v>0</v>
      </c>
      <c r="E1067" s="136">
        <f>Ocorrências!E1063</f>
        <v>0</v>
      </c>
      <c r="F1067" s="136">
        <f>Ocorrências!F1063</f>
        <v>0</v>
      </c>
      <c r="G1067" s="135">
        <f>Ocorrências!A1063</f>
        <v>0</v>
      </c>
      <c r="H1067" s="136">
        <f>Ocorrências!H1063</f>
        <v>0</v>
      </c>
    </row>
    <row r="1068" spans="1:8" x14ac:dyDescent="0.2">
      <c r="A1068" s="156">
        <f>Ocorrências!G1064</f>
        <v>0</v>
      </c>
      <c r="B1068" s="136">
        <f>Ocorrências!B1064</f>
        <v>0</v>
      </c>
      <c r="C1068" s="136">
        <f>Ocorrências!C1064</f>
        <v>0</v>
      </c>
      <c r="D1068" s="136">
        <f>Ocorrências!D1064</f>
        <v>0</v>
      </c>
      <c r="E1068" s="136">
        <f>Ocorrências!E1064</f>
        <v>0</v>
      </c>
      <c r="F1068" s="136">
        <f>Ocorrências!F1064</f>
        <v>0</v>
      </c>
      <c r="G1068" s="135">
        <f>Ocorrências!A1064</f>
        <v>0</v>
      </c>
      <c r="H1068" s="136">
        <f>Ocorrências!H1064</f>
        <v>0</v>
      </c>
    </row>
    <row r="1069" spans="1:8" x14ac:dyDescent="0.2">
      <c r="A1069" s="156">
        <f>Ocorrências!G1065</f>
        <v>0</v>
      </c>
      <c r="B1069" s="136">
        <f>Ocorrências!B1065</f>
        <v>0</v>
      </c>
      <c r="C1069" s="136">
        <f>Ocorrências!C1065</f>
        <v>0</v>
      </c>
      <c r="D1069" s="136">
        <f>Ocorrências!D1065</f>
        <v>0</v>
      </c>
      <c r="E1069" s="136">
        <f>Ocorrências!E1065</f>
        <v>0</v>
      </c>
      <c r="F1069" s="136">
        <f>Ocorrências!F1065</f>
        <v>0</v>
      </c>
      <c r="G1069" s="135">
        <f>Ocorrências!A1065</f>
        <v>0</v>
      </c>
      <c r="H1069" s="136">
        <f>Ocorrências!H1065</f>
        <v>0</v>
      </c>
    </row>
    <row r="1070" spans="1:8" x14ac:dyDescent="0.2">
      <c r="A1070" s="156">
        <f>Ocorrências!G1066</f>
        <v>0</v>
      </c>
      <c r="B1070" s="136">
        <f>Ocorrências!B1066</f>
        <v>0</v>
      </c>
      <c r="C1070" s="136">
        <f>Ocorrências!C1066</f>
        <v>0</v>
      </c>
      <c r="D1070" s="136">
        <f>Ocorrências!D1066</f>
        <v>0</v>
      </c>
      <c r="E1070" s="136">
        <f>Ocorrências!E1066</f>
        <v>0</v>
      </c>
      <c r="F1070" s="136">
        <f>Ocorrências!F1066</f>
        <v>0</v>
      </c>
      <c r="G1070" s="135">
        <f>Ocorrências!A1066</f>
        <v>0</v>
      </c>
      <c r="H1070" s="136">
        <f>Ocorrências!H1066</f>
        <v>0</v>
      </c>
    </row>
    <row r="1071" spans="1:8" x14ac:dyDescent="0.2">
      <c r="A1071" s="156">
        <f>Ocorrências!G1067</f>
        <v>0</v>
      </c>
      <c r="B1071" s="136">
        <f>Ocorrências!B1067</f>
        <v>0</v>
      </c>
      <c r="C1071" s="136">
        <f>Ocorrências!C1067</f>
        <v>0</v>
      </c>
      <c r="D1071" s="136">
        <f>Ocorrências!D1067</f>
        <v>0</v>
      </c>
      <c r="E1071" s="136">
        <f>Ocorrências!E1067</f>
        <v>0</v>
      </c>
      <c r="F1071" s="136">
        <f>Ocorrências!F1067</f>
        <v>0</v>
      </c>
      <c r="G1071" s="135">
        <f>Ocorrências!A1067</f>
        <v>0</v>
      </c>
      <c r="H1071" s="136">
        <f>Ocorrências!H1067</f>
        <v>0</v>
      </c>
    </row>
    <row r="1072" spans="1:8" x14ac:dyDescent="0.2">
      <c r="A1072" s="156">
        <f>Ocorrências!G1068</f>
        <v>0</v>
      </c>
      <c r="B1072" s="136">
        <f>Ocorrências!B1068</f>
        <v>0</v>
      </c>
      <c r="C1072" s="136">
        <f>Ocorrências!C1068</f>
        <v>0</v>
      </c>
      <c r="D1072" s="136">
        <f>Ocorrências!D1068</f>
        <v>0</v>
      </c>
      <c r="E1072" s="136">
        <f>Ocorrências!E1068</f>
        <v>0</v>
      </c>
      <c r="F1072" s="136">
        <f>Ocorrências!F1068</f>
        <v>0</v>
      </c>
      <c r="G1072" s="135">
        <f>Ocorrências!A1068</f>
        <v>0</v>
      </c>
      <c r="H1072" s="136">
        <f>Ocorrências!H1068</f>
        <v>0</v>
      </c>
    </row>
    <row r="1073" spans="1:8" x14ac:dyDescent="0.2">
      <c r="A1073" s="156">
        <f>Ocorrências!G1069</f>
        <v>0</v>
      </c>
      <c r="B1073" s="136">
        <f>Ocorrências!B1069</f>
        <v>0</v>
      </c>
      <c r="C1073" s="136">
        <f>Ocorrências!C1069</f>
        <v>0</v>
      </c>
      <c r="D1073" s="136">
        <f>Ocorrências!D1069</f>
        <v>0</v>
      </c>
      <c r="E1073" s="136">
        <f>Ocorrências!E1069</f>
        <v>0</v>
      </c>
      <c r="F1073" s="136">
        <f>Ocorrências!F1069</f>
        <v>0</v>
      </c>
      <c r="G1073" s="135">
        <f>Ocorrências!A1069</f>
        <v>0</v>
      </c>
      <c r="H1073" s="136">
        <f>Ocorrências!H1069</f>
        <v>0</v>
      </c>
    </row>
    <row r="1074" spans="1:8" x14ac:dyDescent="0.2">
      <c r="A1074" s="156">
        <f>Ocorrências!G1070</f>
        <v>0</v>
      </c>
      <c r="B1074" s="136">
        <f>Ocorrências!B1070</f>
        <v>0</v>
      </c>
      <c r="C1074" s="136">
        <f>Ocorrências!C1070</f>
        <v>0</v>
      </c>
      <c r="D1074" s="136">
        <f>Ocorrências!D1070</f>
        <v>0</v>
      </c>
      <c r="E1074" s="136">
        <f>Ocorrências!E1070</f>
        <v>0</v>
      </c>
      <c r="F1074" s="136">
        <f>Ocorrências!F1070</f>
        <v>0</v>
      </c>
      <c r="G1074" s="135">
        <f>Ocorrências!A1070</f>
        <v>0</v>
      </c>
      <c r="H1074" s="136">
        <f>Ocorrências!H1070</f>
        <v>0</v>
      </c>
    </row>
    <row r="1075" spans="1:8" x14ac:dyDescent="0.2">
      <c r="A1075" s="156">
        <f>Ocorrências!G1071</f>
        <v>0</v>
      </c>
      <c r="B1075" s="136">
        <f>Ocorrências!B1071</f>
        <v>0</v>
      </c>
      <c r="C1075" s="136">
        <f>Ocorrências!C1071</f>
        <v>0</v>
      </c>
      <c r="D1075" s="136">
        <f>Ocorrências!D1071</f>
        <v>0</v>
      </c>
      <c r="E1075" s="136">
        <f>Ocorrências!E1071</f>
        <v>0</v>
      </c>
      <c r="F1075" s="136">
        <f>Ocorrências!F1071</f>
        <v>0</v>
      </c>
      <c r="G1075" s="135">
        <f>Ocorrências!A1071</f>
        <v>0</v>
      </c>
      <c r="H1075" s="136">
        <f>Ocorrências!H1071</f>
        <v>0</v>
      </c>
    </row>
    <row r="1076" spans="1:8" x14ac:dyDescent="0.2">
      <c r="A1076" s="156">
        <f>Ocorrências!G1072</f>
        <v>0</v>
      </c>
      <c r="B1076" s="136">
        <f>Ocorrências!B1072</f>
        <v>0</v>
      </c>
      <c r="C1076" s="136">
        <f>Ocorrências!C1072</f>
        <v>0</v>
      </c>
      <c r="D1076" s="136">
        <f>Ocorrências!D1072</f>
        <v>0</v>
      </c>
      <c r="E1076" s="136">
        <f>Ocorrências!E1072</f>
        <v>0</v>
      </c>
      <c r="F1076" s="136">
        <f>Ocorrências!F1072</f>
        <v>0</v>
      </c>
      <c r="G1076" s="135">
        <f>Ocorrências!A1072</f>
        <v>0</v>
      </c>
      <c r="H1076" s="136">
        <f>Ocorrências!H1072</f>
        <v>0</v>
      </c>
    </row>
    <row r="1077" spans="1:8" x14ac:dyDescent="0.2">
      <c r="A1077" s="156">
        <f>Ocorrências!G1073</f>
        <v>0</v>
      </c>
      <c r="B1077" s="136">
        <f>Ocorrências!B1073</f>
        <v>0</v>
      </c>
      <c r="C1077" s="136">
        <f>Ocorrências!C1073</f>
        <v>0</v>
      </c>
      <c r="D1077" s="136">
        <f>Ocorrências!D1073</f>
        <v>0</v>
      </c>
      <c r="E1077" s="136">
        <f>Ocorrências!E1073</f>
        <v>0</v>
      </c>
      <c r="F1077" s="136">
        <f>Ocorrências!F1073</f>
        <v>0</v>
      </c>
      <c r="G1077" s="135">
        <f>Ocorrências!A1073</f>
        <v>0</v>
      </c>
      <c r="H1077" s="136">
        <f>Ocorrências!H1073</f>
        <v>0</v>
      </c>
    </row>
    <row r="1078" spans="1:8" x14ac:dyDescent="0.2">
      <c r="A1078" s="156">
        <f>Ocorrências!G1074</f>
        <v>0</v>
      </c>
      <c r="B1078" s="136">
        <f>Ocorrências!B1074</f>
        <v>0</v>
      </c>
      <c r="C1078" s="136">
        <f>Ocorrências!C1074</f>
        <v>0</v>
      </c>
      <c r="D1078" s="136">
        <f>Ocorrências!D1074</f>
        <v>0</v>
      </c>
      <c r="E1078" s="136">
        <f>Ocorrências!E1074</f>
        <v>0</v>
      </c>
      <c r="F1078" s="136">
        <f>Ocorrências!F1074</f>
        <v>0</v>
      </c>
      <c r="G1078" s="135">
        <f>Ocorrências!A1074</f>
        <v>0</v>
      </c>
      <c r="H1078" s="136">
        <f>Ocorrências!H1074</f>
        <v>0</v>
      </c>
    </row>
    <row r="1079" spans="1:8" x14ac:dyDescent="0.2">
      <c r="A1079" s="156">
        <f>Ocorrências!G1075</f>
        <v>0</v>
      </c>
      <c r="B1079" s="136">
        <f>Ocorrências!B1075</f>
        <v>0</v>
      </c>
      <c r="C1079" s="136">
        <f>Ocorrências!C1075</f>
        <v>0</v>
      </c>
      <c r="D1079" s="136">
        <f>Ocorrências!D1075</f>
        <v>0</v>
      </c>
      <c r="E1079" s="136">
        <f>Ocorrências!E1075</f>
        <v>0</v>
      </c>
      <c r="F1079" s="136">
        <f>Ocorrências!F1075</f>
        <v>0</v>
      </c>
      <c r="G1079" s="135">
        <f>Ocorrências!A1075</f>
        <v>0</v>
      </c>
      <c r="H1079" s="136">
        <f>Ocorrências!H1075</f>
        <v>0</v>
      </c>
    </row>
    <row r="1080" spans="1:8" x14ac:dyDescent="0.2">
      <c r="A1080" s="156">
        <f>Ocorrências!G1076</f>
        <v>0</v>
      </c>
      <c r="B1080" s="136">
        <f>Ocorrências!B1076</f>
        <v>0</v>
      </c>
      <c r="C1080" s="136">
        <f>Ocorrências!C1076</f>
        <v>0</v>
      </c>
      <c r="D1080" s="136">
        <f>Ocorrências!D1076</f>
        <v>0</v>
      </c>
      <c r="E1080" s="136">
        <f>Ocorrências!E1076</f>
        <v>0</v>
      </c>
      <c r="F1080" s="136">
        <f>Ocorrências!F1076</f>
        <v>0</v>
      </c>
      <c r="G1080" s="135">
        <f>Ocorrências!A1076</f>
        <v>0</v>
      </c>
      <c r="H1080" s="136">
        <f>Ocorrências!H1076</f>
        <v>0</v>
      </c>
    </row>
    <row r="1081" spans="1:8" x14ac:dyDescent="0.2">
      <c r="A1081" s="156">
        <f>Ocorrências!G1077</f>
        <v>0</v>
      </c>
      <c r="B1081" s="136">
        <f>Ocorrências!B1077</f>
        <v>0</v>
      </c>
      <c r="C1081" s="136">
        <f>Ocorrências!C1077</f>
        <v>0</v>
      </c>
      <c r="D1081" s="136">
        <f>Ocorrências!D1077</f>
        <v>0</v>
      </c>
      <c r="E1081" s="136">
        <f>Ocorrências!E1077</f>
        <v>0</v>
      </c>
      <c r="F1081" s="136">
        <f>Ocorrências!F1077</f>
        <v>0</v>
      </c>
      <c r="G1081" s="135">
        <f>Ocorrências!A1077</f>
        <v>0</v>
      </c>
      <c r="H1081" s="136">
        <f>Ocorrências!H1077</f>
        <v>0</v>
      </c>
    </row>
    <row r="1082" spans="1:8" x14ac:dyDescent="0.2">
      <c r="A1082" s="156">
        <f>Ocorrências!G1078</f>
        <v>0</v>
      </c>
      <c r="B1082" s="136">
        <f>Ocorrências!B1078</f>
        <v>0</v>
      </c>
      <c r="C1082" s="136">
        <f>Ocorrências!C1078</f>
        <v>0</v>
      </c>
      <c r="D1082" s="136">
        <f>Ocorrências!D1078</f>
        <v>0</v>
      </c>
      <c r="E1082" s="136">
        <f>Ocorrências!E1078</f>
        <v>0</v>
      </c>
      <c r="F1082" s="136">
        <f>Ocorrências!F1078</f>
        <v>0</v>
      </c>
      <c r="G1082" s="135">
        <f>Ocorrências!A1078</f>
        <v>0</v>
      </c>
      <c r="H1082" s="136">
        <f>Ocorrências!H1078</f>
        <v>0</v>
      </c>
    </row>
    <row r="1083" spans="1:8" x14ac:dyDescent="0.2">
      <c r="A1083" s="156">
        <f>Ocorrências!G1079</f>
        <v>0</v>
      </c>
      <c r="B1083" s="136">
        <f>Ocorrências!B1079</f>
        <v>0</v>
      </c>
      <c r="C1083" s="136">
        <f>Ocorrências!C1079</f>
        <v>0</v>
      </c>
      <c r="D1083" s="136">
        <f>Ocorrências!D1079</f>
        <v>0</v>
      </c>
      <c r="E1083" s="136">
        <f>Ocorrências!E1079</f>
        <v>0</v>
      </c>
      <c r="F1083" s="136">
        <f>Ocorrências!F1079</f>
        <v>0</v>
      </c>
      <c r="G1083" s="135">
        <f>Ocorrências!A1079</f>
        <v>0</v>
      </c>
      <c r="H1083" s="136">
        <f>Ocorrências!H1079</f>
        <v>0</v>
      </c>
    </row>
    <row r="1084" spans="1:8" x14ac:dyDescent="0.2">
      <c r="A1084" s="156">
        <f>Ocorrências!G1080</f>
        <v>0</v>
      </c>
      <c r="B1084" s="136">
        <f>Ocorrências!B1080</f>
        <v>0</v>
      </c>
      <c r="C1084" s="136">
        <f>Ocorrências!C1080</f>
        <v>0</v>
      </c>
      <c r="D1084" s="136">
        <f>Ocorrências!D1080</f>
        <v>0</v>
      </c>
      <c r="E1084" s="136">
        <f>Ocorrências!E1080</f>
        <v>0</v>
      </c>
      <c r="F1084" s="136">
        <f>Ocorrências!F1080</f>
        <v>0</v>
      </c>
      <c r="G1084" s="135">
        <f>Ocorrências!A1080</f>
        <v>0</v>
      </c>
      <c r="H1084" s="136">
        <f>Ocorrências!H1080</f>
        <v>0</v>
      </c>
    </row>
    <row r="1085" spans="1:8" x14ac:dyDescent="0.2">
      <c r="A1085" s="156">
        <f>Ocorrências!G1081</f>
        <v>0</v>
      </c>
      <c r="B1085" s="136">
        <f>Ocorrências!B1081</f>
        <v>0</v>
      </c>
      <c r="C1085" s="136">
        <f>Ocorrências!C1081</f>
        <v>0</v>
      </c>
      <c r="D1085" s="136">
        <f>Ocorrências!D1081</f>
        <v>0</v>
      </c>
      <c r="E1085" s="136">
        <f>Ocorrências!E1081</f>
        <v>0</v>
      </c>
      <c r="F1085" s="136">
        <f>Ocorrências!F1081</f>
        <v>0</v>
      </c>
      <c r="G1085" s="135">
        <f>Ocorrências!A1081</f>
        <v>0</v>
      </c>
      <c r="H1085" s="136">
        <f>Ocorrências!H1081</f>
        <v>0</v>
      </c>
    </row>
    <row r="1086" spans="1:8" x14ac:dyDescent="0.2">
      <c r="A1086" s="156">
        <f>Ocorrências!G1082</f>
        <v>0</v>
      </c>
      <c r="B1086" s="136">
        <f>Ocorrências!B1082</f>
        <v>0</v>
      </c>
      <c r="C1086" s="136">
        <f>Ocorrências!C1082</f>
        <v>0</v>
      </c>
      <c r="D1086" s="136">
        <f>Ocorrências!D1082</f>
        <v>0</v>
      </c>
      <c r="E1086" s="136">
        <f>Ocorrências!E1082</f>
        <v>0</v>
      </c>
      <c r="F1086" s="136">
        <f>Ocorrências!F1082</f>
        <v>0</v>
      </c>
      <c r="G1086" s="135">
        <f>Ocorrências!A1082</f>
        <v>0</v>
      </c>
      <c r="H1086" s="136">
        <f>Ocorrências!H1082</f>
        <v>0</v>
      </c>
    </row>
    <row r="1087" spans="1:8" x14ac:dyDescent="0.2">
      <c r="A1087" s="156">
        <f>Ocorrências!G1083</f>
        <v>0</v>
      </c>
      <c r="B1087" s="136">
        <f>Ocorrências!B1083</f>
        <v>0</v>
      </c>
      <c r="C1087" s="136">
        <f>Ocorrências!C1083</f>
        <v>0</v>
      </c>
      <c r="D1087" s="136">
        <f>Ocorrências!D1083</f>
        <v>0</v>
      </c>
      <c r="E1087" s="136">
        <f>Ocorrências!E1083</f>
        <v>0</v>
      </c>
      <c r="F1087" s="136">
        <f>Ocorrências!F1083</f>
        <v>0</v>
      </c>
      <c r="G1087" s="135">
        <f>Ocorrências!A1083</f>
        <v>0</v>
      </c>
      <c r="H1087" s="136">
        <f>Ocorrências!H1083</f>
        <v>0</v>
      </c>
    </row>
    <row r="1088" spans="1:8" x14ac:dyDescent="0.2">
      <c r="A1088" s="156">
        <f>Ocorrências!G1084</f>
        <v>0</v>
      </c>
      <c r="B1088" s="136">
        <f>Ocorrências!B1084</f>
        <v>0</v>
      </c>
      <c r="C1088" s="136">
        <f>Ocorrências!C1084</f>
        <v>0</v>
      </c>
      <c r="D1088" s="136">
        <f>Ocorrências!D1084</f>
        <v>0</v>
      </c>
      <c r="E1088" s="136">
        <f>Ocorrências!E1084</f>
        <v>0</v>
      </c>
      <c r="F1088" s="136">
        <f>Ocorrências!F1084</f>
        <v>0</v>
      </c>
      <c r="G1088" s="135">
        <f>Ocorrências!A1084</f>
        <v>0</v>
      </c>
      <c r="H1088" s="136">
        <f>Ocorrências!H1084</f>
        <v>0</v>
      </c>
    </row>
    <row r="1089" spans="1:8" x14ac:dyDescent="0.2">
      <c r="A1089" s="156">
        <f>Ocorrências!G1085</f>
        <v>0</v>
      </c>
      <c r="B1089" s="136">
        <f>Ocorrências!B1085</f>
        <v>0</v>
      </c>
      <c r="C1089" s="136">
        <f>Ocorrências!C1085</f>
        <v>0</v>
      </c>
      <c r="D1089" s="136">
        <f>Ocorrências!D1085</f>
        <v>0</v>
      </c>
      <c r="E1089" s="136">
        <f>Ocorrências!E1085</f>
        <v>0</v>
      </c>
      <c r="F1089" s="136">
        <f>Ocorrências!F1085</f>
        <v>0</v>
      </c>
      <c r="G1089" s="135">
        <f>Ocorrências!A1085</f>
        <v>0</v>
      </c>
      <c r="H1089" s="136">
        <f>Ocorrências!H1085</f>
        <v>0</v>
      </c>
    </row>
    <row r="1090" spans="1:8" x14ac:dyDescent="0.2">
      <c r="A1090" s="156">
        <f>Ocorrências!G1086</f>
        <v>0</v>
      </c>
      <c r="B1090" s="136">
        <f>Ocorrências!B1086</f>
        <v>0</v>
      </c>
      <c r="C1090" s="136">
        <f>Ocorrências!C1086</f>
        <v>0</v>
      </c>
      <c r="D1090" s="136">
        <f>Ocorrências!D1086</f>
        <v>0</v>
      </c>
      <c r="E1090" s="136">
        <f>Ocorrências!E1086</f>
        <v>0</v>
      </c>
      <c r="F1090" s="136">
        <f>Ocorrências!F1086</f>
        <v>0</v>
      </c>
      <c r="G1090" s="135">
        <f>Ocorrências!A1086</f>
        <v>0</v>
      </c>
      <c r="H1090" s="136">
        <f>Ocorrências!H1086</f>
        <v>0</v>
      </c>
    </row>
    <row r="1091" spans="1:8" x14ac:dyDescent="0.2">
      <c r="A1091" s="156">
        <f>Ocorrências!G1087</f>
        <v>0</v>
      </c>
      <c r="B1091" s="136">
        <f>Ocorrências!B1087</f>
        <v>0</v>
      </c>
      <c r="C1091" s="136">
        <f>Ocorrências!C1087</f>
        <v>0</v>
      </c>
      <c r="D1091" s="136">
        <f>Ocorrências!D1087</f>
        <v>0</v>
      </c>
      <c r="E1091" s="136">
        <f>Ocorrências!E1087</f>
        <v>0</v>
      </c>
      <c r="F1091" s="136">
        <f>Ocorrências!F1087</f>
        <v>0</v>
      </c>
      <c r="G1091" s="135">
        <f>Ocorrências!A1087</f>
        <v>0</v>
      </c>
      <c r="H1091" s="136">
        <f>Ocorrências!H1087</f>
        <v>0</v>
      </c>
    </row>
    <row r="1092" spans="1:8" x14ac:dyDescent="0.2">
      <c r="A1092" s="156">
        <f>Ocorrências!G1088</f>
        <v>0</v>
      </c>
      <c r="B1092" s="136">
        <f>Ocorrências!B1088</f>
        <v>0</v>
      </c>
      <c r="C1092" s="136">
        <f>Ocorrências!C1088</f>
        <v>0</v>
      </c>
      <c r="D1092" s="136">
        <f>Ocorrências!D1088</f>
        <v>0</v>
      </c>
      <c r="E1092" s="136">
        <f>Ocorrências!E1088</f>
        <v>0</v>
      </c>
      <c r="F1092" s="136">
        <f>Ocorrências!F1088</f>
        <v>0</v>
      </c>
      <c r="G1092" s="135">
        <f>Ocorrências!A1088</f>
        <v>0</v>
      </c>
      <c r="H1092" s="136">
        <f>Ocorrências!H1088</f>
        <v>0</v>
      </c>
    </row>
    <row r="1093" spans="1:8" x14ac:dyDescent="0.2">
      <c r="A1093" s="156">
        <f>Ocorrências!G1089</f>
        <v>0</v>
      </c>
      <c r="B1093" s="136">
        <f>Ocorrências!B1089</f>
        <v>0</v>
      </c>
      <c r="C1093" s="136">
        <f>Ocorrências!C1089</f>
        <v>0</v>
      </c>
      <c r="D1093" s="136">
        <f>Ocorrências!D1089</f>
        <v>0</v>
      </c>
      <c r="E1093" s="136">
        <f>Ocorrências!E1089</f>
        <v>0</v>
      </c>
      <c r="F1093" s="136">
        <f>Ocorrências!F1089</f>
        <v>0</v>
      </c>
      <c r="G1093" s="135">
        <f>Ocorrências!A1089</f>
        <v>0</v>
      </c>
      <c r="H1093" s="136">
        <f>Ocorrências!H1089</f>
        <v>0</v>
      </c>
    </row>
    <row r="1094" spans="1:8" x14ac:dyDescent="0.2">
      <c r="A1094" s="156">
        <f>Ocorrências!G1090</f>
        <v>0</v>
      </c>
      <c r="B1094" s="136">
        <f>Ocorrências!B1090</f>
        <v>0</v>
      </c>
      <c r="C1094" s="136">
        <f>Ocorrências!C1090</f>
        <v>0</v>
      </c>
      <c r="D1094" s="136">
        <f>Ocorrências!D1090</f>
        <v>0</v>
      </c>
      <c r="E1094" s="136">
        <f>Ocorrências!E1090</f>
        <v>0</v>
      </c>
      <c r="F1094" s="136">
        <f>Ocorrências!F1090</f>
        <v>0</v>
      </c>
      <c r="G1094" s="135">
        <f>Ocorrências!A1090</f>
        <v>0</v>
      </c>
      <c r="H1094" s="136">
        <f>Ocorrências!H1090</f>
        <v>0</v>
      </c>
    </row>
    <row r="1095" spans="1:8" x14ac:dyDescent="0.2">
      <c r="A1095" s="156">
        <f>Ocorrências!G1091</f>
        <v>0</v>
      </c>
      <c r="B1095" s="136">
        <f>Ocorrências!B1091</f>
        <v>0</v>
      </c>
      <c r="C1095" s="136">
        <f>Ocorrências!C1091</f>
        <v>0</v>
      </c>
      <c r="D1095" s="136">
        <f>Ocorrências!D1091</f>
        <v>0</v>
      </c>
      <c r="E1095" s="136">
        <f>Ocorrências!E1091</f>
        <v>0</v>
      </c>
      <c r="F1095" s="136">
        <f>Ocorrências!F1091</f>
        <v>0</v>
      </c>
      <c r="G1095" s="135">
        <f>Ocorrências!A1091</f>
        <v>0</v>
      </c>
      <c r="H1095" s="136">
        <f>Ocorrências!H1091</f>
        <v>0</v>
      </c>
    </row>
    <row r="1096" spans="1:8" x14ac:dyDescent="0.2">
      <c r="A1096" s="156">
        <f>Ocorrências!G1092</f>
        <v>0</v>
      </c>
      <c r="B1096" s="136">
        <f>Ocorrências!B1092</f>
        <v>0</v>
      </c>
      <c r="C1096" s="136">
        <f>Ocorrências!C1092</f>
        <v>0</v>
      </c>
      <c r="D1096" s="136">
        <f>Ocorrências!D1092</f>
        <v>0</v>
      </c>
      <c r="E1096" s="136">
        <f>Ocorrências!E1092</f>
        <v>0</v>
      </c>
      <c r="F1096" s="136">
        <f>Ocorrências!F1092</f>
        <v>0</v>
      </c>
      <c r="G1096" s="135">
        <f>Ocorrências!A1092</f>
        <v>0</v>
      </c>
      <c r="H1096" s="136">
        <f>Ocorrências!H1092</f>
        <v>0</v>
      </c>
    </row>
    <row r="1097" spans="1:8" x14ac:dyDescent="0.2">
      <c r="A1097" s="156">
        <f>Ocorrências!G1093</f>
        <v>0</v>
      </c>
      <c r="B1097" s="136">
        <f>Ocorrências!B1093</f>
        <v>0</v>
      </c>
      <c r="C1097" s="136">
        <f>Ocorrências!C1093</f>
        <v>0</v>
      </c>
      <c r="D1097" s="136">
        <f>Ocorrências!D1093</f>
        <v>0</v>
      </c>
      <c r="E1097" s="136">
        <f>Ocorrências!E1093</f>
        <v>0</v>
      </c>
      <c r="F1097" s="136">
        <f>Ocorrências!F1093</f>
        <v>0</v>
      </c>
      <c r="G1097" s="135">
        <f>Ocorrências!A1093</f>
        <v>0</v>
      </c>
      <c r="H1097" s="136">
        <f>Ocorrências!H1093</f>
        <v>0</v>
      </c>
    </row>
    <row r="1098" spans="1:8" x14ac:dyDescent="0.2">
      <c r="A1098" s="156">
        <f>Ocorrências!G1094</f>
        <v>0</v>
      </c>
      <c r="B1098" s="136">
        <f>Ocorrências!B1094</f>
        <v>0</v>
      </c>
      <c r="C1098" s="136">
        <f>Ocorrências!C1094</f>
        <v>0</v>
      </c>
      <c r="D1098" s="136">
        <f>Ocorrências!D1094</f>
        <v>0</v>
      </c>
      <c r="E1098" s="136">
        <f>Ocorrências!E1094</f>
        <v>0</v>
      </c>
      <c r="F1098" s="136">
        <f>Ocorrências!F1094</f>
        <v>0</v>
      </c>
      <c r="G1098" s="135">
        <f>Ocorrências!A1094</f>
        <v>0</v>
      </c>
      <c r="H1098" s="136">
        <f>Ocorrências!H1094</f>
        <v>0</v>
      </c>
    </row>
    <row r="1099" spans="1:8" x14ac:dyDescent="0.2">
      <c r="A1099" s="156">
        <f>Ocorrências!G1095</f>
        <v>0</v>
      </c>
      <c r="B1099" s="136">
        <f>Ocorrências!B1095</f>
        <v>0</v>
      </c>
      <c r="C1099" s="136">
        <f>Ocorrências!C1095</f>
        <v>0</v>
      </c>
      <c r="D1099" s="136">
        <f>Ocorrências!D1095</f>
        <v>0</v>
      </c>
      <c r="E1099" s="136">
        <f>Ocorrências!E1095</f>
        <v>0</v>
      </c>
      <c r="F1099" s="136">
        <f>Ocorrências!F1095</f>
        <v>0</v>
      </c>
      <c r="G1099" s="135">
        <f>Ocorrências!A1095</f>
        <v>0</v>
      </c>
      <c r="H1099" s="136">
        <f>Ocorrências!H1095</f>
        <v>0</v>
      </c>
    </row>
    <row r="1100" spans="1:8" x14ac:dyDescent="0.2">
      <c r="A1100" s="156">
        <f>Ocorrências!G1096</f>
        <v>0</v>
      </c>
      <c r="B1100" s="136">
        <f>Ocorrências!B1096</f>
        <v>0</v>
      </c>
      <c r="C1100" s="136">
        <f>Ocorrências!C1096</f>
        <v>0</v>
      </c>
      <c r="D1100" s="136">
        <f>Ocorrências!D1096</f>
        <v>0</v>
      </c>
      <c r="E1100" s="136">
        <f>Ocorrências!E1096</f>
        <v>0</v>
      </c>
      <c r="F1100" s="136">
        <f>Ocorrências!F1096</f>
        <v>0</v>
      </c>
      <c r="G1100" s="135">
        <f>Ocorrências!A1096</f>
        <v>0</v>
      </c>
      <c r="H1100" s="136">
        <f>Ocorrências!H1096</f>
        <v>0</v>
      </c>
    </row>
    <row r="1101" spans="1:8" x14ac:dyDescent="0.2">
      <c r="A1101" s="156">
        <f>Ocorrências!G1097</f>
        <v>0</v>
      </c>
      <c r="B1101" s="136">
        <f>Ocorrências!B1097</f>
        <v>0</v>
      </c>
      <c r="C1101" s="136">
        <f>Ocorrências!C1097</f>
        <v>0</v>
      </c>
      <c r="D1101" s="136">
        <f>Ocorrências!D1097</f>
        <v>0</v>
      </c>
      <c r="E1101" s="136">
        <f>Ocorrências!E1097</f>
        <v>0</v>
      </c>
      <c r="F1101" s="136">
        <f>Ocorrências!F1097</f>
        <v>0</v>
      </c>
      <c r="G1101" s="135">
        <f>Ocorrências!A1097</f>
        <v>0</v>
      </c>
      <c r="H1101" s="136">
        <f>Ocorrências!H1097</f>
        <v>0</v>
      </c>
    </row>
    <row r="1102" spans="1:8" x14ac:dyDescent="0.2">
      <c r="A1102" s="156">
        <f>Ocorrências!G1098</f>
        <v>0</v>
      </c>
      <c r="B1102" s="136">
        <f>Ocorrências!B1098</f>
        <v>0</v>
      </c>
      <c r="C1102" s="136">
        <f>Ocorrências!C1098</f>
        <v>0</v>
      </c>
      <c r="D1102" s="136">
        <f>Ocorrências!D1098</f>
        <v>0</v>
      </c>
      <c r="E1102" s="136">
        <f>Ocorrências!E1098</f>
        <v>0</v>
      </c>
      <c r="F1102" s="136">
        <f>Ocorrências!F1098</f>
        <v>0</v>
      </c>
      <c r="G1102" s="135">
        <f>Ocorrências!A1098</f>
        <v>0</v>
      </c>
      <c r="H1102" s="136">
        <f>Ocorrências!H1098</f>
        <v>0</v>
      </c>
    </row>
    <row r="1103" spans="1:8" x14ac:dyDescent="0.2">
      <c r="A1103" s="156">
        <f>Ocorrências!G1099</f>
        <v>0</v>
      </c>
      <c r="B1103" s="136">
        <f>Ocorrências!B1099</f>
        <v>0</v>
      </c>
      <c r="C1103" s="136">
        <f>Ocorrências!C1099</f>
        <v>0</v>
      </c>
      <c r="D1103" s="136">
        <f>Ocorrências!D1099</f>
        <v>0</v>
      </c>
      <c r="E1103" s="136">
        <f>Ocorrências!E1099</f>
        <v>0</v>
      </c>
      <c r="F1103" s="136">
        <f>Ocorrências!F1099</f>
        <v>0</v>
      </c>
      <c r="G1103" s="135">
        <f>Ocorrências!A1099</f>
        <v>0</v>
      </c>
      <c r="H1103" s="136">
        <f>Ocorrências!H1099</f>
        <v>0</v>
      </c>
    </row>
    <row r="1104" spans="1:8" x14ac:dyDescent="0.2">
      <c r="A1104" s="156">
        <f>Ocorrências!G1100</f>
        <v>0</v>
      </c>
      <c r="B1104" s="136">
        <f>Ocorrências!B1100</f>
        <v>0</v>
      </c>
      <c r="C1104" s="136">
        <f>Ocorrências!C1100</f>
        <v>0</v>
      </c>
      <c r="D1104" s="136">
        <f>Ocorrências!D1100</f>
        <v>0</v>
      </c>
      <c r="E1104" s="136">
        <f>Ocorrências!E1100</f>
        <v>0</v>
      </c>
      <c r="F1104" s="136">
        <f>Ocorrências!F1100</f>
        <v>0</v>
      </c>
      <c r="G1104" s="135">
        <f>Ocorrências!A1100</f>
        <v>0</v>
      </c>
      <c r="H1104" s="136">
        <f>Ocorrências!H1100</f>
        <v>0</v>
      </c>
    </row>
    <row r="1105" spans="1:8" x14ac:dyDescent="0.2">
      <c r="A1105" s="156">
        <f>Ocorrências!G1101</f>
        <v>0</v>
      </c>
      <c r="B1105" s="136">
        <f>Ocorrências!B1101</f>
        <v>0</v>
      </c>
      <c r="C1105" s="136">
        <f>Ocorrências!C1101</f>
        <v>0</v>
      </c>
      <c r="D1105" s="136">
        <f>Ocorrências!D1101</f>
        <v>0</v>
      </c>
      <c r="E1105" s="136">
        <f>Ocorrências!E1101</f>
        <v>0</v>
      </c>
      <c r="F1105" s="136">
        <f>Ocorrências!F1101</f>
        <v>0</v>
      </c>
      <c r="G1105" s="135">
        <f>Ocorrências!A1101</f>
        <v>0</v>
      </c>
      <c r="H1105" s="136">
        <f>Ocorrências!H1101</f>
        <v>0</v>
      </c>
    </row>
    <row r="1106" spans="1:8" x14ac:dyDescent="0.2">
      <c r="A1106" s="156">
        <f>Ocorrências!G1102</f>
        <v>0</v>
      </c>
      <c r="B1106" s="136">
        <f>Ocorrências!B1102</f>
        <v>0</v>
      </c>
      <c r="C1106" s="136">
        <f>Ocorrências!C1102</f>
        <v>0</v>
      </c>
      <c r="D1106" s="136">
        <f>Ocorrências!D1102</f>
        <v>0</v>
      </c>
      <c r="E1106" s="136">
        <f>Ocorrências!E1102</f>
        <v>0</v>
      </c>
      <c r="F1106" s="136">
        <f>Ocorrências!F1102</f>
        <v>0</v>
      </c>
      <c r="G1106" s="135">
        <f>Ocorrências!A1102</f>
        <v>0</v>
      </c>
      <c r="H1106" s="136">
        <f>Ocorrências!H1102</f>
        <v>0</v>
      </c>
    </row>
    <row r="1107" spans="1:8" x14ac:dyDescent="0.2">
      <c r="A1107" s="156">
        <f>Ocorrências!G1103</f>
        <v>0</v>
      </c>
      <c r="B1107" s="136">
        <f>Ocorrências!B1103</f>
        <v>0</v>
      </c>
      <c r="C1107" s="136">
        <f>Ocorrências!C1103</f>
        <v>0</v>
      </c>
      <c r="D1107" s="136">
        <f>Ocorrências!D1103</f>
        <v>0</v>
      </c>
      <c r="E1107" s="136">
        <f>Ocorrências!E1103</f>
        <v>0</v>
      </c>
      <c r="F1107" s="136">
        <f>Ocorrências!F1103</f>
        <v>0</v>
      </c>
      <c r="G1107" s="135">
        <f>Ocorrências!A1103</f>
        <v>0</v>
      </c>
      <c r="H1107" s="136">
        <f>Ocorrências!H1103</f>
        <v>0</v>
      </c>
    </row>
    <row r="1108" spans="1:8" x14ac:dyDescent="0.2">
      <c r="A1108" s="156">
        <f>Ocorrências!G1104</f>
        <v>0</v>
      </c>
      <c r="B1108" s="136">
        <f>Ocorrências!B1104</f>
        <v>0</v>
      </c>
      <c r="C1108" s="136">
        <f>Ocorrências!C1104</f>
        <v>0</v>
      </c>
      <c r="D1108" s="136">
        <f>Ocorrências!D1104</f>
        <v>0</v>
      </c>
      <c r="E1108" s="136">
        <f>Ocorrências!E1104</f>
        <v>0</v>
      </c>
      <c r="F1108" s="136">
        <f>Ocorrências!F1104</f>
        <v>0</v>
      </c>
      <c r="G1108" s="135">
        <f>Ocorrências!A1104</f>
        <v>0</v>
      </c>
      <c r="H1108" s="136">
        <f>Ocorrências!H1104</f>
        <v>0</v>
      </c>
    </row>
    <row r="1109" spans="1:8" x14ac:dyDescent="0.2">
      <c r="A1109" s="156">
        <f>Ocorrências!G1105</f>
        <v>0</v>
      </c>
      <c r="B1109" s="136">
        <f>Ocorrências!B1105</f>
        <v>0</v>
      </c>
      <c r="C1109" s="136">
        <f>Ocorrências!C1105</f>
        <v>0</v>
      </c>
      <c r="D1109" s="136">
        <f>Ocorrências!D1105</f>
        <v>0</v>
      </c>
      <c r="E1109" s="136">
        <f>Ocorrências!E1105</f>
        <v>0</v>
      </c>
      <c r="F1109" s="136">
        <f>Ocorrências!F1105</f>
        <v>0</v>
      </c>
      <c r="G1109" s="135">
        <f>Ocorrências!A1105</f>
        <v>0</v>
      </c>
      <c r="H1109" s="136">
        <f>Ocorrências!H1105</f>
        <v>0</v>
      </c>
    </row>
    <row r="1110" spans="1:8" x14ac:dyDescent="0.2">
      <c r="A1110" s="156">
        <f>Ocorrências!G1106</f>
        <v>0</v>
      </c>
      <c r="B1110" s="136">
        <f>Ocorrências!B1106</f>
        <v>0</v>
      </c>
      <c r="C1110" s="136">
        <f>Ocorrências!C1106</f>
        <v>0</v>
      </c>
      <c r="D1110" s="136">
        <f>Ocorrências!D1106</f>
        <v>0</v>
      </c>
      <c r="E1110" s="136">
        <f>Ocorrências!E1106</f>
        <v>0</v>
      </c>
      <c r="F1110" s="136">
        <f>Ocorrências!F1106</f>
        <v>0</v>
      </c>
      <c r="G1110" s="135">
        <f>Ocorrências!A1106</f>
        <v>0</v>
      </c>
      <c r="H1110" s="136">
        <f>Ocorrências!H1106</f>
        <v>0</v>
      </c>
    </row>
    <row r="1111" spans="1:8" x14ac:dyDescent="0.2">
      <c r="A1111" s="156">
        <f>Ocorrências!G1107</f>
        <v>0</v>
      </c>
      <c r="B1111" s="136">
        <f>Ocorrências!B1107</f>
        <v>0</v>
      </c>
      <c r="C1111" s="136">
        <f>Ocorrências!C1107</f>
        <v>0</v>
      </c>
      <c r="D1111" s="136">
        <f>Ocorrências!D1107</f>
        <v>0</v>
      </c>
      <c r="E1111" s="136">
        <f>Ocorrências!E1107</f>
        <v>0</v>
      </c>
      <c r="F1111" s="136">
        <f>Ocorrências!F1107</f>
        <v>0</v>
      </c>
      <c r="G1111" s="135">
        <f>Ocorrências!A1107</f>
        <v>0</v>
      </c>
      <c r="H1111" s="136">
        <f>Ocorrências!H1107</f>
        <v>0</v>
      </c>
    </row>
    <row r="1112" spans="1:8" x14ac:dyDescent="0.2">
      <c r="A1112" s="156">
        <f>Ocorrências!G1108</f>
        <v>0</v>
      </c>
      <c r="B1112" s="136">
        <f>Ocorrências!B1108</f>
        <v>0</v>
      </c>
      <c r="C1112" s="136">
        <f>Ocorrências!C1108</f>
        <v>0</v>
      </c>
      <c r="D1112" s="136">
        <f>Ocorrências!D1108</f>
        <v>0</v>
      </c>
      <c r="E1112" s="136">
        <f>Ocorrências!E1108</f>
        <v>0</v>
      </c>
      <c r="F1112" s="136">
        <f>Ocorrências!F1108</f>
        <v>0</v>
      </c>
      <c r="G1112" s="135">
        <f>Ocorrências!A1108</f>
        <v>0</v>
      </c>
      <c r="H1112" s="136">
        <f>Ocorrências!H1108</f>
        <v>0</v>
      </c>
    </row>
    <row r="1113" spans="1:8" x14ac:dyDescent="0.2">
      <c r="A1113" s="156">
        <f>Ocorrências!G1109</f>
        <v>0</v>
      </c>
      <c r="B1113" s="136">
        <f>Ocorrências!B1109</f>
        <v>0</v>
      </c>
      <c r="C1113" s="136">
        <f>Ocorrências!C1109</f>
        <v>0</v>
      </c>
      <c r="D1113" s="136">
        <f>Ocorrências!D1109</f>
        <v>0</v>
      </c>
      <c r="E1113" s="136">
        <f>Ocorrências!E1109</f>
        <v>0</v>
      </c>
      <c r="F1113" s="136">
        <f>Ocorrências!F1109</f>
        <v>0</v>
      </c>
      <c r="G1113" s="135">
        <f>Ocorrências!A1109</f>
        <v>0</v>
      </c>
      <c r="H1113" s="136">
        <f>Ocorrências!H1109</f>
        <v>0</v>
      </c>
    </row>
    <row r="1114" spans="1:8" x14ac:dyDescent="0.2">
      <c r="A1114" s="156">
        <f>Ocorrências!G1110</f>
        <v>0</v>
      </c>
      <c r="B1114" s="136">
        <f>Ocorrências!B1110</f>
        <v>0</v>
      </c>
      <c r="C1114" s="136">
        <f>Ocorrências!C1110</f>
        <v>0</v>
      </c>
      <c r="D1114" s="136">
        <f>Ocorrências!D1110</f>
        <v>0</v>
      </c>
      <c r="E1114" s="136">
        <f>Ocorrências!E1110</f>
        <v>0</v>
      </c>
      <c r="F1114" s="136">
        <f>Ocorrências!F1110</f>
        <v>0</v>
      </c>
      <c r="G1114" s="135">
        <f>Ocorrências!A1110</f>
        <v>0</v>
      </c>
      <c r="H1114" s="136">
        <f>Ocorrências!H1110</f>
        <v>0</v>
      </c>
    </row>
    <row r="1115" spans="1:8" x14ac:dyDescent="0.2">
      <c r="A1115" s="156">
        <f>Ocorrências!G1111</f>
        <v>0</v>
      </c>
      <c r="B1115" s="136">
        <f>Ocorrências!B1111</f>
        <v>0</v>
      </c>
      <c r="C1115" s="136">
        <f>Ocorrências!C1111</f>
        <v>0</v>
      </c>
      <c r="D1115" s="136">
        <f>Ocorrências!D1111</f>
        <v>0</v>
      </c>
      <c r="E1115" s="136">
        <f>Ocorrências!E1111</f>
        <v>0</v>
      </c>
      <c r="F1115" s="136">
        <f>Ocorrências!F1111</f>
        <v>0</v>
      </c>
      <c r="G1115" s="135">
        <f>Ocorrências!A1111</f>
        <v>0</v>
      </c>
      <c r="H1115" s="136">
        <f>Ocorrências!H1111</f>
        <v>0</v>
      </c>
    </row>
    <row r="1116" spans="1:8" x14ac:dyDescent="0.2">
      <c r="A1116" s="156">
        <f>Ocorrências!G1112</f>
        <v>0</v>
      </c>
      <c r="B1116" s="136">
        <f>Ocorrências!B1112</f>
        <v>0</v>
      </c>
      <c r="C1116" s="136">
        <f>Ocorrências!C1112</f>
        <v>0</v>
      </c>
      <c r="D1116" s="136">
        <f>Ocorrências!D1112</f>
        <v>0</v>
      </c>
      <c r="E1116" s="136">
        <f>Ocorrências!E1112</f>
        <v>0</v>
      </c>
      <c r="F1116" s="136">
        <f>Ocorrências!F1112</f>
        <v>0</v>
      </c>
      <c r="G1116" s="135">
        <f>Ocorrências!A1112</f>
        <v>0</v>
      </c>
      <c r="H1116" s="136">
        <f>Ocorrências!H1112</f>
        <v>0</v>
      </c>
    </row>
    <row r="1117" spans="1:8" x14ac:dyDescent="0.2">
      <c r="A1117" s="156">
        <f>Ocorrências!G1113</f>
        <v>0</v>
      </c>
      <c r="B1117" s="136">
        <f>Ocorrências!B1113</f>
        <v>0</v>
      </c>
      <c r="C1117" s="136">
        <f>Ocorrências!C1113</f>
        <v>0</v>
      </c>
      <c r="D1117" s="136">
        <f>Ocorrências!D1113</f>
        <v>0</v>
      </c>
      <c r="E1117" s="136">
        <f>Ocorrências!E1113</f>
        <v>0</v>
      </c>
      <c r="F1117" s="136">
        <f>Ocorrências!F1113</f>
        <v>0</v>
      </c>
      <c r="G1117" s="135">
        <f>Ocorrências!A1113</f>
        <v>0</v>
      </c>
      <c r="H1117" s="136">
        <f>Ocorrências!H1113</f>
        <v>0</v>
      </c>
    </row>
    <row r="1118" spans="1:8" x14ac:dyDescent="0.2">
      <c r="A1118" s="156">
        <f>Ocorrências!G1114</f>
        <v>0</v>
      </c>
      <c r="B1118" s="136">
        <f>Ocorrências!B1114</f>
        <v>0</v>
      </c>
      <c r="C1118" s="136">
        <f>Ocorrências!C1114</f>
        <v>0</v>
      </c>
      <c r="D1118" s="136">
        <f>Ocorrências!D1114</f>
        <v>0</v>
      </c>
      <c r="E1118" s="136">
        <f>Ocorrências!E1114</f>
        <v>0</v>
      </c>
      <c r="F1118" s="136">
        <f>Ocorrências!F1114</f>
        <v>0</v>
      </c>
      <c r="G1118" s="135">
        <f>Ocorrências!A1114</f>
        <v>0</v>
      </c>
      <c r="H1118" s="136">
        <f>Ocorrências!H1114</f>
        <v>0</v>
      </c>
    </row>
    <row r="1119" spans="1:8" x14ac:dyDescent="0.2">
      <c r="A1119" s="156">
        <f>Ocorrências!G1115</f>
        <v>0</v>
      </c>
      <c r="B1119" s="136">
        <f>Ocorrências!B1115</f>
        <v>0</v>
      </c>
      <c r="C1119" s="136">
        <f>Ocorrências!C1115</f>
        <v>0</v>
      </c>
      <c r="D1119" s="136">
        <f>Ocorrências!D1115</f>
        <v>0</v>
      </c>
      <c r="E1119" s="136">
        <f>Ocorrências!E1115</f>
        <v>0</v>
      </c>
      <c r="F1119" s="136">
        <f>Ocorrências!F1115</f>
        <v>0</v>
      </c>
      <c r="G1119" s="135">
        <f>Ocorrências!A1115</f>
        <v>0</v>
      </c>
      <c r="H1119" s="136">
        <f>Ocorrências!H1115</f>
        <v>0</v>
      </c>
    </row>
    <row r="1120" spans="1:8" x14ac:dyDescent="0.2">
      <c r="A1120" s="156">
        <f>Ocorrências!G1116</f>
        <v>0</v>
      </c>
      <c r="B1120" s="136">
        <f>Ocorrências!B1116</f>
        <v>0</v>
      </c>
      <c r="C1120" s="136">
        <f>Ocorrências!C1116</f>
        <v>0</v>
      </c>
      <c r="D1120" s="136">
        <f>Ocorrências!D1116</f>
        <v>0</v>
      </c>
      <c r="E1120" s="136">
        <f>Ocorrências!E1116</f>
        <v>0</v>
      </c>
      <c r="F1120" s="136">
        <f>Ocorrências!F1116</f>
        <v>0</v>
      </c>
      <c r="G1120" s="135">
        <f>Ocorrências!A1116</f>
        <v>0</v>
      </c>
      <c r="H1120" s="136">
        <f>Ocorrências!H1116</f>
        <v>0</v>
      </c>
    </row>
    <row r="1121" spans="1:8" x14ac:dyDescent="0.2">
      <c r="A1121" s="156">
        <f>Ocorrências!G1117</f>
        <v>0</v>
      </c>
      <c r="B1121" s="136">
        <f>Ocorrências!B1117</f>
        <v>0</v>
      </c>
      <c r="C1121" s="136">
        <f>Ocorrências!C1117</f>
        <v>0</v>
      </c>
      <c r="D1121" s="136">
        <f>Ocorrências!D1117</f>
        <v>0</v>
      </c>
      <c r="E1121" s="136">
        <f>Ocorrências!E1117</f>
        <v>0</v>
      </c>
      <c r="F1121" s="136">
        <f>Ocorrências!F1117</f>
        <v>0</v>
      </c>
      <c r="G1121" s="135">
        <f>Ocorrências!A1117</f>
        <v>0</v>
      </c>
      <c r="H1121" s="136">
        <f>Ocorrências!H1117</f>
        <v>0</v>
      </c>
    </row>
    <row r="1122" spans="1:8" x14ac:dyDescent="0.2">
      <c r="A1122" s="156">
        <f>Ocorrências!G1118</f>
        <v>0</v>
      </c>
      <c r="B1122" s="136">
        <f>Ocorrências!B1118</f>
        <v>0</v>
      </c>
      <c r="C1122" s="136">
        <f>Ocorrências!C1118</f>
        <v>0</v>
      </c>
      <c r="D1122" s="136">
        <f>Ocorrências!D1118</f>
        <v>0</v>
      </c>
      <c r="E1122" s="136">
        <f>Ocorrências!E1118</f>
        <v>0</v>
      </c>
      <c r="F1122" s="136">
        <f>Ocorrências!F1118</f>
        <v>0</v>
      </c>
      <c r="G1122" s="135">
        <f>Ocorrências!A1118</f>
        <v>0</v>
      </c>
      <c r="H1122" s="136">
        <f>Ocorrências!H1118</f>
        <v>0</v>
      </c>
    </row>
    <row r="1123" spans="1:8" x14ac:dyDescent="0.2">
      <c r="A1123" s="156">
        <f>Ocorrências!G1119</f>
        <v>0</v>
      </c>
      <c r="B1123" s="136">
        <f>Ocorrências!B1119</f>
        <v>0</v>
      </c>
      <c r="C1123" s="136">
        <f>Ocorrências!C1119</f>
        <v>0</v>
      </c>
      <c r="D1123" s="136">
        <f>Ocorrências!D1119</f>
        <v>0</v>
      </c>
      <c r="E1123" s="136">
        <f>Ocorrências!E1119</f>
        <v>0</v>
      </c>
      <c r="F1123" s="136">
        <f>Ocorrências!F1119</f>
        <v>0</v>
      </c>
      <c r="G1123" s="135">
        <f>Ocorrências!A1119</f>
        <v>0</v>
      </c>
      <c r="H1123" s="136">
        <f>Ocorrências!H1119</f>
        <v>0</v>
      </c>
    </row>
    <row r="1124" spans="1:8" x14ac:dyDescent="0.2">
      <c r="A1124" s="156">
        <f>Ocorrências!G1120</f>
        <v>0</v>
      </c>
      <c r="B1124" s="136">
        <f>Ocorrências!B1120</f>
        <v>0</v>
      </c>
      <c r="C1124" s="136">
        <f>Ocorrências!C1120</f>
        <v>0</v>
      </c>
      <c r="D1124" s="136">
        <f>Ocorrências!D1120</f>
        <v>0</v>
      </c>
      <c r="E1124" s="136">
        <f>Ocorrências!E1120</f>
        <v>0</v>
      </c>
      <c r="F1124" s="136">
        <f>Ocorrências!F1120</f>
        <v>0</v>
      </c>
      <c r="G1124" s="135">
        <f>Ocorrências!A1120</f>
        <v>0</v>
      </c>
      <c r="H1124" s="136">
        <f>Ocorrências!H1120</f>
        <v>0</v>
      </c>
    </row>
    <row r="1125" spans="1:8" x14ac:dyDescent="0.2">
      <c r="A1125" s="156">
        <f>Ocorrências!G1121</f>
        <v>0</v>
      </c>
      <c r="B1125" s="136">
        <f>Ocorrências!B1121</f>
        <v>0</v>
      </c>
      <c r="C1125" s="136">
        <f>Ocorrências!C1121</f>
        <v>0</v>
      </c>
      <c r="D1125" s="136">
        <f>Ocorrências!D1121</f>
        <v>0</v>
      </c>
      <c r="E1125" s="136">
        <f>Ocorrências!E1121</f>
        <v>0</v>
      </c>
      <c r="F1125" s="136">
        <f>Ocorrências!F1121</f>
        <v>0</v>
      </c>
      <c r="G1125" s="135">
        <f>Ocorrências!A1121</f>
        <v>0</v>
      </c>
      <c r="H1125" s="136">
        <f>Ocorrências!H1121</f>
        <v>0</v>
      </c>
    </row>
    <row r="1126" spans="1:8" x14ac:dyDescent="0.2">
      <c r="A1126" s="156">
        <f>Ocorrências!G1122</f>
        <v>0</v>
      </c>
      <c r="B1126" s="136">
        <f>Ocorrências!B1122</f>
        <v>0</v>
      </c>
      <c r="C1126" s="136">
        <f>Ocorrências!C1122</f>
        <v>0</v>
      </c>
      <c r="D1126" s="136">
        <f>Ocorrências!D1122</f>
        <v>0</v>
      </c>
      <c r="E1126" s="136">
        <f>Ocorrências!E1122</f>
        <v>0</v>
      </c>
      <c r="F1126" s="136">
        <f>Ocorrências!F1122</f>
        <v>0</v>
      </c>
      <c r="G1126" s="135">
        <f>Ocorrências!A1122</f>
        <v>0</v>
      </c>
      <c r="H1126" s="136">
        <f>Ocorrências!H1122</f>
        <v>0</v>
      </c>
    </row>
    <row r="1127" spans="1:8" x14ac:dyDescent="0.2">
      <c r="A1127" s="156">
        <f>Ocorrências!G1123</f>
        <v>0</v>
      </c>
      <c r="B1127" s="136">
        <f>Ocorrências!B1123</f>
        <v>0</v>
      </c>
      <c r="C1127" s="136">
        <f>Ocorrências!C1123</f>
        <v>0</v>
      </c>
      <c r="D1127" s="136">
        <f>Ocorrências!D1123</f>
        <v>0</v>
      </c>
      <c r="E1127" s="136">
        <f>Ocorrências!E1123</f>
        <v>0</v>
      </c>
      <c r="F1127" s="136">
        <f>Ocorrências!F1123</f>
        <v>0</v>
      </c>
      <c r="G1127" s="135">
        <f>Ocorrências!A1123</f>
        <v>0</v>
      </c>
      <c r="H1127" s="136">
        <f>Ocorrências!H1123</f>
        <v>0</v>
      </c>
    </row>
    <row r="1128" spans="1:8" x14ac:dyDescent="0.2">
      <c r="A1128" s="156">
        <f>Ocorrências!G1124</f>
        <v>0</v>
      </c>
      <c r="B1128" s="136">
        <f>Ocorrências!B1124</f>
        <v>0</v>
      </c>
      <c r="C1128" s="136">
        <f>Ocorrências!C1124</f>
        <v>0</v>
      </c>
      <c r="D1128" s="136">
        <f>Ocorrências!D1124</f>
        <v>0</v>
      </c>
      <c r="E1128" s="136">
        <f>Ocorrências!E1124</f>
        <v>0</v>
      </c>
      <c r="F1128" s="136">
        <f>Ocorrências!F1124</f>
        <v>0</v>
      </c>
      <c r="G1128" s="135">
        <f>Ocorrências!A1124</f>
        <v>0</v>
      </c>
      <c r="H1128" s="136">
        <f>Ocorrências!H1124</f>
        <v>0</v>
      </c>
    </row>
    <row r="1129" spans="1:8" x14ac:dyDescent="0.2">
      <c r="A1129" s="156">
        <f>Ocorrências!G1125</f>
        <v>0</v>
      </c>
      <c r="B1129" s="136">
        <f>Ocorrências!B1125</f>
        <v>0</v>
      </c>
      <c r="C1129" s="136">
        <f>Ocorrências!C1125</f>
        <v>0</v>
      </c>
      <c r="D1129" s="136">
        <f>Ocorrências!D1125</f>
        <v>0</v>
      </c>
      <c r="E1129" s="136">
        <f>Ocorrências!E1125</f>
        <v>0</v>
      </c>
      <c r="F1129" s="136">
        <f>Ocorrências!F1125</f>
        <v>0</v>
      </c>
      <c r="G1129" s="135">
        <f>Ocorrências!A1125</f>
        <v>0</v>
      </c>
      <c r="H1129" s="136">
        <f>Ocorrências!H1125</f>
        <v>0</v>
      </c>
    </row>
    <row r="1130" spans="1:8" x14ac:dyDescent="0.2">
      <c r="A1130" s="156">
        <f>Ocorrências!G1126</f>
        <v>0</v>
      </c>
      <c r="B1130" s="136">
        <f>Ocorrências!B1126</f>
        <v>0</v>
      </c>
      <c r="C1130" s="136">
        <f>Ocorrências!C1126</f>
        <v>0</v>
      </c>
      <c r="D1130" s="136">
        <f>Ocorrências!D1126</f>
        <v>0</v>
      </c>
      <c r="E1130" s="136">
        <f>Ocorrências!E1126</f>
        <v>0</v>
      </c>
      <c r="F1130" s="136">
        <f>Ocorrências!F1126</f>
        <v>0</v>
      </c>
      <c r="G1130" s="135">
        <f>Ocorrências!A1126</f>
        <v>0</v>
      </c>
      <c r="H1130" s="136">
        <f>Ocorrências!H1126</f>
        <v>0</v>
      </c>
    </row>
    <row r="1131" spans="1:8" x14ac:dyDescent="0.2">
      <c r="A1131" s="156">
        <f>Ocorrências!G1127</f>
        <v>0</v>
      </c>
      <c r="B1131" s="136">
        <f>Ocorrências!B1127</f>
        <v>0</v>
      </c>
      <c r="C1131" s="136">
        <f>Ocorrências!C1127</f>
        <v>0</v>
      </c>
      <c r="D1131" s="136">
        <f>Ocorrências!D1127</f>
        <v>0</v>
      </c>
      <c r="E1131" s="136">
        <f>Ocorrências!E1127</f>
        <v>0</v>
      </c>
      <c r="F1131" s="136">
        <f>Ocorrências!F1127</f>
        <v>0</v>
      </c>
      <c r="G1131" s="135">
        <f>Ocorrências!A1127</f>
        <v>0</v>
      </c>
      <c r="H1131" s="136">
        <f>Ocorrências!H1127</f>
        <v>0</v>
      </c>
    </row>
    <row r="1132" spans="1:8" x14ac:dyDescent="0.2">
      <c r="A1132" s="156">
        <f>Ocorrências!G1128</f>
        <v>0</v>
      </c>
      <c r="B1132" s="136">
        <f>Ocorrências!B1128</f>
        <v>0</v>
      </c>
      <c r="C1132" s="136">
        <f>Ocorrências!C1128</f>
        <v>0</v>
      </c>
      <c r="D1132" s="136">
        <f>Ocorrências!D1128</f>
        <v>0</v>
      </c>
      <c r="E1132" s="136">
        <f>Ocorrências!E1128</f>
        <v>0</v>
      </c>
      <c r="F1132" s="136">
        <f>Ocorrências!F1128</f>
        <v>0</v>
      </c>
      <c r="G1132" s="135">
        <f>Ocorrências!A1128</f>
        <v>0</v>
      </c>
      <c r="H1132" s="136">
        <f>Ocorrências!H1128</f>
        <v>0</v>
      </c>
    </row>
    <row r="1133" spans="1:8" x14ac:dyDescent="0.2">
      <c r="A1133" s="156">
        <f>Ocorrências!G1129</f>
        <v>0</v>
      </c>
      <c r="B1133" s="136">
        <f>Ocorrências!B1129</f>
        <v>0</v>
      </c>
      <c r="C1133" s="136">
        <f>Ocorrências!C1129</f>
        <v>0</v>
      </c>
      <c r="D1133" s="136">
        <f>Ocorrências!D1129</f>
        <v>0</v>
      </c>
      <c r="E1133" s="136">
        <f>Ocorrências!E1129</f>
        <v>0</v>
      </c>
      <c r="F1133" s="136">
        <f>Ocorrências!F1129</f>
        <v>0</v>
      </c>
      <c r="G1133" s="135">
        <f>Ocorrências!A1129</f>
        <v>0</v>
      </c>
      <c r="H1133" s="136">
        <f>Ocorrências!H1129</f>
        <v>0</v>
      </c>
    </row>
    <row r="1134" spans="1:8" x14ac:dyDescent="0.2">
      <c r="A1134" s="156">
        <f>Ocorrências!G1130</f>
        <v>0</v>
      </c>
      <c r="B1134" s="136">
        <f>Ocorrências!B1130</f>
        <v>0</v>
      </c>
      <c r="C1134" s="136">
        <f>Ocorrências!C1130</f>
        <v>0</v>
      </c>
      <c r="D1134" s="136">
        <f>Ocorrências!D1130</f>
        <v>0</v>
      </c>
      <c r="E1134" s="136">
        <f>Ocorrências!E1130</f>
        <v>0</v>
      </c>
      <c r="F1134" s="136">
        <f>Ocorrências!F1130</f>
        <v>0</v>
      </c>
      <c r="G1134" s="135">
        <f>Ocorrências!A1130</f>
        <v>0</v>
      </c>
      <c r="H1134" s="136">
        <f>Ocorrências!H1130</f>
        <v>0</v>
      </c>
    </row>
    <row r="1135" spans="1:8" x14ac:dyDescent="0.2">
      <c r="A1135" s="156">
        <f>Ocorrências!G1131</f>
        <v>0</v>
      </c>
      <c r="B1135" s="136">
        <f>Ocorrências!B1131</f>
        <v>0</v>
      </c>
      <c r="C1135" s="136">
        <f>Ocorrências!C1131</f>
        <v>0</v>
      </c>
      <c r="D1135" s="136">
        <f>Ocorrências!D1131</f>
        <v>0</v>
      </c>
      <c r="E1135" s="136">
        <f>Ocorrências!E1131</f>
        <v>0</v>
      </c>
      <c r="F1135" s="136">
        <f>Ocorrências!F1131</f>
        <v>0</v>
      </c>
      <c r="G1135" s="135">
        <f>Ocorrências!A1131</f>
        <v>0</v>
      </c>
      <c r="H1135" s="136">
        <f>Ocorrências!H1131</f>
        <v>0</v>
      </c>
    </row>
    <row r="1136" spans="1:8" x14ac:dyDescent="0.2">
      <c r="A1136" s="156">
        <f>Ocorrências!G1132</f>
        <v>0</v>
      </c>
      <c r="B1136" s="136">
        <f>Ocorrências!B1132</f>
        <v>0</v>
      </c>
      <c r="C1136" s="136">
        <f>Ocorrências!C1132</f>
        <v>0</v>
      </c>
      <c r="D1136" s="136">
        <f>Ocorrências!D1132</f>
        <v>0</v>
      </c>
      <c r="E1136" s="136">
        <f>Ocorrências!E1132</f>
        <v>0</v>
      </c>
      <c r="F1136" s="136">
        <f>Ocorrências!F1132</f>
        <v>0</v>
      </c>
      <c r="G1136" s="135">
        <f>Ocorrências!A1132</f>
        <v>0</v>
      </c>
      <c r="H1136" s="136">
        <f>Ocorrências!H1132</f>
        <v>0</v>
      </c>
    </row>
    <row r="1137" spans="1:8" x14ac:dyDescent="0.2">
      <c r="A1137" s="156">
        <f>Ocorrências!G1133</f>
        <v>0</v>
      </c>
      <c r="B1137" s="136">
        <f>Ocorrências!B1133</f>
        <v>0</v>
      </c>
      <c r="C1137" s="136">
        <f>Ocorrências!C1133</f>
        <v>0</v>
      </c>
      <c r="D1137" s="136">
        <f>Ocorrências!D1133</f>
        <v>0</v>
      </c>
      <c r="E1137" s="136">
        <f>Ocorrências!E1133</f>
        <v>0</v>
      </c>
      <c r="F1137" s="136">
        <f>Ocorrências!F1133</f>
        <v>0</v>
      </c>
      <c r="G1137" s="135">
        <f>Ocorrências!A1133</f>
        <v>0</v>
      </c>
      <c r="H1137" s="136">
        <f>Ocorrências!H1133</f>
        <v>0</v>
      </c>
    </row>
    <row r="1138" spans="1:8" x14ac:dyDescent="0.2">
      <c r="A1138" s="156">
        <f>Ocorrências!G1134</f>
        <v>0</v>
      </c>
      <c r="B1138" s="136">
        <f>Ocorrências!B1134</f>
        <v>0</v>
      </c>
      <c r="C1138" s="136">
        <f>Ocorrências!C1134</f>
        <v>0</v>
      </c>
      <c r="D1138" s="136">
        <f>Ocorrências!D1134</f>
        <v>0</v>
      </c>
      <c r="E1138" s="136">
        <f>Ocorrências!E1134</f>
        <v>0</v>
      </c>
      <c r="F1138" s="136">
        <f>Ocorrências!F1134</f>
        <v>0</v>
      </c>
      <c r="G1138" s="135">
        <f>Ocorrências!A1134</f>
        <v>0</v>
      </c>
      <c r="H1138" s="136">
        <f>Ocorrências!H1134</f>
        <v>0</v>
      </c>
    </row>
    <row r="1139" spans="1:8" x14ac:dyDescent="0.2">
      <c r="A1139" s="156">
        <f>Ocorrências!G1135</f>
        <v>0</v>
      </c>
      <c r="B1139" s="136">
        <f>Ocorrências!B1135</f>
        <v>0</v>
      </c>
      <c r="C1139" s="136">
        <f>Ocorrências!C1135</f>
        <v>0</v>
      </c>
      <c r="D1139" s="136">
        <f>Ocorrências!D1135</f>
        <v>0</v>
      </c>
      <c r="E1139" s="136">
        <f>Ocorrências!E1135</f>
        <v>0</v>
      </c>
      <c r="F1139" s="136">
        <f>Ocorrências!F1135</f>
        <v>0</v>
      </c>
      <c r="G1139" s="135">
        <f>Ocorrências!A1135</f>
        <v>0</v>
      </c>
      <c r="H1139" s="136">
        <f>Ocorrências!H1135</f>
        <v>0</v>
      </c>
    </row>
    <row r="1140" spans="1:8" x14ac:dyDescent="0.2">
      <c r="A1140" s="156">
        <f>Ocorrências!G1136</f>
        <v>0</v>
      </c>
      <c r="B1140" s="136">
        <f>Ocorrências!B1136</f>
        <v>0</v>
      </c>
      <c r="C1140" s="136">
        <f>Ocorrências!C1136</f>
        <v>0</v>
      </c>
      <c r="D1140" s="136">
        <f>Ocorrências!D1136</f>
        <v>0</v>
      </c>
      <c r="E1140" s="136">
        <f>Ocorrências!E1136</f>
        <v>0</v>
      </c>
      <c r="F1140" s="136">
        <f>Ocorrências!F1136</f>
        <v>0</v>
      </c>
      <c r="G1140" s="135">
        <f>Ocorrências!A1136</f>
        <v>0</v>
      </c>
      <c r="H1140" s="136">
        <f>Ocorrências!H1136</f>
        <v>0</v>
      </c>
    </row>
    <row r="1141" spans="1:8" x14ac:dyDescent="0.2">
      <c r="A1141" s="156">
        <f>Ocorrências!G1137</f>
        <v>0</v>
      </c>
      <c r="B1141" s="136">
        <f>Ocorrências!B1137</f>
        <v>0</v>
      </c>
      <c r="C1141" s="136">
        <f>Ocorrências!C1137</f>
        <v>0</v>
      </c>
      <c r="D1141" s="136">
        <f>Ocorrências!D1137</f>
        <v>0</v>
      </c>
      <c r="E1141" s="136">
        <f>Ocorrências!E1137</f>
        <v>0</v>
      </c>
      <c r="F1141" s="136">
        <f>Ocorrências!F1137</f>
        <v>0</v>
      </c>
      <c r="G1141" s="135">
        <f>Ocorrências!A1137</f>
        <v>0</v>
      </c>
      <c r="H1141" s="136">
        <f>Ocorrências!H1137</f>
        <v>0</v>
      </c>
    </row>
    <row r="1142" spans="1:8" x14ac:dyDescent="0.2">
      <c r="A1142" s="156">
        <f>Ocorrências!G1138</f>
        <v>0</v>
      </c>
      <c r="B1142" s="136">
        <f>Ocorrências!B1138</f>
        <v>0</v>
      </c>
      <c r="C1142" s="136">
        <f>Ocorrências!C1138</f>
        <v>0</v>
      </c>
      <c r="D1142" s="136">
        <f>Ocorrências!D1138</f>
        <v>0</v>
      </c>
      <c r="E1142" s="136">
        <f>Ocorrências!E1138</f>
        <v>0</v>
      </c>
      <c r="F1142" s="136">
        <f>Ocorrências!F1138</f>
        <v>0</v>
      </c>
      <c r="G1142" s="135">
        <f>Ocorrências!A1138</f>
        <v>0</v>
      </c>
      <c r="H1142" s="136">
        <f>Ocorrências!H1138</f>
        <v>0</v>
      </c>
    </row>
    <row r="1143" spans="1:8" x14ac:dyDescent="0.2">
      <c r="A1143" s="156">
        <f>Ocorrências!G1139</f>
        <v>0</v>
      </c>
      <c r="B1143" s="136">
        <f>Ocorrências!B1139</f>
        <v>0</v>
      </c>
      <c r="C1143" s="136">
        <f>Ocorrências!C1139</f>
        <v>0</v>
      </c>
      <c r="D1143" s="136">
        <f>Ocorrências!D1139</f>
        <v>0</v>
      </c>
      <c r="E1143" s="136">
        <f>Ocorrências!E1139</f>
        <v>0</v>
      </c>
      <c r="F1143" s="136">
        <f>Ocorrências!F1139</f>
        <v>0</v>
      </c>
      <c r="G1143" s="135">
        <f>Ocorrências!A1139</f>
        <v>0</v>
      </c>
      <c r="H1143" s="136">
        <f>Ocorrências!H1139</f>
        <v>0</v>
      </c>
    </row>
    <row r="1144" spans="1:8" x14ac:dyDescent="0.2">
      <c r="A1144" s="156">
        <f>Ocorrências!G1140</f>
        <v>0</v>
      </c>
      <c r="B1144" s="136">
        <f>Ocorrências!B1140</f>
        <v>0</v>
      </c>
      <c r="C1144" s="136">
        <f>Ocorrências!C1140</f>
        <v>0</v>
      </c>
      <c r="D1144" s="136">
        <f>Ocorrências!D1140</f>
        <v>0</v>
      </c>
      <c r="E1144" s="136">
        <f>Ocorrências!E1140</f>
        <v>0</v>
      </c>
      <c r="F1144" s="136">
        <f>Ocorrências!F1140</f>
        <v>0</v>
      </c>
      <c r="G1144" s="135">
        <f>Ocorrências!A1140</f>
        <v>0</v>
      </c>
      <c r="H1144" s="136">
        <f>Ocorrências!H1140</f>
        <v>0</v>
      </c>
    </row>
    <row r="1145" spans="1:8" x14ac:dyDescent="0.2">
      <c r="A1145" s="156">
        <f>Ocorrências!G1141</f>
        <v>0</v>
      </c>
      <c r="B1145" s="136">
        <f>Ocorrências!B1141</f>
        <v>0</v>
      </c>
      <c r="C1145" s="136">
        <f>Ocorrências!C1141</f>
        <v>0</v>
      </c>
      <c r="D1145" s="136">
        <f>Ocorrências!D1141</f>
        <v>0</v>
      </c>
      <c r="E1145" s="136">
        <f>Ocorrências!E1141</f>
        <v>0</v>
      </c>
      <c r="F1145" s="136">
        <f>Ocorrências!F1141</f>
        <v>0</v>
      </c>
      <c r="G1145" s="135">
        <f>Ocorrências!A1141</f>
        <v>0</v>
      </c>
      <c r="H1145" s="136">
        <f>Ocorrências!H1141</f>
        <v>0</v>
      </c>
    </row>
    <row r="1146" spans="1:8" x14ac:dyDescent="0.2">
      <c r="A1146" s="156">
        <f>Ocorrências!G1142</f>
        <v>0</v>
      </c>
      <c r="B1146" s="136">
        <f>Ocorrências!B1142</f>
        <v>0</v>
      </c>
      <c r="C1146" s="136">
        <f>Ocorrências!C1142</f>
        <v>0</v>
      </c>
      <c r="D1146" s="136">
        <f>Ocorrências!D1142</f>
        <v>0</v>
      </c>
      <c r="E1146" s="136">
        <f>Ocorrências!E1142</f>
        <v>0</v>
      </c>
      <c r="F1146" s="136">
        <f>Ocorrências!F1142</f>
        <v>0</v>
      </c>
      <c r="G1146" s="135">
        <f>Ocorrências!A1142</f>
        <v>0</v>
      </c>
      <c r="H1146" s="136">
        <f>Ocorrências!H1142</f>
        <v>0</v>
      </c>
    </row>
    <row r="1147" spans="1:8" x14ac:dyDescent="0.2">
      <c r="A1147" s="156">
        <f>Ocorrências!G1143</f>
        <v>0</v>
      </c>
      <c r="B1147" s="136">
        <f>Ocorrências!B1143</f>
        <v>0</v>
      </c>
      <c r="C1147" s="136">
        <f>Ocorrências!C1143</f>
        <v>0</v>
      </c>
      <c r="D1147" s="136">
        <f>Ocorrências!D1143</f>
        <v>0</v>
      </c>
      <c r="E1147" s="136">
        <f>Ocorrências!E1143</f>
        <v>0</v>
      </c>
      <c r="F1147" s="136">
        <f>Ocorrências!F1143</f>
        <v>0</v>
      </c>
      <c r="G1147" s="135">
        <f>Ocorrências!A1143</f>
        <v>0</v>
      </c>
      <c r="H1147" s="136">
        <f>Ocorrências!H1143</f>
        <v>0</v>
      </c>
    </row>
    <row r="1148" spans="1:8" x14ac:dyDescent="0.2">
      <c r="A1148" s="156">
        <f>Ocorrências!G1144</f>
        <v>0</v>
      </c>
      <c r="B1148" s="136">
        <f>Ocorrências!B1144</f>
        <v>0</v>
      </c>
      <c r="C1148" s="136">
        <f>Ocorrências!C1144</f>
        <v>0</v>
      </c>
      <c r="D1148" s="136">
        <f>Ocorrências!D1144</f>
        <v>0</v>
      </c>
      <c r="E1148" s="136">
        <f>Ocorrências!E1144</f>
        <v>0</v>
      </c>
      <c r="F1148" s="136">
        <f>Ocorrências!F1144</f>
        <v>0</v>
      </c>
      <c r="G1148" s="135">
        <f>Ocorrências!A1144</f>
        <v>0</v>
      </c>
      <c r="H1148" s="136">
        <f>Ocorrências!H1144</f>
        <v>0</v>
      </c>
    </row>
    <row r="1149" spans="1:8" x14ac:dyDescent="0.2">
      <c r="A1149" s="156">
        <f>Ocorrências!G1145</f>
        <v>0</v>
      </c>
      <c r="B1149" s="136">
        <f>Ocorrências!B1145</f>
        <v>0</v>
      </c>
      <c r="C1149" s="136">
        <f>Ocorrências!C1145</f>
        <v>0</v>
      </c>
      <c r="D1149" s="136">
        <f>Ocorrências!D1145</f>
        <v>0</v>
      </c>
      <c r="E1149" s="136">
        <f>Ocorrências!E1145</f>
        <v>0</v>
      </c>
      <c r="F1149" s="136">
        <f>Ocorrências!F1145</f>
        <v>0</v>
      </c>
      <c r="G1149" s="135">
        <f>Ocorrências!A1145</f>
        <v>0</v>
      </c>
      <c r="H1149" s="136">
        <f>Ocorrências!H1145</f>
        <v>0</v>
      </c>
    </row>
    <row r="1150" spans="1:8" x14ac:dyDescent="0.2">
      <c r="A1150" s="156">
        <f>Ocorrências!G1146</f>
        <v>0</v>
      </c>
      <c r="B1150" s="136">
        <f>Ocorrências!B1146</f>
        <v>0</v>
      </c>
      <c r="C1150" s="136">
        <f>Ocorrências!C1146</f>
        <v>0</v>
      </c>
      <c r="D1150" s="136">
        <f>Ocorrências!D1146</f>
        <v>0</v>
      </c>
      <c r="E1150" s="136">
        <f>Ocorrências!E1146</f>
        <v>0</v>
      </c>
      <c r="F1150" s="136">
        <f>Ocorrências!F1146</f>
        <v>0</v>
      </c>
      <c r="G1150" s="135">
        <f>Ocorrências!A1146</f>
        <v>0</v>
      </c>
      <c r="H1150" s="136">
        <f>Ocorrências!H1146</f>
        <v>0</v>
      </c>
    </row>
    <row r="1151" spans="1:8" x14ac:dyDescent="0.2">
      <c r="A1151" s="156">
        <f>Ocorrências!G1147</f>
        <v>0</v>
      </c>
      <c r="B1151" s="136">
        <f>Ocorrências!B1147</f>
        <v>0</v>
      </c>
      <c r="C1151" s="136">
        <f>Ocorrências!C1147</f>
        <v>0</v>
      </c>
      <c r="D1151" s="136">
        <f>Ocorrências!D1147</f>
        <v>0</v>
      </c>
      <c r="E1151" s="136">
        <f>Ocorrências!E1147</f>
        <v>0</v>
      </c>
      <c r="F1151" s="136">
        <f>Ocorrências!F1147</f>
        <v>0</v>
      </c>
      <c r="G1151" s="135">
        <f>Ocorrências!A1147</f>
        <v>0</v>
      </c>
      <c r="H1151" s="136">
        <f>Ocorrências!H1147</f>
        <v>0</v>
      </c>
    </row>
    <row r="1152" spans="1:8" x14ac:dyDescent="0.2">
      <c r="A1152" s="156">
        <f>Ocorrências!G1148</f>
        <v>0</v>
      </c>
      <c r="B1152" s="136">
        <f>Ocorrências!B1148</f>
        <v>0</v>
      </c>
      <c r="C1152" s="136">
        <f>Ocorrências!C1148</f>
        <v>0</v>
      </c>
      <c r="D1152" s="136">
        <f>Ocorrências!D1148</f>
        <v>0</v>
      </c>
      <c r="E1152" s="136">
        <f>Ocorrências!E1148</f>
        <v>0</v>
      </c>
      <c r="F1152" s="136">
        <f>Ocorrências!F1148</f>
        <v>0</v>
      </c>
      <c r="G1152" s="135">
        <f>Ocorrências!A1148</f>
        <v>0</v>
      </c>
      <c r="H1152" s="136">
        <f>Ocorrências!H1148</f>
        <v>0</v>
      </c>
    </row>
    <row r="1153" spans="1:8" x14ac:dyDescent="0.2">
      <c r="A1153" s="156">
        <f>Ocorrências!G1149</f>
        <v>0</v>
      </c>
      <c r="B1153" s="136">
        <f>Ocorrências!B1149</f>
        <v>0</v>
      </c>
      <c r="C1153" s="136">
        <f>Ocorrências!C1149</f>
        <v>0</v>
      </c>
      <c r="D1153" s="136">
        <f>Ocorrências!D1149</f>
        <v>0</v>
      </c>
      <c r="E1153" s="136">
        <f>Ocorrências!E1149</f>
        <v>0</v>
      </c>
      <c r="F1153" s="136">
        <f>Ocorrências!F1149</f>
        <v>0</v>
      </c>
      <c r="G1153" s="135">
        <f>Ocorrências!A1149</f>
        <v>0</v>
      </c>
      <c r="H1153" s="136">
        <f>Ocorrências!H1149</f>
        <v>0</v>
      </c>
    </row>
    <row r="1154" spans="1:8" x14ac:dyDescent="0.2">
      <c r="A1154" s="156">
        <f>Ocorrências!G1150</f>
        <v>0</v>
      </c>
      <c r="B1154" s="136">
        <f>Ocorrências!B1150</f>
        <v>0</v>
      </c>
      <c r="C1154" s="136">
        <f>Ocorrências!C1150</f>
        <v>0</v>
      </c>
      <c r="D1154" s="136">
        <f>Ocorrências!D1150</f>
        <v>0</v>
      </c>
      <c r="E1154" s="136">
        <f>Ocorrências!E1150</f>
        <v>0</v>
      </c>
      <c r="F1154" s="136">
        <f>Ocorrências!F1150</f>
        <v>0</v>
      </c>
      <c r="G1154" s="135">
        <f>Ocorrências!A1150</f>
        <v>0</v>
      </c>
      <c r="H1154" s="136">
        <f>Ocorrências!H1150</f>
        <v>0</v>
      </c>
    </row>
    <row r="1155" spans="1:8" x14ac:dyDescent="0.2">
      <c r="A1155" s="156">
        <f>Ocorrências!G1151</f>
        <v>0</v>
      </c>
      <c r="B1155" s="136">
        <f>Ocorrências!B1151</f>
        <v>0</v>
      </c>
      <c r="C1155" s="136">
        <f>Ocorrências!C1151</f>
        <v>0</v>
      </c>
      <c r="D1155" s="136">
        <f>Ocorrências!D1151</f>
        <v>0</v>
      </c>
      <c r="E1155" s="136">
        <f>Ocorrências!E1151</f>
        <v>0</v>
      </c>
      <c r="F1155" s="136">
        <f>Ocorrências!F1151</f>
        <v>0</v>
      </c>
      <c r="G1155" s="135">
        <f>Ocorrências!A1151</f>
        <v>0</v>
      </c>
      <c r="H1155" s="136">
        <f>Ocorrências!H1151</f>
        <v>0</v>
      </c>
    </row>
    <row r="1156" spans="1:8" x14ac:dyDescent="0.2">
      <c r="A1156" s="156">
        <f>Ocorrências!G1152</f>
        <v>0</v>
      </c>
      <c r="B1156" s="136">
        <f>Ocorrências!B1152</f>
        <v>0</v>
      </c>
      <c r="C1156" s="136">
        <f>Ocorrências!C1152</f>
        <v>0</v>
      </c>
      <c r="D1156" s="136">
        <f>Ocorrências!D1152</f>
        <v>0</v>
      </c>
      <c r="E1156" s="136">
        <f>Ocorrências!E1152</f>
        <v>0</v>
      </c>
      <c r="F1156" s="136">
        <f>Ocorrências!F1152</f>
        <v>0</v>
      </c>
      <c r="G1156" s="135">
        <f>Ocorrências!A1152</f>
        <v>0</v>
      </c>
      <c r="H1156" s="136">
        <f>Ocorrências!H1152</f>
        <v>0</v>
      </c>
    </row>
    <row r="1157" spans="1:8" x14ac:dyDescent="0.2">
      <c r="A1157" s="156">
        <f>Ocorrências!G1153</f>
        <v>0</v>
      </c>
      <c r="B1157" s="136">
        <f>Ocorrências!B1153</f>
        <v>0</v>
      </c>
      <c r="C1157" s="136">
        <f>Ocorrências!C1153</f>
        <v>0</v>
      </c>
      <c r="D1157" s="136">
        <f>Ocorrências!D1153</f>
        <v>0</v>
      </c>
      <c r="E1157" s="136">
        <f>Ocorrências!E1153</f>
        <v>0</v>
      </c>
      <c r="F1157" s="136">
        <f>Ocorrências!F1153</f>
        <v>0</v>
      </c>
      <c r="G1157" s="135">
        <f>Ocorrências!A1153</f>
        <v>0</v>
      </c>
      <c r="H1157" s="136">
        <f>Ocorrências!H1153</f>
        <v>0</v>
      </c>
    </row>
    <row r="1158" spans="1:8" x14ac:dyDescent="0.2">
      <c r="A1158" s="156">
        <f>Ocorrências!G1154</f>
        <v>0</v>
      </c>
      <c r="B1158" s="136">
        <f>Ocorrências!B1154</f>
        <v>0</v>
      </c>
      <c r="C1158" s="136">
        <f>Ocorrências!C1154</f>
        <v>0</v>
      </c>
      <c r="D1158" s="136">
        <f>Ocorrências!D1154</f>
        <v>0</v>
      </c>
      <c r="E1158" s="136">
        <f>Ocorrências!E1154</f>
        <v>0</v>
      </c>
      <c r="F1158" s="136">
        <f>Ocorrências!F1154</f>
        <v>0</v>
      </c>
      <c r="G1158" s="135">
        <f>Ocorrências!A1154</f>
        <v>0</v>
      </c>
      <c r="H1158" s="136">
        <f>Ocorrências!H1154</f>
        <v>0</v>
      </c>
    </row>
    <row r="1159" spans="1:8" x14ac:dyDescent="0.2">
      <c r="A1159" s="156">
        <f>Ocorrências!G1155</f>
        <v>0</v>
      </c>
      <c r="B1159" s="136">
        <f>Ocorrências!B1155</f>
        <v>0</v>
      </c>
      <c r="C1159" s="136">
        <f>Ocorrências!C1155</f>
        <v>0</v>
      </c>
      <c r="D1159" s="136">
        <f>Ocorrências!D1155</f>
        <v>0</v>
      </c>
      <c r="E1159" s="136">
        <f>Ocorrências!E1155</f>
        <v>0</v>
      </c>
      <c r="F1159" s="136">
        <f>Ocorrências!F1155</f>
        <v>0</v>
      </c>
      <c r="G1159" s="135">
        <f>Ocorrências!A1155</f>
        <v>0</v>
      </c>
      <c r="H1159" s="136">
        <f>Ocorrências!H1155</f>
        <v>0</v>
      </c>
    </row>
    <row r="1160" spans="1:8" x14ac:dyDescent="0.2">
      <c r="A1160" s="156">
        <f>Ocorrências!G1156</f>
        <v>0</v>
      </c>
      <c r="B1160" s="136">
        <f>Ocorrências!B1156</f>
        <v>0</v>
      </c>
      <c r="C1160" s="136">
        <f>Ocorrências!C1156</f>
        <v>0</v>
      </c>
      <c r="D1160" s="136">
        <f>Ocorrências!D1156</f>
        <v>0</v>
      </c>
      <c r="E1160" s="136">
        <f>Ocorrências!E1156</f>
        <v>0</v>
      </c>
      <c r="F1160" s="136">
        <f>Ocorrências!F1156</f>
        <v>0</v>
      </c>
      <c r="G1160" s="135">
        <f>Ocorrências!A1156</f>
        <v>0</v>
      </c>
      <c r="H1160" s="136">
        <f>Ocorrências!H1156</f>
        <v>0</v>
      </c>
    </row>
    <row r="1161" spans="1:8" x14ac:dyDescent="0.2">
      <c r="A1161" s="156">
        <f>Ocorrências!G1157</f>
        <v>0</v>
      </c>
      <c r="B1161" s="136">
        <f>Ocorrências!B1157</f>
        <v>0</v>
      </c>
      <c r="C1161" s="136">
        <f>Ocorrências!C1157</f>
        <v>0</v>
      </c>
      <c r="D1161" s="136">
        <f>Ocorrências!D1157</f>
        <v>0</v>
      </c>
      <c r="E1161" s="136">
        <f>Ocorrências!E1157</f>
        <v>0</v>
      </c>
      <c r="F1161" s="136">
        <f>Ocorrências!F1157</f>
        <v>0</v>
      </c>
      <c r="G1161" s="135">
        <f>Ocorrências!A1157</f>
        <v>0</v>
      </c>
      <c r="H1161" s="136">
        <f>Ocorrências!H1157</f>
        <v>0</v>
      </c>
    </row>
    <row r="1162" spans="1:8" x14ac:dyDescent="0.2">
      <c r="A1162" s="156">
        <f>Ocorrências!G1158</f>
        <v>0</v>
      </c>
      <c r="B1162" s="136">
        <f>Ocorrências!B1158</f>
        <v>0</v>
      </c>
      <c r="C1162" s="136">
        <f>Ocorrências!C1158</f>
        <v>0</v>
      </c>
      <c r="D1162" s="136">
        <f>Ocorrências!D1158</f>
        <v>0</v>
      </c>
      <c r="E1162" s="136">
        <f>Ocorrências!E1158</f>
        <v>0</v>
      </c>
      <c r="F1162" s="136">
        <f>Ocorrências!F1158</f>
        <v>0</v>
      </c>
      <c r="G1162" s="135">
        <f>Ocorrências!A1158</f>
        <v>0</v>
      </c>
      <c r="H1162" s="136">
        <f>Ocorrências!H1158</f>
        <v>0</v>
      </c>
    </row>
    <row r="1163" spans="1:8" x14ac:dyDescent="0.2">
      <c r="A1163" s="156">
        <f>Ocorrências!G1159</f>
        <v>0</v>
      </c>
      <c r="B1163" s="136">
        <f>Ocorrências!B1159</f>
        <v>0</v>
      </c>
      <c r="C1163" s="136">
        <f>Ocorrências!C1159</f>
        <v>0</v>
      </c>
      <c r="D1163" s="136">
        <f>Ocorrências!D1159</f>
        <v>0</v>
      </c>
      <c r="E1163" s="136">
        <f>Ocorrências!E1159</f>
        <v>0</v>
      </c>
      <c r="F1163" s="136">
        <f>Ocorrências!F1159</f>
        <v>0</v>
      </c>
      <c r="G1163" s="135">
        <f>Ocorrências!A1159</f>
        <v>0</v>
      </c>
      <c r="H1163" s="136">
        <f>Ocorrências!H1159</f>
        <v>0</v>
      </c>
    </row>
    <row r="1164" spans="1:8" x14ac:dyDescent="0.2">
      <c r="A1164" s="156">
        <f>Ocorrências!G1160</f>
        <v>0</v>
      </c>
      <c r="B1164" s="136">
        <f>Ocorrências!B1160</f>
        <v>0</v>
      </c>
      <c r="C1164" s="136">
        <f>Ocorrências!C1160</f>
        <v>0</v>
      </c>
      <c r="D1164" s="136">
        <f>Ocorrências!D1160</f>
        <v>0</v>
      </c>
      <c r="E1164" s="136">
        <f>Ocorrências!E1160</f>
        <v>0</v>
      </c>
      <c r="F1164" s="136">
        <f>Ocorrências!F1160</f>
        <v>0</v>
      </c>
      <c r="G1164" s="135">
        <f>Ocorrências!A1160</f>
        <v>0</v>
      </c>
      <c r="H1164" s="136">
        <f>Ocorrências!H1160</f>
        <v>0</v>
      </c>
    </row>
    <row r="1165" spans="1:8" x14ac:dyDescent="0.2">
      <c r="A1165" s="156">
        <f>Ocorrências!G1161</f>
        <v>0</v>
      </c>
      <c r="B1165" s="136">
        <f>Ocorrências!B1161</f>
        <v>0</v>
      </c>
      <c r="C1165" s="136">
        <f>Ocorrências!C1161</f>
        <v>0</v>
      </c>
      <c r="D1165" s="136">
        <f>Ocorrências!D1161</f>
        <v>0</v>
      </c>
      <c r="E1165" s="136">
        <f>Ocorrências!E1161</f>
        <v>0</v>
      </c>
      <c r="F1165" s="136">
        <f>Ocorrências!F1161</f>
        <v>0</v>
      </c>
      <c r="G1165" s="135">
        <f>Ocorrências!A1161</f>
        <v>0</v>
      </c>
      <c r="H1165" s="136">
        <f>Ocorrências!H1161</f>
        <v>0</v>
      </c>
    </row>
    <row r="1166" spans="1:8" x14ac:dyDescent="0.2">
      <c r="A1166" s="156">
        <f>Ocorrências!G1162</f>
        <v>0</v>
      </c>
      <c r="B1166" s="136">
        <f>Ocorrências!B1162</f>
        <v>0</v>
      </c>
      <c r="C1166" s="136">
        <f>Ocorrências!C1162</f>
        <v>0</v>
      </c>
      <c r="D1166" s="136">
        <f>Ocorrências!D1162</f>
        <v>0</v>
      </c>
      <c r="E1166" s="136">
        <f>Ocorrências!E1162</f>
        <v>0</v>
      </c>
      <c r="F1166" s="136">
        <f>Ocorrências!F1162</f>
        <v>0</v>
      </c>
      <c r="G1166" s="135">
        <f>Ocorrências!A1162</f>
        <v>0</v>
      </c>
      <c r="H1166" s="136">
        <f>Ocorrências!H1162</f>
        <v>0</v>
      </c>
    </row>
    <row r="1167" spans="1:8" x14ac:dyDescent="0.2">
      <c r="A1167" s="156">
        <f>Ocorrências!G1163</f>
        <v>0</v>
      </c>
      <c r="B1167" s="136">
        <f>Ocorrências!B1163</f>
        <v>0</v>
      </c>
      <c r="C1167" s="136">
        <f>Ocorrências!C1163</f>
        <v>0</v>
      </c>
      <c r="D1167" s="136">
        <f>Ocorrências!D1163</f>
        <v>0</v>
      </c>
      <c r="E1167" s="136">
        <f>Ocorrências!E1163</f>
        <v>0</v>
      </c>
      <c r="F1167" s="136">
        <f>Ocorrências!F1163</f>
        <v>0</v>
      </c>
      <c r="G1167" s="135">
        <f>Ocorrências!A1163</f>
        <v>0</v>
      </c>
      <c r="H1167" s="136">
        <f>Ocorrências!H1163</f>
        <v>0</v>
      </c>
    </row>
    <row r="1168" spans="1:8" x14ac:dyDescent="0.2">
      <c r="A1168" s="156">
        <f>Ocorrências!G1164</f>
        <v>0</v>
      </c>
      <c r="B1168" s="136">
        <f>Ocorrências!B1164</f>
        <v>0</v>
      </c>
      <c r="C1168" s="136">
        <f>Ocorrências!C1164</f>
        <v>0</v>
      </c>
      <c r="D1168" s="136">
        <f>Ocorrências!D1164</f>
        <v>0</v>
      </c>
      <c r="E1168" s="136">
        <f>Ocorrências!E1164</f>
        <v>0</v>
      </c>
      <c r="F1168" s="136">
        <f>Ocorrências!F1164</f>
        <v>0</v>
      </c>
      <c r="G1168" s="135">
        <f>Ocorrências!A1164</f>
        <v>0</v>
      </c>
      <c r="H1168" s="136">
        <f>Ocorrências!H1164</f>
        <v>0</v>
      </c>
    </row>
    <row r="1169" spans="1:8" x14ac:dyDescent="0.2">
      <c r="A1169" s="156">
        <f>Ocorrências!G1165</f>
        <v>0</v>
      </c>
      <c r="B1169" s="136">
        <f>Ocorrências!B1165</f>
        <v>0</v>
      </c>
      <c r="C1169" s="136">
        <f>Ocorrências!C1165</f>
        <v>0</v>
      </c>
      <c r="D1169" s="136">
        <f>Ocorrências!D1165</f>
        <v>0</v>
      </c>
      <c r="E1169" s="136">
        <f>Ocorrências!E1165</f>
        <v>0</v>
      </c>
      <c r="F1169" s="136">
        <f>Ocorrências!F1165</f>
        <v>0</v>
      </c>
      <c r="G1169" s="135">
        <f>Ocorrências!A1165</f>
        <v>0</v>
      </c>
      <c r="H1169" s="136">
        <f>Ocorrências!H1165</f>
        <v>0</v>
      </c>
    </row>
    <row r="1170" spans="1:8" x14ac:dyDescent="0.2">
      <c r="A1170" s="156">
        <f>Ocorrências!G1166</f>
        <v>0</v>
      </c>
      <c r="B1170" s="136">
        <f>Ocorrências!B1166</f>
        <v>0</v>
      </c>
      <c r="C1170" s="136">
        <f>Ocorrências!C1166</f>
        <v>0</v>
      </c>
      <c r="D1170" s="136">
        <f>Ocorrências!D1166</f>
        <v>0</v>
      </c>
      <c r="E1170" s="136">
        <f>Ocorrências!E1166</f>
        <v>0</v>
      </c>
      <c r="F1170" s="136">
        <f>Ocorrências!F1166</f>
        <v>0</v>
      </c>
      <c r="G1170" s="135">
        <f>Ocorrências!A1166</f>
        <v>0</v>
      </c>
      <c r="H1170" s="136">
        <f>Ocorrências!H1166</f>
        <v>0</v>
      </c>
    </row>
    <row r="1171" spans="1:8" x14ac:dyDescent="0.2">
      <c r="A1171" s="156">
        <f>Ocorrências!G1167</f>
        <v>0</v>
      </c>
      <c r="B1171" s="136">
        <f>Ocorrências!B1167</f>
        <v>0</v>
      </c>
      <c r="C1171" s="136">
        <f>Ocorrências!C1167</f>
        <v>0</v>
      </c>
      <c r="D1171" s="136">
        <f>Ocorrências!D1167</f>
        <v>0</v>
      </c>
      <c r="E1171" s="136">
        <f>Ocorrências!E1167</f>
        <v>0</v>
      </c>
      <c r="F1171" s="136">
        <f>Ocorrências!F1167</f>
        <v>0</v>
      </c>
      <c r="G1171" s="135">
        <f>Ocorrências!A1167</f>
        <v>0</v>
      </c>
      <c r="H1171" s="136">
        <f>Ocorrências!H1167</f>
        <v>0</v>
      </c>
    </row>
    <row r="1172" spans="1:8" x14ac:dyDescent="0.2">
      <c r="A1172" s="156">
        <f>Ocorrências!G1168</f>
        <v>0</v>
      </c>
      <c r="B1172" s="136">
        <f>Ocorrências!B1168</f>
        <v>0</v>
      </c>
      <c r="C1172" s="136">
        <f>Ocorrências!C1168</f>
        <v>0</v>
      </c>
      <c r="D1172" s="136">
        <f>Ocorrências!D1168</f>
        <v>0</v>
      </c>
      <c r="E1172" s="136">
        <f>Ocorrências!E1168</f>
        <v>0</v>
      </c>
      <c r="F1172" s="136">
        <f>Ocorrências!F1168</f>
        <v>0</v>
      </c>
      <c r="G1172" s="135">
        <f>Ocorrências!A1168</f>
        <v>0</v>
      </c>
      <c r="H1172" s="136">
        <f>Ocorrências!H1168</f>
        <v>0</v>
      </c>
    </row>
    <row r="1173" spans="1:8" x14ac:dyDescent="0.2">
      <c r="A1173" s="156">
        <f>Ocorrências!G1169</f>
        <v>0</v>
      </c>
      <c r="B1173" s="136">
        <f>Ocorrências!B1169</f>
        <v>0</v>
      </c>
      <c r="C1173" s="136">
        <f>Ocorrências!C1169</f>
        <v>0</v>
      </c>
      <c r="D1173" s="136">
        <f>Ocorrências!D1169</f>
        <v>0</v>
      </c>
      <c r="E1173" s="136">
        <f>Ocorrências!E1169</f>
        <v>0</v>
      </c>
      <c r="F1173" s="136">
        <f>Ocorrências!F1169</f>
        <v>0</v>
      </c>
      <c r="G1173" s="135">
        <f>Ocorrências!A1169</f>
        <v>0</v>
      </c>
      <c r="H1173" s="136">
        <f>Ocorrências!H1169</f>
        <v>0</v>
      </c>
    </row>
    <row r="1174" spans="1:8" x14ac:dyDescent="0.2">
      <c r="A1174" s="156">
        <f>Ocorrências!G1170</f>
        <v>0</v>
      </c>
      <c r="B1174" s="136">
        <f>Ocorrências!B1170</f>
        <v>0</v>
      </c>
      <c r="C1174" s="136">
        <f>Ocorrências!C1170</f>
        <v>0</v>
      </c>
      <c r="D1174" s="136">
        <f>Ocorrências!D1170</f>
        <v>0</v>
      </c>
      <c r="E1174" s="136">
        <f>Ocorrências!E1170</f>
        <v>0</v>
      </c>
      <c r="F1174" s="136">
        <f>Ocorrências!F1170</f>
        <v>0</v>
      </c>
      <c r="G1174" s="135">
        <f>Ocorrências!A1170</f>
        <v>0</v>
      </c>
      <c r="H1174" s="136">
        <f>Ocorrências!H1170</f>
        <v>0</v>
      </c>
    </row>
    <row r="1175" spans="1:8" x14ac:dyDescent="0.2">
      <c r="A1175" s="156">
        <f>Ocorrências!G1171</f>
        <v>0</v>
      </c>
      <c r="B1175" s="136">
        <f>Ocorrências!B1171</f>
        <v>0</v>
      </c>
      <c r="C1175" s="136">
        <f>Ocorrências!C1171</f>
        <v>0</v>
      </c>
      <c r="D1175" s="136">
        <f>Ocorrências!D1171</f>
        <v>0</v>
      </c>
      <c r="E1175" s="136">
        <f>Ocorrências!E1171</f>
        <v>0</v>
      </c>
      <c r="F1175" s="136">
        <f>Ocorrências!F1171</f>
        <v>0</v>
      </c>
      <c r="G1175" s="135">
        <f>Ocorrências!A1171</f>
        <v>0</v>
      </c>
      <c r="H1175" s="136">
        <f>Ocorrências!H1171</f>
        <v>0</v>
      </c>
    </row>
    <row r="1176" spans="1:8" x14ac:dyDescent="0.2">
      <c r="A1176" s="156">
        <f>Ocorrências!G1172</f>
        <v>0</v>
      </c>
      <c r="B1176" s="136">
        <f>Ocorrências!B1172</f>
        <v>0</v>
      </c>
      <c r="C1176" s="136">
        <f>Ocorrências!C1172</f>
        <v>0</v>
      </c>
      <c r="D1176" s="136">
        <f>Ocorrências!D1172</f>
        <v>0</v>
      </c>
      <c r="E1176" s="136">
        <f>Ocorrências!E1172</f>
        <v>0</v>
      </c>
      <c r="F1176" s="136">
        <f>Ocorrências!F1172</f>
        <v>0</v>
      </c>
      <c r="G1176" s="135">
        <f>Ocorrências!A1172</f>
        <v>0</v>
      </c>
      <c r="H1176" s="136">
        <f>Ocorrências!H1172</f>
        <v>0</v>
      </c>
    </row>
    <row r="1177" spans="1:8" x14ac:dyDescent="0.2">
      <c r="A1177" s="156">
        <f>Ocorrências!G1173</f>
        <v>0</v>
      </c>
      <c r="B1177" s="136">
        <f>Ocorrências!B1173</f>
        <v>0</v>
      </c>
      <c r="C1177" s="136">
        <f>Ocorrências!C1173</f>
        <v>0</v>
      </c>
      <c r="D1177" s="136">
        <f>Ocorrências!D1173</f>
        <v>0</v>
      </c>
      <c r="E1177" s="136">
        <f>Ocorrências!E1173</f>
        <v>0</v>
      </c>
      <c r="F1177" s="136">
        <f>Ocorrências!F1173</f>
        <v>0</v>
      </c>
      <c r="G1177" s="135">
        <f>Ocorrências!A1173</f>
        <v>0</v>
      </c>
      <c r="H1177" s="136">
        <f>Ocorrências!H1173</f>
        <v>0</v>
      </c>
    </row>
    <row r="1178" spans="1:8" x14ac:dyDescent="0.2">
      <c r="A1178" s="156">
        <f>Ocorrências!G1174</f>
        <v>0</v>
      </c>
      <c r="B1178" s="136">
        <f>Ocorrências!B1174</f>
        <v>0</v>
      </c>
      <c r="C1178" s="136">
        <f>Ocorrências!C1174</f>
        <v>0</v>
      </c>
      <c r="D1178" s="136">
        <f>Ocorrências!D1174</f>
        <v>0</v>
      </c>
      <c r="E1178" s="136">
        <f>Ocorrências!E1174</f>
        <v>0</v>
      </c>
      <c r="F1178" s="136">
        <f>Ocorrências!F1174</f>
        <v>0</v>
      </c>
      <c r="G1178" s="135">
        <f>Ocorrências!A1174</f>
        <v>0</v>
      </c>
      <c r="H1178" s="136">
        <f>Ocorrências!H1174</f>
        <v>0</v>
      </c>
    </row>
    <row r="1179" spans="1:8" x14ac:dyDescent="0.2">
      <c r="A1179" s="156">
        <f>Ocorrências!G1175</f>
        <v>0</v>
      </c>
      <c r="B1179" s="136">
        <f>Ocorrências!B1175</f>
        <v>0</v>
      </c>
      <c r="C1179" s="136">
        <f>Ocorrências!C1175</f>
        <v>0</v>
      </c>
      <c r="D1179" s="136">
        <f>Ocorrências!D1175</f>
        <v>0</v>
      </c>
      <c r="E1179" s="136">
        <f>Ocorrências!E1175</f>
        <v>0</v>
      </c>
      <c r="F1179" s="136">
        <f>Ocorrências!F1175</f>
        <v>0</v>
      </c>
      <c r="G1179" s="135">
        <f>Ocorrências!A1175</f>
        <v>0</v>
      </c>
      <c r="H1179" s="136">
        <f>Ocorrências!H1175</f>
        <v>0</v>
      </c>
    </row>
    <row r="1180" spans="1:8" x14ac:dyDescent="0.2">
      <c r="A1180" s="156">
        <f>Ocorrências!G1176</f>
        <v>0</v>
      </c>
      <c r="B1180" s="136">
        <f>Ocorrências!B1176</f>
        <v>0</v>
      </c>
      <c r="C1180" s="136">
        <f>Ocorrências!C1176</f>
        <v>0</v>
      </c>
      <c r="D1180" s="136">
        <f>Ocorrências!D1176</f>
        <v>0</v>
      </c>
      <c r="E1180" s="136">
        <f>Ocorrências!E1176</f>
        <v>0</v>
      </c>
      <c r="F1180" s="136">
        <f>Ocorrências!F1176</f>
        <v>0</v>
      </c>
      <c r="G1180" s="135">
        <f>Ocorrências!A1176</f>
        <v>0</v>
      </c>
      <c r="H1180" s="136">
        <f>Ocorrências!H1176</f>
        <v>0</v>
      </c>
    </row>
    <row r="1181" spans="1:8" x14ac:dyDescent="0.2">
      <c r="A1181" s="156">
        <f>Ocorrências!G1177</f>
        <v>0</v>
      </c>
      <c r="B1181" s="136">
        <f>Ocorrências!B1177</f>
        <v>0</v>
      </c>
      <c r="C1181" s="136">
        <f>Ocorrências!C1177</f>
        <v>0</v>
      </c>
      <c r="D1181" s="136">
        <f>Ocorrências!D1177</f>
        <v>0</v>
      </c>
      <c r="E1181" s="136">
        <f>Ocorrências!E1177</f>
        <v>0</v>
      </c>
      <c r="F1181" s="136">
        <f>Ocorrências!F1177</f>
        <v>0</v>
      </c>
      <c r="G1181" s="135">
        <f>Ocorrências!A1177</f>
        <v>0</v>
      </c>
      <c r="H1181" s="136">
        <f>Ocorrências!H1177</f>
        <v>0</v>
      </c>
    </row>
    <row r="1182" spans="1:8" x14ac:dyDescent="0.2">
      <c r="A1182" s="156">
        <f>Ocorrências!G1178</f>
        <v>0</v>
      </c>
      <c r="B1182" s="136">
        <f>Ocorrências!B1178</f>
        <v>0</v>
      </c>
      <c r="C1182" s="136">
        <f>Ocorrências!C1178</f>
        <v>0</v>
      </c>
      <c r="D1182" s="136">
        <f>Ocorrências!D1178</f>
        <v>0</v>
      </c>
      <c r="E1182" s="136">
        <f>Ocorrências!E1178</f>
        <v>0</v>
      </c>
      <c r="F1182" s="136">
        <f>Ocorrências!F1178</f>
        <v>0</v>
      </c>
      <c r="G1182" s="135">
        <f>Ocorrências!A1178</f>
        <v>0</v>
      </c>
      <c r="H1182" s="136">
        <f>Ocorrências!H1178</f>
        <v>0</v>
      </c>
    </row>
    <row r="1183" spans="1:8" x14ac:dyDescent="0.2">
      <c r="A1183" s="156">
        <f>Ocorrências!G1179</f>
        <v>0</v>
      </c>
      <c r="B1183" s="136">
        <f>Ocorrências!B1179</f>
        <v>0</v>
      </c>
      <c r="C1183" s="136">
        <f>Ocorrências!C1179</f>
        <v>0</v>
      </c>
      <c r="D1183" s="136">
        <f>Ocorrências!D1179</f>
        <v>0</v>
      </c>
      <c r="E1183" s="136">
        <f>Ocorrências!E1179</f>
        <v>0</v>
      </c>
      <c r="F1183" s="136">
        <f>Ocorrências!F1179</f>
        <v>0</v>
      </c>
      <c r="G1183" s="135">
        <f>Ocorrências!A1179</f>
        <v>0</v>
      </c>
      <c r="H1183" s="136">
        <f>Ocorrências!H1179</f>
        <v>0</v>
      </c>
    </row>
    <row r="1184" spans="1:8" x14ac:dyDescent="0.2">
      <c r="A1184" s="156">
        <f>Ocorrências!G1180</f>
        <v>0</v>
      </c>
      <c r="B1184" s="136">
        <f>Ocorrências!B1180</f>
        <v>0</v>
      </c>
      <c r="C1184" s="136">
        <f>Ocorrências!C1180</f>
        <v>0</v>
      </c>
      <c r="D1184" s="136">
        <f>Ocorrências!D1180</f>
        <v>0</v>
      </c>
      <c r="E1184" s="136">
        <f>Ocorrências!E1180</f>
        <v>0</v>
      </c>
      <c r="F1184" s="136">
        <f>Ocorrências!F1180</f>
        <v>0</v>
      </c>
      <c r="G1184" s="135">
        <f>Ocorrências!A1180</f>
        <v>0</v>
      </c>
      <c r="H1184" s="136">
        <f>Ocorrências!H1180</f>
        <v>0</v>
      </c>
    </row>
    <row r="1185" spans="1:8" x14ac:dyDescent="0.2">
      <c r="A1185" s="156">
        <f>Ocorrências!G1181</f>
        <v>0</v>
      </c>
      <c r="B1185" s="136">
        <f>Ocorrências!B1181</f>
        <v>0</v>
      </c>
      <c r="C1185" s="136">
        <f>Ocorrências!C1181</f>
        <v>0</v>
      </c>
      <c r="D1185" s="136">
        <f>Ocorrências!D1181</f>
        <v>0</v>
      </c>
      <c r="E1185" s="136">
        <f>Ocorrências!E1181</f>
        <v>0</v>
      </c>
      <c r="F1185" s="136">
        <f>Ocorrências!F1181</f>
        <v>0</v>
      </c>
      <c r="G1185" s="135">
        <f>Ocorrências!A1181</f>
        <v>0</v>
      </c>
      <c r="H1185" s="136">
        <f>Ocorrências!H1181</f>
        <v>0</v>
      </c>
    </row>
    <row r="1186" spans="1:8" x14ac:dyDescent="0.2">
      <c r="A1186" s="156">
        <f>Ocorrências!G1182</f>
        <v>0</v>
      </c>
      <c r="B1186" s="136">
        <f>Ocorrências!B1182</f>
        <v>0</v>
      </c>
      <c r="C1186" s="136">
        <f>Ocorrências!C1182</f>
        <v>0</v>
      </c>
      <c r="D1186" s="136">
        <f>Ocorrências!D1182</f>
        <v>0</v>
      </c>
      <c r="E1186" s="136">
        <f>Ocorrências!E1182</f>
        <v>0</v>
      </c>
      <c r="F1186" s="136">
        <f>Ocorrências!F1182</f>
        <v>0</v>
      </c>
      <c r="G1186" s="135">
        <f>Ocorrências!A1182</f>
        <v>0</v>
      </c>
      <c r="H1186" s="136">
        <f>Ocorrências!H1182</f>
        <v>0</v>
      </c>
    </row>
    <row r="1187" spans="1:8" x14ac:dyDescent="0.2">
      <c r="A1187" s="156">
        <f>Ocorrências!G1183</f>
        <v>0</v>
      </c>
      <c r="B1187" s="136">
        <f>Ocorrências!B1183</f>
        <v>0</v>
      </c>
      <c r="C1187" s="136">
        <f>Ocorrências!C1183</f>
        <v>0</v>
      </c>
      <c r="D1187" s="136">
        <f>Ocorrências!D1183</f>
        <v>0</v>
      </c>
      <c r="E1187" s="136">
        <f>Ocorrências!E1183</f>
        <v>0</v>
      </c>
      <c r="F1187" s="136">
        <f>Ocorrências!F1183</f>
        <v>0</v>
      </c>
      <c r="G1187" s="135">
        <f>Ocorrências!A1183</f>
        <v>0</v>
      </c>
      <c r="H1187" s="136">
        <f>Ocorrências!H1183</f>
        <v>0</v>
      </c>
    </row>
    <row r="1188" spans="1:8" x14ac:dyDescent="0.2">
      <c r="A1188" s="156">
        <f>Ocorrências!G1184</f>
        <v>0</v>
      </c>
      <c r="B1188" s="136">
        <f>Ocorrências!B1184</f>
        <v>0</v>
      </c>
      <c r="C1188" s="136">
        <f>Ocorrências!C1184</f>
        <v>0</v>
      </c>
      <c r="D1188" s="136">
        <f>Ocorrências!D1184</f>
        <v>0</v>
      </c>
      <c r="E1188" s="136">
        <f>Ocorrências!E1184</f>
        <v>0</v>
      </c>
      <c r="F1188" s="136">
        <f>Ocorrências!F1184</f>
        <v>0</v>
      </c>
      <c r="G1188" s="135">
        <f>Ocorrências!A1184</f>
        <v>0</v>
      </c>
      <c r="H1188" s="136">
        <f>Ocorrências!H1184</f>
        <v>0</v>
      </c>
    </row>
    <row r="1189" spans="1:8" x14ac:dyDescent="0.2">
      <c r="A1189" s="156">
        <f>Ocorrências!G1185</f>
        <v>0</v>
      </c>
      <c r="B1189" s="136">
        <f>Ocorrências!B1185</f>
        <v>0</v>
      </c>
      <c r="C1189" s="136">
        <f>Ocorrências!C1185</f>
        <v>0</v>
      </c>
      <c r="D1189" s="136">
        <f>Ocorrências!D1185</f>
        <v>0</v>
      </c>
      <c r="E1189" s="136">
        <f>Ocorrências!E1185</f>
        <v>0</v>
      </c>
      <c r="F1189" s="136">
        <f>Ocorrências!F1185</f>
        <v>0</v>
      </c>
      <c r="G1189" s="135">
        <f>Ocorrências!A1185</f>
        <v>0</v>
      </c>
      <c r="H1189" s="136">
        <f>Ocorrências!H1185</f>
        <v>0</v>
      </c>
    </row>
    <row r="1190" spans="1:8" x14ac:dyDescent="0.2">
      <c r="A1190" s="156">
        <f>Ocorrências!G1186</f>
        <v>0</v>
      </c>
      <c r="B1190" s="136">
        <f>Ocorrências!B1186</f>
        <v>0</v>
      </c>
      <c r="C1190" s="136">
        <f>Ocorrências!C1186</f>
        <v>0</v>
      </c>
      <c r="D1190" s="136">
        <f>Ocorrências!D1186</f>
        <v>0</v>
      </c>
      <c r="E1190" s="136">
        <f>Ocorrências!E1186</f>
        <v>0</v>
      </c>
      <c r="F1190" s="136">
        <f>Ocorrências!F1186</f>
        <v>0</v>
      </c>
      <c r="G1190" s="135">
        <f>Ocorrências!A1186</f>
        <v>0</v>
      </c>
      <c r="H1190" s="136">
        <f>Ocorrências!H1186</f>
        <v>0</v>
      </c>
    </row>
    <row r="1191" spans="1:8" x14ac:dyDescent="0.2">
      <c r="A1191" s="156">
        <f>Ocorrências!G1187</f>
        <v>0</v>
      </c>
      <c r="B1191" s="136">
        <f>Ocorrências!B1187</f>
        <v>0</v>
      </c>
      <c r="C1191" s="136">
        <f>Ocorrências!C1187</f>
        <v>0</v>
      </c>
      <c r="D1191" s="136">
        <f>Ocorrências!D1187</f>
        <v>0</v>
      </c>
      <c r="E1191" s="136">
        <f>Ocorrências!E1187</f>
        <v>0</v>
      </c>
      <c r="F1191" s="136">
        <f>Ocorrências!F1187</f>
        <v>0</v>
      </c>
      <c r="G1191" s="135">
        <f>Ocorrências!A1187</f>
        <v>0</v>
      </c>
      <c r="H1191" s="136">
        <f>Ocorrências!H1187</f>
        <v>0</v>
      </c>
    </row>
    <row r="1192" spans="1:8" x14ac:dyDescent="0.2">
      <c r="A1192" s="156">
        <f>Ocorrências!G1188</f>
        <v>0</v>
      </c>
      <c r="B1192" s="136">
        <f>Ocorrências!B1188</f>
        <v>0</v>
      </c>
      <c r="C1192" s="136">
        <f>Ocorrências!C1188</f>
        <v>0</v>
      </c>
      <c r="D1192" s="136">
        <f>Ocorrências!D1188</f>
        <v>0</v>
      </c>
      <c r="E1192" s="136">
        <f>Ocorrências!E1188</f>
        <v>0</v>
      </c>
      <c r="F1192" s="136">
        <f>Ocorrências!F1188</f>
        <v>0</v>
      </c>
      <c r="G1192" s="135">
        <f>Ocorrências!A1188</f>
        <v>0</v>
      </c>
      <c r="H1192" s="136">
        <f>Ocorrências!H1188</f>
        <v>0</v>
      </c>
    </row>
    <row r="1193" spans="1:8" x14ac:dyDescent="0.2">
      <c r="A1193" s="156">
        <f>Ocorrências!G1189</f>
        <v>0</v>
      </c>
      <c r="B1193" s="136">
        <f>Ocorrências!B1189</f>
        <v>0</v>
      </c>
      <c r="C1193" s="136">
        <f>Ocorrências!C1189</f>
        <v>0</v>
      </c>
      <c r="D1193" s="136">
        <f>Ocorrências!D1189</f>
        <v>0</v>
      </c>
      <c r="E1193" s="136">
        <f>Ocorrências!E1189</f>
        <v>0</v>
      </c>
      <c r="F1193" s="136">
        <f>Ocorrências!F1189</f>
        <v>0</v>
      </c>
      <c r="G1193" s="135">
        <f>Ocorrências!A1189</f>
        <v>0</v>
      </c>
      <c r="H1193" s="136">
        <f>Ocorrências!H1189</f>
        <v>0</v>
      </c>
    </row>
    <row r="1194" spans="1:8" x14ac:dyDescent="0.2">
      <c r="A1194" s="156">
        <f>Ocorrências!G1190</f>
        <v>0</v>
      </c>
      <c r="B1194" s="136">
        <f>Ocorrências!B1190</f>
        <v>0</v>
      </c>
      <c r="C1194" s="136">
        <f>Ocorrências!C1190</f>
        <v>0</v>
      </c>
      <c r="D1194" s="136">
        <f>Ocorrências!D1190</f>
        <v>0</v>
      </c>
      <c r="E1194" s="136">
        <f>Ocorrências!E1190</f>
        <v>0</v>
      </c>
      <c r="F1194" s="136">
        <f>Ocorrências!F1190</f>
        <v>0</v>
      </c>
      <c r="G1194" s="135">
        <f>Ocorrências!A1190</f>
        <v>0</v>
      </c>
      <c r="H1194" s="136">
        <f>Ocorrências!H1190</f>
        <v>0</v>
      </c>
    </row>
    <row r="1195" spans="1:8" x14ac:dyDescent="0.2">
      <c r="A1195" s="156">
        <f>Ocorrências!G1191</f>
        <v>0</v>
      </c>
      <c r="B1195" s="136">
        <f>Ocorrências!B1191</f>
        <v>0</v>
      </c>
      <c r="C1195" s="136">
        <f>Ocorrências!C1191</f>
        <v>0</v>
      </c>
      <c r="D1195" s="136">
        <f>Ocorrências!D1191</f>
        <v>0</v>
      </c>
      <c r="E1195" s="136">
        <f>Ocorrências!E1191</f>
        <v>0</v>
      </c>
      <c r="F1195" s="136">
        <f>Ocorrências!F1191</f>
        <v>0</v>
      </c>
      <c r="G1195" s="135">
        <f>Ocorrências!A1191</f>
        <v>0</v>
      </c>
      <c r="H1195" s="136">
        <f>Ocorrências!H1191</f>
        <v>0</v>
      </c>
    </row>
    <row r="1196" spans="1:8" x14ac:dyDescent="0.2">
      <c r="A1196" s="156">
        <f>Ocorrências!G1192</f>
        <v>0</v>
      </c>
      <c r="B1196" s="136">
        <f>Ocorrências!B1192</f>
        <v>0</v>
      </c>
      <c r="C1196" s="136">
        <f>Ocorrências!C1192</f>
        <v>0</v>
      </c>
      <c r="D1196" s="136">
        <f>Ocorrências!D1192</f>
        <v>0</v>
      </c>
      <c r="E1196" s="136">
        <f>Ocorrências!E1192</f>
        <v>0</v>
      </c>
      <c r="F1196" s="136">
        <f>Ocorrências!F1192</f>
        <v>0</v>
      </c>
      <c r="G1196" s="135">
        <f>Ocorrências!A1192</f>
        <v>0</v>
      </c>
      <c r="H1196" s="136">
        <f>Ocorrências!H1192</f>
        <v>0</v>
      </c>
    </row>
    <row r="1197" spans="1:8" x14ac:dyDescent="0.2">
      <c r="A1197" s="156">
        <f>Ocorrências!G1193</f>
        <v>0</v>
      </c>
      <c r="B1197" s="136">
        <f>Ocorrências!B1193</f>
        <v>0</v>
      </c>
      <c r="C1197" s="136">
        <f>Ocorrências!C1193</f>
        <v>0</v>
      </c>
      <c r="D1197" s="136">
        <f>Ocorrências!D1193</f>
        <v>0</v>
      </c>
      <c r="E1197" s="136">
        <f>Ocorrências!E1193</f>
        <v>0</v>
      </c>
      <c r="F1197" s="136">
        <f>Ocorrências!F1193</f>
        <v>0</v>
      </c>
      <c r="G1197" s="135">
        <f>Ocorrências!A1193</f>
        <v>0</v>
      </c>
      <c r="H1197" s="136">
        <f>Ocorrências!H1193</f>
        <v>0</v>
      </c>
    </row>
    <row r="1198" spans="1:8" x14ac:dyDescent="0.2">
      <c r="A1198" s="156">
        <f>Ocorrências!G1194</f>
        <v>0</v>
      </c>
      <c r="B1198" s="136">
        <f>Ocorrências!B1194</f>
        <v>0</v>
      </c>
      <c r="C1198" s="136">
        <f>Ocorrências!C1194</f>
        <v>0</v>
      </c>
      <c r="D1198" s="136">
        <f>Ocorrências!D1194</f>
        <v>0</v>
      </c>
      <c r="E1198" s="136">
        <f>Ocorrências!E1194</f>
        <v>0</v>
      </c>
      <c r="F1198" s="136">
        <f>Ocorrências!F1194</f>
        <v>0</v>
      </c>
      <c r="G1198" s="135">
        <f>Ocorrências!A1194</f>
        <v>0</v>
      </c>
      <c r="H1198" s="136">
        <f>Ocorrências!H1194</f>
        <v>0</v>
      </c>
    </row>
    <row r="1199" spans="1:8" x14ac:dyDescent="0.2">
      <c r="A1199" s="156">
        <f>Ocorrências!G1195</f>
        <v>0</v>
      </c>
      <c r="B1199" s="136">
        <f>Ocorrências!B1195</f>
        <v>0</v>
      </c>
      <c r="C1199" s="136">
        <f>Ocorrências!C1195</f>
        <v>0</v>
      </c>
      <c r="D1199" s="136">
        <f>Ocorrências!D1195</f>
        <v>0</v>
      </c>
      <c r="E1199" s="136">
        <f>Ocorrências!E1195</f>
        <v>0</v>
      </c>
      <c r="F1199" s="136">
        <f>Ocorrências!F1195</f>
        <v>0</v>
      </c>
      <c r="G1199" s="135">
        <f>Ocorrências!A1195</f>
        <v>0</v>
      </c>
      <c r="H1199" s="136">
        <f>Ocorrências!H1195</f>
        <v>0</v>
      </c>
    </row>
    <row r="1200" spans="1:8" x14ac:dyDescent="0.2">
      <c r="A1200" s="156">
        <f>Ocorrências!G1196</f>
        <v>0</v>
      </c>
      <c r="B1200" s="136">
        <f>Ocorrências!B1196</f>
        <v>0</v>
      </c>
      <c r="C1200" s="136">
        <f>Ocorrências!C1196</f>
        <v>0</v>
      </c>
      <c r="D1200" s="136">
        <f>Ocorrências!D1196</f>
        <v>0</v>
      </c>
      <c r="E1200" s="136">
        <f>Ocorrências!E1196</f>
        <v>0</v>
      </c>
      <c r="F1200" s="136">
        <f>Ocorrências!F1196</f>
        <v>0</v>
      </c>
      <c r="G1200" s="135">
        <f>Ocorrências!A1196</f>
        <v>0</v>
      </c>
      <c r="H1200" s="136">
        <f>Ocorrências!H1196</f>
        <v>0</v>
      </c>
    </row>
    <row r="1201" spans="1:8" x14ac:dyDescent="0.2">
      <c r="A1201" s="156">
        <f>Ocorrências!G1197</f>
        <v>0</v>
      </c>
      <c r="B1201" s="136">
        <f>Ocorrências!B1197</f>
        <v>0</v>
      </c>
      <c r="C1201" s="136">
        <f>Ocorrências!C1197</f>
        <v>0</v>
      </c>
      <c r="D1201" s="136">
        <f>Ocorrências!D1197</f>
        <v>0</v>
      </c>
      <c r="E1201" s="136">
        <f>Ocorrências!E1197</f>
        <v>0</v>
      </c>
      <c r="F1201" s="136">
        <f>Ocorrências!F1197</f>
        <v>0</v>
      </c>
      <c r="G1201" s="135">
        <f>Ocorrências!A1197</f>
        <v>0</v>
      </c>
      <c r="H1201" s="136">
        <f>Ocorrências!H1197</f>
        <v>0</v>
      </c>
    </row>
    <row r="1202" spans="1:8" x14ac:dyDescent="0.2">
      <c r="A1202" s="156">
        <f>Ocorrências!G1198</f>
        <v>0</v>
      </c>
      <c r="B1202" s="136">
        <f>Ocorrências!B1198</f>
        <v>0</v>
      </c>
      <c r="C1202" s="136">
        <f>Ocorrências!C1198</f>
        <v>0</v>
      </c>
      <c r="D1202" s="136">
        <f>Ocorrências!D1198</f>
        <v>0</v>
      </c>
      <c r="E1202" s="136">
        <f>Ocorrências!E1198</f>
        <v>0</v>
      </c>
      <c r="F1202" s="136">
        <f>Ocorrências!F1198</f>
        <v>0</v>
      </c>
      <c r="G1202" s="135">
        <f>Ocorrências!A1198</f>
        <v>0</v>
      </c>
      <c r="H1202" s="136">
        <f>Ocorrências!H1198</f>
        <v>0</v>
      </c>
    </row>
    <row r="1203" spans="1:8" x14ac:dyDescent="0.2">
      <c r="A1203" s="156">
        <f>Ocorrências!G1199</f>
        <v>0</v>
      </c>
      <c r="B1203" s="136">
        <f>Ocorrências!B1199</f>
        <v>0</v>
      </c>
      <c r="C1203" s="136">
        <f>Ocorrências!C1199</f>
        <v>0</v>
      </c>
      <c r="D1203" s="136">
        <f>Ocorrências!D1199</f>
        <v>0</v>
      </c>
      <c r="E1203" s="136">
        <f>Ocorrências!E1199</f>
        <v>0</v>
      </c>
      <c r="F1203" s="136">
        <f>Ocorrências!F1199</f>
        <v>0</v>
      </c>
      <c r="G1203" s="135">
        <f>Ocorrências!A1199</f>
        <v>0</v>
      </c>
      <c r="H1203" s="136">
        <f>Ocorrências!H1199</f>
        <v>0</v>
      </c>
    </row>
    <row r="1204" spans="1:8" x14ac:dyDescent="0.2">
      <c r="A1204" s="156">
        <f>Ocorrências!G1200</f>
        <v>0</v>
      </c>
      <c r="B1204" s="136">
        <f>Ocorrências!B1200</f>
        <v>0</v>
      </c>
      <c r="C1204" s="136">
        <f>Ocorrências!C1200</f>
        <v>0</v>
      </c>
      <c r="D1204" s="136">
        <f>Ocorrências!D1200</f>
        <v>0</v>
      </c>
      <c r="E1204" s="136">
        <f>Ocorrências!E1200</f>
        <v>0</v>
      </c>
      <c r="F1204" s="136">
        <f>Ocorrências!F1200</f>
        <v>0</v>
      </c>
      <c r="G1204" s="135">
        <f>Ocorrências!A1200</f>
        <v>0</v>
      </c>
      <c r="H1204" s="136">
        <f>Ocorrências!H1200</f>
        <v>0</v>
      </c>
    </row>
    <row r="1205" spans="1:8" x14ac:dyDescent="0.2">
      <c r="A1205" s="156">
        <f>Ocorrências!G1201</f>
        <v>0</v>
      </c>
      <c r="B1205" s="136">
        <f>Ocorrências!B1201</f>
        <v>0</v>
      </c>
      <c r="C1205" s="136">
        <f>Ocorrências!C1201</f>
        <v>0</v>
      </c>
      <c r="D1205" s="136">
        <f>Ocorrências!D1201</f>
        <v>0</v>
      </c>
      <c r="E1205" s="136">
        <f>Ocorrências!E1201</f>
        <v>0</v>
      </c>
      <c r="F1205" s="136">
        <f>Ocorrências!F1201</f>
        <v>0</v>
      </c>
      <c r="G1205" s="135">
        <f>Ocorrências!A1201</f>
        <v>0</v>
      </c>
      <c r="H1205" s="136">
        <f>Ocorrências!H1201</f>
        <v>0</v>
      </c>
    </row>
    <row r="1206" spans="1:8" x14ac:dyDescent="0.2">
      <c r="A1206" s="156">
        <f>Ocorrências!G1202</f>
        <v>0</v>
      </c>
      <c r="B1206" s="136">
        <f>Ocorrências!B1202</f>
        <v>0</v>
      </c>
      <c r="C1206" s="136">
        <f>Ocorrências!C1202</f>
        <v>0</v>
      </c>
      <c r="D1206" s="136">
        <f>Ocorrências!D1202</f>
        <v>0</v>
      </c>
      <c r="E1206" s="136">
        <f>Ocorrências!E1202</f>
        <v>0</v>
      </c>
      <c r="F1206" s="136">
        <f>Ocorrências!F1202</f>
        <v>0</v>
      </c>
      <c r="G1206" s="135">
        <f>Ocorrências!A1202</f>
        <v>0</v>
      </c>
      <c r="H1206" s="136">
        <f>Ocorrências!H1202</f>
        <v>0</v>
      </c>
    </row>
    <row r="1207" spans="1:8" x14ac:dyDescent="0.2">
      <c r="A1207" s="156">
        <f>Ocorrências!G1203</f>
        <v>0</v>
      </c>
      <c r="B1207" s="136">
        <f>Ocorrências!B1203</f>
        <v>0</v>
      </c>
      <c r="C1207" s="136">
        <f>Ocorrências!C1203</f>
        <v>0</v>
      </c>
      <c r="D1207" s="136">
        <f>Ocorrências!D1203</f>
        <v>0</v>
      </c>
      <c r="E1207" s="136">
        <f>Ocorrências!E1203</f>
        <v>0</v>
      </c>
      <c r="F1207" s="136">
        <f>Ocorrências!F1203</f>
        <v>0</v>
      </c>
      <c r="G1207" s="135">
        <f>Ocorrências!A1203</f>
        <v>0</v>
      </c>
      <c r="H1207" s="136">
        <f>Ocorrências!H1203</f>
        <v>0</v>
      </c>
    </row>
    <row r="1208" spans="1:8" x14ac:dyDescent="0.2">
      <c r="A1208" s="156">
        <f>Ocorrências!G1204</f>
        <v>0</v>
      </c>
      <c r="B1208" s="136">
        <f>Ocorrências!B1204</f>
        <v>0</v>
      </c>
      <c r="C1208" s="136">
        <f>Ocorrências!C1204</f>
        <v>0</v>
      </c>
      <c r="D1208" s="136">
        <f>Ocorrências!D1204</f>
        <v>0</v>
      </c>
      <c r="E1208" s="136">
        <f>Ocorrências!E1204</f>
        <v>0</v>
      </c>
      <c r="F1208" s="136">
        <f>Ocorrências!F1204</f>
        <v>0</v>
      </c>
      <c r="G1208" s="135">
        <f>Ocorrências!A1204</f>
        <v>0</v>
      </c>
      <c r="H1208" s="136">
        <f>Ocorrências!H1204</f>
        <v>0</v>
      </c>
    </row>
    <row r="1209" spans="1:8" x14ac:dyDescent="0.2">
      <c r="A1209" s="156">
        <f>Ocorrências!G1205</f>
        <v>0</v>
      </c>
      <c r="B1209" s="136">
        <f>Ocorrências!B1205</f>
        <v>0</v>
      </c>
      <c r="C1209" s="136">
        <f>Ocorrências!C1205</f>
        <v>0</v>
      </c>
      <c r="D1209" s="136">
        <f>Ocorrências!D1205</f>
        <v>0</v>
      </c>
      <c r="E1209" s="136">
        <f>Ocorrências!E1205</f>
        <v>0</v>
      </c>
      <c r="F1209" s="136">
        <f>Ocorrências!F1205</f>
        <v>0</v>
      </c>
      <c r="G1209" s="135">
        <f>Ocorrências!A1205</f>
        <v>0</v>
      </c>
      <c r="H1209" s="136">
        <f>Ocorrências!H1205</f>
        <v>0</v>
      </c>
    </row>
    <row r="1210" spans="1:8" x14ac:dyDescent="0.2">
      <c r="A1210" s="156">
        <f>Ocorrências!G1206</f>
        <v>0</v>
      </c>
      <c r="B1210" s="136">
        <f>Ocorrências!B1206</f>
        <v>0</v>
      </c>
      <c r="C1210" s="136">
        <f>Ocorrências!C1206</f>
        <v>0</v>
      </c>
      <c r="D1210" s="136">
        <f>Ocorrências!D1206</f>
        <v>0</v>
      </c>
      <c r="E1210" s="136">
        <f>Ocorrências!E1206</f>
        <v>0</v>
      </c>
      <c r="F1210" s="136">
        <f>Ocorrências!F1206</f>
        <v>0</v>
      </c>
      <c r="G1210" s="135">
        <f>Ocorrências!A1206</f>
        <v>0</v>
      </c>
      <c r="H1210" s="136">
        <f>Ocorrências!H1206</f>
        <v>0</v>
      </c>
    </row>
    <row r="1211" spans="1:8" x14ac:dyDescent="0.2">
      <c r="A1211" s="156">
        <f>Ocorrências!G1207</f>
        <v>0</v>
      </c>
      <c r="B1211" s="136">
        <f>Ocorrências!B1207</f>
        <v>0</v>
      </c>
      <c r="C1211" s="136">
        <f>Ocorrências!C1207</f>
        <v>0</v>
      </c>
      <c r="D1211" s="136">
        <f>Ocorrências!D1207</f>
        <v>0</v>
      </c>
      <c r="E1211" s="136">
        <f>Ocorrências!E1207</f>
        <v>0</v>
      </c>
      <c r="F1211" s="136">
        <f>Ocorrências!F1207</f>
        <v>0</v>
      </c>
      <c r="G1211" s="135">
        <f>Ocorrências!A1207</f>
        <v>0</v>
      </c>
      <c r="H1211" s="136">
        <f>Ocorrências!H1207</f>
        <v>0</v>
      </c>
    </row>
    <row r="1212" spans="1:8" x14ac:dyDescent="0.2">
      <c r="A1212" s="156">
        <f>Ocorrências!G1208</f>
        <v>0</v>
      </c>
      <c r="B1212" s="136">
        <f>Ocorrências!B1208</f>
        <v>0</v>
      </c>
      <c r="C1212" s="136">
        <f>Ocorrências!C1208</f>
        <v>0</v>
      </c>
      <c r="D1212" s="136">
        <f>Ocorrências!D1208</f>
        <v>0</v>
      </c>
      <c r="E1212" s="136">
        <f>Ocorrências!E1208</f>
        <v>0</v>
      </c>
      <c r="F1212" s="136">
        <f>Ocorrências!F1208</f>
        <v>0</v>
      </c>
      <c r="G1212" s="135">
        <f>Ocorrências!A1208</f>
        <v>0</v>
      </c>
      <c r="H1212" s="136">
        <f>Ocorrências!H1208</f>
        <v>0</v>
      </c>
    </row>
    <row r="1213" spans="1:8" x14ac:dyDescent="0.2">
      <c r="A1213" s="156">
        <f>Ocorrências!G1209</f>
        <v>0</v>
      </c>
      <c r="B1213" s="136">
        <f>Ocorrências!B1209</f>
        <v>0</v>
      </c>
      <c r="C1213" s="136">
        <f>Ocorrências!C1209</f>
        <v>0</v>
      </c>
      <c r="D1213" s="136">
        <f>Ocorrências!D1209</f>
        <v>0</v>
      </c>
      <c r="E1213" s="136">
        <f>Ocorrências!E1209</f>
        <v>0</v>
      </c>
      <c r="F1213" s="136">
        <f>Ocorrências!F1209</f>
        <v>0</v>
      </c>
      <c r="G1213" s="135">
        <f>Ocorrências!A1209</f>
        <v>0</v>
      </c>
      <c r="H1213" s="136">
        <f>Ocorrências!H1209</f>
        <v>0</v>
      </c>
    </row>
    <row r="1214" spans="1:8" x14ac:dyDescent="0.2">
      <c r="A1214" s="156">
        <f>Ocorrências!G1210</f>
        <v>0</v>
      </c>
      <c r="B1214" s="136">
        <f>Ocorrências!B1210</f>
        <v>0</v>
      </c>
      <c r="C1214" s="136">
        <f>Ocorrências!C1210</f>
        <v>0</v>
      </c>
      <c r="D1214" s="136">
        <f>Ocorrências!D1210</f>
        <v>0</v>
      </c>
      <c r="E1214" s="136">
        <f>Ocorrências!E1210</f>
        <v>0</v>
      </c>
      <c r="F1214" s="136">
        <f>Ocorrências!F1210</f>
        <v>0</v>
      </c>
      <c r="G1214" s="135">
        <f>Ocorrências!A1210</f>
        <v>0</v>
      </c>
      <c r="H1214" s="136">
        <f>Ocorrências!H1210</f>
        <v>0</v>
      </c>
    </row>
    <row r="1215" spans="1:8" x14ac:dyDescent="0.2">
      <c r="A1215" s="156">
        <f>Ocorrências!G1211</f>
        <v>0</v>
      </c>
      <c r="B1215" s="136">
        <f>Ocorrências!B1211</f>
        <v>0</v>
      </c>
      <c r="C1215" s="136">
        <f>Ocorrências!C1211</f>
        <v>0</v>
      </c>
      <c r="D1215" s="136">
        <f>Ocorrências!D1211</f>
        <v>0</v>
      </c>
      <c r="E1215" s="136">
        <f>Ocorrências!E1211</f>
        <v>0</v>
      </c>
      <c r="F1215" s="136">
        <f>Ocorrências!F1211</f>
        <v>0</v>
      </c>
      <c r="G1215" s="135">
        <f>Ocorrências!A1211</f>
        <v>0</v>
      </c>
      <c r="H1215" s="136">
        <f>Ocorrências!H1211</f>
        <v>0</v>
      </c>
    </row>
    <row r="1216" spans="1:8" x14ac:dyDescent="0.2">
      <c r="A1216" s="156">
        <f>Ocorrências!G1212</f>
        <v>0</v>
      </c>
      <c r="B1216" s="136">
        <f>Ocorrências!B1212</f>
        <v>0</v>
      </c>
      <c r="C1216" s="136">
        <f>Ocorrências!C1212</f>
        <v>0</v>
      </c>
      <c r="D1216" s="136">
        <f>Ocorrências!D1212</f>
        <v>0</v>
      </c>
      <c r="E1216" s="136">
        <f>Ocorrências!E1212</f>
        <v>0</v>
      </c>
      <c r="F1216" s="136">
        <f>Ocorrências!F1212</f>
        <v>0</v>
      </c>
      <c r="G1216" s="135">
        <f>Ocorrências!A1212</f>
        <v>0</v>
      </c>
      <c r="H1216" s="136">
        <f>Ocorrências!H1212</f>
        <v>0</v>
      </c>
    </row>
    <row r="1217" spans="1:8" x14ac:dyDescent="0.2">
      <c r="A1217" s="156">
        <f>Ocorrências!G1213</f>
        <v>0</v>
      </c>
      <c r="B1217" s="136">
        <f>Ocorrências!B1213</f>
        <v>0</v>
      </c>
      <c r="C1217" s="136">
        <f>Ocorrências!C1213</f>
        <v>0</v>
      </c>
      <c r="D1217" s="136">
        <f>Ocorrências!D1213</f>
        <v>0</v>
      </c>
      <c r="E1217" s="136">
        <f>Ocorrências!E1213</f>
        <v>0</v>
      </c>
      <c r="F1217" s="136">
        <f>Ocorrências!F1213</f>
        <v>0</v>
      </c>
      <c r="G1217" s="135">
        <f>Ocorrências!A1213</f>
        <v>0</v>
      </c>
      <c r="H1217" s="136">
        <f>Ocorrências!H1213</f>
        <v>0</v>
      </c>
    </row>
    <row r="1218" spans="1:8" x14ac:dyDescent="0.2">
      <c r="A1218" s="156">
        <f>Ocorrências!G1214</f>
        <v>0</v>
      </c>
      <c r="B1218" s="136">
        <f>Ocorrências!B1214</f>
        <v>0</v>
      </c>
      <c r="C1218" s="136">
        <f>Ocorrências!C1214</f>
        <v>0</v>
      </c>
      <c r="D1218" s="136">
        <f>Ocorrências!D1214</f>
        <v>0</v>
      </c>
      <c r="E1218" s="136">
        <f>Ocorrências!E1214</f>
        <v>0</v>
      </c>
      <c r="F1218" s="136">
        <f>Ocorrências!F1214</f>
        <v>0</v>
      </c>
      <c r="G1218" s="135">
        <f>Ocorrências!A1214</f>
        <v>0</v>
      </c>
      <c r="H1218" s="136">
        <f>Ocorrências!H1214</f>
        <v>0</v>
      </c>
    </row>
    <row r="1219" spans="1:8" x14ac:dyDescent="0.2">
      <c r="A1219" s="156">
        <f>Ocorrências!G1215</f>
        <v>0</v>
      </c>
      <c r="B1219" s="136">
        <f>Ocorrências!B1215</f>
        <v>0</v>
      </c>
      <c r="C1219" s="136">
        <f>Ocorrências!C1215</f>
        <v>0</v>
      </c>
      <c r="D1219" s="136">
        <f>Ocorrências!D1215</f>
        <v>0</v>
      </c>
      <c r="E1219" s="136">
        <f>Ocorrências!E1215</f>
        <v>0</v>
      </c>
      <c r="F1219" s="136">
        <f>Ocorrências!F1215</f>
        <v>0</v>
      </c>
      <c r="G1219" s="135">
        <f>Ocorrências!A1215</f>
        <v>0</v>
      </c>
      <c r="H1219" s="136">
        <f>Ocorrências!H1215</f>
        <v>0</v>
      </c>
    </row>
    <row r="1220" spans="1:8" x14ac:dyDescent="0.2">
      <c r="A1220" s="156">
        <f>Ocorrências!G1216</f>
        <v>0</v>
      </c>
      <c r="B1220" s="136">
        <f>Ocorrências!B1216</f>
        <v>0</v>
      </c>
      <c r="C1220" s="136">
        <f>Ocorrências!C1216</f>
        <v>0</v>
      </c>
      <c r="D1220" s="136">
        <f>Ocorrências!D1216</f>
        <v>0</v>
      </c>
      <c r="E1220" s="136">
        <f>Ocorrências!E1216</f>
        <v>0</v>
      </c>
      <c r="F1220" s="136">
        <f>Ocorrências!F1216</f>
        <v>0</v>
      </c>
      <c r="G1220" s="135">
        <f>Ocorrências!A1216</f>
        <v>0</v>
      </c>
      <c r="H1220" s="136">
        <f>Ocorrências!H1216</f>
        <v>0</v>
      </c>
    </row>
    <row r="1221" spans="1:8" x14ac:dyDescent="0.2">
      <c r="A1221" s="156">
        <f>Ocorrências!G1217</f>
        <v>0</v>
      </c>
      <c r="B1221" s="136">
        <f>Ocorrências!B1217</f>
        <v>0</v>
      </c>
      <c r="C1221" s="136">
        <f>Ocorrências!C1217</f>
        <v>0</v>
      </c>
      <c r="D1221" s="136">
        <f>Ocorrências!D1217</f>
        <v>0</v>
      </c>
      <c r="E1221" s="136">
        <f>Ocorrências!E1217</f>
        <v>0</v>
      </c>
      <c r="F1221" s="136">
        <f>Ocorrências!F1217</f>
        <v>0</v>
      </c>
      <c r="G1221" s="135">
        <f>Ocorrências!A1217</f>
        <v>0</v>
      </c>
      <c r="H1221" s="136">
        <f>Ocorrências!H1217</f>
        <v>0</v>
      </c>
    </row>
    <row r="1222" spans="1:8" x14ac:dyDescent="0.2">
      <c r="A1222" s="156">
        <f>Ocorrências!G1218</f>
        <v>0</v>
      </c>
      <c r="B1222" s="136">
        <f>Ocorrências!B1218</f>
        <v>0</v>
      </c>
      <c r="C1222" s="136">
        <f>Ocorrências!C1218</f>
        <v>0</v>
      </c>
      <c r="D1222" s="136">
        <f>Ocorrências!D1218</f>
        <v>0</v>
      </c>
      <c r="E1222" s="136">
        <f>Ocorrências!E1218</f>
        <v>0</v>
      </c>
      <c r="F1222" s="136">
        <f>Ocorrências!F1218</f>
        <v>0</v>
      </c>
      <c r="G1222" s="135">
        <f>Ocorrências!A1218</f>
        <v>0</v>
      </c>
      <c r="H1222" s="136">
        <f>Ocorrências!H1218</f>
        <v>0</v>
      </c>
    </row>
    <row r="1223" spans="1:8" x14ac:dyDescent="0.2">
      <c r="A1223" s="156">
        <f>Ocorrências!G1219</f>
        <v>0</v>
      </c>
      <c r="B1223" s="136">
        <f>Ocorrências!B1219</f>
        <v>0</v>
      </c>
      <c r="C1223" s="136">
        <f>Ocorrências!C1219</f>
        <v>0</v>
      </c>
      <c r="D1223" s="136">
        <f>Ocorrências!D1219</f>
        <v>0</v>
      </c>
      <c r="E1223" s="136">
        <f>Ocorrências!E1219</f>
        <v>0</v>
      </c>
      <c r="F1223" s="136">
        <f>Ocorrências!F1219</f>
        <v>0</v>
      </c>
      <c r="G1223" s="135">
        <f>Ocorrências!A1219</f>
        <v>0</v>
      </c>
      <c r="H1223" s="136">
        <f>Ocorrências!H1219</f>
        <v>0</v>
      </c>
    </row>
    <row r="1224" spans="1:8" x14ac:dyDescent="0.2">
      <c r="A1224" s="156">
        <f>Ocorrências!G1220</f>
        <v>0</v>
      </c>
      <c r="B1224" s="136">
        <f>Ocorrências!B1220</f>
        <v>0</v>
      </c>
      <c r="C1224" s="136">
        <f>Ocorrências!C1220</f>
        <v>0</v>
      </c>
      <c r="D1224" s="136">
        <f>Ocorrências!D1220</f>
        <v>0</v>
      </c>
      <c r="E1224" s="136">
        <f>Ocorrências!E1220</f>
        <v>0</v>
      </c>
      <c r="F1224" s="136">
        <f>Ocorrências!F1220</f>
        <v>0</v>
      </c>
      <c r="G1224" s="135">
        <f>Ocorrências!A1220</f>
        <v>0</v>
      </c>
      <c r="H1224" s="136">
        <f>Ocorrências!H1220</f>
        <v>0</v>
      </c>
    </row>
    <row r="1225" spans="1:8" x14ac:dyDescent="0.2">
      <c r="A1225" s="156">
        <f>Ocorrências!G1221</f>
        <v>0</v>
      </c>
      <c r="B1225" s="136">
        <f>Ocorrências!B1221</f>
        <v>0</v>
      </c>
      <c r="C1225" s="136">
        <f>Ocorrências!C1221</f>
        <v>0</v>
      </c>
      <c r="D1225" s="136">
        <f>Ocorrências!D1221</f>
        <v>0</v>
      </c>
      <c r="E1225" s="136">
        <f>Ocorrências!E1221</f>
        <v>0</v>
      </c>
      <c r="F1225" s="136">
        <f>Ocorrências!F1221</f>
        <v>0</v>
      </c>
      <c r="G1225" s="135">
        <f>Ocorrências!A1221</f>
        <v>0</v>
      </c>
      <c r="H1225" s="136">
        <f>Ocorrências!H1221</f>
        <v>0</v>
      </c>
    </row>
    <row r="1226" spans="1:8" x14ac:dyDescent="0.2">
      <c r="A1226" s="156">
        <f>Ocorrências!G1222</f>
        <v>0</v>
      </c>
      <c r="B1226" s="136">
        <f>Ocorrências!B1222</f>
        <v>0</v>
      </c>
      <c r="C1226" s="136">
        <f>Ocorrências!C1222</f>
        <v>0</v>
      </c>
      <c r="D1226" s="136">
        <f>Ocorrências!D1222</f>
        <v>0</v>
      </c>
      <c r="E1226" s="136">
        <f>Ocorrências!E1222</f>
        <v>0</v>
      </c>
      <c r="F1226" s="136">
        <f>Ocorrências!F1222</f>
        <v>0</v>
      </c>
      <c r="G1226" s="135">
        <f>Ocorrências!A1222</f>
        <v>0</v>
      </c>
      <c r="H1226" s="136">
        <f>Ocorrências!H1222</f>
        <v>0</v>
      </c>
    </row>
    <row r="1227" spans="1:8" x14ac:dyDescent="0.2">
      <c r="A1227" s="156">
        <f>Ocorrências!G1223</f>
        <v>0</v>
      </c>
      <c r="B1227" s="136">
        <f>Ocorrências!B1223</f>
        <v>0</v>
      </c>
      <c r="C1227" s="136">
        <f>Ocorrências!C1223</f>
        <v>0</v>
      </c>
      <c r="D1227" s="136">
        <f>Ocorrências!D1223</f>
        <v>0</v>
      </c>
      <c r="E1227" s="136">
        <f>Ocorrências!E1223</f>
        <v>0</v>
      </c>
      <c r="F1227" s="136">
        <f>Ocorrências!F1223</f>
        <v>0</v>
      </c>
      <c r="G1227" s="135">
        <f>Ocorrências!A1223</f>
        <v>0</v>
      </c>
      <c r="H1227" s="136">
        <f>Ocorrências!H1223</f>
        <v>0</v>
      </c>
    </row>
    <row r="1228" spans="1:8" x14ac:dyDescent="0.2">
      <c r="A1228" s="156">
        <f>Ocorrências!G1224</f>
        <v>0</v>
      </c>
      <c r="B1228" s="136">
        <f>Ocorrências!B1224</f>
        <v>0</v>
      </c>
      <c r="C1228" s="136">
        <f>Ocorrências!C1224</f>
        <v>0</v>
      </c>
      <c r="D1228" s="136">
        <f>Ocorrências!D1224</f>
        <v>0</v>
      </c>
      <c r="E1228" s="136">
        <f>Ocorrências!E1224</f>
        <v>0</v>
      </c>
      <c r="F1228" s="136">
        <f>Ocorrências!F1224</f>
        <v>0</v>
      </c>
      <c r="G1228" s="135">
        <f>Ocorrências!A1224</f>
        <v>0</v>
      </c>
      <c r="H1228" s="136">
        <f>Ocorrências!H1224</f>
        <v>0</v>
      </c>
    </row>
    <row r="1229" spans="1:8" x14ac:dyDescent="0.2">
      <c r="A1229" s="156">
        <f>Ocorrências!G1225</f>
        <v>0</v>
      </c>
      <c r="B1229" s="136">
        <f>Ocorrências!B1225</f>
        <v>0</v>
      </c>
      <c r="C1229" s="136">
        <f>Ocorrências!C1225</f>
        <v>0</v>
      </c>
      <c r="D1229" s="136">
        <f>Ocorrências!D1225</f>
        <v>0</v>
      </c>
      <c r="E1229" s="136">
        <f>Ocorrências!E1225</f>
        <v>0</v>
      </c>
      <c r="F1229" s="136">
        <f>Ocorrências!F1225</f>
        <v>0</v>
      </c>
      <c r="G1229" s="135">
        <f>Ocorrências!A1225</f>
        <v>0</v>
      </c>
      <c r="H1229" s="136">
        <f>Ocorrências!H1225</f>
        <v>0</v>
      </c>
    </row>
    <row r="1230" spans="1:8" x14ac:dyDescent="0.2">
      <c r="A1230" s="156">
        <f>Ocorrências!G1226</f>
        <v>0</v>
      </c>
      <c r="B1230" s="136">
        <f>Ocorrências!B1226</f>
        <v>0</v>
      </c>
      <c r="C1230" s="136">
        <f>Ocorrências!C1226</f>
        <v>0</v>
      </c>
      <c r="D1230" s="136">
        <f>Ocorrências!D1226</f>
        <v>0</v>
      </c>
      <c r="E1230" s="136">
        <f>Ocorrências!E1226</f>
        <v>0</v>
      </c>
      <c r="F1230" s="136">
        <f>Ocorrências!F1226</f>
        <v>0</v>
      </c>
      <c r="G1230" s="135">
        <f>Ocorrências!A1226</f>
        <v>0</v>
      </c>
      <c r="H1230" s="136">
        <f>Ocorrências!H1226</f>
        <v>0</v>
      </c>
    </row>
    <row r="1231" spans="1:8" x14ac:dyDescent="0.2">
      <c r="A1231" s="156">
        <f>Ocorrências!G1227</f>
        <v>0</v>
      </c>
      <c r="B1231" s="136">
        <f>Ocorrências!B1227</f>
        <v>0</v>
      </c>
      <c r="C1231" s="136">
        <f>Ocorrências!C1227</f>
        <v>0</v>
      </c>
      <c r="D1231" s="136">
        <f>Ocorrências!D1227</f>
        <v>0</v>
      </c>
      <c r="E1231" s="136">
        <f>Ocorrências!E1227</f>
        <v>0</v>
      </c>
      <c r="F1231" s="136">
        <f>Ocorrências!F1227</f>
        <v>0</v>
      </c>
      <c r="G1231" s="135">
        <f>Ocorrências!A1227</f>
        <v>0</v>
      </c>
      <c r="H1231" s="136">
        <f>Ocorrências!H1227</f>
        <v>0</v>
      </c>
    </row>
    <row r="1232" spans="1:8" x14ac:dyDescent="0.2">
      <c r="A1232" s="156">
        <f>Ocorrências!G1228</f>
        <v>0</v>
      </c>
      <c r="B1232" s="136">
        <f>Ocorrências!B1228</f>
        <v>0</v>
      </c>
      <c r="C1232" s="136">
        <f>Ocorrências!C1228</f>
        <v>0</v>
      </c>
      <c r="D1232" s="136">
        <f>Ocorrências!D1228</f>
        <v>0</v>
      </c>
      <c r="E1232" s="136">
        <f>Ocorrências!E1228</f>
        <v>0</v>
      </c>
      <c r="F1232" s="136">
        <f>Ocorrências!F1228</f>
        <v>0</v>
      </c>
      <c r="G1232" s="135">
        <f>Ocorrências!A1228</f>
        <v>0</v>
      </c>
      <c r="H1232" s="136">
        <f>Ocorrências!H1228</f>
        <v>0</v>
      </c>
    </row>
    <row r="1233" spans="1:8" x14ac:dyDescent="0.2">
      <c r="A1233" s="156">
        <f>Ocorrências!G1229</f>
        <v>0</v>
      </c>
      <c r="B1233" s="136">
        <f>Ocorrências!B1229</f>
        <v>0</v>
      </c>
      <c r="C1233" s="136">
        <f>Ocorrências!C1229</f>
        <v>0</v>
      </c>
      <c r="D1233" s="136">
        <f>Ocorrências!D1229</f>
        <v>0</v>
      </c>
      <c r="E1233" s="136">
        <f>Ocorrências!E1229</f>
        <v>0</v>
      </c>
      <c r="F1233" s="136">
        <f>Ocorrências!F1229</f>
        <v>0</v>
      </c>
      <c r="G1233" s="135">
        <f>Ocorrências!A1229</f>
        <v>0</v>
      </c>
      <c r="H1233" s="136">
        <f>Ocorrências!H1229</f>
        <v>0</v>
      </c>
    </row>
    <row r="1234" spans="1:8" x14ac:dyDescent="0.2">
      <c r="A1234" s="156">
        <f>Ocorrências!G1230</f>
        <v>0</v>
      </c>
      <c r="B1234" s="136">
        <f>Ocorrências!B1230</f>
        <v>0</v>
      </c>
      <c r="C1234" s="136">
        <f>Ocorrências!C1230</f>
        <v>0</v>
      </c>
      <c r="D1234" s="136">
        <f>Ocorrências!D1230</f>
        <v>0</v>
      </c>
      <c r="E1234" s="136">
        <f>Ocorrências!E1230</f>
        <v>0</v>
      </c>
      <c r="F1234" s="136">
        <f>Ocorrências!F1230</f>
        <v>0</v>
      </c>
      <c r="G1234" s="135">
        <f>Ocorrências!A1230</f>
        <v>0</v>
      </c>
      <c r="H1234" s="136">
        <f>Ocorrências!H1230</f>
        <v>0</v>
      </c>
    </row>
    <row r="1235" spans="1:8" x14ac:dyDescent="0.2">
      <c r="A1235" s="156">
        <f>Ocorrências!G1231</f>
        <v>0</v>
      </c>
      <c r="B1235" s="136">
        <f>Ocorrências!B1231</f>
        <v>0</v>
      </c>
      <c r="C1235" s="136">
        <f>Ocorrências!C1231</f>
        <v>0</v>
      </c>
      <c r="D1235" s="136">
        <f>Ocorrências!D1231</f>
        <v>0</v>
      </c>
      <c r="E1235" s="136">
        <f>Ocorrências!E1231</f>
        <v>0</v>
      </c>
      <c r="F1235" s="136">
        <f>Ocorrências!F1231</f>
        <v>0</v>
      </c>
      <c r="G1235" s="135">
        <f>Ocorrências!A1231</f>
        <v>0</v>
      </c>
      <c r="H1235" s="136">
        <f>Ocorrências!H1231</f>
        <v>0</v>
      </c>
    </row>
    <row r="1236" spans="1:8" x14ac:dyDescent="0.2">
      <c r="A1236" s="156">
        <f>Ocorrências!G1232</f>
        <v>0</v>
      </c>
      <c r="B1236" s="136">
        <f>Ocorrências!B1232</f>
        <v>0</v>
      </c>
      <c r="C1236" s="136">
        <f>Ocorrências!C1232</f>
        <v>0</v>
      </c>
      <c r="D1236" s="136">
        <f>Ocorrências!D1232</f>
        <v>0</v>
      </c>
      <c r="E1236" s="136">
        <f>Ocorrências!E1232</f>
        <v>0</v>
      </c>
      <c r="F1236" s="136">
        <f>Ocorrências!F1232</f>
        <v>0</v>
      </c>
      <c r="G1236" s="135">
        <f>Ocorrências!A1232</f>
        <v>0</v>
      </c>
      <c r="H1236" s="136">
        <f>Ocorrências!H1232</f>
        <v>0</v>
      </c>
    </row>
    <row r="1237" spans="1:8" x14ac:dyDescent="0.2">
      <c r="A1237" s="156">
        <f>Ocorrências!G1233</f>
        <v>0</v>
      </c>
      <c r="B1237" s="136">
        <f>Ocorrências!B1233</f>
        <v>0</v>
      </c>
      <c r="C1237" s="136">
        <f>Ocorrências!C1233</f>
        <v>0</v>
      </c>
      <c r="D1237" s="136">
        <f>Ocorrências!D1233</f>
        <v>0</v>
      </c>
      <c r="E1237" s="136">
        <f>Ocorrências!E1233</f>
        <v>0</v>
      </c>
      <c r="F1237" s="136">
        <f>Ocorrências!F1233</f>
        <v>0</v>
      </c>
      <c r="G1237" s="135">
        <f>Ocorrências!A1233</f>
        <v>0</v>
      </c>
      <c r="H1237" s="136">
        <f>Ocorrências!H1233</f>
        <v>0</v>
      </c>
    </row>
    <row r="1238" spans="1:8" x14ac:dyDescent="0.2">
      <c r="A1238" s="156">
        <f>Ocorrências!G1234</f>
        <v>0</v>
      </c>
      <c r="B1238" s="136">
        <f>Ocorrências!B1234</f>
        <v>0</v>
      </c>
      <c r="C1238" s="136">
        <f>Ocorrências!C1234</f>
        <v>0</v>
      </c>
      <c r="D1238" s="136">
        <f>Ocorrências!D1234</f>
        <v>0</v>
      </c>
      <c r="E1238" s="136">
        <f>Ocorrências!E1234</f>
        <v>0</v>
      </c>
      <c r="F1238" s="136">
        <f>Ocorrências!F1234</f>
        <v>0</v>
      </c>
      <c r="G1238" s="135">
        <f>Ocorrências!A1234</f>
        <v>0</v>
      </c>
      <c r="H1238" s="136">
        <f>Ocorrências!H1234</f>
        <v>0</v>
      </c>
    </row>
    <row r="1239" spans="1:8" x14ac:dyDescent="0.2">
      <c r="A1239" s="156">
        <f>Ocorrências!G1235</f>
        <v>0</v>
      </c>
      <c r="B1239" s="136">
        <f>Ocorrências!B1235</f>
        <v>0</v>
      </c>
      <c r="C1239" s="136">
        <f>Ocorrências!C1235</f>
        <v>0</v>
      </c>
      <c r="D1239" s="136">
        <f>Ocorrências!D1235</f>
        <v>0</v>
      </c>
      <c r="E1239" s="136">
        <f>Ocorrências!E1235</f>
        <v>0</v>
      </c>
      <c r="F1239" s="136">
        <f>Ocorrências!F1235</f>
        <v>0</v>
      </c>
      <c r="G1239" s="135">
        <f>Ocorrências!A1235</f>
        <v>0</v>
      </c>
      <c r="H1239" s="136">
        <f>Ocorrências!H1235</f>
        <v>0</v>
      </c>
    </row>
    <row r="1240" spans="1:8" x14ac:dyDescent="0.2">
      <c r="A1240" s="156">
        <f>Ocorrências!G1236</f>
        <v>0</v>
      </c>
      <c r="B1240" s="136">
        <f>Ocorrências!B1236</f>
        <v>0</v>
      </c>
      <c r="C1240" s="136">
        <f>Ocorrências!C1236</f>
        <v>0</v>
      </c>
      <c r="D1240" s="136">
        <f>Ocorrências!D1236</f>
        <v>0</v>
      </c>
      <c r="E1240" s="136">
        <f>Ocorrências!E1236</f>
        <v>0</v>
      </c>
      <c r="F1240" s="136">
        <f>Ocorrências!F1236</f>
        <v>0</v>
      </c>
      <c r="G1240" s="135">
        <f>Ocorrências!A1236</f>
        <v>0</v>
      </c>
      <c r="H1240" s="136">
        <f>Ocorrências!H1236</f>
        <v>0</v>
      </c>
    </row>
    <row r="1241" spans="1:8" x14ac:dyDescent="0.2">
      <c r="A1241" s="156">
        <f>Ocorrências!G1237</f>
        <v>0</v>
      </c>
      <c r="B1241" s="136">
        <f>Ocorrências!B1237</f>
        <v>0</v>
      </c>
      <c r="C1241" s="136">
        <f>Ocorrências!C1237</f>
        <v>0</v>
      </c>
      <c r="D1241" s="136">
        <f>Ocorrências!D1237</f>
        <v>0</v>
      </c>
      <c r="E1241" s="136">
        <f>Ocorrências!E1237</f>
        <v>0</v>
      </c>
      <c r="F1241" s="136">
        <f>Ocorrências!F1237</f>
        <v>0</v>
      </c>
      <c r="G1241" s="135">
        <f>Ocorrências!A1237</f>
        <v>0</v>
      </c>
      <c r="H1241" s="136">
        <f>Ocorrências!H1237</f>
        <v>0</v>
      </c>
    </row>
    <row r="1242" spans="1:8" x14ac:dyDescent="0.2">
      <c r="A1242" s="156">
        <f>Ocorrências!G1238</f>
        <v>0</v>
      </c>
      <c r="B1242" s="136">
        <f>Ocorrências!B1238</f>
        <v>0</v>
      </c>
      <c r="C1242" s="136">
        <f>Ocorrências!C1238</f>
        <v>0</v>
      </c>
      <c r="D1242" s="136">
        <f>Ocorrências!D1238</f>
        <v>0</v>
      </c>
      <c r="E1242" s="136">
        <f>Ocorrências!E1238</f>
        <v>0</v>
      </c>
      <c r="F1242" s="136">
        <f>Ocorrências!F1238</f>
        <v>0</v>
      </c>
      <c r="G1242" s="135">
        <f>Ocorrências!A1238</f>
        <v>0</v>
      </c>
      <c r="H1242" s="136">
        <f>Ocorrências!H1238</f>
        <v>0</v>
      </c>
    </row>
    <row r="1243" spans="1:8" x14ac:dyDescent="0.2">
      <c r="A1243" s="156">
        <f>Ocorrências!G1239</f>
        <v>0</v>
      </c>
      <c r="B1243" s="136">
        <f>Ocorrências!B1239</f>
        <v>0</v>
      </c>
      <c r="C1243" s="136">
        <f>Ocorrências!C1239</f>
        <v>0</v>
      </c>
      <c r="D1243" s="136">
        <f>Ocorrências!D1239</f>
        <v>0</v>
      </c>
      <c r="E1243" s="136">
        <f>Ocorrências!E1239</f>
        <v>0</v>
      </c>
      <c r="F1243" s="136">
        <f>Ocorrências!F1239</f>
        <v>0</v>
      </c>
      <c r="G1243" s="135">
        <f>Ocorrências!A1239</f>
        <v>0</v>
      </c>
      <c r="H1243" s="136">
        <f>Ocorrências!H1239</f>
        <v>0</v>
      </c>
    </row>
    <row r="1244" spans="1:8" x14ac:dyDescent="0.2">
      <c r="A1244" s="156">
        <f>Ocorrências!G1240</f>
        <v>0</v>
      </c>
      <c r="B1244" s="136">
        <f>Ocorrências!B1240</f>
        <v>0</v>
      </c>
      <c r="C1244" s="136">
        <f>Ocorrências!C1240</f>
        <v>0</v>
      </c>
      <c r="D1244" s="136">
        <f>Ocorrências!D1240</f>
        <v>0</v>
      </c>
      <c r="E1244" s="136">
        <f>Ocorrências!E1240</f>
        <v>0</v>
      </c>
      <c r="F1244" s="136">
        <f>Ocorrências!F1240</f>
        <v>0</v>
      </c>
      <c r="G1244" s="135">
        <f>Ocorrências!A1240</f>
        <v>0</v>
      </c>
      <c r="H1244" s="136">
        <f>Ocorrências!H1240</f>
        <v>0</v>
      </c>
    </row>
    <row r="1245" spans="1:8" x14ac:dyDescent="0.2">
      <c r="A1245" s="156">
        <f>Ocorrências!G1241</f>
        <v>0</v>
      </c>
      <c r="B1245" s="136">
        <f>Ocorrências!B1241</f>
        <v>0</v>
      </c>
      <c r="C1245" s="136">
        <f>Ocorrências!C1241</f>
        <v>0</v>
      </c>
      <c r="D1245" s="136">
        <f>Ocorrências!D1241</f>
        <v>0</v>
      </c>
      <c r="E1245" s="136">
        <f>Ocorrências!E1241</f>
        <v>0</v>
      </c>
      <c r="F1245" s="136">
        <f>Ocorrências!F1241</f>
        <v>0</v>
      </c>
      <c r="G1245" s="135">
        <f>Ocorrências!A1241</f>
        <v>0</v>
      </c>
      <c r="H1245" s="136">
        <f>Ocorrências!H1241</f>
        <v>0</v>
      </c>
    </row>
    <row r="1246" spans="1:8" x14ac:dyDescent="0.2">
      <c r="A1246" s="156">
        <f>Ocorrências!G1242</f>
        <v>0</v>
      </c>
      <c r="B1246" s="136">
        <f>Ocorrências!B1242</f>
        <v>0</v>
      </c>
      <c r="C1246" s="136">
        <f>Ocorrências!C1242</f>
        <v>0</v>
      </c>
      <c r="D1246" s="136">
        <f>Ocorrências!D1242</f>
        <v>0</v>
      </c>
      <c r="E1246" s="136">
        <f>Ocorrências!E1242</f>
        <v>0</v>
      </c>
      <c r="F1246" s="136">
        <f>Ocorrências!F1242</f>
        <v>0</v>
      </c>
      <c r="G1246" s="135">
        <f>Ocorrências!A1242</f>
        <v>0</v>
      </c>
      <c r="H1246" s="136">
        <f>Ocorrências!H1242</f>
        <v>0</v>
      </c>
    </row>
    <row r="1247" spans="1:8" x14ac:dyDescent="0.2">
      <c r="A1247" s="156">
        <f>Ocorrências!G1243</f>
        <v>0</v>
      </c>
      <c r="B1247" s="136">
        <f>Ocorrências!B1243</f>
        <v>0</v>
      </c>
      <c r="C1247" s="136">
        <f>Ocorrências!C1243</f>
        <v>0</v>
      </c>
      <c r="D1247" s="136">
        <f>Ocorrências!D1243</f>
        <v>0</v>
      </c>
      <c r="E1247" s="136">
        <f>Ocorrências!E1243</f>
        <v>0</v>
      </c>
      <c r="F1247" s="136">
        <f>Ocorrências!F1243</f>
        <v>0</v>
      </c>
      <c r="G1247" s="135">
        <f>Ocorrências!A1243</f>
        <v>0</v>
      </c>
      <c r="H1247" s="136">
        <f>Ocorrências!H1243</f>
        <v>0</v>
      </c>
    </row>
    <row r="1248" spans="1:8" x14ac:dyDescent="0.2">
      <c r="A1248" s="156">
        <f>Ocorrências!G1244</f>
        <v>0</v>
      </c>
      <c r="B1248" s="136">
        <f>Ocorrências!B1244</f>
        <v>0</v>
      </c>
      <c r="C1248" s="136">
        <f>Ocorrências!C1244</f>
        <v>0</v>
      </c>
      <c r="D1248" s="136">
        <f>Ocorrências!D1244</f>
        <v>0</v>
      </c>
      <c r="E1248" s="136">
        <f>Ocorrências!E1244</f>
        <v>0</v>
      </c>
      <c r="F1248" s="136">
        <f>Ocorrências!F1244</f>
        <v>0</v>
      </c>
      <c r="G1248" s="135">
        <f>Ocorrências!A1244</f>
        <v>0</v>
      </c>
      <c r="H1248" s="136">
        <f>Ocorrências!H1244</f>
        <v>0</v>
      </c>
    </row>
    <row r="1249" spans="1:8" x14ac:dyDescent="0.2">
      <c r="A1249" s="156">
        <f>Ocorrências!G1245</f>
        <v>0</v>
      </c>
      <c r="B1249" s="136">
        <f>Ocorrências!B1245</f>
        <v>0</v>
      </c>
      <c r="C1249" s="136">
        <f>Ocorrências!C1245</f>
        <v>0</v>
      </c>
      <c r="D1249" s="136">
        <f>Ocorrências!D1245</f>
        <v>0</v>
      </c>
      <c r="E1249" s="136">
        <f>Ocorrências!E1245</f>
        <v>0</v>
      </c>
      <c r="F1249" s="136">
        <f>Ocorrências!F1245</f>
        <v>0</v>
      </c>
      <c r="G1249" s="135">
        <f>Ocorrências!A1245</f>
        <v>0</v>
      </c>
      <c r="H1249" s="136">
        <f>Ocorrências!H1245</f>
        <v>0</v>
      </c>
    </row>
    <row r="1250" spans="1:8" x14ac:dyDescent="0.2">
      <c r="A1250" s="156">
        <f>Ocorrências!G1246</f>
        <v>0</v>
      </c>
      <c r="B1250" s="136">
        <f>Ocorrências!B1246</f>
        <v>0</v>
      </c>
      <c r="C1250" s="136">
        <f>Ocorrências!C1246</f>
        <v>0</v>
      </c>
      <c r="D1250" s="136">
        <f>Ocorrências!D1246</f>
        <v>0</v>
      </c>
      <c r="E1250" s="136">
        <f>Ocorrências!E1246</f>
        <v>0</v>
      </c>
      <c r="F1250" s="136">
        <f>Ocorrências!F1246</f>
        <v>0</v>
      </c>
      <c r="G1250" s="135">
        <f>Ocorrências!A1246</f>
        <v>0</v>
      </c>
      <c r="H1250" s="136">
        <f>Ocorrências!H1246</f>
        <v>0</v>
      </c>
    </row>
    <row r="1251" spans="1:8" x14ac:dyDescent="0.2">
      <c r="A1251" s="156">
        <f>Ocorrências!G1247</f>
        <v>0</v>
      </c>
      <c r="B1251" s="136">
        <f>Ocorrências!B1247</f>
        <v>0</v>
      </c>
      <c r="C1251" s="136">
        <f>Ocorrências!C1247</f>
        <v>0</v>
      </c>
      <c r="D1251" s="136">
        <f>Ocorrências!D1247</f>
        <v>0</v>
      </c>
      <c r="E1251" s="136">
        <f>Ocorrências!E1247</f>
        <v>0</v>
      </c>
      <c r="F1251" s="136">
        <f>Ocorrências!F1247</f>
        <v>0</v>
      </c>
      <c r="G1251" s="135">
        <f>Ocorrências!A1247</f>
        <v>0</v>
      </c>
      <c r="H1251" s="136">
        <f>Ocorrências!H1247</f>
        <v>0</v>
      </c>
    </row>
    <row r="1252" spans="1:8" x14ac:dyDescent="0.2">
      <c r="A1252" s="156">
        <f>Ocorrências!G1248</f>
        <v>0</v>
      </c>
      <c r="B1252" s="136">
        <f>Ocorrências!B1248</f>
        <v>0</v>
      </c>
      <c r="C1252" s="136">
        <f>Ocorrências!C1248</f>
        <v>0</v>
      </c>
      <c r="D1252" s="136">
        <f>Ocorrências!D1248</f>
        <v>0</v>
      </c>
      <c r="E1252" s="136">
        <f>Ocorrências!E1248</f>
        <v>0</v>
      </c>
      <c r="F1252" s="136">
        <f>Ocorrências!F1248</f>
        <v>0</v>
      </c>
      <c r="G1252" s="135">
        <f>Ocorrências!A1248</f>
        <v>0</v>
      </c>
      <c r="H1252" s="136">
        <f>Ocorrências!H1248</f>
        <v>0</v>
      </c>
    </row>
    <row r="1253" spans="1:8" x14ac:dyDescent="0.2">
      <c r="A1253" s="156">
        <f>Ocorrências!G1249</f>
        <v>0</v>
      </c>
      <c r="B1253" s="136">
        <f>Ocorrências!B1249</f>
        <v>0</v>
      </c>
      <c r="C1253" s="136">
        <f>Ocorrências!C1249</f>
        <v>0</v>
      </c>
      <c r="D1253" s="136">
        <f>Ocorrências!D1249</f>
        <v>0</v>
      </c>
      <c r="E1253" s="136">
        <f>Ocorrências!E1249</f>
        <v>0</v>
      </c>
      <c r="F1253" s="136">
        <f>Ocorrências!F1249</f>
        <v>0</v>
      </c>
      <c r="G1253" s="135">
        <f>Ocorrências!A1249</f>
        <v>0</v>
      </c>
      <c r="H1253" s="136">
        <f>Ocorrências!H1249</f>
        <v>0</v>
      </c>
    </row>
    <row r="1254" spans="1:8" x14ac:dyDescent="0.2">
      <c r="A1254" s="156">
        <f>Ocorrências!G1250</f>
        <v>0</v>
      </c>
      <c r="B1254" s="136">
        <f>Ocorrências!B1250</f>
        <v>0</v>
      </c>
      <c r="C1254" s="136">
        <f>Ocorrências!C1250</f>
        <v>0</v>
      </c>
      <c r="D1254" s="136">
        <f>Ocorrências!D1250</f>
        <v>0</v>
      </c>
      <c r="E1254" s="136">
        <f>Ocorrências!E1250</f>
        <v>0</v>
      </c>
      <c r="F1254" s="136">
        <f>Ocorrências!F1250</f>
        <v>0</v>
      </c>
      <c r="G1254" s="135">
        <f>Ocorrências!A1250</f>
        <v>0</v>
      </c>
      <c r="H1254" s="136">
        <f>Ocorrências!H1250</f>
        <v>0</v>
      </c>
    </row>
    <row r="1255" spans="1:8" x14ac:dyDescent="0.2">
      <c r="A1255" s="156">
        <f>Ocorrências!G1251</f>
        <v>0</v>
      </c>
      <c r="B1255" s="136">
        <f>Ocorrências!B1251</f>
        <v>0</v>
      </c>
      <c r="C1255" s="136">
        <f>Ocorrências!C1251</f>
        <v>0</v>
      </c>
      <c r="D1255" s="136">
        <f>Ocorrências!D1251</f>
        <v>0</v>
      </c>
      <c r="E1255" s="136">
        <f>Ocorrências!E1251</f>
        <v>0</v>
      </c>
      <c r="F1255" s="136">
        <f>Ocorrências!F1251</f>
        <v>0</v>
      </c>
      <c r="G1255" s="135">
        <f>Ocorrências!A1251</f>
        <v>0</v>
      </c>
      <c r="H1255" s="136">
        <f>Ocorrências!H1251</f>
        <v>0</v>
      </c>
    </row>
    <row r="1256" spans="1:8" x14ac:dyDescent="0.2">
      <c r="A1256" s="156">
        <f>Ocorrências!G1252</f>
        <v>0</v>
      </c>
      <c r="B1256" s="136">
        <f>Ocorrências!B1252</f>
        <v>0</v>
      </c>
      <c r="C1256" s="136">
        <f>Ocorrências!C1252</f>
        <v>0</v>
      </c>
      <c r="D1256" s="136">
        <f>Ocorrências!D1252</f>
        <v>0</v>
      </c>
      <c r="E1256" s="136">
        <f>Ocorrências!E1252</f>
        <v>0</v>
      </c>
      <c r="F1256" s="136">
        <f>Ocorrências!F1252</f>
        <v>0</v>
      </c>
      <c r="G1256" s="135">
        <f>Ocorrências!A1252</f>
        <v>0</v>
      </c>
      <c r="H1256" s="136">
        <f>Ocorrências!H1252</f>
        <v>0</v>
      </c>
    </row>
    <row r="1257" spans="1:8" x14ac:dyDescent="0.2">
      <c r="A1257" s="156">
        <f>Ocorrências!G1253</f>
        <v>0</v>
      </c>
      <c r="B1257" s="136">
        <f>Ocorrências!B1253</f>
        <v>0</v>
      </c>
      <c r="C1257" s="136">
        <f>Ocorrências!C1253</f>
        <v>0</v>
      </c>
      <c r="D1257" s="136">
        <f>Ocorrências!D1253</f>
        <v>0</v>
      </c>
      <c r="E1257" s="136">
        <f>Ocorrências!E1253</f>
        <v>0</v>
      </c>
      <c r="F1257" s="136">
        <f>Ocorrências!F1253</f>
        <v>0</v>
      </c>
      <c r="G1257" s="135">
        <f>Ocorrências!A1253</f>
        <v>0</v>
      </c>
      <c r="H1257" s="136">
        <f>Ocorrências!H1253</f>
        <v>0</v>
      </c>
    </row>
    <row r="1258" spans="1:8" x14ac:dyDescent="0.2">
      <c r="A1258" s="156">
        <f>Ocorrências!G1254</f>
        <v>0</v>
      </c>
      <c r="B1258" s="136">
        <f>Ocorrências!B1254</f>
        <v>0</v>
      </c>
      <c r="C1258" s="136">
        <f>Ocorrências!C1254</f>
        <v>0</v>
      </c>
      <c r="D1258" s="136">
        <f>Ocorrências!D1254</f>
        <v>0</v>
      </c>
      <c r="E1258" s="136">
        <f>Ocorrências!E1254</f>
        <v>0</v>
      </c>
      <c r="F1258" s="136">
        <f>Ocorrências!F1254</f>
        <v>0</v>
      </c>
      <c r="G1258" s="135">
        <f>Ocorrências!A1254</f>
        <v>0</v>
      </c>
      <c r="H1258" s="136">
        <f>Ocorrências!H1254</f>
        <v>0</v>
      </c>
    </row>
    <row r="1259" spans="1:8" x14ac:dyDescent="0.2">
      <c r="A1259" s="156">
        <f>Ocorrências!G1255</f>
        <v>0</v>
      </c>
      <c r="B1259" s="136">
        <f>Ocorrências!B1255</f>
        <v>0</v>
      </c>
      <c r="C1259" s="136">
        <f>Ocorrências!C1255</f>
        <v>0</v>
      </c>
      <c r="D1259" s="136">
        <f>Ocorrências!D1255</f>
        <v>0</v>
      </c>
      <c r="E1259" s="136">
        <f>Ocorrências!E1255</f>
        <v>0</v>
      </c>
      <c r="F1259" s="136">
        <f>Ocorrências!F1255</f>
        <v>0</v>
      </c>
      <c r="G1259" s="135">
        <f>Ocorrências!A1255</f>
        <v>0</v>
      </c>
      <c r="H1259" s="136">
        <f>Ocorrências!H1255</f>
        <v>0</v>
      </c>
    </row>
    <row r="1260" spans="1:8" x14ac:dyDescent="0.2">
      <c r="A1260" s="156">
        <f>Ocorrências!G1256</f>
        <v>0</v>
      </c>
      <c r="B1260" s="136">
        <f>Ocorrências!B1256</f>
        <v>0</v>
      </c>
      <c r="C1260" s="136">
        <f>Ocorrências!C1256</f>
        <v>0</v>
      </c>
      <c r="D1260" s="136">
        <f>Ocorrências!D1256</f>
        <v>0</v>
      </c>
      <c r="E1260" s="136">
        <f>Ocorrências!E1256</f>
        <v>0</v>
      </c>
      <c r="F1260" s="136">
        <f>Ocorrências!F1256</f>
        <v>0</v>
      </c>
      <c r="G1260" s="135">
        <f>Ocorrências!A1256</f>
        <v>0</v>
      </c>
      <c r="H1260" s="136">
        <f>Ocorrências!H1256</f>
        <v>0</v>
      </c>
    </row>
    <row r="1261" spans="1:8" x14ac:dyDescent="0.2">
      <c r="A1261" s="156">
        <f>Ocorrências!G1257</f>
        <v>0</v>
      </c>
      <c r="B1261" s="136">
        <f>Ocorrências!B1257</f>
        <v>0</v>
      </c>
      <c r="C1261" s="136">
        <f>Ocorrências!C1257</f>
        <v>0</v>
      </c>
      <c r="D1261" s="136">
        <f>Ocorrências!D1257</f>
        <v>0</v>
      </c>
      <c r="E1261" s="136">
        <f>Ocorrências!E1257</f>
        <v>0</v>
      </c>
      <c r="F1261" s="136">
        <f>Ocorrências!F1257</f>
        <v>0</v>
      </c>
      <c r="G1261" s="135">
        <f>Ocorrências!A1257</f>
        <v>0</v>
      </c>
      <c r="H1261" s="136">
        <f>Ocorrências!H1257</f>
        <v>0</v>
      </c>
    </row>
    <row r="1262" spans="1:8" x14ac:dyDescent="0.2">
      <c r="A1262" s="156">
        <f>Ocorrências!G1258</f>
        <v>0</v>
      </c>
      <c r="B1262" s="136">
        <f>Ocorrências!B1258</f>
        <v>0</v>
      </c>
      <c r="C1262" s="136">
        <f>Ocorrências!C1258</f>
        <v>0</v>
      </c>
      <c r="D1262" s="136">
        <f>Ocorrências!D1258</f>
        <v>0</v>
      </c>
      <c r="E1262" s="136">
        <f>Ocorrências!E1258</f>
        <v>0</v>
      </c>
      <c r="F1262" s="136">
        <f>Ocorrências!F1258</f>
        <v>0</v>
      </c>
      <c r="G1262" s="135">
        <f>Ocorrências!A1258</f>
        <v>0</v>
      </c>
      <c r="H1262" s="136">
        <f>Ocorrências!H1258</f>
        <v>0</v>
      </c>
    </row>
    <row r="1263" spans="1:8" x14ac:dyDescent="0.2">
      <c r="A1263" s="156">
        <f>Ocorrências!G1259</f>
        <v>0</v>
      </c>
      <c r="B1263" s="136">
        <f>Ocorrências!B1259</f>
        <v>0</v>
      </c>
      <c r="C1263" s="136">
        <f>Ocorrências!C1259</f>
        <v>0</v>
      </c>
      <c r="D1263" s="136">
        <f>Ocorrências!D1259</f>
        <v>0</v>
      </c>
      <c r="E1263" s="136">
        <f>Ocorrências!E1259</f>
        <v>0</v>
      </c>
      <c r="F1263" s="136">
        <f>Ocorrências!F1259</f>
        <v>0</v>
      </c>
      <c r="G1263" s="135">
        <f>Ocorrências!A1259</f>
        <v>0</v>
      </c>
      <c r="H1263" s="136">
        <f>Ocorrências!H1259</f>
        <v>0</v>
      </c>
    </row>
    <row r="1264" spans="1:8" x14ac:dyDescent="0.2">
      <c r="A1264" s="156">
        <f>Ocorrências!G1260</f>
        <v>0</v>
      </c>
      <c r="B1264" s="136">
        <f>Ocorrências!B1260</f>
        <v>0</v>
      </c>
      <c r="C1264" s="136">
        <f>Ocorrências!C1260</f>
        <v>0</v>
      </c>
      <c r="D1264" s="136">
        <f>Ocorrências!D1260</f>
        <v>0</v>
      </c>
      <c r="E1264" s="136">
        <f>Ocorrências!E1260</f>
        <v>0</v>
      </c>
      <c r="F1264" s="136">
        <f>Ocorrências!F1260</f>
        <v>0</v>
      </c>
      <c r="G1264" s="135">
        <f>Ocorrências!A1260</f>
        <v>0</v>
      </c>
      <c r="H1264" s="136">
        <f>Ocorrências!H1260</f>
        <v>0</v>
      </c>
    </row>
    <row r="1265" spans="1:8" x14ac:dyDescent="0.2">
      <c r="A1265" s="156">
        <f>Ocorrências!G1261</f>
        <v>0</v>
      </c>
      <c r="B1265" s="136">
        <f>Ocorrências!B1261</f>
        <v>0</v>
      </c>
      <c r="C1265" s="136">
        <f>Ocorrências!C1261</f>
        <v>0</v>
      </c>
      <c r="D1265" s="136">
        <f>Ocorrências!D1261</f>
        <v>0</v>
      </c>
      <c r="E1265" s="136">
        <f>Ocorrências!E1261</f>
        <v>0</v>
      </c>
      <c r="F1265" s="136">
        <f>Ocorrências!F1261</f>
        <v>0</v>
      </c>
      <c r="G1265" s="135">
        <f>Ocorrências!A1261</f>
        <v>0</v>
      </c>
      <c r="H1265" s="136">
        <f>Ocorrências!H1261</f>
        <v>0</v>
      </c>
    </row>
    <row r="1266" spans="1:8" x14ac:dyDescent="0.2">
      <c r="A1266" s="156">
        <f>Ocorrências!G1262</f>
        <v>0</v>
      </c>
      <c r="B1266" s="136">
        <f>Ocorrências!B1262</f>
        <v>0</v>
      </c>
      <c r="C1266" s="136">
        <f>Ocorrências!C1262</f>
        <v>0</v>
      </c>
      <c r="D1266" s="136">
        <f>Ocorrências!D1262</f>
        <v>0</v>
      </c>
      <c r="E1266" s="136">
        <f>Ocorrências!E1262</f>
        <v>0</v>
      </c>
      <c r="F1266" s="136">
        <f>Ocorrências!F1262</f>
        <v>0</v>
      </c>
      <c r="G1266" s="135">
        <f>Ocorrências!A1262</f>
        <v>0</v>
      </c>
      <c r="H1266" s="136">
        <f>Ocorrências!H1262</f>
        <v>0</v>
      </c>
    </row>
    <row r="1267" spans="1:8" x14ac:dyDescent="0.2">
      <c r="A1267" s="156">
        <f>Ocorrências!G1263</f>
        <v>0</v>
      </c>
      <c r="B1267" s="136">
        <f>Ocorrências!B1263</f>
        <v>0</v>
      </c>
      <c r="C1267" s="136">
        <f>Ocorrências!C1263</f>
        <v>0</v>
      </c>
      <c r="D1267" s="136">
        <f>Ocorrências!D1263</f>
        <v>0</v>
      </c>
      <c r="E1267" s="136">
        <f>Ocorrências!E1263</f>
        <v>0</v>
      </c>
      <c r="F1267" s="136">
        <f>Ocorrências!F1263</f>
        <v>0</v>
      </c>
      <c r="G1267" s="135">
        <f>Ocorrências!A1263</f>
        <v>0</v>
      </c>
      <c r="H1267" s="136">
        <f>Ocorrências!H1263</f>
        <v>0</v>
      </c>
    </row>
    <row r="1268" spans="1:8" x14ac:dyDescent="0.2">
      <c r="A1268" s="156">
        <f>Ocorrências!G1264</f>
        <v>0</v>
      </c>
      <c r="B1268" s="136">
        <f>Ocorrências!B1264</f>
        <v>0</v>
      </c>
      <c r="C1268" s="136">
        <f>Ocorrências!C1264</f>
        <v>0</v>
      </c>
      <c r="D1268" s="136">
        <f>Ocorrências!D1264</f>
        <v>0</v>
      </c>
      <c r="E1268" s="136">
        <f>Ocorrências!E1264</f>
        <v>0</v>
      </c>
      <c r="F1268" s="136">
        <f>Ocorrências!F1264</f>
        <v>0</v>
      </c>
      <c r="G1268" s="135">
        <f>Ocorrências!A1264</f>
        <v>0</v>
      </c>
      <c r="H1268" s="136">
        <f>Ocorrências!H1264</f>
        <v>0</v>
      </c>
    </row>
    <row r="1269" spans="1:8" x14ac:dyDescent="0.2">
      <c r="A1269" s="156">
        <f>Ocorrências!G1265</f>
        <v>0</v>
      </c>
      <c r="B1269" s="136">
        <f>Ocorrências!B1265</f>
        <v>0</v>
      </c>
      <c r="C1269" s="136">
        <f>Ocorrências!C1265</f>
        <v>0</v>
      </c>
      <c r="D1269" s="136">
        <f>Ocorrências!D1265</f>
        <v>0</v>
      </c>
      <c r="E1269" s="136">
        <f>Ocorrências!E1265</f>
        <v>0</v>
      </c>
      <c r="F1269" s="136">
        <f>Ocorrências!F1265</f>
        <v>0</v>
      </c>
      <c r="G1269" s="135">
        <f>Ocorrências!A1265</f>
        <v>0</v>
      </c>
      <c r="H1269" s="136">
        <f>Ocorrências!H1265</f>
        <v>0</v>
      </c>
    </row>
    <row r="1270" spans="1:8" x14ac:dyDescent="0.2">
      <c r="A1270" s="156">
        <f>Ocorrências!G1266</f>
        <v>0</v>
      </c>
      <c r="B1270" s="136">
        <f>Ocorrências!B1266</f>
        <v>0</v>
      </c>
      <c r="C1270" s="136">
        <f>Ocorrências!C1266</f>
        <v>0</v>
      </c>
      <c r="D1270" s="136">
        <f>Ocorrências!D1266</f>
        <v>0</v>
      </c>
      <c r="E1270" s="136">
        <f>Ocorrências!E1266</f>
        <v>0</v>
      </c>
      <c r="F1270" s="136">
        <f>Ocorrências!F1266</f>
        <v>0</v>
      </c>
      <c r="G1270" s="135">
        <f>Ocorrências!A1266</f>
        <v>0</v>
      </c>
      <c r="H1270" s="136">
        <f>Ocorrências!H1266</f>
        <v>0</v>
      </c>
    </row>
    <row r="1271" spans="1:8" x14ac:dyDescent="0.2">
      <c r="A1271" s="156">
        <f>Ocorrências!G1267</f>
        <v>0</v>
      </c>
      <c r="B1271" s="136">
        <f>Ocorrências!B1267</f>
        <v>0</v>
      </c>
      <c r="C1271" s="136">
        <f>Ocorrências!C1267</f>
        <v>0</v>
      </c>
      <c r="D1271" s="136">
        <f>Ocorrências!D1267</f>
        <v>0</v>
      </c>
      <c r="E1271" s="136">
        <f>Ocorrências!E1267</f>
        <v>0</v>
      </c>
      <c r="F1271" s="136">
        <f>Ocorrências!F1267</f>
        <v>0</v>
      </c>
      <c r="G1271" s="135">
        <f>Ocorrências!A1267</f>
        <v>0</v>
      </c>
      <c r="H1271" s="136">
        <f>Ocorrências!H1267</f>
        <v>0</v>
      </c>
    </row>
    <row r="1272" spans="1:8" x14ac:dyDescent="0.2">
      <c r="A1272" s="156">
        <f>Ocorrências!G1268</f>
        <v>0</v>
      </c>
      <c r="B1272" s="136">
        <f>Ocorrências!B1268</f>
        <v>0</v>
      </c>
      <c r="C1272" s="136">
        <f>Ocorrências!C1268</f>
        <v>0</v>
      </c>
      <c r="D1272" s="136">
        <f>Ocorrências!D1268</f>
        <v>0</v>
      </c>
      <c r="E1272" s="136">
        <f>Ocorrências!E1268</f>
        <v>0</v>
      </c>
      <c r="F1272" s="136">
        <f>Ocorrências!F1268</f>
        <v>0</v>
      </c>
      <c r="G1272" s="135">
        <f>Ocorrências!A1268</f>
        <v>0</v>
      </c>
      <c r="H1272" s="136">
        <f>Ocorrências!H1268</f>
        <v>0</v>
      </c>
    </row>
    <row r="1273" spans="1:8" x14ac:dyDescent="0.2">
      <c r="A1273" s="156">
        <f>Ocorrências!G1269</f>
        <v>0</v>
      </c>
      <c r="B1273" s="136">
        <f>Ocorrências!B1269</f>
        <v>0</v>
      </c>
      <c r="C1273" s="136">
        <f>Ocorrências!C1269</f>
        <v>0</v>
      </c>
      <c r="D1273" s="136">
        <f>Ocorrências!D1269</f>
        <v>0</v>
      </c>
      <c r="E1273" s="136">
        <f>Ocorrências!E1269</f>
        <v>0</v>
      </c>
      <c r="F1273" s="136">
        <f>Ocorrências!F1269</f>
        <v>0</v>
      </c>
      <c r="G1273" s="135">
        <f>Ocorrências!A1269</f>
        <v>0</v>
      </c>
      <c r="H1273" s="136">
        <f>Ocorrências!H1269</f>
        <v>0</v>
      </c>
    </row>
    <row r="1274" spans="1:8" x14ac:dyDescent="0.2">
      <c r="A1274" s="156">
        <f>Ocorrências!G1270</f>
        <v>0</v>
      </c>
      <c r="B1274" s="136">
        <f>Ocorrências!B1270</f>
        <v>0</v>
      </c>
      <c r="C1274" s="136">
        <f>Ocorrências!C1270</f>
        <v>0</v>
      </c>
      <c r="D1274" s="136">
        <f>Ocorrências!D1270</f>
        <v>0</v>
      </c>
      <c r="E1274" s="136">
        <f>Ocorrências!E1270</f>
        <v>0</v>
      </c>
      <c r="F1274" s="136">
        <f>Ocorrências!F1270</f>
        <v>0</v>
      </c>
      <c r="G1274" s="135">
        <f>Ocorrências!A1270</f>
        <v>0</v>
      </c>
      <c r="H1274" s="136">
        <f>Ocorrências!H1270</f>
        <v>0</v>
      </c>
    </row>
    <row r="1275" spans="1:8" x14ac:dyDescent="0.2">
      <c r="A1275" s="156">
        <f>Ocorrências!G1271</f>
        <v>0</v>
      </c>
      <c r="B1275" s="136">
        <f>Ocorrências!B1271</f>
        <v>0</v>
      </c>
      <c r="C1275" s="136">
        <f>Ocorrências!C1271</f>
        <v>0</v>
      </c>
      <c r="D1275" s="136">
        <f>Ocorrências!D1271</f>
        <v>0</v>
      </c>
      <c r="E1275" s="136">
        <f>Ocorrências!E1271</f>
        <v>0</v>
      </c>
      <c r="F1275" s="136">
        <f>Ocorrências!F1271</f>
        <v>0</v>
      </c>
      <c r="G1275" s="135">
        <f>Ocorrências!A1271</f>
        <v>0</v>
      </c>
      <c r="H1275" s="136">
        <f>Ocorrências!H1271</f>
        <v>0</v>
      </c>
    </row>
    <row r="1276" spans="1:8" x14ac:dyDescent="0.2">
      <c r="A1276" s="156">
        <f>Ocorrências!G1272</f>
        <v>0</v>
      </c>
      <c r="B1276" s="136">
        <f>Ocorrências!B1272</f>
        <v>0</v>
      </c>
      <c r="C1276" s="136">
        <f>Ocorrências!C1272</f>
        <v>0</v>
      </c>
      <c r="D1276" s="136">
        <f>Ocorrências!D1272</f>
        <v>0</v>
      </c>
      <c r="E1276" s="136">
        <f>Ocorrências!E1272</f>
        <v>0</v>
      </c>
      <c r="F1276" s="136">
        <f>Ocorrências!F1272</f>
        <v>0</v>
      </c>
      <c r="G1276" s="135">
        <f>Ocorrências!A1272</f>
        <v>0</v>
      </c>
      <c r="H1276" s="136">
        <f>Ocorrências!H1272</f>
        <v>0</v>
      </c>
    </row>
    <row r="1277" spans="1:8" x14ac:dyDescent="0.2">
      <c r="A1277" s="156">
        <f>Ocorrências!G1273</f>
        <v>0</v>
      </c>
      <c r="B1277" s="136">
        <f>Ocorrências!B1273</f>
        <v>0</v>
      </c>
      <c r="C1277" s="136">
        <f>Ocorrências!C1273</f>
        <v>0</v>
      </c>
      <c r="D1277" s="136">
        <f>Ocorrências!D1273</f>
        <v>0</v>
      </c>
      <c r="E1277" s="136">
        <f>Ocorrências!E1273</f>
        <v>0</v>
      </c>
      <c r="F1277" s="136">
        <f>Ocorrências!F1273</f>
        <v>0</v>
      </c>
      <c r="G1277" s="135">
        <f>Ocorrências!A1273</f>
        <v>0</v>
      </c>
      <c r="H1277" s="136">
        <f>Ocorrências!H1273</f>
        <v>0</v>
      </c>
    </row>
    <row r="1278" spans="1:8" x14ac:dyDescent="0.2">
      <c r="A1278" s="156">
        <f>Ocorrências!G1274</f>
        <v>0</v>
      </c>
      <c r="B1278" s="136">
        <f>Ocorrências!B1274</f>
        <v>0</v>
      </c>
      <c r="C1278" s="136">
        <f>Ocorrências!C1274</f>
        <v>0</v>
      </c>
      <c r="D1278" s="136">
        <f>Ocorrências!D1274</f>
        <v>0</v>
      </c>
      <c r="E1278" s="136">
        <f>Ocorrências!E1274</f>
        <v>0</v>
      </c>
      <c r="F1278" s="136">
        <f>Ocorrências!F1274</f>
        <v>0</v>
      </c>
      <c r="G1278" s="135">
        <f>Ocorrências!A1274</f>
        <v>0</v>
      </c>
      <c r="H1278" s="136">
        <f>Ocorrências!H1274</f>
        <v>0</v>
      </c>
    </row>
    <row r="1279" spans="1:8" x14ac:dyDescent="0.2">
      <c r="A1279" s="156">
        <f>Ocorrências!G1275</f>
        <v>0</v>
      </c>
      <c r="B1279" s="136">
        <f>Ocorrências!B1275</f>
        <v>0</v>
      </c>
      <c r="C1279" s="136">
        <f>Ocorrências!C1275</f>
        <v>0</v>
      </c>
      <c r="D1279" s="136">
        <f>Ocorrências!D1275</f>
        <v>0</v>
      </c>
      <c r="E1279" s="136">
        <f>Ocorrências!E1275</f>
        <v>0</v>
      </c>
      <c r="F1279" s="136">
        <f>Ocorrências!F1275</f>
        <v>0</v>
      </c>
      <c r="G1279" s="135">
        <f>Ocorrências!A1275</f>
        <v>0</v>
      </c>
      <c r="H1279" s="136">
        <f>Ocorrências!H1275</f>
        <v>0</v>
      </c>
    </row>
    <row r="1280" spans="1:8" x14ac:dyDescent="0.2">
      <c r="A1280" s="156">
        <f>Ocorrências!G1276</f>
        <v>0</v>
      </c>
      <c r="B1280" s="136">
        <f>Ocorrências!B1276</f>
        <v>0</v>
      </c>
      <c r="C1280" s="136">
        <f>Ocorrências!C1276</f>
        <v>0</v>
      </c>
      <c r="D1280" s="136">
        <f>Ocorrências!D1276</f>
        <v>0</v>
      </c>
      <c r="E1280" s="136">
        <f>Ocorrências!E1276</f>
        <v>0</v>
      </c>
      <c r="F1280" s="136">
        <f>Ocorrências!F1276</f>
        <v>0</v>
      </c>
      <c r="G1280" s="135">
        <f>Ocorrências!A1276</f>
        <v>0</v>
      </c>
      <c r="H1280" s="136">
        <f>Ocorrências!H1276</f>
        <v>0</v>
      </c>
    </row>
    <row r="1281" spans="1:8" x14ac:dyDescent="0.2">
      <c r="A1281" s="156">
        <f>Ocorrências!G1277</f>
        <v>0</v>
      </c>
      <c r="B1281" s="136">
        <f>Ocorrências!B1277</f>
        <v>0</v>
      </c>
      <c r="C1281" s="136">
        <f>Ocorrências!C1277</f>
        <v>0</v>
      </c>
      <c r="D1281" s="136">
        <f>Ocorrências!D1277</f>
        <v>0</v>
      </c>
      <c r="E1281" s="136">
        <f>Ocorrências!E1277</f>
        <v>0</v>
      </c>
      <c r="F1281" s="136">
        <f>Ocorrências!F1277</f>
        <v>0</v>
      </c>
      <c r="G1281" s="135">
        <f>Ocorrências!A1277</f>
        <v>0</v>
      </c>
      <c r="H1281" s="136">
        <f>Ocorrências!H1277</f>
        <v>0</v>
      </c>
    </row>
    <row r="1282" spans="1:8" x14ac:dyDescent="0.2">
      <c r="A1282" s="156">
        <f>Ocorrências!G1278</f>
        <v>0</v>
      </c>
      <c r="B1282" s="136">
        <f>Ocorrências!B1278</f>
        <v>0</v>
      </c>
      <c r="C1282" s="136">
        <f>Ocorrências!C1278</f>
        <v>0</v>
      </c>
      <c r="D1282" s="136">
        <f>Ocorrências!D1278</f>
        <v>0</v>
      </c>
      <c r="E1282" s="136">
        <f>Ocorrências!E1278</f>
        <v>0</v>
      </c>
      <c r="F1282" s="136">
        <f>Ocorrências!F1278</f>
        <v>0</v>
      </c>
      <c r="G1282" s="135">
        <f>Ocorrências!A1278</f>
        <v>0</v>
      </c>
      <c r="H1282" s="136">
        <f>Ocorrências!H1278</f>
        <v>0</v>
      </c>
    </row>
    <row r="1283" spans="1:8" x14ac:dyDescent="0.2">
      <c r="A1283" s="156">
        <f>Ocorrências!G1279</f>
        <v>0</v>
      </c>
      <c r="B1283" s="136">
        <f>Ocorrências!B1279</f>
        <v>0</v>
      </c>
      <c r="C1283" s="136">
        <f>Ocorrências!C1279</f>
        <v>0</v>
      </c>
      <c r="D1283" s="136">
        <f>Ocorrências!D1279</f>
        <v>0</v>
      </c>
      <c r="E1283" s="136">
        <f>Ocorrências!E1279</f>
        <v>0</v>
      </c>
      <c r="F1283" s="136">
        <f>Ocorrências!F1279</f>
        <v>0</v>
      </c>
      <c r="G1283" s="135">
        <f>Ocorrências!A1279</f>
        <v>0</v>
      </c>
      <c r="H1283" s="136">
        <f>Ocorrências!H1279</f>
        <v>0</v>
      </c>
    </row>
    <row r="1284" spans="1:8" x14ac:dyDescent="0.2">
      <c r="A1284" s="156">
        <f>Ocorrências!G1280</f>
        <v>0</v>
      </c>
      <c r="B1284" s="136">
        <f>Ocorrências!B1280</f>
        <v>0</v>
      </c>
      <c r="C1284" s="136">
        <f>Ocorrências!C1280</f>
        <v>0</v>
      </c>
      <c r="D1284" s="136">
        <f>Ocorrências!D1280</f>
        <v>0</v>
      </c>
      <c r="E1284" s="136">
        <f>Ocorrências!E1280</f>
        <v>0</v>
      </c>
      <c r="F1284" s="136">
        <f>Ocorrências!F1280</f>
        <v>0</v>
      </c>
      <c r="G1284" s="135">
        <f>Ocorrências!A1280</f>
        <v>0</v>
      </c>
      <c r="H1284" s="136">
        <f>Ocorrências!H1280</f>
        <v>0</v>
      </c>
    </row>
    <row r="1285" spans="1:8" x14ac:dyDescent="0.2">
      <c r="A1285" s="156">
        <f>Ocorrências!G1281</f>
        <v>0</v>
      </c>
      <c r="B1285" s="136">
        <f>Ocorrências!B1281</f>
        <v>0</v>
      </c>
      <c r="C1285" s="136">
        <f>Ocorrências!C1281</f>
        <v>0</v>
      </c>
      <c r="D1285" s="136">
        <f>Ocorrências!D1281</f>
        <v>0</v>
      </c>
      <c r="E1285" s="136">
        <f>Ocorrências!E1281</f>
        <v>0</v>
      </c>
      <c r="F1285" s="136">
        <f>Ocorrências!F1281</f>
        <v>0</v>
      </c>
      <c r="G1285" s="135">
        <f>Ocorrências!A1281</f>
        <v>0</v>
      </c>
      <c r="H1285" s="136">
        <f>Ocorrências!H1281</f>
        <v>0</v>
      </c>
    </row>
    <row r="1286" spans="1:8" x14ac:dyDescent="0.2">
      <c r="A1286" s="156">
        <f>Ocorrências!G1282</f>
        <v>0</v>
      </c>
      <c r="B1286" s="136">
        <f>Ocorrências!B1282</f>
        <v>0</v>
      </c>
      <c r="C1286" s="136">
        <f>Ocorrências!C1282</f>
        <v>0</v>
      </c>
      <c r="D1286" s="136">
        <f>Ocorrências!D1282</f>
        <v>0</v>
      </c>
      <c r="E1286" s="136">
        <f>Ocorrências!E1282</f>
        <v>0</v>
      </c>
      <c r="F1286" s="136">
        <f>Ocorrências!F1282</f>
        <v>0</v>
      </c>
      <c r="G1286" s="135">
        <f>Ocorrências!A1282</f>
        <v>0</v>
      </c>
      <c r="H1286" s="136">
        <f>Ocorrências!H1282</f>
        <v>0</v>
      </c>
    </row>
    <row r="1287" spans="1:8" x14ac:dyDescent="0.2">
      <c r="A1287" s="156">
        <f>Ocorrências!G1283</f>
        <v>0</v>
      </c>
      <c r="B1287" s="136">
        <f>Ocorrências!B1283</f>
        <v>0</v>
      </c>
      <c r="C1287" s="136">
        <f>Ocorrências!C1283</f>
        <v>0</v>
      </c>
      <c r="D1287" s="136">
        <f>Ocorrências!D1283</f>
        <v>0</v>
      </c>
      <c r="E1287" s="136">
        <f>Ocorrências!E1283</f>
        <v>0</v>
      </c>
      <c r="F1287" s="136">
        <f>Ocorrências!F1283</f>
        <v>0</v>
      </c>
      <c r="G1287" s="135">
        <f>Ocorrências!A1283</f>
        <v>0</v>
      </c>
      <c r="H1287" s="136">
        <f>Ocorrências!H1283</f>
        <v>0</v>
      </c>
    </row>
    <row r="1288" spans="1:8" x14ac:dyDescent="0.2">
      <c r="A1288" s="156">
        <f>Ocorrências!G1284</f>
        <v>0</v>
      </c>
      <c r="B1288" s="136">
        <f>Ocorrências!B1284</f>
        <v>0</v>
      </c>
      <c r="C1288" s="136">
        <f>Ocorrências!C1284</f>
        <v>0</v>
      </c>
      <c r="D1288" s="136">
        <f>Ocorrências!D1284</f>
        <v>0</v>
      </c>
      <c r="E1288" s="136">
        <f>Ocorrências!E1284</f>
        <v>0</v>
      </c>
      <c r="F1288" s="136">
        <f>Ocorrências!F1284</f>
        <v>0</v>
      </c>
      <c r="G1288" s="135">
        <f>Ocorrências!A1284</f>
        <v>0</v>
      </c>
      <c r="H1288" s="136">
        <f>Ocorrências!H1284</f>
        <v>0</v>
      </c>
    </row>
    <row r="1289" spans="1:8" x14ac:dyDescent="0.2">
      <c r="A1289" s="156">
        <f>Ocorrências!G1285</f>
        <v>0</v>
      </c>
      <c r="B1289" s="136">
        <f>Ocorrências!B1285</f>
        <v>0</v>
      </c>
      <c r="C1289" s="136">
        <f>Ocorrências!C1285</f>
        <v>0</v>
      </c>
      <c r="D1289" s="136">
        <f>Ocorrências!D1285</f>
        <v>0</v>
      </c>
      <c r="E1289" s="136">
        <f>Ocorrências!E1285</f>
        <v>0</v>
      </c>
      <c r="F1289" s="136">
        <f>Ocorrências!F1285</f>
        <v>0</v>
      </c>
      <c r="G1289" s="135">
        <f>Ocorrências!A1285</f>
        <v>0</v>
      </c>
      <c r="H1289" s="136">
        <f>Ocorrências!H1285</f>
        <v>0</v>
      </c>
    </row>
    <row r="1290" spans="1:8" x14ac:dyDescent="0.2">
      <c r="A1290" s="156">
        <f>Ocorrências!G1286</f>
        <v>0</v>
      </c>
      <c r="B1290" s="136">
        <f>Ocorrências!B1286</f>
        <v>0</v>
      </c>
      <c r="C1290" s="136">
        <f>Ocorrências!C1286</f>
        <v>0</v>
      </c>
      <c r="D1290" s="136">
        <f>Ocorrências!D1286</f>
        <v>0</v>
      </c>
      <c r="E1290" s="136">
        <f>Ocorrências!E1286</f>
        <v>0</v>
      </c>
      <c r="F1290" s="136">
        <f>Ocorrências!F1286</f>
        <v>0</v>
      </c>
      <c r="G1290" s="135">
        <f>Ocorrências!A1286</f>
        <v>0</v>
      </c>
      <c r="H1290" s="136">
        <f>Ocorrências!H1286</f>
        <v>0</v>
      </c>
    </row>
    <row r="1291" spans="1:8" x14ac:dyDescent="0.2">
      <c r="A1291" s="156">
        <f>Ocorrências!G1287</f>
        <v>0</v>
      </c>
      <c r="B1291" s="136">
        <f>Ocorrências!B1287</f>
        <v>0</v>
      </c>
      <c r="C1291" s="136">
        <f>Ocorrências!C1287</f>
        <v>0</v>
      </c>
      <c r="D1291" s="136">
        <f>Ocorrências!D1287</f>
        <v>0</v>
      </c>
      <c r="E1291" s="136">
        <f>Ocorrências!E1287</f>
        <v>0</v>
      </c>
      <c r="F1291" s="136">
        <f>Ocorrências!F1287</f>
        <v>0</v>
      </c>
      <c r="G1291" s="135">
        <f>Ocorrências!A1287</f>
        <v>0</v>
      </c>
      <c r="H1291" s="136">
        <f>Ocorrências!H1287</f>
        <v>0</v>
      </c>
    </row>
    <row r="1292" spans="1:8" x14ac:dyDescent="0.2">
      <c r="A1292" s="156">
        <f>Ocorrências!G1288</f>
        <v>0</v>
      </c>
      <c r="B1292" s="136">
        <f>Ocorrências!B1288</f>
        <v>0</v>
      </c>
      <c r="C1292" s="136">
        <f>Ocorrências!C1288</f>
        <v>0</v>
      </c>
      <c r="D1292" s="136">
        <f>Ocorrências!D1288</f>
        <v>0</v>
      </c>
      <c r="E1292" s="136">
        <f>Ocorrências!E1288</f>
        <v>0</v>
      </c>
      <c r="F1292" s="136">
        <f>Ocorrências!F1288</f>
        <v>0</v>
      </c>
      <c r="G1292" s="135">
        <f>Ocorrências!A1288</f>
        <v>0</v>
      </c>
      <c r="H1292" s="136">
        <f>Ocorrências!H1288</f>
        <v>0</v>
      </c>
    </row>
    <row r="1293" spans="1:8" x14ac:dyDescent="0.2">
      <c r="A1293" s="156">
        <f>Ocorrências!G1289</f>
        <v>0</v>
      </c>
      <c r="B1293" s="136">
        <f>Ocorrências!B1289</f>
        <v>0</v>
      </c>
      <c r="C1293" s="136">
        <f>Ocorrências!C1289</f>
        <v>0</v>
      </c>
      <c r="D1293" s="136">
        <f>Ocorrências!D1289</f>
        <v>0</v>
      </c>
      <c r="E1293" s="136">
        <f>Ocorrências!E1289</f>
        <v>0</v>
      </c>
      <c r="F1293" s="136">
        <f>Ocorrências!F1289</f>
        <v>0</v>
      </c>
      <c r="G1293" s="135">
        <f>Ocorrências!A1289</f>
        <v>0</v>
      </c>
      <c r="H1293" s="136">
        <f>Ocorrências!H1289</f>
        <v>0</v>
      </c>
    </row>
    <row r="1294" spans="1:8" x14ac:dyDescent="0.2">
      <c r="A1294" s="156">
        <f>Ocorrências!G1290</f>
        <v>0</v>
      </c>
      <c r="B1294" s="136">
        <f>Ocorrências!B1290</f>
        <v>0</v>
      </c>
      <c r="C1294" s="136">
        <f>Ocorrências!C1290</f>
        <v>0</v>
      </c>
      <c r="D1294" s="136">
        <f>Ocorrências!D1290</f>
        <v>0</v>
      </c>
      <c r="E1294" s="136">
        <f>Ocorrências!E1290</f>
        <v>0</v>
      </c>
      <c r="F1294" s="136">
        <f>Ocorrências!F1290</f>
        <v>0</v>
      </c>
      <c r="G1294" s="135">
        <f>Ocorrências!A1290</f>
        <v>0</v>
      </c>
      <c r="H1294" s="136">
        <f>Ocorrências!H1290</f>
        <v>0</v>
      </c>
    </row>
    <row r="1295" spans="1:8" x14ac:dyDescent="0.2">
      <c r="A1295" s="156">
        <f>Ocorrências!G1291</f>
        <v>0</v>
      </c>
      <c r="B1295" s="136">
        <f>Ocorrências!B1291</f>
        <v>0</v>
      </c>
      <c r="C1295" s="136">
        <f>Ocorrências!C1291</f>
        <v>0</v>
      </c>
      <c r="D1295" s="136">
        <f>Ocorrências!D1291</f>
        <v>0</v>
      </c>
      <c r="E1295" s="136">
        <f>Ocorrências!E1291</f>
        <v>0</v>
      </c>
      <c r="F1295" s="136">
        <f>Ocorrências!F1291</f>
        <v>0</v>
      </c>
      <c r="G1295" s="135">
        <f>Ocorrências!A1291</f>
        <v>0</v>
      </c>
      <c r="H1295" s="136">
        <f>Ocorrências!H1291</f>
        <v>0</v>
      </c>
    </row>
    <row r="1296" spans="1:8" x14ac:dyDescent="0.2">
      <c r="A1296" s="156">
        <f>Ocorrências!G1292</f>
        <v>0</v>
      </c>
      <c r="B1296" s="136">
        <f>Ocorrências!B1292</f>
        <v>0</v>
      </c>
      <c r="C1296" s="136">
        <f>Ocorrências!C1292</f>
        <v>0</v>
      </c>
      <c r="D1296" s="136">
        <f>Ocorrências!D1292</f>
        <v>0</v>
      </c>
      <c r="E1296" s="136">
        <f>Ocorrências!E1292</f>
        <v>0</v>
      </c>
      <c r="F1296" s="136">
        <f>Ocorrências!F1292</f>
        <v>0</v>
      </c>
      <c r="G1296" s="135">
        <f>Ocorrências!A1292</f>
        <v>0</v>
      </c>
      <c r="H1296" s="136">
        <f>Ocorrências!H1292</f>
        <v>0</v>
      </c>
    </row>
    <row r="1297" spans="1:8" x14ac:dyDescent="0.2">
      <c r="A1297" s="156">
        <f>Ocorrências!G1293</f>
        <v>0</v>
      </c>
      <c r="B1297" s="136">
        <f>Ocorrências!B1293</f>
        <v>0</v>
      </c>
      <c r="C1297" s="136">
        <f>Ocorrências!C1293</f>
        <v>0</v>
      </c>
      <c r="D1297" s="136">
        <f>Ocorrências!D1293</f>
        <v>0</v>
      </c>
      <c r="E1297" s="136">
        <f>Ocorrências!E1293</f>
        <v>0</v>
      </c>
      <c r="F1297" s="136">
        <f>Ocorrências!F1293</f>
        <v>0</v>
      </c>
      <c r="G1297" s="135">
        <f>Ocorrências!A1293</f>
        <v>0</v>
      </c>
      <c r="H1297" s="136">
        <f>Ocorrências!H1293</f>
        <v>0</v>
      </c>
    </row>
    <row r="1298" spans="1:8" x14ac:dyDescent="0.2">
      <c r="A1298" s="156">
        <f>Ocorrências!G1294</f>
        <v>0</v>
      </c>
      <c r="B1298" s="136">
        <f>Ocorrências!B1294</f>
        <v>0</v>
      </c>
      <c r="C1298" s="136">
        <f>Ocorrências!C1294</f>
        <v>0</v>
      </c>
      <c r="D1298" s="136">
        <f>Ocorrências!D1294</f>
        <v>0</v>
      </c>
      <c r="E1298" s="136">
        <f>Ocorrências!E1294</f>
        <v>0</v>
      </c>
      <c r="F1298" s="136">
        <f>Ocorrências!F1294</f>
        <v>0</v>
      </c>
      <c r="G1298" s="135">
        <f>Ocorrências!A1294</f>
        <v>0</v>
      </c>
      <c r="H1298" s="136">
        <f>Ocorrências!H1294</f>
        <v>0</v>
      </c>
    </row>
    <row r="1299" spans="1:8" x14ac:dyDescent="0.2">
      <c r="A1299" s="156">
        <f>Ocorrências!G1295</f>
        <v>0</v>
      </c>
      <c r="B1299" s="136">
        <f>Ocorrências!B1295</f>
        <v>0</v>
      </c>
      <c r="C1299" s="136">
        <f>Ocorrências!C1295</f>
        <v>0</v>
      </c>
      <c r="D1299" s="136">
        <f>Ocorrências!D1295</f>
        <v>0</v>
      </c>
      <c r="E1299" s="136">
        <f>Ocorrências!E1295</f>
        <v>0</v>
      </c>
      <c r="F1299" s="136">
        <f>Ocorrências!F1295</f>
        <v>0</v>
      </c>
      <c r="G1299" s="135">
        <f>Ocorrências!A1295</f>
        <v>0</v>
      </c>
      <c r="H1299" s="136">
        <f>Ocorrências!H1295</f>
        <v>0</v>
      </c>
    </row>
    <row r="1300" spans="1:8" x14ac:dyDescent="0.2">
      <c r="A1300" s="156">
        <f>Ocorrências!G1296</f>
        <v>0</v>
      </c>
      <c r="B1300" s="136">
        <f>Ocorrências!B1296</f>
        <v>0</v>
      </c>
      <c r="C1300" s="136">
        <f>Ocorrências!C1296</f>
        <v>0</v>
      </c>
      <c r="D1300" s="136">
        <f>Ocorrências!D1296</f>
        <v>0</v>
      </c>
      <c r="E1300" s="136">
        <f>Ocorrências!E1296</f>
        <v>0</v>
      </c>
      <c r="F1300" s="136">
        <f>Ocorrências!F1296</f>
        <v>0</v>
      </c>
      <c r="G1300" s="135">
        <f>Ocorrências!A1296</f>
        <v>0</v>
      </c>
      <c r="H1300" s="136">
        <f>Ocorrências!H1296</f>
        <v>0</v>
      </c>
    </row>
    <row r="1301" spans="1:8" x14ac:dyDescent="0.2">
      <c r="A1301" s="156">
        <f>Ocorrências!G1297</f>
        <v>0</v>
      </c>
      <c r="B1301" s="136">
        <f>Ocorrências!B1297</f>
        <v>0</v>
      </c>
      <c r="C1301" s="136">
        <f>Ocorrências!C1297</f>
        <v>0</v>
      </c>
      <c r="D1301" s="136">
        <f>Ocorrências!D1297</f>
        <v>0</v>
      </c>
      <c r="E1301" s="136">
        <f>Ocorrências!E1297</f>
        <v>0</v>
      </c>
      <c r="F1301" s="136">
        <f>Ocorrências!F1297</f>
        <v>0</v>
      </c>
      <c r="G1301" s="135">
        <f>Ocorrências!A1297</f>
        <v>0</v>
      </c>
      <c r="H1301" s="136">
        <f>Ocorrências!H1297</f>
        <v>0</v>
      </c>
    </row>
    <row r="1302" spans="1:8" x14ac:dyDescent="0.2">
      <c r="A1302" s="156">
        <f>Ocorrências!G1298</f>
        <v>0</v>
      </c>
      <c r="B1302" s="136">
        <f>Ocorrências!B1298</f>
        <v>0</v>
      </c>
      <c r="C1302" s="136">
        <f>Ocorrências!C1298</f>
        <v>0</v>
      </c>
      <c r="D1302" s="136">
        <f>Ocorrências!D1298</f>
        <v>0</v>
      </c>
      <c r="E1302" s="136">
        <f>Ocorrências!E1298</f>
        <v>0</v>
      </c>
      <c r="F1302" s="136">
        <f>Ocorrências!F1298</f>
        <v>0</v>
      </c>
      <c r="G1302" s="135">
        <f>Ocorrências!A1298</f>
        <v>0</v>
      </c>
      <c r="H1302" s="136">
        <f>Ocorrências!H1298</f>
        <v>0</v>
      </c>
    </row>
    <row r="1303" spans="1:8" x14ac:dyDescent="0.2">
      <c r="A1303" s="156">
        <f>Ocorrências!G1299</f>
        <v>0</v>
      </c>
      <c r="B1303" s="136">
        <f>Ocorrências!B1299</f>
        <v>0</v>
      </c>
      <c r="C1303" s="136">
        <f>Ocorrências!C1299</f>
        <v>0</v>
      </c>
      <c r="D1303" s="136">
        <f>Ocorrências!D1299</f>
        <v>0</v>
      </c>
      <c r="E1303" s="136">
        <f>Ocorrências!E1299</f>
        <v>0</v>
      </c>
      <c r="F1303" s="136">
        <f>Ocorrências!F1299</f>
        <v>0</v>
      </c>
      <c r="G1303" s="135">
        <f>Ocorrências!A1299</f>
        <v>0</v>
      </c>
      <c r="H1303" s="136">
        <f>Ocorrências!H1299</f>
        <v>0</v>
      </c>
    </row>
    <row r="1304" spans="1:8" x14ac:dyDescent="0.2">
      <c r="A1304" s="156">
        <f>Ocorrências!G1300</f>
        <v>0</v>
      </c>
      <c r="B1304" s="136">
        <f>Ocorrências!B1300</f>
        <v>0</v>
      </c>
      <c r="C1304" s="136">
        <f>Ocorrências!C1300</f>
        <v>0</v>
      </c>
      <c r="D1304" s="136">
        <f>Ocorrências!D1300</f>
        <v>0</v>
      </c>
      <c r="E1304" s="136">
        <f>Ocorrências!E1300</f>
        <v>0</v>
      </c>
      <c r="F1304" s="136">
        <f>Ocorrências!F1300</f>
        <v>0</v>
      </c>
      <c r="G1304" s="135">
        <f>Ocorrências!A1300</f>
        <v>0</v>
      </c>
      <c r="H1304" s="136">
        <f>Ocorrências!H1300</f>
        <v>0</v>
      </c>
    </row>
    <row r="1305" spans="1:8" x14ac:dyDescent="0.2">
      <c r="A1305" s="156">
        <f>Ocorrências!G1301</f>
        <v>0</v>
      </c>
      <c r="B1305" s="136">
        <f>Ocorrências!B1301</f>
        <v>0</v>
      </c>
      <c r="C1305" s="136">
        <f>Ocorrências!C1301</f>
        <v>0</v>
      </c>
      <c r="D1305" s="136">
        <f>Ocorrências!D1301</f>
        <v>0</v>
      </c>
      <c r="E1305" s="136">
        <f>Ocorrências!E1301</f>
        <v>0</v>
      </c>
      <c r="F1305" s="136">
        <f>Ocorrências!F1301</f>
        <v>0</v>
      </c>
      <c r="G1305" s="135">
        <f>Ocorrências!A1301</f>
        <v>0</v>
      </c>
      <c r="H1305" s="136">
        <f>Ocorrências!H1301</f>
        <v>0</v>
      </c>
    </row>
    <row r="1306" spans="1:8" x14ac:dyDescent="0.2">
      <c r="A1306" s="156">
        <f>Ocorrências!G1302</f>
        <v>0</v>
      </c>
      <c r="B1306" s="136">
        <f>Ocorrências!B1302</f>
        <v>0</v>
      </c>
      <c r="C1306" s="136">
        <f>Ocorrências!C1302</f>
        <v>0</v>
      </c>
      <c r="D1306" s="136">
        <f>Ocorrências!D1302</f>
        <v>0</v>
      </c>
      <c r="E1306" s="136">
        <f>Ocorrências!E1302</f>
        <v>0</v>
      </c>
      <c r="F1306" s="136">
        <f>Ocorrências!F1302</f>
        <v>0</v>
      </c>
      <c r="G1306" s="135">
        <f>Ocorrências!A1302</f>
        <v>0</v>
      </c>
      <c r="H1306" s="136">
        <f>Ocorrências!H1302</f>
        <v>0</v>
      </c>
    </row>
    <row r="1307" spans="1:8" x14ac:dyDescent="0.2">
      <c r="A1307" s="156">
        <f>Ocorrências!G1303</f>
        <v>0</v>
      </c>
      <c r="B1307" s="136">
        <f>Ocorrências!B1303</f>
        <v>0</v>
      </c>
      <c r="C1307" s="136">
        <f>Ocorrências!C1303</f>
        <v>0</v>
      </c>
      <c r="D1307" s="136">
        <f>Ocorrências!D1303</f>
        <v>0</v>
      </c>
      <c r="E1307" s="136">
        <f>Ocorrências!E1303</f>
        <v>0</v>
      </c>
      <c r="F1307" s="136">
        <f>Ocorrências!F1303</f>
        <v>0</v>
      </c>
      <c r="G1307" s="135">
        <f>Ocorrências!A1303</f>
        <v>0</v>
      </c>
      <c r="H1307" s="136">
        <f>Ocorrências!H1303</f>
        <v>0</v>
      </c>
    </row>
    <row r="1308" spans="1:8" x14ac:dyDescent="0.2">
      <c r="A1308" s="156">
        <f>Ocorrências!G1304</f>
        <v>0</v>
      </c>
      <c r="B1308" s="136">
        <f>Ocorrências!B1304</f>
        <v>0</v>
      </c>
      <c r="C1308" s="136">
        <f>Ocorrências!C1304</f>
        <v>0</v>
      </c>
      <c r="D1308" s="136">
        <f>Ocorrências!D1304</f>
        <v>0</v>
      </c>
      <c r="E1308" s="136">
        <f>Ocorrências!E1304</f>
        <v>0</v>
      </c>
      <c r="F1308" s="136">
        <f>Ocorrências!F1304</f>
        <v>0</v>
      </c>
      <c r="G1308" s="135">
        <f>Ocorrências!A1304</f>
        <v>0</v>
      </c>
      <c r="H1308" s="136">
        <f>Ocorrências!H1304</f>
        <v>0</v>
      </c>
    </row>
    <row r="1309" spans="1:8" x14ac:dyDescent="0.2">
      <c r="A1309" s="156">
        <f>Ocorrências!G1305</f>
        <v>0</v>
      </c>
      <c r="B1309" s="136">
        <f>Ocorrências!B1305</f>
        <v>0</v>
      </c>
      <c r="C1309" s="136">
        <f>Ocorrências!C1305</f>
        <v>0</v>
      </c>
      <c r="D1309" s="136">
        <f>Ocorrências!D1305</f>
        <v>0</v>
      </c>
      <c r="E1309" s="136">
        <f>Ocorrências!E1305</f>
        <v>0</v>
      </c>
      <c r="F1309" s="136">
        <f>Ocorrências!F1305</f>
        <v>0</v>
      </c>
      <c r="G1309" s="135">
        <f>Ocorrências!A1305</f>
        <v>0</v>
      </c>
      <c r="H1309" s="136">
        <f>Ocorrências!H1305</f>
        <v>0</v>
      </c>
    </row>
    <row r="1310" spans="1:8" x14ac:dyDescent="0.2">
      <c r="A1310" s="156">
        <f>Ocorrências!G1306</f>
        <v>0</v>
      </c>
      <c r="B1310" s="136">
        <f>Ocorrências!B1306</f>
        <v>0</v>
      </c>
      <c r="C1310" s="136">
        <f>Ocorrências!C1306</f>
        <v>0</v>
      </c>
      <c r="D1310" s="136">
        <f>Ocorrências!D1306</f>
        <v>0</v>
      </c>
      <c r="E1310" s="136">
        <f>Ocorrências!E1306</f>
        <v>0</v>
      </c>
      <c r="F1310" s="136">
        <f>Ocorrências!F1306</f>
        <v>0</v>
      </c>
      <c r="G1310" s="135">
        <f>Ocorrências!A1306</f>
        <v>0</v>
      </c>
      <c r="H1310" s="136">
        <f>Ocorrências!H1306</f>
        <v>0</v>
      </c>
    </row>
    <row r="1311" spans="1:8" x14ac:dyDescent="0.2">
      <c r="A1311" s="156">
        <f>Ocorrências!G1307</f>
        <v>0</v>
      </c>
      <c r="B1311" s="136">
        <f>Ocorrências!B1307</f>
        <v>0</v>
      </c>
      <c r="C1311" s="136">
        <f>Ocorrências!C1307</f>
        <v>0</v>
      </c>
      <c r="D1311" s="136">
        <f>Ocorrências!D1307</f>
        <v>0</v>
      </c>
      <c r="E1311" s="136">
        <f>Ocorrências!E1307</f>
        <v>0</v>
      </c>
      <c r="F1311" s="136">
        <f>Ocorrências!F1307</f>
        <v>0</v>
      </c>
      <c r="G1311" s="135">
        <f>Ocorrências!A1307</f>
        <v>0</v>
      </c>
      <c r="H1311" s="136">
        <f>Ocorrências!H1307</f>
        <v>0</v>
      </c>
    </row>
    <row r="1312" spans="1:8" x14ac:dyDescent="0.2">
      <c r="A1312" s="156">
        <f>Ocorrências!G1308</f>
        <v>0</v>
      </c>
      <c r="B1312" s="136">
        <f>Ocorrências!B1308</f>
        <v>0</v>
      </c>
      <c r="C1312" s="136">
        <f>Ocorrências!C1308</f>
        <v>0</v>
      </c>
      <c r="D1312" s="136">
        <f>Ocorrências!D1308</f>
        <v>0</v>
      </c>
      <c r="E1312" s="136">
        <f>Ocorrências!E1308</f>
        <v>0</v>
      </c>
      <c r="F1312" s="136">
        <f>Ocorrências!F1308</f>
        <v>0</v>
      </c>
      <c r="G1312" s="135">
        <f>Ocorrências!A1308</f>
        <v>0</v>
      </c>
      <c r="H1312" s="136">
        <f>Ocorrências!H1308</f>
        <v>0</v>
      </c>
    </row>
    <row r="1313" spans="1:8" x14ac:dyDescent="0.2">
      <c r="A1313" s="156">
        <f>Ocorrências!G1309</f>
        <v>0</v>
      </c>
      <c r="B1313" s="136">
        <f>Ocorrências!B1309</f>
        <v>0</v>
      </c>
      <c r="C1313" s="136">
        <f>Ocorrências!C1309</f>
        <v>0</v>
      </c>
      <c r="D1313" s="136">
        <f>Ocorrências!D1309</f>
        <v>0</v>
      </c>
      <c r="E1313" s="136">
        <f>Ocorrências!E1309</f>
        <v>0</v>
      </c>
      <c r="F1313" s="136">
        <f>Ocorrências!F1309</f>
        <v>0</v>
      </c>
      <c r="G1313" s="135">
        <f>Ocorrências!A1309</f>
        <v>0</v>
      </c>
      <c r="H1313" s="136">
        <f>Ocorrências!H1309</f>
        <v>0</v>
      </c>
    </row>
    <row r="1314" spans="1:8" x14ac:dyDescent="0.2">
      <c r="A1314" s="156">
        <f>Ocorrências!G1310</f>
        <v>0</v>
      </c>
      <c r="B1314" s="136">
        <f>Ocorrências!B1310</f>
        <v>0</v>
      </c>
      <c r="C1314" s="136">
        <f>Ocorrências!C1310</f>
        <v>0</v>
      </c>
      <c r="D1314" s="136">
        <f>Ocorrências!D1310</f>
        <v>0</v>
      </c>
      <c r="E1314" s="136">
        <f>Ocorrências!E1310</f>
        <v>0</v>
      </c>
      <c r="F1314" s="136">
        <f>Ocorrências!F1310</f>
        <v>0</v>
      </c>
      <c r="G1314" s="135">
        <f>Ocorrências!A1310</f>
        <v>0</v>
      </c>
      <c r="H1314" s="136">
        <f>Ocorrências!H1310</f>
        <v>0</v>
      </c>
    </row>
    <row r="1315" spans="1:8" x14ac:dyDescent="0.2">
      <c r="A1315" s="156">
        <f>Ocorrências!G1311</f>
        <v>0</v>
      </c>
      <c r="B1315" s="136">
        <f>Ocorrências!B1311</f>
        <v>0</v>
      </c>
      <c r="C1315" s="136">
        <f>Ocorrências!C1311</f>
        <v>0</v>
      </c>
      <c r="D1315" s="136">
        <f>Ocorrências!D1311</f>
        <v>0</v>
      </c>
      <c r="E1315" s="136">
        <f>Ocorrências!E1311</f>
        <v>0</v>
      </c>
      <c r="F1315" s="136">
        <f>Ocorrências!F1311</f>
        <v>0</v>
      </c>
      <c r="G1315" s="135">
        <f>Ocorrências!A1311</f>
        <v>0</v>
      </c>
      <c r="H1315" s="136">
        <f>Ocorrências!H1311</f>
        <v>0</v>
      </c>
    </row>
    <row r="1316" spans="1:8" x14ac:dyDescent="0.2">
      <c r="A1316" s="156">
        <f>Ocorrências!G1312</f>
        <v>0</v>
      </c>
      <c r="B1316" s="136">
        <f>Ocorrências!B1312</f>
        <v>0</v>
      </c>
      <c r="C1316" s="136">
        <f>Ocorrências!C1312</f>
        <v>0</v>
      </c>
      <c r="D1316" s="136">
        <f>Ocorrências!D1312</f>
        <v>0</v>
      </c>
      <c r="E1316" s="136">
        <f>Ocorrências!E1312</f>
        <v>0</v>
      </c>
      <c r="F1316" s="136">
        <f>Ocorrências!F1312</f>
        <v>0</v>
      </c>
      <c r="G1316" s="135">
        <f>Ocorrências!A1312</f>
        <v>0</v>
      </c>
      <c r="H1316" s="136">
        <f>Ocorrências!H1312</f>
        <v>0</v>
      </c>
    </row>
    <row r="1317" spans="1:8" x14ac:dyDescent="0.2">
      <c r="A1317" s="156">
        <f>Ocorrências!G1313</f>
        <v>0</v>
      </c>
      <c r="B1317" s="136">
        <f>Ocorrências!B1313</f>
        <v>0</v>
      </c>
      <c r="C1317" s="136">
        <f>Ocorrências!C1313</f>
        <v>0</v>
      </c>
      <c r="D1317" s="136">
        <f>Ocorrências!D1313</f>
        <v>0</v>
      </c>
      <c r="E1317" s="136">
        <f>Ocorrências!E1313</f>
        <v>0</v>
      </c>
      <c r="F1317" s="136">
        <f>Ocorrências!F1313</f>
        <v>0</v>
      </c>
      <c r="G1317" s="135">
        <f>Ocorrências!A1313</f>
        <v>0</v>
      </c>
      <c r="H1317" s="136">
        <f>Ocorrências!H1313</f>
        <v>0</v>
      </c>
    </row>
    <row r="1318" spans="1:8" x14ac:dyDescent="0.2">
      <c r="A1318" s="156">
        <f>Ocorrências!G1314</f>
        <v>0</v>
      </c>
      <c r="B1318" s="136">
        <f>Ocorrências!B1314</f>
        <v>0</v>
      </c>
      <c r="C1318" s="136">
        <f>Ocorrências!C1314</f>
        <v>0</v>
      </c>
      <c r="D1318" s="136">
        <f>Ocorrências!D1314</f>
        <v>0</v>
      </c>
      <c r="E1318" s="136">
        <f>Ocorrências!E1314</f>
        <v>0</v>
      </c>
      <c r="F1318" s="136">
        <f>Ocorrências!F1314</f>
        <v>0</v>
      </c>
      <c r="G1318" s="135">
        <f>Ocorrências!A1314</f>
        <v>0</v>
      </c>
      <c r="H1318" s="136">
        <f>Ocorrências!H1314</f>
        <v>0</v>
      </c>
    </row>
    <row r="1319" spans="1:8" x14ac:dyDescent="0.2">
      <c r="A1319" s="156">
        <f>Ocorrências!G1315</f>
        <v>0</v>
      </c>
      <c r="B1319" s="136">
        <f>Ocorrências!B1315</f>
        <v>0</v>
      </c>
      <c r="C1319" s="136">
        <f>Ocorrências!C1315</f>
        <v>0</v>
      </c>
      <c r="D1319" s="136">
        <f>Ocorrências!D1315</f>
        <v>0</v>
      </c>
      <c r="E1319" s="136">
        <f>Ocorrências!E1315</f>
        <v>0</v>
      </c>
      <c r="F1319" s="136">
        <f>Ocorrências!F1315</f>
        <v>0</v>
      </c>
      <c r="G1319" s="135">
        <f>Ocorrências!A1315</f>
        <v>0</v>
      </c>
      <c r="H1319" s="136">
        <f>Ocorrências!H1315</f>
        <v>0</v>
      </c>
    </row>
    <row r="1320" spans="1:8" x14ac:dyDescent="0.2">
      <c r="A1320" s="156">
        <f>Ocorrências!G1316</f>
        <v>0</v>
      </c>
      <c r="B1320" s="136">
        <f>Ocorrências!B1316</f>
        <v>0</v>
      </c>
      <c r="C1320" s="136">
        <f>Ocorrências!C1316</f>
        <v>0</v>
      </c>
      <c r="D1320" s="136">
        <f>Ocorrências!D1316</f>
        <v>0</v>
      </c>
      <c r="E1320" s="136">
        <f>Ocorrências!E1316</f>
        <v>0</v>
      </c>
      <c r="F1320" s="136">
        <f>Ocorrências!F1316</f>
        <v>0</v>
      </c>
      <c r="G1320" s="135">
        <f>Ocorrências!A1316</f>
        <v>0</v>
      </c>
      <c r="H1320" s="136">
        <f>Ocorrências!H1316</f>
        <v>0</v>
      </c>
    </row>
    <row r="1321" spans="1:8" x14ac:dyDescent="0.2">
      <c r="A1321" s="156">
        <f>Ocorrências!G1317</f>
        <v>0</v>
      </c>
      <c r="B1321" s="136">
        <f>Ocorrências!B1317</f>
        <v>0</v>
      </c>
      <c r="C1321" s="136">
        <f>Ocorrências!C1317</f>
        <v>0</v>
      </c>
      <c r="D1321" s="136">
        <f>Ocorrências!D1317</f>
        <v>0</v>
      </c>
      <c r="E1321" s="136">
        <f>Ocorrências!E1317</f>
        <v>0</v>
      </c>
      <c r="F1321" s="136">
        <f>Ocorrências!F1317</f>
        <v>0</v>
      </c>
      <c r="G1321" s="135">
        <f>Ocorrências!A1317</f>
        <v>0</v>
      </c>
      <c r="H1321" s="136">
        <f>Ocorrências!H1317</f>
        <v>0</v>
      </c>
    </row>
    <row r="1322" spans="1:8" x14ac:dyDescent="0.2">
      <c r="A1322" s="156">
        <f>Ocorrências!G1318</f>
        <v>0</v>
      </c>
      <c r="B1322" s="136">
        <f>Ocorrências!B1318</f>
        <v>0</v>
      </c>
      <c r="C1322" s="136">
        <f>Ocorrências!C1318</f>
        <v>0</v>
      </c>
      <c r="D1322" s="136">
        <f>Ocorrências!D1318</f>
        <v>0</v>
      </c>
      <c r="E1322" s="136">
        <f>Ocorrências!E1318</f>
        <v>0</v>
      </c>
      <c r="F1322" s="136">
        <f>Ocorrências!F1318</f>
        <v>0</v>
      </c>
      <c r="G1322" s="135">
        <f>Ocorrências!A1318</f>
        <v>0</v>
      </c>
      <c r="H1322" s="136">
        <f>Ocorrências!H1318</f>
        <v>0</v>
      </c>
    </row>
    <row r="1323" spans="1:8" x14ac:dyDescent="0.2">
      <c r="A1323" s="156">
        <f>Ocorrências!G1319</f>
        <v>0</v>
      </c>
      <c r="B1323" s="136">
        <f>Ocorrências!B1319</f>
        <v>0</v>
      </c>
      <c r="C1323" s="136">
        <f>Ocorrências!C1319</f>
        <v>0</v>
      </c>
      <c r="D1323" s="136">
        <f>Ocorrências!D1319</f>
        <v>0</v>
      </c>
      <c r="E1323" s="136">
        <f>Ocorrências!E1319</f>
        <v>0</v>
      </c>
      <c r="F1323" s="136">
        <f>Ocorrências!F1319</f>
        <v>0</v>
      </c>
      <c r="G1323" s="135">
        <f>Ocorrências!A1319</f>
        <v>0</v>
      </c>
      <c r="H1323" s="136">
        <f>Ocorrências!H1319</f>
        <v>0</v>
      </c>
    </row>
    <row r="1324" spans="1:8" x14ac:dyDescent="0.2">
      <c r="A1324" s="156">
        <f>Ocorrências!G1320</f>
        <v>0</v>
      </c>
      <c r="B1324" s="136">
        <f>Ocorrências!B1320</f>
        <v>0</v>
      </c>
      <c r="C1324" s="136">
        <f>Ocorrências!C1320</f>
        <v>0</v>
      </c>
      <c r="D1324" s="136">
        <f>Ocorrências!D1320</f>
        <v>0</v>
      </c>
      <c r="E1324" s="136">
        <f>Ocorrências!E1320</f>
        <v>0</v>
      </c>
      <c r="F1324" s="136">
        <f>Ocorrências!F1320</f>
        <v>0</v>
      </c>
      <c r="G1324" s="135">
        <f>Ocorrências!A1320</f>
        <v>0</v>
      </c>
      <c r="H1324" s="136">
        <f>Ocorrências!H1320</f>
        <v>0</v>
      </c>
    </row>
    <row r="1325" spans="1:8" x14ac:dyDescent="0.2">
      <c r="A1325" s="156">
        <f>Ocorrências!G1321</f>
        <v>0</v>
      </c>
      <c r="B1325" s="136">
        <f>Ocorrências!B1321</f>
        <v>0</v>
      </c>
      <c r="C1325" s="136">
        <f>Ocorrências!C1321</f>
        <v>0</v>
      </c>
      <c r="D1325" s="136">
        <f>Ocorrências!D1321</f>
        <v>0</v>
      </c>
      <c r="E1325" s="136">
        <f>Ocorrências!E1321</f>
        <v>0</v>
      </c>
      <c r="F1325" s="136">
        <f>Ocorrências!F1321</f>
        <v>0</v>
      </c>
      <c r="G1325" s="135">
        <f>Ocorrências!A1321</f>
        <v>0</v>
      </c>
      <c r="H1325" s="136">
        <f>Ocorrências!H1321</f>
        <v>0</v>
      </c>
    </row>
    <row r="1326" spans="1:8" x14ac:dyDescent="0.2">
      <c r="A1326" s="156">
        <f>Ocorrências!G1322</f>
        <v>0</v>
      </c>
      <c r="B1326" s="136">
        <f>Ocorrências!B1322</f>
        <v>0</v>
      </c>
      <c r="C1326" s="136">
        <f>Ocorrências!C1322</f>
        <v>0</v>
      </c>
      <c r="D1326" s="136">
        <f>Ocorrências!D1322</f>
        <v>0</v>
      </c>
      <c r="E1326" s="136">
        <f>Ocorrências!E1322</f>
        <v>0</v>
      </c>
      <c r="F1326" s="136">
        <f>Ocorrências!F1322</f>
        <v>0</v>
      </c>
      <c r="G1326" s="135">
        <f>Ocorrências!A1322</f>
        <v>0</v>
      </c>
      <c r="H1326" s="136">
        <f>Ocorrências!H1322</f>
        <v>0</v>
      </c>
    </row>
    <row r="1327" spans="1:8" x14ac:dyDescent="0.2">
      <c r="A1327" s="156">
        <f>Ocorrências!G1323</f>
        <v>0</v>
      </c>
      <c r="B1327" s="136">
        <f>Ocorrências!B1323</f>
        <v>0</v>
      </c>
      <c r="C1327" s="136">
        <f>Ocorrências!C1323</f>
        <v>0</v>
      </c>
      <c r="D1327" s="136">
        <f>Ocorrências!D1323</f>
        <v>0</v>
      </c>
      <c r="E1327" s="136">
        <f>Ocorrências!E1323</f>
        <v>0</v>
      </c>
      <c r="F1327" s="136">
        <f>Ocorrências!F1323</f>
        <v>0</v>
      </c>
      <c r="G1327" s="135">
        <f>Ocorrências!A1323</f>
        <v>0</v>
      </c>
      <c r="H1327" s="136">
        <f>Ocorrências!H1323</f>
        <v>0</v>
      </c>
    </row>
    <row r="1328" spans="1:8" x14ac:dyDescent="0.2">
      <c r="A1328" s="156">
        <f>Ocorrências!G1324</f>
        <v>0</v>
      </c>
      <c r="B1328" s="136">
        <f>Ocorrências!B1324</f>
        <v>0</v>
      </c>
      <c r="C1328" s="136">
        <f>Ocorrências!C1324</f>
        <v>0</v>
      </c>
      <c r="D1328" s="136">
        <f>Ocorrências!D1324</f>
        <v>0</v>
      </c>
      <c r="E1328" s="136">
        <f>Ocorrências!E1324</f>
        <v>0</v>
      </c>
      <c r="F1328" s="136">
        <f>Ocorrências!F1324</f>
        <v>0</v>
      </c>
      <c r="G1328" s="135">
        <f>Ocorrências!A1324</f>
        <v>0</v>
      </c>
      <c r="H1328" s="136">
        <f>Ocorrências!H1324</f>
        <v>0</v>
      </c>
    </row>
    <row r="1329" spans="1:8" x14ac:dyDescent="0.2">
      <c r="A1329" s="156">
        <f>Ocorrências!G1325</f>
        <v>0</v>
      </c>
      <c r="B1329" s="136">
        <f>Ocorrências!B1325</f>
        <v>0</v>
      </c>
      <c r="C1329" s="136">
        <f>Ocorrências!C1325</f>
        <v>0</v>
      </c>
      <c r="D1329" s="136">
        <f>Ocorrências!D1325</f>
        <v>0</v>
      </c>
      <c r="E1329" s="136">
        <f>Ocorrências!E1325</f>
        <v>0</v>
      </c>
      <c r="F1329" s="136">
        <f>Ocorrências!F1325</f>
        <v>0</v>
      </c>
      <c r="G1329" s="135">
        <f>Ocorrências!A1325</f>
        <v>0</v>
      </c>
      <c r="H1329" s="136">
        <f>Ocorrências!H1325</f>
        <v>0</v>
      </c>
    </row>
    <row r="1330" spans="1:8" x14ac:dyDescent="0.2">
      <c r="A1330" s="156">
        <f>Ocorrências!G1326</f>
        <v>0</v>
      </c>
      <c r="B1330" s="136">
        <f>Ocorrências!B1326</f>
        <v>0</v>
      </c>
      <c r="C1330" s="136">
        <f>Ocorrências!C1326</f>
        <v>0</v>
      </c>
      <c r="D1330" s="136">
        <f>Ocorrências!D1326</f>
        <v>0</v>
      </c>
      <c r="E1330" s="136">
        <f>Ocorrências!E1326</f>
        <v>0</v>
      </c>
      <c r="F1330" s="136">
        <f>Ocorrências!F1326</f>
        <v>0</v>
      </c>
      <c r="G1330" s="135">
        <f>Ocorrências!A1326</f>
        <v>0</v>
      </c>
      <c r="H1330" s="136">
        <f>Ocorrências!H1326</f>
        <v>0</v>
      </c>
    </row>
    <row r="1331" spans="1:8" x14ac:dyDescent="0.2">
      <c r="A1331" s="156">
        <f>Ocorrências!G1327</f>
        <v>0</v>
      </c>
      <c r="B1331" s="136">
        <f>Ocorrências!B1327</f>
        <v>0</v>
      </c>
      <c r="C1331" s="136">
        <f>Ocorrências!C1327</f>
        <v>0</v>
      </c>
      <c r="D1331" s="136">
        <f>Ocorrências!D1327</f>
        <v>0</v>
      </c>
      <c r="E1331" s="136">
        <f>Ocorrências!E1327</f>
        <v>0</v>
      </c>
      <c r="F1331" s="136">
        <f>Ocorrências!F1327</f>
        <v>0</v>
      </c>
      <c r="G1331" s="135">
        <f>Ocorrências!A1327</f>
        <v>0</v>
      </c>
      <c r="H1331" s="136">
        <f>Ocorrências!H1327</f>
        <v>0</v>
      </c>
    </row>
    <row r="1332" spans="1:8" x14ac:dyDescent="0.2">
      <c r="A1332" s="156">
        <f>Ocorrências!G1328</f>
        <v>0</v>
      </c>
      <c r="B1332" s="136">
        <f>Ocorrências!B1328</f>
        <v>0</v>
      </c>
      <c r="C1332" s="136">
        <f>Ocorrências!C1328</f>
        <v>0</v>
      </c>
      <c r="D1332" s="136">
        <f>Ocorrências!D1328</f>
        <v>0</v>
      </c>
      <c r="E1332" s="136">
        <f>Ocorrências!E1328</f>
        <v>0</v>
      </c>
      <c r="F1332" s="136">
        <f>Ocorrências!F1328</f>
        <v>0</v>
      </c>
      <c r="G1332" s="135">
        <f>Ocorrências!A1328</f>
        <v>0</v>
      </c>
      <c r="H1332" s="136">
        <f>Ocorrências!H1328</f>
        <v>0</v>
      </c>
    </row>
    <row r="1333" spans="1:8" x14ac:dyDescent="0.2">
      <c r="A1333" s="156">
        <f>Ocorrências!G1329</f>
        <v>0</v>
      </c>
      <c r="B1333" s="136">
        <f>Ocorrências!B1329</f>
        <v>0</v>
      </c>
      <c r="C1333" s="136">
        <f>Ocorrências!C1329</f>
        <v>0</v>
      </c>
      <c r="D1333" s="136">
        <f>Ocorrências!D1329</f>
        <v>0</v>
      </c>
      <c r="E1333" s="136">
        <f>Ocorrências!E1329</f>
        <v>0</v>
      </c>
      <c r="F1333" s="136">
        <f>Ocorrências!F1329</f>
        <v>0</v>
      </c>
      <c r="G1333" s="135">
        <f>Ocorrências!A1329</f>
        <v>0</v>
      </c>
      <c r="H1333" s="136">
        <f>Ocorrências!H1329</f>
        <v>0</v>
      </c>
    </row>
    <row r="1334" spans="1:8" x14ac:dyDescent="0.2">
      <c r="A1334" s="156">
        <f>Ocorrências!G1330</f>
        <v>0</v>
      </c>
      <c r="B1334" s="136">
        <f>Ocorrências!B1330</f>
        <v>0</v>
      </c>
      <c r="C1334" s="136">
        <f>Ocorrências!C1330</f>
        <v>0</v>
      </c>
      <c r="D1334" s="136">
        <f>Ocorrências!D1330</f>
        <v>0</v>
      </c>
      <c r="E1334" s="136">
        <f>Ocorrências!E1330</f>
        <v>0</v>
      </c>
      <c r="F1334" s="136">
        <f>Ocorrências!F1330</f>
        <v>0</v>
      </c>
      <c r="G1334" s="135">
        <f>Ocorrências!A1330</f>
        <v>0</v>
      </c>
      <c r="H1334" s="136">
        <f>Ocorrências!H1330</f>
        <v>0</v>
      </c>
    </row>
    <row r="1335" spans="1:8" x14ac:dyDescent="0.2">
      <c r="A1335" s="156">
        <f>Ocorrências!G1331</f>
        <v>0</v>
      </c>
      <c r="B1335" s="136">
        <f>Ocorrências!B1331</f>
        <v>0</v>
      </c>
      <c r="C1335" s="136">
        <f>Ocorrências!C1331</f>
        <v>0</v>
      </c>
      <c r="D1335" s="136">
        <f>Ocorrências!D1331</f>
        <v>0</v>
      </c>
      <c r="E1335" s="136">
        <f>Ocorrências!E1331</f>
        <v>0</v>
      </c>
      <c r="F1335" s="136">
        <f>Ocorrências!F1331</f>
        <v>0</v>
      </c>
      <c r="G1335" s="135">
        <f>Ocorrências!A1331</f>
        <v>0</v>
      </c>
      <c r="H1335" s="136">
        <f>Ocorrências!H1331</f>
        <v>0</v>
      </c>
    </row>
    <row r="1336" spans="1:8" x14ac:dyDescent="0.2">
      <c r="A1336" s="156">
        <f>Ocorrências!G1332</f>
        <v>0</v>
      </c>
      <c r="B1336" s="136">
        <f>Ocorrências!B1332</f>
        <v>0</v>
      </c>
      <c r="C1336" s="136">
        <f>Ocorrências!C1332</f>
        <v>0</v>
      </c>
      <c r="D1336" s="136">
        <f>Ocorrências!D1332</f>
        <v>0</v>
      </c>
      <c r="E1336" s="136">
        <f>Ocorrências!E1332</f>
        <v>0</v>
      </c>
      <c r="F1336" s="136">
        <f>Ocorrências!F1332</f>
        <v>0</v>
      </c>
      <c r="G1336" s="135">
        <f>Ocorrências!A1332</f>
        <v>0</v>
      </c>
      <c r="H1336" s="136">
        <f>Ocorrências!H1332</f>
        <v>0</v>
      </c>
    </row>
    <row r="1337" spans="1:8" x14ac:dyDescent="0.2">
      <c r="A1337" s="156">
        <f>Ocorrências!G1333</f>
        <v>0</v>
      </c>
      <c r="B1337" s="136">
        <f>Ocorrências!B1333</f>
        <v>0</v>
      </c>
      <c r="C1337" s="136">
        <f>Ocorrências!C1333</f>
        <v>0</v>
      </c>
      <c r="D1337" s="136">
        <f>Ocorrências!D1333</f>
        <v>0</v>
      </c>
      <c r="E1337" s="136">
        <f>Ocorrências!E1333</f>
        <v>0</v>
      </c>
      <c r="F1337" s="136">
        <f>Ocorrências!F1333</f>
        <v>0</v>
      </c>
      <c r="G1337" s="135">
        <f>Ocorrências!A1333</f>
        <v>0</v>
      </c>
      <c r="H1337" s="136">
        <f>Ocorrências!H1333</f>
        <v>0</v>
      </c>
    </row>
    <row r="1338" spans="1:8" x14ac:dyDescent="0.2">
      <c r="A1338" s="156">
        <f>Ocorrências!G1334</f>
        <v>0</v>
      </c>
      <c r="B1338" s="136">
        <f>Ocorrências!B1334</f>
        <v>0</v>
      </c>
      <c r="C1338" s="136">
        <f>Ocorrências!C1334</f>
        <v>0</v>
      </c>
      <c r="D1338" s="136">
        <f>Ocorrências!D1334</f>
        <v>0</v>
      </c>
      <c r="E1338" s="136">
        <f>Ocorrências!E1334</f>
        <v>0</v>
      </c>
      <c r="F1338" s="136">
        <f>Ocorrências!F1334</f>
        <v>0</v>
      </c>
      <c r="G1338" s="135">
        <f>Ocorrências!A1334</f>
        <v>0</v>
      </c>
      <c r="H1338" s="136">
        <f>Ocorrências!H1334</f>
        <v>0</v>
      </c>
    </row>
    <row r="1339" spans="1:8" x14ac:dyDescent="0.2">
      <c r="A1339" s="156">
        <f>Ocorrências!G1335</f>
        <v>0</v>
      </c>
      <c r="B1339" s="136">
        <f>Ocorrências!B1335</f>
        <v>0</v>
      </c>
      <c r="C1339" s="136">
        <f>Ocorrências!C1335</f>
        <v>0</v>
      </c>
      <c r="D1339" s="136">
        <f>Ocorrências!D1335</f>
        <v>0</v>
      </c>
      <c r="E1339" s="136">
        <f>Ocorrências!E1335</f>
        <v>0</v>
      </c>
      <c r="F1339" s="136">
        <f>Ocorrências!F1335</f>
        <v>0</v>
      </c>
      <c r="G1339" s="135">
        <f>Ocorrências!A1335</f>
        <v>0</v>
      </c>
      <c r="H1339" s="136">
        <f>Ocorrências!H1335</f>
        <v>0</v>
      </c>
    </row>
    <row r="1340" spans="1:8" x14ac:dyDescent="0.2">
      <c r="A1340" s="156">
        <f>Ocorrências!G1336</f>
        <v>0</v>
      </c>
      <c r="B1340" s="136">
        <f>Ocorrências!B1336</f>
        <v>0</v>
      </c>
      <c r="C1340" s="136">
        <f>Ocorrências!C1336</f>
        <v>0</v>
      </c>
      <c r="D1340" s="136">
        <f>Ocorrências!D1336</f>
        <v>0</v>
      </c>
      <c r="E1340" s="136">
        <f>Ocorrências!E1336</f>
        <v>0</v>
      </c>
      <c r="F1340" s="136">
        <f>Ocorrências!F1336</f>
        <v>0</v>
      </c>
      <c r="G1340" s="135">
        <f>Ocorrências!A1336</f>
        <v>0</v>
      </c>
      <c r="H1340" s="136">
        <f>Ocorrências!H1336</f>
        <v>0</v>
      </c>
    </row>
    <row r="1341" spans="1:8" x14ac:dyDescent="0.2">
      <c r="A1341" s="156">
        <f>Ocorrências!G1337</f>
        <v>0</v>
      </c>
      <c r="B1341" s="136">
        <f>Ocorrências!B1337</f>
        <v>0</v>
      </c>
      <c r="C1341" s="136">
        <f>Ocorrências!C1337</f>
        <v>0</v>
      </c>
      <c r="D1341" s="136">
        <f>Ocorrências!D1337</f>
        <v>0</v>
      </c>
      <c r="E1341" s="136">
        <f>Ocorrências!E1337</f>
        <v>0</v>
      </c>
      <c r="F1341" s="136">
        <f>Ocorrências!F1337</f>
        <v>0</v>
      </c>
      <c r="G1341" s="135">
        <f>Ocorrências!A1337</f>
        <v>0</v>
      </c>
      <c r="H1341" s="136">
        <f>Ocorrências!H1337</f>
        <v>0</v>
      </c>
    </row>
    <row r="1342" spans="1:8" x14ac:dyDescent="0.2">
      <c r="A1342" s="156">
        <f>Ocorrências!G1338</f>
        <v>0</v>
      </c>
      <c r="B1342" s="136">
        <f>Ocorrências!B1338</f>
        <v>0</v>
      </c>
      <c r="C1342" s="136">
        <f>Ocorrências!C1338</f>
        <v>0</v>
      </c>
      <c r="D1342" s="136">
        <f>Ocorrências!D1338</f>
        <v>0</v>
      </c>
      <c r="E1342" s="136">
        <f>Ocorrências!E1338</f>
        <v>0</v>
      </c>
      <c r="F1342" s="136">
        <f>Ocorrências!F1338</f>
        <v>0</v>
      </c>
      <c r="G1342" s="135">
        <f>Ocorrências!A1338</f>
        <v>0</v>
      </c>
      <c r="H1342" s="136">
        <f>Ocorrências!H1338</f>
        <v>0</v>
      </c>
    </row>
    <row r="1343" spans="1:8" x14ac:dyDescent="0.2">
      <c r="A1343" s="156">
        <f>Ocorrências!G1339</f>
        <v>0</v>
      </c>
      <c r="B1343" s="136">
        <f>Ocorrências!B1339</f>
        <v>0</v>
      </c>
      <c r="C1343" s="136">
        <f>Ocorrências!C1339</f>
        <v>0</v>
      </c>
      <c r="D1343" s="136">
        <f>Ocorrências!D1339</f>
        <v>0</v>
      </c>
      <c r="E1343" s="136">
        <f>Ocorrências!E1339</f>
        <v>0</v>
      </c>
      <c r="F1343" s="136">
        <f>Ocorrências!F1339</f>
        <v>0</v>
      </c>
      <c r="G1343" s="135">
        <f>Ocorrências!A1339</f>
        <v>0</v>
      </c>
      <c r="H1343" s="136">
        <f>Ocorrências!H1339</f>
        <v>0</v>
      </c>
    </row>
    <row r="1344" spans="1:8" x14ac:dyDescent="0.2">
      <c r="A1344" s="156">
        <f>Ocorrências!G1340</f>
        <v>0</v>
      </c>
      <c r="B1344" s="136">
        <f>Ocorrências!B1340</f>
        <v>0</v>
      </c>
      <c r="C1344" s="136">
        <f>Ocorrências!C1340</f>
        <v>0</v>
      </c>
      <c r="D1344" s="136">
        <f>Ocorrências!D1340</f>
        <v>0</v>
      </c>
      <c r="E1344" s="136">
        <f>Ocorrências!E1340</f>
        <v>0</v>
      </c>
      <c r="F1344" s="136">
        <f>Ocorrências!F1340</f>
        <v>0</v>
      </c>
      <c r="G1344" s="135">
        <f>Ocorrências!A1340</f>
        <v>0</v>
      </c>
      <c r="H1344" s="136">
        <f>Ocorrências!H1340</f>
        <v>0</v>
      </c>
    </row>
    <row r="1345" spans="1:8" x14ac:dyDescent="0.2">
      <c r="A1345" s="156">
        <f>Ocorrências!G1341</f>
        <v>0</v>
      </c>
      <c r="B1345" s="136">
        <f>Ocorrências!B1341</f>
        <v>0</v>
      </c>
      <c r="C1345" s="136">
        <f>Ocorrências!C1341</f>
        <v>0</v>
      </c>
      <c r="D1345" s="136">
        <f>Ocorrências!D1341</f>
        <v>0</v>
      </c>
      <c r="E1345" s="136">
        <f>Ocorrências!E1341</f>
        <v>0</v>
      </c>
      <c r="F1345" s="136">
        <f>Ocorrências!F1341</f>
        <v>0</v>
      </c>
      <c r="G1345" s="135">
        <f>Ocorrências!A1341</f>
        <v>0</v>
      </c>
      <c r="H1345" s="136">
        <f>Ocorrências!H1341</f>
        <v>0</v>
      </c>
    </row>
    <row r="1346" spans="1:8" x14ac:dyDescent="0.2">
      <c r="A1346" s="156">
        <f>Ocorrências!G1342</f>
        <v>0</v>
      </c>
      <c r="B1346" s="136">
        <f>Ocorrências!B1342</f>
        <v>0</v>
      </c>
      <c r="C1346" s="136">
        <f>Ocorrências!C1342</f>
        <v>0</v>
      </c>
      <c r="D1346" s="136">
        <f>Ocorrências!D1342</f>
        <v>0</v>
      </c>
      <c r="E1346" s="136">
        <f>Ocorrências!E1342</f>
        <v>0</v>
      </c>
      <c r="F1346" s="136">
        <f>Ocorrências!F1342</f>
        <v>0</v>
      </c>
      <c r="G1346" s="135">
        <f>Ocorrências!A1342</f>
        <v>0</v>
      </c>
      <c r="H1346" s="136">
        <f>Ocorrências!H1342</f>
        <v>0</v>
      </c>
    </row>
    <row r="1347" spans="1:8" x14ac:dyDescent="0.2">
      <c r="A1347" s="156">
        <f>Ocorrências!G1343</f>
        <v>0</v>
      </c>
      <c r="B1347" s="136">
        <f>Ocorrências!B1343</f>
        <v>0</v>
      </c>
      <c r="C1347" s="136">
        <f>Ocorrências!C1343</f>
        <v>0</v>
      </c>
      <c r="D1347" s="136">
        <f>Ocorrências!D1343</f>
        <v>0</v>
      </c>
      <c r="E1347" s="136">
        <f>Ocorrências!E1343</f>
        <v>0</v>
      </c>
      <c r="F1347" s="136">
        <f>Ocorrências!F1343</f>
        <v>0</v>
      </c>
      <c r="G1347" s="135">
        <f>Ocorrências!A1343</f>
        <v>0</v>
      </c>
      <c r="H1347" s="136">
        <f>Ocorrências!H1343</f>
        <v>0</v>
      </c>
    </row>
    <row r="1348" spans="1:8" x14ac:dyDescent="0.2">
      <c r="A1348" s="156">
        <f>Ocorrências!G1344</f>
        <v>0</v>
      </c>
      <c r="B1348" s="136">
        <f>Ocorrências!B1344</f>
        <v>0</v>
      </c>
      <c r="C1348" s="136">
        <f>Ocorrências!C1344</f>
        <v>0</v>
      </c>
      <c r="D1348" s="136">
        <f>Ocorrências!D1344</f>
        <v>0</v>
      </c>
      <c r="E1348" s="136">
        <f>Ocorrências!E1344</f>
        <v>0</v>
      </c>
      <c r="F1348" s="136">
        <f>Ocorrências!F1344</f>
        <v>0</v>
      </c>
      <c r="G1348" s="135">
        <f>Ocorrências!A1344</f>
        <v>0</v>
      </c>
      <c r="H1348" s="136">
        <f>Ocorrências!H1344</f>
        <v>0</v>
      </c>
    </row>
    <row r="1349" spans="1:8" x14ac:dyDescent="0.2">
      <c r="A1349" s="156">
        <f>Ocorrências!G1345</f>
        <v>0</v>
      </c>
      <c r="B1349" s="136">
        <f>Ocorrências!B1345</f>
        <v>0</v>
      </c>
      <c r="C1349" s="136">
        <f>Ocorrências!C1345</f>
        <v>0</v>
      </c>
      <c r="D1349" s="136">
        <f>Ocorrências!D1345</f>
        <v>0</v>
      </c>
      <c r="E1349" s="136">
        <f>Ocorrências!E1345</f>
        <v>0</v>
      </c>
      <c r="F1349" s="136">
        <f>Ocorrências!F1345</f>
        <v>0</v>
      </c>
      <c r="G1349" s="135">
        <f>Ocorrências!A1345</f>
        <v>0</v>
      </c>
      <c r="H1349" s="136">
        <f>Ocorrências!H1345</f>
        <v>0</v>
      </c>
    </row>
    <row r="1350" spans="1:8" x14ac:dyDescent="0.2">
      <c r="A1350" s="156">
        <f>Ocorrências!G1346</f>
        <v>0</v>
      </c>
      <c r="B1350" s="136">
        <f>Ocorrências!B1346</f>
        <v>0</v>
      </c>
      <c r="C1350" s="136">
        <f>Ocorrências!C1346</f>
        <v>0</v>
      </c>
      <c r="D1350" s="136">
        <f>Ocorrências!D1346</f>
        <v>0</v>
      </c>
      <c r="E1350" s="136">
        <f>Ocorrências!E1346</f>
        <v>0</v>
      </c>
      <c r="F1350" s="136">
        <f>Ocorrências!F1346</f>
        <v>0</v>
      </c>
      <c r="G1350" s="135">
        <f>Ocorrências!A1346</f>
        <v>0</v>
      </c>
      <c r="H1350" s="136">
        <f>Ocorrências!H1346</f>
        <v>0</v>
      </c>
    </row>
    <row r="1351" spans="1:8" x14ac:dyDescent="0.2">
      <c r="A1351" s="156">
        <f>Ocorrências!G1347</f>
        <v>0</v>
      </c>
      <c r="B1351" s="136">
        <f>Ocorrências!B1347</f>
        <v>0</v>
      </c>
      <c r="C1351" s="136">
        <f>Ocorrências!C1347</f>
        <v>0</v>
      </c>
      <c r="D1351" s="136">
        <f>Ocorrências!D1347</f>
        <v>0</v>
      </c>
      <c r="E1351" s="136">
        <f>Ocorrências!E1347</f>
        <v>0</v>
      </c>
      <c r="F1351" s="136">
        <f>Ocorrências!F1347</f>
        <v>0</v>
      </c>
      <c r="G1351" s="135">
        <f>Ocorrências!A1347</f>
        <v>0</v>
      </c>
      <c r="H1351" s="136">
        <f>Ocorrências!H1347</f>
        <v>0</v>
      </c>
    </row>
    <row r="1352" spans="1:8" x14ac:dyDescent="0.2">
      <c r="A1352" s="156">
        <f>Ocorrências!G1348</f>
        <v>0</v>
      </c>
      <c r="B1352" s="136">
        <f>Ocorrências!B1348</f>
        <v>0</v>
      </c>
      <c r="C1352" s="136">
        <f>Ocorrências!C1348</f>
        <v>0</v>
      </c>
      <c r="D1352" s="136">
        <f>Ocorrências!D1348</f>
        <v>0</v>
      </c>
      <c r="E1352" s="136">
        <f>Ocorrências!E1348</f>
        <v>0</v>
      </c>
      <c r="F1352" s="136">
        <f>Ocorrências!F1348</f>
        <v>0</v>
      </c>
      <c r="G1352" s="135">
        <f>Ocorrências!A1348</f>
        <v>0</v>
      </c>
      <c r="H1352" s="136">
        <f>Ocorrências!H1348</f>
        <v>0</v>
      </c>
    </row>
    <row r="1353" spans="1:8" x14ac:dyDescent="0.2">
      <c r="A1353" s="156">
        <f>Ocorrências!G1349</f>
        <v>0</v>
      </c>
      <c r="B1353" s="136">
        <f>Ocorrências!B1349</f>
        <v>0</v>
      </c>
      <c r="C1353" s="136">
        <f>Ocorrências!C1349</f>
        <v>0</v>
      </c>
      <c r="D1353" s="136">
        <f>Ocorrências!D1349</f>
        <v>0</v>
      </c>
      <c r="E1353" s="136">
        <f>Ocorrências!E1349</f>
        <v>0</v>
      </c>
      <c r="F1353" s="136">
        <f>Ocorrências!F1349</f>
        <v>0</v>
      </c>
      <c r="G1353" s="135">
        <f>Ocorrências!A1349</f>
        <v>0</v>
      </c>
      <c r="H1353" s="136">
        <f>Ocorrências!H1349</f>
        <v>0</v>
      </c>
    </row>
    <row r="1354" spans="1:8" x14ac:dyDescent="0.2">
      <c r="A1354" s="156">
        <f>Ocorrências!G1350</f>
        <v>0</v>
      </c>
      <c r="B1354" s="136">
        <f>Ocorrências!B1350</f>
        <v>0</v>
      </c>
      <c r="C1354" s="136">
        <f>Ocorrências!C1350</f>
        <v>0</v>
      </c>
      <c r="D1354" s="136">
        <f>Ocorrências!D1350</f>
        <v>0</v>
      </c>
      <c r="E1354" s="136">
        <f>Ocorrências!E1350</f>
        <v>0</v>
      </c>
      <c r="F1354" s="136">
        <f>Ocorrências!F1350</f>
        <v>0</v>
      </c>
      <c r="G1354" s="135">
        <f>Ocorrências!A1350</f>
        <v>0</v>
      </c>
      <c r="H1354" s="136">
        <f>Ocorrências!H1350</f>
        <v>0</v>
      </c>
    </row>
    <row r="1355" spans="1:8" x14ac:dyDescent="0.2">
      <c r="A1355" s="156">
        <f>Ocorrências!G1351</f>
        <v>0</v>
      </c>
      <c r="B1355" s="136">
        <f>Ocorrências!B1351</f>
        <v>0</v>
      </c>
      <c r="C1355" s="136">
        <f>Ocorrências!C1351</f>
        <v>0</v>
      </c>
      <c r="D1355" s="136">
        <f>Ocorrências!D1351</f>
        <v>0</v>
      </c>
      <c r="E1355" s="136">
        <f>Ocorrências!E1351</f>
        <v>0</v>
      </c>
      <c r="F1355" s="136">
        <f>Ocorrências!F1351</f>
        <v>0</v>
      </c>
      <c r="G1355" s="135">
        <f>Ocorrências!A1351</f>
        <v>0</v>
      </c>
      <c r="H1355" s="136">
        <f>Ocorrências!H1351</f>
        <v>0</v>
      </c>
    </row>
    <row r="1356" spans="1:8" x14ac:dyDescent="0.2">
      <c r="A1356" s="156">
        <f>Ocorrências!G1352</f>
        <v>0</v>
      </c>
      <c r="B1356" s="136">
        <f>Ocorrências!B1352</f>
        <v>0</v>
      </c>
      <c r="C1356" s="136">
        <f>Ocorrências!C1352</f>
        <v>0</v>
      </c>
      <c r="D1356" s="136">
        <f>Ocorrências!D1352</f>
        <v>0</v>
      </c>
      <c r="E1356" s="136">
        <f>Ocorrências!E1352</f>
        <v>0</v>
      </c>
      <c r="F1356" s="136">
        <f>Ocorrências!F1352</f>
        <v>0</v>
      </c>
      <c r="G1356" s="135">
        <f>Ocorrências!A1352</f>
        <v>0</v>
      </c>
      <c r="H1356" s="136">
        <f>Ocorrências!H1352</f>
        <v>0</v>
      </c>
    </row>
    <row r="1357" spans="1:8" x14ac:dyDescent="0.2">
      <c r="A1357" s="156">
        <f>Ocorrências!G1353</f>
        <v>0</v>
      </c>
      <c r="B1357" s="136">
        <f>Ocorrências!B1353</f>
        <v>0</v>
      </c>
      <c r="C1357" s="136">
        <f>Ocorrências!C1353</f>
        <v>0</v>
      </c>
      <c r="D1357" s="136">
        <f>Ocorrências!D1353</f>
        <v>0</v>
      </c>
      <c r="E1357" s="136">
        <f>Ocorrências!E1353</f>
        <v>0</v>
      </c>
      <c r="F1357" s="136">
        <f>Ocorrências!F1353</f>
        <v>0</v>
      </c>
      <c r="G1357" s="135">
        <f>Ocorrências!A1353</f>
        <v>0</v>
      </c>
      <c r="H1357" s="136">
        <f>Ocorrências!H1353</f>
        <v>0</v>
      </c>
    </row>
    <row r="1358" spans="1:8" x14ac:dyDescent="0.2">
      <c r="A1358" s="156">
        <f>Ocorrências!G1354</f>
        <v>0</v>
      </c>
      <c r="B1358" s="136">
        <f>Ocorrências!B1354</f>
        <v>0</v>
      </c>
      <c r="C1358" s="136">
        <f>Ocorrências!C1354</f>
        <v>0</v>
      </c>
      <c r="D1358" s="136">
        <f>Ocorrências!D1354</f>
        <v>0</v>
      </c>
      <c r="E1358" s="136">
        <f>Ocorrências!E1354</f>
        <v>0</v>
      </c>
      <c r="F1358" s="136">
        <f>Ocorrências!F1354</f>
        <v>0</v>
      </c>
      <c r="G1358" s="135">
        <f>Ocorrências!A1354</f>
        <v>0</v>
      </c>
      <c r="H1358" s="136">
        <f>Ocorrências!H1354</f>
        <v>0</v>
      </c>
    </row>
    <row r="1359" spans="1:8" x14ac:dyDescent="0.2">
      <c r="A1359" s="156">
        <f>Ocorrências!G1355</f>
        <v>0</v>
      </c>
      <c r="B1359" s="136">
        <f>Ocorrências!B1355</f>
        <v>0</v>
      </c>
      <c r="C1359" s="136">
        <f>Ocorrências!C1355</f>
        <v>0</v>
      </c>
      <c r="D1359" s="136">
        <f>Ocorrências!D1355</f>
        <v>0</v>
      </c>
      <c r="E1359" s="136">
        <f>Ocorrências!E1355</f>
        <v>0</v>
      </c>
      <c r="F1359" s="136">
        <f>Ocorrências!F1355</f>
        <v>0</v>
      </c>
      <c r="G1359" s="135">
        <f>Ocorrências!A1355</f>
        <v>0</v>
      </c>
      <c r="H1359" s="136">
        <f>Ocorrências!H1355</f>
        <v>0</v>
      </c>
    </row>
    <row r="1360" spans="1:8" x14ac:dyDescent="0.2">
      <c r="A1360" s="156">
        <f>Ocorrências!G1356</f>
        <v>0</v>
      </c>
      <c r="B1360" s="136">
        <f>Ocorrências!B1356</f>
        <v>0</v>
      </c>
      <c r="C1360" s="136">
        <f>Ocorrências!C1356</f>
        <v>0</v>
      </c>
      <c r="D1360" s="136">
        <f>Ocorrências!D1356</f>
        <v>0</v>
      </c>
      <c r="E1360" s="136">
        <f>Ocorrências!E1356</f>
        <v>0</v>
      </c>
      <c r="F1360" s="136">
        <f>Ocorrências!F1356</f>
        <v>0</v>
      </c>
      <c r="G1360" s="135">
        <f>Ocorrências!A1356</f>
        <v>0</v>
      </c>
      <c r="H1360" s="136">
        <f>Ocorrências!H1356</f>
        <v>0</v>
      </c>
    </row>
    <row r="1361" spans="1:8" x14ac:dyDescent="0.2">
      <c r="A1361" s="156">
        <f>Ocorrências!G1357</f>
        <v>0</v>
      </c>
      <c r="B1361" s="136">
        <f>Ocorrências!B1357</f>
        <v>0</v>
      </c>
      <c r="C1361" s="136">
        <f>Ocorrências!C1357</f>
        <v>0</v>
      </c>
      <c r="D1361" s="136">
        <f>Ocorrências!D1357</f>
        <v>0</v>
      </c>
      <c r="E1361" s="136">
        <f>Ocorrências!E1357</f>
        <v>0</v>
      </c>
      <c r="F1361" s="136">
        <f>Ocorrências!F1357</f>
        <v>0</v>
      </c>
      <c r="G1361" s="135">
        <f>Ocorrências!A1357</f>
        <v>0</v>
      </c>
      <c r="H1361" s="136">
        <f>Ocorrências!H1357</f>
        <v>0</v>
      </c>
    </row>
    <row r="1362" spans="1:8" x14ac:dyDescent="0.2">
      <c r="A1362" s="156">
        <f>Ocorrências!G1358</f>
        <v>0</v>
      </c>
      <c r="B1362" s="136">
        <f>Ocorrências!B1358</f>
        <v>0</v>
      </c>
      <c r="C1362" s="136">
        <f>Ocorrências!C1358</f>
        <v>0</v>
      </c>
      <c r="D1362" s="136">
        <f>Ocorrências!D1358</f>
        <v>0</v>
      </c>
      <c r="E1362" s="136">
        <f>Ocorrências!E1358</f>
        <v>0</v>
      </c>
      <c r="F1362" s="136">
        <f>Ocorrências!F1358</f>
        <v>0</v>
      </c>
      <c r="G1362" s="135">
        <f>Ocorrências!A1358</f>
        <v>0</v>
      </c>
      <c r="H1362" s="136">
        <f>Ocorrências!H1358</f>
        <v>0</v>
      </c>
    </row>
    <row r="1363" spans="1:8" x14ac:dyDescent="0.2">
      <c r="A1363" s="156">
        <f>Ocorrências!G1359</f>
        <v>0</v>
      </c>
      <c r="B1363" s="136">
        <f>Ocorrências!B1359</f>
        <v>0</v>
      </c>
      <c r="C1363" s="136">
        <f>Ocorrências!C1359</f>
        <v>0</v>
      </c>
      <c r="D1363" s="136">
        <f>Ocorrências!D1359</f>
        <v>0</v>
      </c>
      <c r="E1363" s="136">
        <f>Ocorrências!E1359</f>
        <v>0</v>
      </c>
      <c r="F1363" s="136">
        <f>Ocorrências!F1359</f>
        <v>0</v>
      </c>
      <c r="G1363" s="135">
        <f>Ocorrências!A1359</f>
        <v>0</v>
      </c>
      <c r="H1363" s="136">
        <f>Ocorrências!H1359</f>
        <v>0</v>
      </c>
    </row>
    <row r="1364" spans="1:8" x14ac:dyDescent="0.2">
      <c r="A1364" s="156">
        <f>Ocorrências!G1360</f>
        <v>0</v>
      </c>
      <c r="B1364" s="136">
        <f>Ocorrências!B1360</f>
        <v>0</v>
      </c>
      <c r="C1364" s="136">
        <f>Ocorrências!C1360</f>
        <v>0</v>
      </c>
      <c r="D1364" s="136">
        <f>Ocorrências!D1360</f>
        <v>0</v>
      </c>
      <c r="E1364" s="136">
        <f>Ocorrências!E1360</f>
        <v>0</v>
      </c>
      <c r="F1364" s="136">
        <f>Ocorrências!F1360</f>
        <v>0</v>
      </c>
      <c r="G1364" s="135">
        <f>Ocorrências!A1360</f>
        <v>0</v>
      </c>
      <c r="H1364" s="136">
        <f>Ocorrências!H1360</f>
        <v>0</v>
      </c>
    </row>
    <row r="1365" spans="1:8" x14ac:dyDescent="0.2">
      <c r="A1365" s="156">
        <f>Ocorrências!G1361</f>
        <v>0</v>
      </c>
      <c r="B1365" s="136">
        <f>Ocorrências!B1361</f>
        <v>0</v>
      </c>
      <c r="C1365" s="136">
        <f>Ocorrências!C1361</f>
        <v>0</v>
      </c>
      <c r="D1365" s="136">
        <f>Ocorrências!D1361</f>
        <v>0</v>
      </c>
      <c r="E1365" s="136">
        <f>Ocorrências!E1361</f>
        <v>0</v>
      </c>
      <c r="F1365" s="136">
        <f>Ocorrências!F1361</f>
        <v>0</v>
      </c>
      <c r="G1365" s="135">
        <f>Ocorrências!A1361</f>
        <v>0</v>
      </c>
      <c r="H1365" s="136">
        <f>Ocorrências!H1361</f>
        <v>0</v>
      </c>
    </row>
    <row r="1366" spans="1:8" x14ac:dyDescent="0.2">
      <c r="A1366" s="156">
        <f>Ocorrências!G1362</f>
        <v>0</v>
      </c>
      <c r="B1366" s="136">
        <f>Ocorrências!B1362</f>
        <v>0</v>
      </c>
      <c r="C1366" s="136">
        <f>Ocorrências!C1362</f>
        <v>0</v>
      </c>
      <c r="D1366" s="136">
        <f>Ocorrências!D1362</f>
        <v>0</v>
      </c>
      <c r="E1366" s="136">
        <f>Ocorrências!E1362</f>
        <v>0</v>
      </c>
      <c r="F1366" s="136">
        <f>Ocorrências!F1362</f>
        <v>0</v>
      </c>
      <c r="G1366" s="135">
        <f>Ocorrências!A1362</f>
        <v>0</v>
      </c>
      <c r="H1366" s="136">
        <f>Ocorrências!H1362</f>
        <v>0</v>
      </c>
    </row>
    <row r="1367" spans="1:8" x14ac:dyDescent="0.2">
      <c r="A1367" s="156">
        <f>Ocorrências!G1363</f>
        <v>0</v>
      </c>
      <c r="B1367" s="136">
        <f>Ocorrências!B1363</f>
        <v>0</v>
      </c>
      <c r="C1367" s="136">
        <f>Ocorrências!C1363</f>
        <v>0</v>
      </c>
      <c r="D1367" s="136">
        <f>Ocorrências!D1363</f>
        <v>0</v>
      </c>
      <c r="E1367" s="136">
        <f>Ocorrências!E1363</f>
        <v>0</v>
      </c>
      <c r="F1367" s="136">
        <f>Ocorrências!F1363</f>
        <v>0</v>
      </c>
      <c r="G1367" s="135">
        <f>Ocorrências!A1363</f>
        <v>0</v>
      </c>
      <c r="H1367" s="136">
        <f>Ocorrências!H1363</f>
        <v>0</v>
      </c>
    </row>
    <row r="1368" spans="1:8" x14ac:dyDescent="0.2">
      <c r="A1368" s="156">
        <f>Ocorrências!G1364</f>
        <v>0</v>
      </c>
      <c r="B1368" s="136">
        <f>Ocorrências!B1364</f>
        <v>0</v>
      </c>
      <c r="C1368" s="136">
        <f>Ocorrências!C1364</f>
        <v>0</v>
      </c>
      <c r="D1368" s="136">
        <f>Ocorrências!D1364</f>
        <v>0</v>
      </c>
      <c r="E1368" s="136">
        <f>Ocorrências!E1364</f>
        <v>0</v>
      </c>
      <c r="F1368" s="136">
        <f>Ocorrências!F1364</f>
        <v>0</v>
      </c>
      <c r="G1368" s="135">
        <f>Ocorrências!A1364</f>
        <v>0</v>
      </c>
      <c r="H1368" s="136">
        <f>Ocorrências!H1364</f>
        <v>0</v>
      </c>
    </row>
    <row r="1369" spans="1:8" x14ac:dyDescent="0.2">
      <c r="A1369" s="156">
        <f>Ocorrências!G1365</f>
        <v>0</v>
      </c>
      <c r="B1369" s="136">
        <f>Ocorrências!B1365</f>
        <v>0</v>
      </c>
      <c r="C1369" s="136">
        <f>Ocorrências!C1365</f>
        <v>0</v>
      </c>
      <c r="D1369" s="136">
        <f>Ocorrências!D1365</f>
        <v>0</v>
      </c>
      <c r="E1369" s="136">
        <f>Ocorrências!E1365</f>
        <v>0</v>
      </c>
      <c r="F1369" s="136">
        <f>Ocorrências!F1365</f>
        <v>0</v>
      </c>
      <c r="G1369" s="135">
        <f>Ocorrências!A1365</f>
        <v>0</v>
      </c>
      <c r="H1369" s="136">
        <f>Ocorrências!H1365</f>
        <v>0</v>
      </c>
    </row>
    <row r="1370" spans="1:8" x14ac:dyDescent="0.2">
      <c r="A1370" s="156">
        <f>Ocorrências!G1366</f>
        <v>0</v>
      </c>
      <c r="B1370" s="136">
        <f>Ocorrências!B1366</f>
        <v>0</v>
      </c>
      <c r="C1370" s="136">
        <f>Ocorrências!C1366</f>
        <v>0</v>
      </c>
      <c r="D1370" s="136">
        <f>Ocorrências!D1366</f>
        <v>0</v>
      </c>
      <c r="E1370" s="136">
        <f>Ocorrências!E1366</f>
        <v>0</v>
      </c>
      <c r="F1370" s="136">
        <f>Ocorrências!F1366</f>
        <v>0</v>
      </c>
      <c r="G1370" s="135">
        <f>Ocorrências!A1366</f>
        <v>0</v>
      </c>
      <c r="H1370" s="136">
        <f>Ocorrências!H1366</f>
        <v>0</v>
      </c>
    </row>
    <row r="1371" spans="1:8" x14ac:dyDescent="0.2">
      <c r="A1371" s="156">
        <f>Ocorrências!G1367</f>
        <v>0</v>
      </c>
      <c r="B1371" s="136">
        <f>Ocorrências!B1367</f>
        <v>0</v>
      </c>
      <c r="C1371" s="136">
        <f>Ocorrências!C1367</f>
        <v>0</v>
      </c>
      <c r="D1371" s="136">
        <f>Ocorrências!D1367</f>
        <v>0</v>
      </c>
      <c r="E1371" s="136">
        <f>Ocorrências!E1367</f>
        <v>0</v>
      </c>
      <c r="F1371" s="136">
        <f>Ocorrências!F1367</f>
        <v>0</v>
      </c>
      <c r="G1371" s="135">
        <f>Ocorrências!A1367</f>
        <v>0</v>
      </c>
      <c r="H1371" s="136">
        <f>Ocorrências!H1367</f>
        <v>0</v>
      </c>
    </row>
    <row r="1372" spans="1:8" x14ac:dyDescent="0.2">
      <c r="A1372" s="156">
        <f>Ocorrências!G1368</f>
        <v>0</v>
      </c>
      <c r="B1372" s="136">
        <f>Ocorrências!B1368</f>
        <v>0</v>
      </c>
      <c r="C1372" s="136">
        <f>Ocorrências!C1368</f>
        <v>0</v>
      </c>
      <c r="D1372" s="136">
        <f>Ocorrências!D1368</f>
        <v>0</v>
      </c>
      <c r="E1372" s="136">
        <f>Ocorrências!E1368</f>
        <v>0</v>
      </c>
      <c r="F1372" s="136">
        <f>Ocorrências!F1368</f>
        <v>0</v>
      </c>
      <c r="G1372" s="135">
        <f>Ocorrências!A1368</f>
        <v>0</v>
      </c>
      <c r="H1372" s="136">
        <f>Ocorrências!H1368</f>
        <v>0</v>
      </c>
    </row>
    <row r="1373" spans="1:8" x14ac:dyDescent="0.2">
      <c r="A1373" s="156">
        <f>Ocorrências!G1369</f>
        <v>0</v>
      </c>
      <c r="B1373" s="136">
        <f>Ocorrências!B1369</f>
        <v>0</v>
      </c>
      <c r="C1373" s="136">
        <f>Ocorrências!C1369</f>
        <v>0</v>
      </c>
      <c r="D1373" s="136">
        <f>Ocorrências!D1369</f>
        <v>0</v>
      </c>
      <c r="E1373" s="136">
        <f>Ocorrências!E1369</f>
        <v>0</v>
      </c>
      <c r="F1373" s="136">
        <f>Ocorrências!F1369</f>
        <v>0</v>
      </c>
      <c r="G1373" s="135">
        <f>Ocorrências!A1369</f>
        <v>0</v>
      </c>
      <c r="H1373" s="136">
        <f>Ocorrências!H1369</f>
        <v>0</v>
      </c>
    </row>
    <row r="1374" spans="1:8" x14ac:dyDescent="0.2">
      <c r="A1374" s="156">
        <f>Ocorrências!G1370</f>
        <v>0</v>
      </c>
      <c r="B1374" s="136">
        <f>Ocorrências!B1370</f>
        <v>0</v>
      </c>
      <c r="C1374" s="136">
        <f>Ocorrências!C1370</f>
        <v>0</v>
      </c>
      <c r="D1374" s="136">
        <f>Ocorrências!D1370</f>
        <v>0</v>
      </c>
      <c r="E1374" s="136">
        <f>Ocorrências!E1370</f>
        <v>0</v>
      </c>
      <c r="F1374" s="136">
        <f>Ocorrências!F1370</f>
        <v>0</v>
      </c>
      <c r="G1374" s="135">
        <f>Ocorrências!A1370</f>
        <v>0</v>
      </c>
      <c r="H1374" s="136">
        <f>Ocorrências!H1370</f>
        <v>0</v>
      </c>
    </row>
    <row r="1375" spans="1:8" x14ac:dyDescent="0.2">
      <c r="A1375" s="156">
        <f>Ocorrências!G1371</f>
        <v>0</v>
      </c>
      <c r="B1375" s="136">
        <f>Ocorrências!B1371</f>
        <v>0</v>
      </c>
      <c r="C1375" s="136">
        <f>Ocorrências!C1371</f>
        <v>0</v>
      </c>
      <c r="D1375" s="136">
        <f>Ocorrências!D1371</f>
        <v>0</v>
      </c>
      <c r="E1375" s="136">
        <f>Ocorrências!E1371</f>
        <v>0</v>
      </c>
      <c r="F1375" s="136">
        <f>Ocorrências!F1371</f>
        <v>0</v>
      </c>
      <c r="G1375" s="135">
        <f>Ocorrências!A1371</f>
        <v>0</v>
      </c>
      <c r="H1375" s="136">
        <f>Ocorrências!H1371</f>
        <v>0</v>
      </c>
    </row>
    <row r="1376" spans="1:8" x14ac:dyDescent="0.2">
      <c r="A1376" s="156">
        <f>Ocorrências!G1372</f>
        <v>0</v>
      </c>
      <c r="B1376" s="136">
        <f>Ocorrências!B1372</f>
        <v>0</v>
      </c>
      <c r="C1376" s="136">
        <f>Ocorrências!C1372</f>
        <v>0</v>
      </c>
      <c r="D1376" s="136">
        <f>Ocorrências!D1372</f>
        <v>0</v>
      </c>
      <c r="E1376" s="136">
        <f>Ocorrências!E1372</f>
        <v>0</v>
      </c>
      <c r="F1376" s="136">
        <f>Ocorrências!F1372</f>
        <v>0</v>
      </c>
      <c r="G1376" s="135">
        <f>Ocorrências!A1372</f>
        <v>0</v>
      </c>
      <c r="H1376" s="136">
        <f>Ocorrências!H1372</f>
        <v>0</v>
      </c>
    </row>
    <row r="1377" spans="1:8" x14ac:dyDescent="0.2">
      <c r="A1377" s="156">
        <f>Ocorrências!G1373</f>
        <v>0</v>
      </c>
      <c r="B1377" s="136">
        <f>Ocorrências!B1373</f>
        <v>0</v>
      </c>
      <c r="C1377" s="136">
        <f>Ocorrências!C1373</f>
        <v>0</v>
      </c>
      <c r="D1377" s="136">
        <f>Ocorrências!D1373</f>
        <v>0</v>
      </c>
      <c r="E1377" s="136">
        <f>Ocorrências!E1373</f>
        <v>0</v>
      </c>
      <c r="F1377" s="136">
        <f>Ocorrências!F1373</f>
        <v>0</v>
      </c>
      <c r="G1377" s="135">
        <f>Ocorrências!A1373</f>
        <v>0</v>
      </c>
      <c r="H1377" s="136">
        <f>Ocorrências!H1373</f>
        <v>0</v>
      </c>
    </row>
    <row r="1378" spans="1:8" x14ac:dyDescent="0.2">
      <c r="A1378" s="156">
        <f>Ocorrências!G1374</f>
        <v>0</v>
      </c>
      <c r="B1378" s="136">
        <f>Ocorrências!B1374</f>
        <v>0</v>
      </c>
      <c r="C1378" s="136">
        <f>Ocorrências!C1374</f>
        <v>0</v>
      </c>
      <c r="D1378" s="136">
        <f>Ocorrências!D1374</f>
        <v>0</v>
      </c>
      <c r="E1378" s="136">
        <f>Ocorrências!E1374</f>
        <v>0</v>
      </c>
      <c r="F1378" s="136">
        <f>Ocorrências!F1374</f>
        <v>0</v>
      </c>
      <c r="G1378" s="135">
        <f>Ocorrências!A1374</f>
        <v>0</v>
      </c>
      <c r="H1378" s="136">
        <f>Ocorrências!H1374</f>
        <v>0</v>
      </c>
    </row>
    <row r="1379" spans="1:8" x14ac:dyDescent="0.2">
      <c r="A1379" s="156">
        <f>Ocorrências!G1375</f>
        <v>0</v>
      </c>
      <c r="B1379" s="136">
        <f>Ocorrências!B1375</f>
        <v>0</v>
      </c>
      <c r="C1379" s="136">
        <f>Ocorrências!C1375</f>
        <v>0</v>
      </c>
      <c r="D1379" s="136">
        <f>Ocorrências!D1375</f>
        <v>0</v>
      </c>
      <c r="E1379" s="136">
        <f>Ocorrências!E1375</f>
        <v>0</v>
      </c>
      <c r="F1379" s="136">
        <f>Ocorrências!F1375</f>
        <v>0</v>
      </c>
      <c r="G1379" s="135">
        <f>Ocorrências!A1375</f>
        <v>0</v>
      </c>
      <c r="H1379" s="136">
        <f>Ocorrências!H1375</f>
        <v>0</v>
      </c>
    </row>
    <row r="1380" spans="1:8" x14ac:dyDescent="0.2">
      <c r="A1380" s="156">
        <f>Ocorrências!G1376</f>
        <v>0</v>
      </c>
      <c r="B1380" s="136">
        <f>Ocorrências!B1376</f>
        <v>0</v>
      </c>
      <c r="C1380" s="136">
        <f>Ocorrências!C1376</f>
        <v>0</v>
      </c>
      <c r="D1380" s="136">
        <f>Ocorrências!D1376</f>
        <v>0</v>
      </c>
      <c r="E1380" s="136">
        <f>Ocorrências!E1376</f>
        <v>0</v>
      </c>
      <c r="F1380" s="136">
        <f>Ocorrências!F1376</f>
        <v>0</v>
      </c>
      <c r="G1380" s="135">
        <f>Ocorrências!A1376</f>
        <v>0</v>
      </c>
      <c r="H1380" s="136">
        <f>Ocorrências!H1376</f>
        <v>0</v>
      </c>
    </row>
    <row r="1381" spans="1:8" x14ac:dyDescent="0.2">
      <c r="A1381" s="156">
        <f>Ocorrências!G1377</f>
        <v>0</v>
      </c>
      <c r="B1381" s="136">
        <f>Ocorrências!B1377</f>
        <v>0</v>
      </c>
      <c r="C1381" s="136">
        <f>Ocorrências!C1377</f>
        <v>0</v>
      </c>
      <c r="D1381" s="136">
        <f>Ocorrências!D1377</f>
        <v>0</v>
      </c>
      <c r="E1381" s="136">
        <f>Ocorrências!E1377</f>
        <v>0</v>
      </c>
      <c r="F1381" s="136">
        <f>Ocorrências!F1377</f>
        <v>0</v>
      </c>
      <c r="G1381" s="135">
        <f>Ocorrências!A1377</f>
        <v>0</v>
      </c>
      <c r="H1381" s="136">
        <f>Ocorrências!H1377</f>
        <v>0</v>
      </c>
    </row>
    <row r="1382" spans="1:8" x14ac:dyDescent="0.2">
      <c r="A1382" s="156">
        <f>Ocorrências!G1378</f>
        <v>0</v>
      </c>
      <c r="B1382" s="136">
        <f>Ocorrências!B1378</f>
        <v>0</v>
      </c>
      <c r="C1382" s="136">
        <f>Ocorrências!C1378</f>
        <v>0</v>
      </c>
      <c r="D1382" s="136">
        <f>Ocorrências!D1378</f>
        <v>0</v>
      </c>
      <c r="E1382" s="136">
        <f>Ocorrências!E1378</f>
        <v>0</v>
      </c>
      <c r="F1382" s="136">
        <f>Ocorrências!F1378</f>
        <v>0</v>
      </c>
      <c r="G1382" s="135">
        <f>Ocorrências!A1378</f>
        <v>0</v>
      </c>
      <c r="H1382" s="136">
        <f>Ocorrências!H1378</f>
        <v>0</v>
      </c>
    </row>
    <row r="1383" spans="1:8" x14ac:dyDescent="0.2">
      <c r="A1383" s="156">
        <f>Ocorrências!G1379</f>
        <v>0</v>
      </c>
      <c r="B1383" s="136">
        <f>Ocorrências!B1379</f>
        <v>0</v>
      </c>
      <c r="C1383" s="136">
        <f>Ocorrências!C1379</f>
        <v>0</v>
      </c>
      <c r="D1383" s="136">
        <f>Ocorrências!D1379</f>
        <v>0</v>
      </c>
      <c r="E1383" s="136">
        <f>Ocorrências!E1379</f>
        <v>0</v>
      </c>
      <c r="F1383" s="136">
        <f>Ocorrências!F1379</f>
        <v>0</v>
      </c>
      <c r="G1383" s="135">
        <f>Ocorrências!A1379</f>
        <v>0</v>
      </c>
      <c r="H1383" s="136">
        <f>Ocorrências!H1379</f>
        <v>0</v>
      </c>
    </row>
    <row r="1384" spans="1:8" x14ac:dyDescent="0.2">
      <c r="A1384" s="156">
        <f>Ocorrências!G1380</f>
        <v>0</v>
      </c>
      <c r="B1384" s="136">
        <f>Ocorrências!B1380</f>
        <v>0</v>
      </c>
      <c r="C1384" s="136">
        <f>Ocorrências!C1380</f>
        <v>0</v>
      </c>
      <c r="D1384" s="136">
        <f>Ocorrências!D1380</f>
        <v>0</v>
      </c>
      <c r="E1384" s="136">
        <f>Ocorrências!E1380</f>
        <v>0</v>
      </c>
      <c r="F1384" s="136">
        <f>Ocorrências!F1380</f>
        <v>0</v>
      </c>
      <c r="G1384" s="135">
        <f>Ocorrências!A1380</f>
        <v>0</v>
      </c>
      <c r="H1384" s="136">
        <f>Ocorrências!H1380</f>
        <v>0</v>
      </c>
    </row>
    <row r="1385" spans="1:8" x14ac:dyDescent="0.2">
      <c r="A1385" s="156">
        <f>Ocorrências!G1381</f>
        <v>0</v>
      </c>
      <c r="B1385" s="136">
        <f>Ocorrências!B1381</f>
        <v>0</v>
      </c>
      <c r="C1385" s="136">
        <f>Ocorrências!C1381</f>
        <v>0</v>
      </c>
      <c r="D1385" s="136">
        <f>Ocorrências!D1381</f>
        <v>0</v>
      </c>
      <c r="E1385" s="136">
        <f>Ocorrências!E1381</f>
        <v>0</v>
      </c>
      <c r="F1385" s="136">
        <f>Ocorrências!F1381</f>
        <v>0</v>
      </c>
      <c r="G1385" s="135">
        <f>Ocorrências!A1381</f>
        <v>0</v>
      </c>
      <c r="H1385" s="136">
        <f>Ocorrências!H1381</f>
        <v>0</v>
      </c>
    </row>
    <row r="1386" spans="1:8" x14ac:dyDescent="0.2">
      <c r="A1386" s="156">
        <f>Ocorrências!G1382</f>
        <v>0</v>
      </c>
      <c r="B1386" s="136">
        <f>Ocorrências!B1382</f>
        <v>0</v>
      </c>
      <c r="C1386" s="136">
        <f>Ocorrências!C1382</f>
        <v>0</v>
      </c>
      <c r="D1386" s="136">
        <f>Ocorrências!D1382</f>
        <v>0</v>
      </c>
      <c r="E1386" s="136">
        <f>Ocorrências!E1382</f>
        <v>0</v>
      </c>
      <c r="F1386" s="136">
        <f>Ocorrências!F1382</f>
        <v>0</v>
      </c>
      <c r="G1386" s="135">
        <f>Ocorrências!A1382</f>
        <v>0</v>
      </c>
      <c r="H1386" s="136">
        <f>Ocorrências!H1382</f>
        <v>0</v>
      </c>
    </row>
    <row r="1387" spans="1:8" x14ac:dyDescent="0.2">
      <c r="A1387" s="156">
        <f>Ocorrências!G1383</f>
        <v>0</v>
      </c>
      <c r="B1387" s="136">
        <f>Ocorrências!B1383</f>
        <v>0</v>
      </c>
      <c r="C1387" s="136">
        <f>Ocorrências!C1383</f>
        <v>0</v>
      </c>
      <c r="D1387" s="136">
        <f>Ocorrências!D1383</f>
        <v>0</v>
      </c>
      <c r="E1387" s="136">
        <f>Ocorrências!E1383</f>
        <v>0</v>
      </c>
      <c r="F1387" s="136">
        <f>Ocorrências!F1383</f>
        <v>0</v>
      </c>
      <c r="G1387" s="135">
        <f>Ocorrências!A1383</f>
        <v>0</v>
      </c>
      <c r="H1387" s="136">
        <f>Ocorrências!H1383</f>
        <v>0</v>
      </c>
    </row>
    <row r="1388" spans="1:8" x14ac:dyDescent="0.2">
      <c r="A1388" s="156">
        <f>Ocorrências!G1384</f>
        <v>0</v>
      </c>
      <c r="B1388" s="136">
        <f>Ocorrências!B1384</f>
        <v>0</v>
      </c>
      <c r="C1388" s="136">
        <f>Ocorrências!C1384</f>
        <v>0</v>
      </c>
      <c r="D1388" s="136">
        <f>Ocorrências!D1384</f>
        <v>0</v>
      </c>
      <c r="E1388" s="136">
        <f>Ocorrências!E1384</f>
        <v>0</v>
      </c>
      <c r="F1388" s="136">
        <f>Ocorrências!F1384</f>
        <v>0</v>
      </c>
      <c r="G1388" s="135">
        <f>Ocorrências!A1384</f>
        <v>0</v>
      </c>
      <c r="H1388" s="136">
        <f>Ocorrências!H1384</f>
        <v>0</v>
      </c>
    </row>
    <row r="1389" spans="1:8" x14ac:dyDescent="0.2">
      <c r="A1389" s="156">
        <f>Ocorrências!G1385</f>
        <v>0</v>
      </c>
      <c r="B1389" s="136">
        <f>Ocorrências!B1385</f>
        <v>0</v>
      </c>
      <c r="C1389" s="136">
        <f>Ocorrências!C1385</f>
        <v>0</v>
      </c>
      <c r="D1389" s="136">
        <f>Ocorrências!D1385</f>
        <v>0</v>
      </c>
      <c r="E1389" s="136">
        <f>Ocorrências!E1385</f>
        <v>0</v>
      </c>
      <c r="F1389" s="136">
        <f>Ocorrências!F1385</f>
        <v>0</v>
      </c>
      <c r="G1389" s="135">
        <f>Ocorrências!A1385</f>
        <v>0</v>
      </c>
      <c r="H1389" s="136">
        <f>Ocorrências!H1385</f>
        <v>0</v>
      </c>
    </row>
    <row r="1390" spans="1:8" x14ac:dyDescent="0.2">
      <c r="A1390" s="156">
        <f>Ocorrências!G1386</f>
        <v>0</v>
      </c>
      <c r="B1390" s="136">
        <f>Ocorrências!B1386</f>
        <v>0</v>
      </c>
      <c r="C1390" s="136">
        <f>Ocorrências!C1386</f>
        <v>0</v>
      </c>
      <c r="D1390" s="136">
        <f>Ocorrências!D1386</f>
        <v>0</v>
      </c>
      <c r="E1390" s="136">
        <f>Ocorrências!E1386</f>
        <v>0</v>
      </c>
      <c r="F1390" s="136">
        <f>Ocorrências!F1386</f>
        <v>0</v>
      </c>
      <c r="G1390" s="135">
        <f>Ocorrências!A1386</f>
        <v>0</v>
      </c>
      <c r="H1390" s="136">
        <f>Ocorrências!H1386</f>
        <v>0</v>
      </c>
    </row>
    <row r="1391" spans="1:8" x14ac:dyDescent="0.2">
      <c r="A1391" s="156">
        <f>Ocorrências!G1387</f>
        <v>0</v>
      </c>
      <c r="B1391" s="136">
        <f>Ocorrências!B1387</f>
        <v>0</v>
      </c>
      <c r="C1391" s="136">
        <f>Ocorrências!C1387</f>
        <v>0</v>
      </c>
      <c r="D1391" s="136">
        <f>Ocorrências!D1387</f>
        <v>0</v>
      </c>
      <c r="E1391" s="136">
        <f>Ocorrências!E1387</f>
        <v>0</v>
      </c>
      <c r="F1391" s="136">
        <f>Ocorrências!F1387</f>
        <v>0</v>
      </c>
      <c r="G1391" s="135">
        <f>Ocorrências!A1387</f>
        <v>0</v>
      </c>
      <c r="H1391" s="136">
        <f>Ocorrências!H1387</f>
        <v>0</v>
      </c>
    </row>
    <row r="1392" spans="1:8" x14ac:dyDescent="0.2">
      <c r="A1392" s="156">
        <f>Ocorrências!G1388</f>
        <v>0</v>
      </c>
      <c r="B1392" s="136">
        <f>Ocorrências!B1388</f>
        <v>0</v>
      </c>
      <c r="C1392" s="136">
        <f>Ocorrências!C1388</f>
        <v>0</v>
      </c>
      <c r="D1392" s="136">
        <f>Ocorrências!D1388</f>
        <v>0</v>
      </c>
      <c r="E1392" s="136">
        <f>Ocorrências!E1388</f>
        <v>0</v>
      </c>
      <c r="F1392" s="136">
        <f>Ocorrências!F1388</f>
        <v>0</v>
      </c>
      <c r="G1392" s="135">
        <f>Ocorrências!A1388</f>
        <v>0</v>
      </c>
      <c r="H1392" s="136">
        <f>Ocorrências!H1388</f>
        <v>0</v>
      </c>
    </row>
    <row r="1393" spans="1:8" x14ac:dyDescent="0.2">
      <c r="A1393" s="156">
        <f>Ocorrências!G1389</f>
        <v>0</v>
      </c>
      <c r="B1393" s="136">
        <f>Ocorrências!B1389</f>
        <v>0</v>
      </c>
      <c r="C1393" s="136">
        <f>Ocorrências!C1389</f>
        <v>0</v>
      </c>
      <c r="D1393" s="136">
        <f>Ocorrências!D1389</f>
        <v>0</v>
      </c>
      <c r="E1393" s="136">
        <f>Ocorrências!E1389</f>
        <v>0</v>
      </c>
      <c r="F1393" s="136">
        <f>Ocorrências!F1389</f>
        <v>0</v>
      </c>
      <c r="G1393" s="135">
        <f>Ocorrências!A1389</f>
        <v>0</v>
      </c>
      <c r="H1393" s="136">
        <f>Ocorrências!H1389</f>
        <v>0</v>
      </c>
    </row>
    <row r="1394" spans="1:8" x14ac:dyDescent="0.2">
      <c r="A1394" s="156">
        <f>Ocorrências!G1390</f>
        <v>0</v>
      </c>
      <c r="B1394" s="136">
        <f>Ocorrências!B1390</f>
        <v>0</v>
      </c>
      <c r="C1394" s="136">
        <f>Ocorrências!C1390</f>
        <v>0</v>
      </c>
      <c r="D1394" s="136">
        <f>Ocorrências!D1390</f>
        <v>0</v>
      </c>
      <c r="E1394" s="136">
        <f>Ocorrências!E1390</f>
        <v>0</v>
      </c>
      <c r="F1394" s="136">
        <f>Ocorrências!F1390</f>
        <v>0</v>
      </c>
      <c r="G1394" s="135">
        <f>Ocorrências!A1390</f>
        <v>0</v>
      </c>
      <c r="H1394" s="136">
        <f>Ocorrências!H1390</f>
        <v>0</v>
      </c>
    </row>
    <row r="1395" spans="1:8" x14ac:dyDescent="0.2">
      <c r="A1395" s="156">
        <f>Ocorrências!G1391</f>
        <v>0</v>
      </c>
      <c r="B1395" s="136">
        <f>Ocorrências!B1391</f>
        <v>0</v>
      </c>
      <c r="C1395" s="136">
        <f>Ocorrências!C1391</f>
        <v>0</v>
      </c>
      <c r="D1395" s="136">
        <f>Ocorrências!D1391</f>
        <v>0</v>
      </c>
      <c r="E1395" s="136">
        <f>Ocorrências!E1391</f>
        <v>0</v>
      </c>
      <c r="F1395" s="136">
        <f>Ocorrências!F1391</f>
        <v>0</v>
      </c>
      <c r="G1395" s="135">
        <f>Ocorrências!A1391</f>
        <v>0</v>
      </c>
      <c r="H1395" s="136">
        <f>Ocorrências!H1391</f>
        <v>0</v>
      </c>
    </row>
    <row r="1396" spans="1:8" x14ac:dyDescent="0.2">
      <c r="A1396" s="156">
        <f>Ocorrências!G1392</f>
        <v>0</v>
      </c>
      <c r="B1396" s="136">
        <f>Ocorrências!B1392</f>
        <v>0</v>
      </c>
      <c r="C1396" s="136">
        <f>Ocorrências!C1392</f>
        <v>0</v>
      </c>
      <c r="D1396" s="136">
        <f>Ocorrências!D1392</f>
        <v>0</v>
      </c>
      <c r="E1396" s="136">
        <f>Ocorrências!E1392</f>
        <v>0</v>
      </c>
      <c r="F1396" s="136">
        <f>Ocorrências!F1392</f>
        <v>0</v>
      </c>
      <c r="G1396" s="135">
        <f>Ocorrências!A1392</f>
        <v>0</v>
      </c>
      <c r="H1396" s="136">
        <f>Ocorrências!H1392</f>
        <v>0</v>
      </c>
    </row>
    <row r="1397" spans="1:8" x14ac:dyDescent="0.2">
      <c r="A1397" s="156">
        <f>Ocorrências!G1393</f>
        <v>0</v>
      </c>
      <c r="B1397" s="136">
        <f>Ocorrências!B1393</f>
        <v>0</v>
      </c>
      <c r="C1397" s="136">
        <f>Ocorrências!C1393</f>
        <v>0</v>
      </c>
      <c r="D1397" s="136">
        <f>Ocorrências!D1393</f>
        <v>0</v>
      </c>
      <c r="E1397" s="136">
        <f>Ocorrências!E1393</f>
        <v>0</v>
      </c>
      <c r="F1397" s="136">
        <f>Ocorrências!F1393</f>
        <v>0</v>
      </c>
      <c r="G1397" s="135">
        <f>Ocorrências!A1393</f>
        <v>0</v>
      </c>
      <c r="H1397" s="136">
        <f>Ocorrências!H1393</f>
        <v>0</v>
      </c>
    </row>
    <row r="1398" spans="1:8" x14ac:dyDescent="0.2">
      <c r="A1398" s="156">
        <f>Ocorrências!G1394</f>
        <v>0</v>
      </c>
      <c r="B1398" s="136">
        <f>Ocorrências!B1394</f>
        <v>0</v>
      </c>
      <c r="C1398" s="136">
        <f>Ocorrências!C1394</f>
        <v>0</v>
      </c>
      <c r="D1398" s="136">
        <f>Ocorrências!D1394</f>
        <v>0</v>
      </c>
      <c r="E1398" s="136">
        <f>Ocorrências!E1394</f>
        <v>0</v>
      </c>
      <c r="F1398" s="136">
        <f>Ocorrências!F1394</f>
        <v>0</v>
      </c>
      <c r="G1398" s="135">
        <f>Ocorrências!A1394</f>
        <v>0</v>
      </c>
      <c r="H1398" s="136">
        <f>Ocorrências!H1394</f>
        <v>0</v>
      </c>
    </row>
    <row r="1399" spans="1:8" x14ac:dyDescent="0.2">
      <c r="A1399" s="156">
        <f>Ocorrências!G1395</f>
        <v>0</v>
      </c>
      <c r="B1399" s="136">
        <f>Ocorrências!B1395</f>
        <v>0</v>
      </c>
      <c r="C1399" s="136">
        <f>Ocorrências!C1395</f>
        <v>0</v>
      </c>
      <c r="D1399" s="136">
        <f>Ocorrências!D1395</f>
        <v>0</v>
      </c>
      <c r="E1399" s="136">
        <f>Ocorrências!E1395</f>
        <v>0</v>
      </c>
      <c r="F1399" s="136">
        <f>Ocorrências!F1395</f>
        <v>0</v>
      </c>
      <c r="G1399" s="135">
        <f>Ocorrências!A1395</f>
        <v>0</v>
      </c>
      <c r="H1399" s="136">
        <f>Ocorrências!H1395</f>
        <v>0</v>
      </c>
    </row>
    <row r="1400" spans="1:8" x14ac:dyDescent="0.2">
      <c r="A1400" s="156">
        <f>Ocorrências!G1396</f>
        <v>0</v>
      </c>
      <c r="B1400" s="136">
        <f>Ocorrências!B1396</f>
        <v>0</v>
      </c>
      <c r="C1400" s="136">
        <f>Ocorrências!C1396</f>
        <v>0</v>
      </c>
      <c r="D1400" s="136">
        <f>Ocorrências!D1396</f>
        <v>0</v>
      </c>
      <c r="E1400" s="136">
        <f>Ocorrências!E1396</f>
        <v>0</v>
      </c>
      <c r="F1400" s="136">
        <f>Ocorrências!F1396</f>
        <v>0</v>
      </c>
      <c r="G1400" s="135">
        <f>Ocorrências!A1396</f>
        <v>0</v>
      </c>
      <c r="H1400" s="136">
        <f>Ocorrências!H1396</f>
        <v>0</v>
      </c>
    </row>
    <row r="1401" spans="1:8" x14ac:dyDescent="0.2">
      <c r="A1401" s="156">
        <f>Ocorrências!G1397</f>
        <v>0</v>
      </c>
      <c r="B1401" s="136">
        <f>Ocorrências!B1397</f>
        <v>0</v>
      </c>
      <c r="C1401" s="136">
        <f>Ocorrências!C1397</f>
        <v>0</v>
      </c>
      <c r="D1401" s="136">
        <f>Ocorrências!D1397</f>
        <v>0</v>
      </c>
      <c r="E1401" s="136">
        <f>Ocorrências!E1397</f>
        <v>0</v>
      </c>
      <c r="F1401" s="136">
        <f>Ocorrências!F1397</f>
        <v>0</v>
      </c>
      <c r="G1401" s="135">
        <f>Ocorrências!A1397</f>
        <v>0</v>
      </c>
      <c r="H1401" s="136">
        <f>Ocorrências!H1397</f>
        <v>0</v>
      </c>
    </row>
    <row r="1402" spans="1:8" x14ac:dyDescent="0.2">
      <c r="A1402" s="156">
        <f>Ocorrências!G1398</f>
        <v>0</v>
      </c>
      <c r="B1402" s="136">
        <f>Ocorrências!B1398</f>
        <v>0</v>
      </c>
      <c r="C1402" s="136">
        <f>Ocorrências!C1398</f>
        <v>0</v>
      </c>
      <c r="D1402" s="136">
        <f>Ocorrências!D1398</f>
        <v>0</v>
      </c>
      <c r="E1402" s="136">
        <f>Ocorrências!E1398</f>
        <v>0</v>
      </c>
      <c r="F1402" s="136">
        <f>Ocorrências!F1398</f>
        <v>0</v>
      </c>
      <c r="G1402" s="135">
        <f>Ocorrências!A1398</f>
        <v>0</v>
      </c>
      <c r="H1402" s="136">
        <f>Ocorrências!H1398</f>
        <v>0</v>
      </c>
    </row>
    <row r="1403" spans="1:8" x14ac:dyDescent="0.2">
      <c r="A1403" s="156">
        <f>Ocorrências!G1399</f>
        <v>0</v>
      </c>
      <c r="B1403" s="136">
        <f>Ocorrências!B1399</f>
        <v>0</v>
      </c>
      <c r="C1403" s="136">
        <f>Ocorrências!C1399</f>
        <v>0</v>
      </c>
      <c r="D1403" s="136">
        <f>Ocorrências!D1399</f>
        <v>0</v>
      </c>
      <c r="E1403" s="136">
        <f>Ocorrências!E1399</f>
        <v>0</v>
      </c>
      <c r="F1403" s="136">
        <f>Ocorrências!F1399</f>
        <v>0</v>
      </c>
      <c r="G1403" s="135">
        <f>Ocorrências!A1399</f>
        <v>0</v>
      </c>
      <c r="H1403" s="136">
        <f>Ocorrências!H1399</f>
        <v>0</v>
      </c>
    </row>
    <row r="1404" spans="1:8" x14ac:dyDescent="0.2">
      <c r="A1404" s="156">
        <f>Ocorrências!G1400</f>
        <v>0</v>
      </c>
      <c r="B1404" s="136">
        <f>Ocorrências!B1400</f>
        <v>0</v>
      </c>
      <c r="C1404" s="136">
        <f>Ocorrências!C1400</f>
        <v>0</v>
      </c>
      <c r="D1404" s="136">
        <f>Ocorrências!D1400</f>
        <v>0</v>
      </c>
      <c r="E1404" s="136">
        <f>Ocorrências!E1400</f>
        <v>0</v>
      </c>
      <c r="F1404" s="136">
        <f>Ocorrências!F1400</f>
        <v>0</v>
      </c>
      <c r="G1404" s="135">
        <f>Ocorrências!A1400</f>
        <v>0</v>
      </c>
      <c r="H1404" s="136">
        <f>Ocorrências!H1400</f>
        <v>0</v>
      </c>
    </row>
    <row r="1405" spans="1:8" x14ac:dyDescent="0.2">
      <c r="A1405" s="156">
        <f>Ocorrências!G1401</f>
        <v>0</v>
      </c>
      <c r="B1405" s="136">
        <f>Ocorrências!B1401</f>
        <v>0</v>
      </c>
      <c r="C1405" s="136">
        <f>Ocorrências!C1401</f>
        <v>0</v>
      </c>
      <c r="D1405" s="136">
        <f>Ocorrências!D1401</f>
        <v>0</v>
      </c>
      <c r="E1405" s="136">
        <f>Ocorrências!E1401</f>
        <v>0</v>
      </c>
      <c r="F1405" s="136">
        <f>Ocorrências!F1401</f>
        <v>0</v>
      </c>
      <c r="G1405" s="135">
        <f>Ocorrências!A1401</f>
        <v>0</v>
      </c>
      <c r="H1405" s="136">
        <f>Ocorrências!H1401</f>
        <v>0</v>
      </c>
    </row>
    <row r="1406" spans="1:8" x14ac:dyDescent="0.2">
      <c r="A1406" s="156">
        <f>Ocorrências!G1402</f>
        <v>0</v>
      </c>
      <c r="B1406" s="136">
        <f>Ocorrências!B1402</f>
        <v>0</v>
      </c>
      <c r="C1406" s="136">
        <f>Ocorrências!C1402</f>
        <v>0</v>
      </c>
      <c r="D1406" s="136">
        <f>Ocorrências!D1402</f>
        <v>0</v>
      </c>
      <c r="E1406" s="136">
        <f>Ocorrências!E1402</f>
        <v>0</v>
      </c>
      <c r="F1406" s="136">
        <f>Ocorrências!F1402</f>
        <v>0</v>
      </c>
      <c r="G1406" s="135">
        <f>Ocorrências!A1402</f>
        <v>0</v>
      </c>
      <c r="H1406" s="136">
        <f>Ocorrências!H1402</f>
        <v>0</v>
      </c>
    </row>
    <row r="1407" spans="1:8" x14ac:dyDescent="0.2">
      <c r="A1407" s="156">
        <f>Ocorrências!G1403</f>
        <v>0</v>
      </c>
      <c r="B1407" s="136">
        <f>Ocorrências!B1403</f>
        <v>0</v>
      </c>
      <c r="C1407" s="136">
        <f>Ocorrências!C1403</f>
        <v>0</v>
      </c>
      <c r="D1407" s="136">
        <f>Ocorrências!D1403</f>
        <v>0</v>
      </c>
      <c r="E1407" s="136">
        <f>Ocorrências!E1403</f>
        <v>0</v>
      </c>
      <c r="F1407" s="136">
        <f>Ocorrências!F1403</f>
        <v>0</v>
      </c>
      <c r="G1407" s="135">
        <f>Ocorrências!A1403</f>
        <v>0</v>
      </c>
      <c r="H1407" s="136">
        <f>Ocorrências!H1403</f>
        <v>0</v>
      </c>
    </row>
    <row r="1408" spans="1:8" x14ac:dyDescent="0.2">
      <c r="A1408" s="156">
        <f>Ocorrências!G1404</f>
        <v>0</v>
      </c>
      <c r="B1408" s="136">
        <f>Ocorrências!B1404</f>
        <v>0</v>
      </c>
      <c r="C1408" s="136">
        <f>Ocorrências!C1404</f>
        <v>0</v>
      </c>
      <c r="D1408" s="136">
        <f>Ocorrências!D1404</f>
        <v>0</v>
      </c>
      <c r="E1408" s="136">
        <f>Ocorrências!E1404</f>
        <v>0</v>
      </c>
      <c r="F1408" s="136">
        <f>Ocorrências!F1404</f>
        <v>0</v>
      </c>
      <c r="G1408" s="135">
        <f>Ocorrências!A1404</f>
        <v>0</v>
      </c>
      <c r="H1408" s="136">
        <f>Ocorrências!H1404</f>
        <v>0</v>
      </c>
    </row>
    <row r="1409" spans="1:8" x14ac:dyDescent="0.2">
      <c r="A1409" s="156">
        <f>Ocorrências!G1405</f>
        <v>0</v>
      </c>
      <c r="B1409" s="136">
        <f>Ocorrências!B1405</f>
        <v>0</v>
      </c>
      <c r="C1409" s="136">
        <f>Ocorrências!C1405</f>
        <v>0</v>
      </c>
      <c r="D1409" s="136">
        <f>Ocorrências!D1405</f>
        <v>0</v>
      </c>
      <c r="E1409" s="136">
        <f>Ocorrências!E1405</f>
        <v>0</v>
      </c>
      <c r="F1409" s="136">
        <f>Ocorrências!F1405</f>
        <v>0</v>
      </c>
      <c r="G1409" s="135">
        <f>Ocorrências!A1405</f>
        <v>0</v>
      </c>
      <c r="H1409" s="136">
        <f>Ocorrências!H1405</f>
        <v>0</v>
      </c>
    </row>
    <row r="1410" spans="1:8" x14ac:dyDescent="0.2">
      <c r="A1410" s="156">
        <f>Ocorrências!G1406</f>
        <v>0</v>
      </c>
      <c r="B1410" s="136">
        <f>Ocorrências!B1406</f>
        <v>0</v>
      </c>
      <c r="C1410" s="136">
        <f>Ocorrências!C1406</f>
        <v>0</v>
      </c>
      <c r="D1410" s="136">
        <f>Ocorrências!D1406</f>
        <v>0</v>
      </c>
      <c r="E1410" s="136">
        <f>Ocorrências!E1406</f>
        <v>0</v>
      </c>
      <c r="F1410" s="136">
        <f>Ocorrências!F1406</f>
        <v>0</v>
      </c>
      <c r="G1410" s="135">
        <f>Ocorrências!A1406</f>
        <v>0</v>
      </c>
      <c r="H1410" s="136">
        <f>Ocorrências!H1406</f>
        <v>0</v>
      </c>
    </row>
    <row r="1411" spans="1:8" x14ac:dyDescent="0.2">
      <c r="A1411" s="156">
        <f>Ocorrências!G1407</f>
        <v>0</v>
      </c>
      <c r="B1411" s="136">
        <f>Ocorrências!B1407</f>
        <v>0</v>
      </c>
      <c r="C1411" s="136">
        <f>Ocorrências!C1407</f>
        <v>0</v>
      </c>
      <c r="D1411" s="136">
        <f>Ocorrências!D1407</f>
        <v>0</v>
      </c>
      <c r="E1411" s="136">
        <f>Ocorrências!E1407</f>
        <v>0</v>
      </c>
      <c r="F1411" s="136">
        <f>Ocorrências!F1407</f>
        <v>0</v>
      </c>
      <c r="G1411" s="135">
        <f>Ocorrências!A1407</f>
        <v>0</v>
      </c>
      <c r="H1411" s="136">
        <f>Ocorrências!H1407</f>
        <v>0</v>
      </c>
    </row>
    <row r="1412" spans="1:8" x14ac:dyDescent="0.2">
      <c r="A1412" s="156">
        <f>Ocorrências!G1408</f>
        <v>0</v>
      </c>
      <c r="B1412" s="136">
        <f>Ocorrências!B1408</f>
        <v>0</v>
      </c>
      <c r="C1412" s="136">
        <f>Ocorrências!C1408</f>
        <v>0</v>
      </c>
      <c r="D1412" s="136">
        <f>Ocorrências!D1408</f>
        <v>0</v>
      </c>
      <c r="E1412" s="136">
        <f>Ocorrências!E1408</f>
        <v>0</v>
      </c>
      <c r="F1412" s="136">
        <f>Ocorrências!F1408</f>
        <v>0</v>
      </c>
      <c r="G1412" s="135">
        <f>Ocorrências!A1408</f>
        <v>0</v>
      </c>
      <c r="H1412" s="136">
        <f>Ocorrências!H1408</f>
        <v>0</v>
      </c>
    </row>
    <row r="1413" spans="1:8" x14ac:dyDescent="0.2">
      <c r="A1413" s="156">
        <f>Ocorrências!G1409</f>
        <v>0</v>
      </c>
      <c r="B1413" s="136">
        <f>Ocorrências!B1409</f>
        <v>0</v>
      </c>
      <c r="C1413" s="136">
        <f>Ocorrências!C1409</f>
        <v>0</v>
      </c>
      <c r="D1413" s="136">
        <f>Ocorrências!D1409</f>
        <v>0</v>
      </c>
      <c r="E1413" s="136">
        <f>Ocorrências!E1409</f>
        <v>0</v>
      </c>
      <c r="F1413" s="136">
        <f>Ocorrências!F1409</f>
        <v>0</v>
      </c>
      <c r="G1413" s="135">
        <f>Ocorrências!A1409</f>
        <v>0</v>
      </c>
      <c r="H1413" s="136">
        <f>Ocorrências!H1409</f>
        <v>0</v>
      </c>
    </row>
    <row r="1414" spans="1:8" x14ac:dyDescent="0.2">
      <c r="A1414" s="156">
        <f>Ocorrências!G1410</f>
        <v>0</v>
      </c>
      <c r="B1414" s="136">
        <f>Ocorrências!B1410</f>
        <v>0</v>
      </c>
      <c r="C1414" s="136">
        <f>Ocorrências!C1410</f>
        <v>0</v>
      </c>
      <c r="D1414" s="136">
        <f>Ocorrências!D1410</f>
        <v>0</v>
      </c>
      <c r="E1414" s="136">
        <f>Ocorrências!E1410</f>
        <v>0</v>
      </c>
      <c r="F1414" s="136">
        <f>Ocorrências!F1410</f>
        <v>0</v>
      </c>
      <c r="G1414" s="135">
        <f>Ocorrências!A1410</f>
        <v>0</v>
      </c>
      <c r="H1414" s="136">
        <f>Ocorrências!H1410</f>
        <v>0</v>
      </c>
    </row>
    <row r="1415" spans="1:8" x14ac:dyDescent="0.2">
      <c r="A1415" s="156">
        <f>Ocorrências!G1411</f>
        <v>0</v>
      </c>
      <c r="B1415" s="136">
        <f>Ocorrências!B1411</f>
        <v>0</v>
      </c>
      <c r="C1415" s="136">
        <f>Ocorrências!C1411</f>
        <v>0</v>
      </c>
      <c r="D1415" s="136">
        <f>Ocorrências!D1411</f>
        <v>0</v>
      </c>
      <c r="E1415" s="136">
        <f>Ocorrências!E1411</f>
        <v>0</v>
      </c>
      <c r="F1415" s="136">
        <f>Ocorrências!F1411</f>
        <v>0</v>
      </c>
      <c r="G1415" s="135">
        <f>Ocorrências!A1411</f>
        <v>0</v>
      </c>
      <c r="H1415" s="136">
        <f>Ocorrências!H1411</f>
        <v>0</v>
      </c>
    </row>
    <row r="1416" spans="1:8" x14ac:dyDescent="0.2">
      <c r="A1416" s="156">
        <f>Ocorrências!G1412</f>
        <v>0</v>
      </c>
      <c r="B1416" s="136">
        <f>Ocorrências!B1412</f>
        <v>0</v>
      </c>
      <c r="C1416" s="136">
        <f>Ocorrências!C1412</f>
        <v>0</v>
      </c>
      <c r="D1416" s="136">
        <f>Ocorrências!D1412</f>
        <v>0</v>
      </c>
      <c r="E1416" s="136">
        <f>Ocorrências!E1412</f>
        <v>0</v>
      </c>
      <c r="F1416" s="136">
        <f>Ocorrências!F1412</f>
        <v>0</v>
      </c>
      <c r="G1416" s="135">
        <f>Ocorrências!A1412</f>
        <v>0</v>
      </c>
      <c r="H1416" s="136">
        <f>Ocorrências!H1412</f>
        <v>0</v>
      </c>
    </row>
    <row r="1417" spans="1:8" x14ac:dyDescent="0.2">
      <c r="A1417" s="156">
        <f>Ocorrências!G1413</f>
        <v>0</v>
      </c>
      <c r="B1417" s="136">
        <f>Ocorrências!B1413</f>
        <v>0</v>
      </c>
      <c r="C1417" s="136">
        <f>Ocorrências!C1413</f>
        <v>0</v>
      </c>
      <c r="D1417" s="136">
        <f>Ocorrências!D1413</f>
        <v>0</v>
      </c>
      <c r="E1417" s="136">
        <f>Ocorrências!E1413</f>
        <v>0</v>
      </c>
      <c r="F1417" s="136">
        <f>Ocorrências!F1413</f>
        <v>0</v>
      </c>
      <c r="G1417" s="135">
        <f>Ocorrências!A1413</f>
        <v>0</v>
      </c>
      <c r="H1417" s="136">
        <f>Ocorrências!H1413</f>
        <v>0</v>
      </c>
    </row>
    <row r="1418" spans="1:8" x14ac:dyDescent="0.2">
      <c r="A1418" s="156">
        <f>Ocorrências!G1414</f>
        <v>0</v>
      </c>
      <c r="B1418" s="136">
        <f>Ocorrências!B1414</f>
        <v>0</v>
      </c>
      <c r="C1418" s="136">
        <f>Ocorrências!C1414</f>
        <v>0</v>
      </c>
      <c r="D1418" s="136">
        <f>Ocorrências!D1414</f>
        <v>0</v>
      </c>
      <c r="E1418" s="136">
        <f>Ocorrências!E1414</f>
        <v>0</v>
      </c>
      <c r="F1418" s="136">
        <f>Ocorrências!F1414</f>
        <v>0</v>
      </c>
      <c r="G1418" s="135">
        <f>Ocorrências!A1414</f>
        <v>0</v>
      </c>
      <c r="H1418" s="136">
        <f>Ocorrências!H1414</f>
        <v>0</v>
      </c>
    </row>
    <row r="1419" spans="1:8" x14ac:dyDescent="0.2">
      <c r="A1419" s="156">
        <f>Ocorrências!G1415</f>
        <v>0</v>
      </c>
      <c r="B1419" s="136">
        <f>Ocorrências!B1415</f>
        <v>0</v>
      </c>
      <c r="C1419" s="136">
        <f>Ocorrências!C1415</f>
        <v>0</v>
      </c>
      <c r="D1419" s="136">
        <f>Ocorrências!D1415</f>
        <v>0</v>
      </c>
      <c r="E1419" s="136">
        <f>Ocorrências!E1415</f>
        <v>0</v>
      </c>
      <c r="F1419" s="136">
        <f>Ocorrências!F1415</f>
        <v>0</v>
      </c>
      <c r="G1419" s="135">
        <f>Ocorrências!A1415</f>
        <v>0</v>
      </c>
      <c r="H1419" s="136">
        <f>Ocorrências!H1415</f>
        <v>0</v>
      </c>
    </row>
    <row r="1420" spans="1:8" x14ac:dyDescent="0.2">
      <c r="A1420" s="156">
        <f>Ocorrências!G1416</f>
        <v>0</v>
      </c>
      <c r="B1420" s="136">
        <f>Ocorrências!B1416</f>
        <v>0</v>
      </c>
      <c r="C1420" s="136">
        <f>Ocorrências!C1416</f>
        <v>0</v>
      </c>
      <c r="D1420" s="136">
        <f>Ocorrências!D1416</f>
        <v>0</v>
      </c>
      <c r="E1420" s="136">
        <f>Ocorrências!E1416</f>
        <v>0</v>
      </c>
      <c r="F1420" s="136">
        <f>Ocorrências!F1416</f>
        <v>0</v>
      </c>
      <c r="G1420" s="135">
        <f>Ocorrências!A1416</f>
        <v>0</v>
      </c>
      <c r="H1420" s="136">
        <f>Ocorrências!H1416</f>
        <v>0</v>
      </c>
    </row>
    <row r="1421" spans="1:8" x14ac:dyDescent="0.2">
      <c r="A1421" s="156">
        <f>Ocorrências!G1417</f>
        <v>0</v>
      </c>
      <c r="B1421" s="136">
        <f>Ocorrências!B1417</f>
        <v>0</v>
      </c>
      <c r="C1421" s="136">
        <f>Ocorrências!C1417</f>
        <v>0</v>
      </c>
      <c r="D1421" s="136">
        <f>Ocorrências!D1417</f>
        <v>0</v>
      </c>
      <c r="E1421" s="136">
        <f>Ocorrências!E1417</f>
        <v>0</v>
      </c>
      <c r="F1421" s="136">
        <f>Ocorrências!F1417</f>
        <v>0</v>
      </c>
      <c r="G1421" s="135">
        <f>Ocorrências!A1417</f>
        <v>0</v>
      </c>
      <c r="H1421" s="136">
        <f>Ocorrências!H1417</f>
        <v>0</v>
      </c>
    </row>
    <row r="1422" spans="1:8" x14ac:dyDescent="0.2">
      <c r="A1422" s="156">
        <f>Ocorrências!G1418</f>
        <v>0</v>
      </c>
      <c r="B1422" s="136">
        <f>Ocorrências!B1418</f>
        <v>0</v>
      </c>
      <c r="C1422" s="136">
        <f>Ocorrências!C1418</f>
        <v>0</v>
      </c>
      <c r="D1422" s="136">
        <f>Ocorrências!D1418</f>
        <v>0</v>
      </c>
      <c r="E1422" s="136">
        <f>Ocorrências!E1418</f>
        <v>0</v>
      </c>
      <c r="F1422" s="136">
        <f>Ocorrências!F1418</f>
        <v>0</v>
      </c>
      <c r="G1422" s="135">
        <f>Ocorrências!A1418</f>
        <v>0</v>
      </c>
      <c r="H1422" s="136">
        <f>Ocorrências!H1418</f>
        <v>0</v>
      </c>
    </row>
    <row r="1423" spans="1:8" x14ac:dyDescent="0.2">
      <c r="A1423" s="156">
        <f>Ocorrências!G1419</f>
        <v>0</v>
      </c>
      <c r="B1423" s="136">
        <f>Ocorrências!B1419</f>
        <v>0</v>
      </c>
      <c r="C1423" s="136">
        <f>Ocorrências!C1419</f>
        <v>0</v>
      </c>
      <c r="D1423" s="136">
        <f>Ocorrências!D1419</f>
        <v>0</v>
      </c>
      <c r="E1423" s="136">
        <f>Ocorrências!E1419</f>
        <v>0</v>
      </c>
      <c r="F1423" s="136">
        <f>Ocorrências!F1419</f>
        <v>0</v>
      </c>
      <c r="G1423" s="135">
        <f>Ocorrências!A1419</f>
        <v>0</v>
      </c>
      <c r="H1423" s="136">
        <f>Ocorrências!H1419</f>
        <v>0</v>
      </c>
    </row>
    <row r="1424" spans="1:8" x14ac:dyDescent="0.2">
      <c r="A1424" s="156">
        <f>Ocorrências!G1420</f>
        <v>0</v>
      </c>
      <c r="B1424" s="136">
        <f>Ocorrências!B1420</f>
        <v>0</v>
      </c>
      <c r="C1424" s="136">
        <f>Ocorrências!C1420</f>
        <v>0</v>
      </c>
      <c r="D1424" s="136">
        <f>Ocorrências!D1420</f>
        <v>0</v>
      </c>
      <c r="E1424" s="136">
        <f>Ocorrências!E1420</f>
        <v>0</v>
      </c>
      <c r="F1424" s="136">
        <f>Ocorrências!F1420</f>
        <v>0</v>
      </c>
      <c r="G1424" s="135">
        <f>Ocorrências!A1420</f>
        <v>0</v>
      </c>
      <c r="H1424" s="136">
        <f>Ocorrências!H1420</f>
        <v>0</v>
      </c>
    </row>
    <row r="1425" spans="1:8" x14ac:dyDescent="0.2">
      <c r="A1425" s="156">
        <f>Ocorrências!G1421</f>
        <v>0</v>
      </c>
      <c r="B1425" s="136">
        <f>Ocorrências!B1421</f>
        <v>0</v>
      </c>
      <c r="C1425" s="136">
        <f>Ocorrências!C1421</f>
        <v>0</v>
      </c>
      <c r="D1425" s="136">
        <f>Ocorrências!D1421</f>
        <v>0</v>
      </c>
      <c r="E1425" s="136">
        <f>Ocorrências!E1421</f>
        <v>0</v>
      </c>
      <c r="F1425" s="136">
        <f>Ocorrências!F1421</f>
        <v>0</v>
      </c>
      <c r="G1425" s="135">
        <f>Ocorrências!A1421</f>
        <v>0</v>
      </c>
      <c r="H1425" s="136">
        <f>Ocorrências!H1421</f>
        <v>0</v>
      </c>
    </row>
    <row r="1426" spans="1:8" x14ac:dyDescent="0.2">
      <c r="A1426" s="156">
        <f>Ocorrências!G1422</f>
        <v>0</v>
      </c>
      <c r="B1426" s="136">
        <f>Ocorrências!B1422</f>
        <v>0</v>
      </c>
      <c r="C1426" s="136">
        <f>Ocorrências!C1422</f>
        <v>0</v>
      </c>
      <c r="D1426" s="136">
        <f>Ocorrências!D1422</f>
        <v>0</v>
      </c>
      <c r="E1426" s="136">
        <f>Ocorrências!E1422</f>
        <v>0</v>
      </c>
      <c r="F1426" s="136">
        <f>Ocorrências!F1422</f>
        <v>0</v>
      </c>
      <c r="G1426" s="135">
        <f>Ocorrências!A1422</f>
        <v>0</v>
      </c>
      <c r="H1426" s="136">
        <f>Ocorrências!H1422</f>
        <v>0</v>
      </c>
    </row>
    <row r="1427" spans="1:8" x14ac:dyDescent="0.2">
      <c r="A1427" s="156">
        <f>Ocorrências!G1423</f>
        <v>0</v>
      </c>
      <c r="B1427" s="136">
        <f>Ocorrências!B1423</f>
        <v>0</v>
      </c>
      <c r="C1427" s="136">
        <f>Ocorrências!C1423</f>
        <v>0</v>
      </c>
      <c r="D1427" s="136">
        <f>Ocorrências!D1423</f>
        <v>0</v>
      </c>
      <c r="E1427" s="136">
        <f>Ocorrências!E1423</f>
        <v>0</v>
      </c>
      <c r="F1427" s="136">
        <f>Ocorrências!F1423</f>
        <v>0</v>
      </c>
      <c r="G1427" s="135">
        <f>Ocorrências!A1423</f>
        <v>0</v>
      </c>
      <c r="H1427" s="136">
        <f>Ocorrências!H1423</f>
        <v>0</v>
      </c>
    </row>
    <row r="1428" spans="1:8" x14ac:dyDescent="0.2">
      <c r="A1428" s="156">
        <f>Ocorrências!G1424</f>
        <v>0</v>
      </c>
      <c r="B1428" s="136">
        <f>Ocorrências!B1424</f>
        <v>0</v>
      </c>
      <c r="C1428" s="136">
        <f>Ocorrências!C1424</f>
        <v>0</v>
      </c>
      <c r="D1428" s="136">
        <f>Ocorrências!D1424</f>
        <v>0</v>
      </c>
      <c r="E1428" s="136">
        <f>Ocorrências!E1424</f>
        <v>0</v>
      </c>
      <c r="F1428" s="136">
        <f>Ocorrências!F1424</f>
        <v>0</v>
      </c>
      <c r="G1428" s="135">
        <f>Ocorrências!A1424</f>
        <v>0</v>
      </c>
      <c r="H1428" s="136">
        <f>Ocorrências!H1424</f>
        <v>0</v>
      </c>
    </row>
    <row r="1429" spans="1:8" x14ac:dyDescent="0.2">
      <c r="A1429" s="156">
        <f>Ocorrências!G1425</f>
        <v>0</v>
      </c>
      <c r="B1429" s="136">
        <f>Ocorrências!B1425</f>
        <v>0</v>
      </c>
      <c r="C1429" s="136">
        <f>Ocorrências!C1425</f>
        <v>0</v>
      </c>
      <c r="D1429" s="136">
        <f>Ocorrências!D1425</f>
        <v>0</v>
      </c>
      <c r="E1429" s="136">
        <f>Ocorrências!E1425</f>
        <v>0</v>
      </c>
      <c r="F1429" s="136">
        <f>Ocorrências!F1425</f>
        <v>0</v>
      </c>
      <c r="G1429" s="135">
        <f>Ocorrências!A1425</f>
        <v>0</v>
      </c>
      <c r="H1429" s="136">
        <f>Ocorrências!H1425</f>
        <v>0</v>
      </c>
    </row>
    <row r="1430" spans="1:8" x14ac:dyDescent="0.2">
      <c r="A1430" s="156">
        <f>Ocorrências!G1426</f>
        <v>0</v>
      </c>
      <c r="B1430" s="136">
        <f>Ocorrências!B1426</f>
        <v>0</v>
      </c>
      <c r="C1430" s="136">
        <f>Ocorrências!C1426</f>
        <v>0</v>
      </c>
      <c r="D1430" s="136">
        <f>Ocorrências!D1426</f>
        <v>0</v>
      </c>
      <c r="E1430" s="136">
        <f>Ocorrências!E1426</f>
        <v>0</v>
      </c>
      <c r="F1430" s="136">
        <f>Ocorrências!F1426</f>
        <v>0</v>
      </c>
      <c r="G1430" s="135">
        <f>Ocorrências!A1426</f>
        <v>0</v>
      </c>
      <c r="H1430" s="136">
        <f>Ocorrências!H1426</f>
        <v>0</v>
      </c>
    </row>
    <row r="1431" spans="1:8" x14ac:dyDescent="0.2">
      <c r="A1431" s="156">
        <f>Ocorrências!G1427</f>
        <v>0</v>
      </c>
      <c r="B1431" s="136">
        <f>Ocorrências!B1427</f>
        <v>0</v>
      </c>
      <c r="C1431" s="136">
        <f>Ocorrências!C1427</f>
        <v>0</v>
      </c>
      <c r="D1431" s="136">
        <f>Ocorrências!D1427</f>
        <v>0</v>
      </c>
      <c r="E1431" s="136">
        <f>Ocorrências!E1427</f>
        <v>0</v>
      </c>
      <c r="F1431" s="136">
        <f>Ocorrências!F1427</f>
        <v>0</v>
      </c>
      <c r="G1431" s="135">
        <f>Ocorrências!A1427</f>
        <v>0</v>
      </c>
      <c r="H1431" s="136">
        <f>Ocorrências!H1427</f>
        <v>0</v>
      </c>
    </row>
    <row r="1432" spans="1:8" x14ac:dyDescent="0.2">
      <c r="A1432" s="156">
        <f>Ocorrências!G1428</f>
        <v>0</v>
      </c>
      <c r="B1432" s="136">
        <f>Ocorrências!B1428</f>
        <v>0</v>
      </c>
      <c r="C1432" s="136">
        <f>Ocorrências!C1428</f>
        <v>0</v>
      </c>
      <c r="D1432" s="136">
        <f>Ocorrências!D1428</f>
        <v>0</v>
      </c>
      <c r="E1432" s="136">
        <f>Ocorrências!E1428</f>
        <v>0</v>
      </c>
      <c r="F1432" s="136">
        <f>Ocorrências!F1428</f>
        <v>0</v>
      </c>
      <c r="G1432" s="135">
        <f>Ocorrências!A1428</f>
        <v>0</v>
      </c>
      <c r="H1432" s="136">
        <f>Ocorrências!H1428</f>
        <v>0</v>
      </c>
    </row>
    <row r="1433" spans="1:8" x14ac:dyDescent="0.2">
      <c r="A1433" s="156">
        <f>Ocorrências!G1429</f>
        <v>0</v>
      </c>
      <c r="B1433" s="136">
        <f>Ocorrências!B1429</f>
        <v>0</v>
      </c>
      <c r="C1433" s="136">
        <f>Ocorrências!C1429</f>
        <v>0</v>
      </c>
      <c r="D1433" s="136">
        <f>Ocorrências!D1429</f>
        <v>0</v>
      </c>
      <c r="E1433" s="136">
        <f>Ocorrências!E1429</f>
        <v>0</v>
      </c>
      <c r="F1433" s="136">
        <f>Ocorrências!F1429</f>
        <v>0</v>
      </c>
      <c r="G1433" s="135">
        <f>Ocorrências!A1429</f>
        <v>0</v>
      </c>
      <c r="H1433" s="136">
        <f>Ocorrências!H1429</f>
        <v>0</v>
      </c>
    </row>
    <row r="1434" spans="1:8" x14ac:dyDescent="0.2">
      <c r="A1434" s="156">
        <f>Ocorrências!G1430</f>
        <v>0</v>
      </c>
      <c r="B1434" s="136">
        <f>Ocorrências!B1430</f>
        <v>0</v>
      </c>
      <c r="C1434" s="136">
        <f>Ocorrências!C1430</f>
        <v>0</v>
      </c>
      <c r="D1434" s="136">
        <f>Ocorrências!D1430</f>
        <v>0</v>
      </c>
      <c r="E1434" s="136">
        <f>Ocorrências!E1430</f>
        <v>0</v>
      </c>
      <c r="F1434" s="136">
        <f>Ocorrências!F1430</f>
        <v>0</v>
      </c>
      <c r="G1434" s="135">
        <f>Ocorrências!A1430</f>
        <v>0</v>
      </c>
      <c r="H1434" s="136">
        <f>Ocorrências!H1430</f>
        <v>0</v>
      </c>
    </row>
    <row r="1435" spans="1:8" x14ac:dyDescent="0.2">
      <c r="A1435" s="156">
        <f>Ocorrências!G1431</f>
        <v>0</v>
      </c>
      <c r="B1435" s="136">
        <f>Ocorrências!B1431</f>
        <v>0</v>
      </c>
      <c r="C1435" s="136">
        <f>Ocorrências!C1431</f>
        <v>0</v>
      </c>
      <c r="D1435" s="136">
        <f>Ocorrências!D1431</f>
        <v>0</v>
      </c>
      <c r="E1435" s="136">
        <f>Ocorrências!E1431</f>
        <v>0</v>
      </c>
      <c r="F1435" s="136">
        <f>Ocorrências!F1431</f>
        <v>0</v>
      </c>
      <c r="G1435" s="135">
        <f>Ocorrências!A1431</f>
        <v>0</v>
      </c>
      <c r="H1435" s="136">
        <f>Ocorrências!H1431</f>
        <v>0</v>
      </c>
    </row>
    <row r="1436" spans="1:8" x14ac:dyDescent="0.2">
      <c r="A1436" s="156">
        <f>Ocorrências!G1432</f>
        <v>0</v>
      </c>
      <c r="B1436" s="136">
        <f>Ocorrências!B1432</f>
        <v>0</v>
      </c>
      <c r="C1436" s="136">
        <f>Ocorrências!C1432</f>
        <v>0</v>
      </c>
      <c r="D1436" s="136">
        <f>Ocorrências!D1432</f>
        <v>0</v>
      </c>
      <c r="E1436" s="136">
        <f>Ocorrências!E1432</f>
        <v>0</v>
      </c>
      <c r="F1436" s="136">
        <f>Ocorrências!F1432</f>
        <v>0</v>
      </c>
      <c r="G1436" s="135">
        <f>Ocorrências!A1432</f>
        <v>0</v>
      </c>
      <c r="H1436" s="136">
        <f>Ocorrências!H1432</f>
        <v>0</v>
      </c>
    </row>
    <row r="1437" spans="1:8" x14ac:dyDescent="0.2">
      <c r="A1437" s="156">
        <f>Ocorrências!G1433</f>
        <v>0</v>
      </c>
      <c r="B1437" s="136">
        <f>Ocorrências!B1433</f>
        <v>0</v>
      </c>
      <c r="C1437" s="136">
        <f>Ocorrências!C1433</f>
        <v>0</v>
      </c>
      <c r="D1437" s="136">
        <f>Ocorrências!D1433</f>
        <v>0</v>
      </c>
      <c r="E1437" s="136">
        <f>Ocorrências!E1433</f>
        <v>0</v>
      </c>
      <c r="F1437" s="136">
        <f>Ocorrências!F1433</f>
        <v>0</v>
      </c>
      <c r="G1437" s="135">
        <f>Ocorrências!A1433</f>
        <v>0</v>
      </c>
      <c r="H1437" s="136">
        <f>Ocorrências!H1433</f>
        <v>0</v>
      </c>
    </row>
    <row r="1438" spans="1:8" x14ac:dyDescent="0.2">
      <c r="A1438" s="156">
        <f>Ocorrências!G1434</f>
        <v>0</v>
      </c>
      <c r="B1438" s="136">
        <f>Ocorrências!B1434</f>
        <v>0</v>
      </c>
      <c r="C1438" s="136">
        <f>Ocorrências!C1434</f>
        <v>0</v>
      </c>
      <c r="D1438" s="136">
        <f>Ocorrências!D1434</f>
        <v>0</v>
      </c>
      <c r="E1438" s="136">
        <f>Ocorrências!E1434</f>
        <v>0</v>
      </c>
      <c r="F1438" s="136">
        <f>Ocorrências!F1434</f>
        <v>0</v>
      </c>
      <c r="G1438" s="135">
        <f>Ocorrências!A1434</f>
        <v>0</v>
      </c>
      <c r="H1438" s="136">
        <f>Ocorrências!H1434</f>
        <v>0</v>
      </c>
    </row>
    <row r="1439" spans="1:8" x14ac:dyDescent="0.2">
      <c r="A1439" s="156">
        <f>Ocorrências!G1435</f>
        <v>0</v>
      </c>
      <c r="B1439" s="136">
        <f>Ocorrências!B1435</f>
        <v>0</v>
      </c>
      <c r="C1439" s="136">
        <f>Ocorrências!C1435</f>
        <v>0</v>
      </c>
      <c r="D1439" s="136">
        <f>Ocorrências!D1435</f>
        <v>0</v>
      </c>
      <c r="E1439" s="136">
        <f>Ocorrências!E1435</f>
        <v>0</v>
      </c>
      <c r="F1439" s="136">
        <f>Ocorrências!F1435</f>
        <v>0</v>
      </c>
      <c r="G1439" s="135">
        <f>Ocorrências!A1435</f>
        <v>0</v>
      </c>
      <c r="H1439" s="136">
        <f>Ocorrências!H1435</f>
        <v>0</v>
      </c>
    </row>
    <row r="1440" spans="1:8" x14ac:dyDescent="0.2">
      <c r="A1440" s="156">
        <f>Ocorrências!G1436</f>
        <v>0</v>
      </c>
      <c r="B1440" s="136">
        <f>Ocorrências!B1436</f>
        <v>0</v>
      </c>
      <c r="C1440" s="136">
        <f>Ocorrências!C1436</f>
        <v>0</v>
      </c>
      <c r="D1440" s="136">
        <f>Ocorrências!D1436</f>
        <v>0</v>
      </c>
      <c r="E1440" s="136">
        <f>Ocorrências!E1436</f>
        <v>0</v>
      </c>
      <c r="F1440" s="136">
        <f>Ocorrências!F1436</f>
        <v>0</v>
      </c>
      <c r="G1440" s="135">
        <f>Ocorrências!A1436</f>
        <v>0</v>
      </c>
      <c r="H1440" s="136">
        <f>Ocorrências!H1436</f>
        <v>0</v>
      </c>
    </row>
    <row r="1441" spans="1:8" x14ac:dyDescent="0.2">
      <c r="A1441" s="156">
        <f>Ocorrências!G1437</f>
        <v>0</v>
      </c>
      <c r="B1441" s="136">
        <f>Ocorrências!B1437</f>
        <v>0</v>
      </c>
      <c r="C1441" s="136">
        <f>Ocorrências!C1437</f>
        <v>0</v>
      </c>
      <c r="D1441" s="136">
        <f>Ocorrências!D1437</f>
        <v>0</v>
      </c>
      <c r="E1441" s="136">
        <f>Ocorrências!E1437</f>
        <v>0</v>
      </c>
      <c r="F1441" s="136">
        <f>Ocorrências!F1437</f>
        <v>0</v>
      </c>
      <c r="G1441" s="135">
        <f>Ocorrências!A1437</f>
        <v>0</v>
      </c>
      <c r="H1441" s="136">
        <f>Ocorrências!H1437</f>
        <v>0</v>
      </c>
    </row>
    <row r="1442" spans="1:8" x14ac:dyDescent="0.2">
      <c r="A1442" s="156">
        <f>Ocorrências!G1438</f>
        <v>0</v>
      </c>
      <c r="B1442" s="136">
        <f>Ocorrências!B1438</f>
        <v>0</v>
      </c>
      <c r="C1442" s="136">
        <f>Ocorrências!C1438</f>
        <v>0</v>
      </c>
      <c r="D1442" s="136">
        <f>Ocorrências!D1438</f>
        <v>0</v>
      </c>
      <c r="E1442" s="136">
        <f>Ocorrências!E1438</f>
        <v>0</v>
      </c>
      <c r="F1442" s="136">
        <f>Ocorrências!F1438</f>
        <v>0</v>
      </c>
      <c r="G1442" s="135">
        <f>Ocorrências!A1438</f>
        <v>0</v>
      </c>
      <c r="H1442" s="136">
        <f>Ocorrências!H1438</f>
        <v>0</v>
      </c>
    </row>
    <row r="1443" spans="1:8" x14ac:dyDescent="0.2">
      <c r="A1443" s="156">
        <f>Ocorrências!G1439</f>
        <v>0</v>
      </c>
      <c r="B1443" s="136">
        <f>Ocorrências!B1439</f>
        <v>0</v>
      </c>
      <c r="C1443" s="136">
        <f>Ocorrências!C1439</f>
        <v>0</v>
      </c>
      <c r="D1443" s="136">
        <f>Ocorrências!D1439</f>
        <v>0</v>
      </c>
      <c r="E1443" s="136">
        <f>Ocorrências!E1439</f>
        <v>0</v>
      </c>
      <c r="F1443" s="136">
        <f>Ocorrências!F1439</f>
        <v>0</v>
      </c>
      <c r="G1443" s="135">
        <f>Ocorrências!A1439</f>
        <v>0</v>
      </c>
      <c r="H1443" s="136">
        <f>Ocorrências!H1439</f>
        <v>0</v>
      </c>
    </row>
    <row r="1444" spans="1:8" x14ac:dyDescent="0.2">
      <c r="A1444" s="156">
        <f>Ocorrências!G1440</f>
        <v>0</v>
      </c>
      <c r="B1444" s="136">
        <f>Ocorrências!B1440</f>
        <v>0</v>
      </c>
      <c r="C1444" s="136">
        <f>Ocorrências!C1440</f>
        <v>0</v>
      </c>
      <c r="D1444" s="136">
        <f>Ocorrências!D1440</f>
        <v>0</v>
      </c>
      <c r="E1444" s="136">
        <f>Ocorrências!E1440</f>
        <v>0</v>
      </c>
      <c r="F1444" s="136">
        <f>Ocorrências!F1440</f>
        <v>0</v>
      </c>
      <c r="G1444" s="135">
        <f>Ocorrências!A1440</f>
        <v>0</v>
      </c>
      <c r="H1444" s="136">
        <f>Ocorrências!H1440</f>
        <v>0</v>
      </c>
    </row>
    <row r="1445" spans="1:8" x14ac:dyDescent="0.2">
      <c r="A1445" s="156">
        <f>Ocorrências!G1441</f>
        <v>0</v>
      </c>
      <c r="B1445" s="136">
        <f>Ocorrências!B1441</f>
        <v>0</v>
      </c>
      <c r="C1445" s="136">
        <f>Ocorrências!C1441</f>
        <v>0</v>
      </c>
      <c r="D1445" s="136">
        <f>Ocorrências!D1441</f>
        <v>0</v>
      </c>
      <c r="E1445" s="136">
        <f>Ocorrências!E1441</f>
        <v>0</v>
      </c>
      <c r="F1445" s="136">
        <f>Ocorrências!F1441</f>
        <v>0</v>
      </c>
      <c r="G1445" s="135">
        <f>Ocorrências!A1441</f>
        <v>0</v>
      </c>
      <c r="H1445" s="136">
        <f>Ocorrências!H1441</f>
        <v>0</v>
      </c>
    </row>
    <row r="1446" spans="1:8" x14ac:dyDescent="0.2">
      <c r="A1446" s="156">
        <f>Ocorrências!G1442</f>
        <v>0</v>
      </c>
      <c r="B1446" s="136">
        <f>Ocorrências!B1442</f>
        <v>0</v>
      </c>
      <c r="C1446" s="136">
        <f>Ocorrências!C1442</f>
        <v>0</v>
      </c>
      <c r="D1446" s="136">
        <f>Ocorrências!D1442</f>
        <v>0</v>
      </c>
      <c r="E1446" s="136">
        <f>Ocorrências!E1442</f>
        <v>0</v>
      </c>
      <c r="F1446" s="136">
        <f>Ocorrências!F1442</f>
        <v>0</v>
      </c>
      <c r="G1446" s="135">
        <f>Ocorrências!A1442</f>
        <v>0</v>
      </c>
      <c r="H1446" s="136">
        <f>Ocorrências!H1442</f>
        <v>0</v>
      </c>
    </row>
    <row r="1447" spans="1:8" x14ac:dyDescent="0.2">
      <c r="A1447" s="156">
        <f>Ocorrências!G1443</f>
        <v>0</v>
      </c>
      <c r="B1447" s="136">
        <f>Ocorrências!B1443</f>
        <v>0</v>
      </c>
      <c r="C1447" s="136">
        <f>Ocorrências!C1443</f>
        <v>0</v>
      </c>
      <c r="D1447" s="136">
        <f>Ocorrências!D1443</f>
        <v>0</v>
      </c>
      <c r="E1447" s="136">
        <f>Ocorrências!E1443</f>
        <v>0</v>
      </c>
      <c r="F1447" s="136">
        <f>Ocorrências!F1443</f>
        <v>0</v>
      </c>
      <c r="G1447" s="135">
        <f>Ocorrências!A1443</f>
        <v>0</v>
      </c>
      <c r="H1447" s="136">
        <f>Ocorrências!H1443</f>
        <v>0</v>
      </c>
    </row>
    <row r="1448" spans="1:8" x14ac:dyDescent="0.2">
      <c r="A1448" s="156">
        <f>Ocorrências!G1444</f>
        <v>0</v>
      </c>
      <c r="B1448" s="136">
        <f>Ocorrências!B1444</f>
        <v>0</v>
      </c>
      <c r="C1448" s="136">
        <f>Ocorrências!C1444</f>
        <v>0</v>
      </c>
      <c r="D1448" s="136">
        <f>Ocorrências!D1444</f>
        <v>0</v>
      </c>
      <c r="E1448" s="136">
        <f>Ocorrências!E1444</f>
        <v>0</v>
      </c>
      <c r="F1448" s="136">
        <f>Ocorrências!F1444</f>
        <v>0</v>
      </c>
      <c r="G1448" s="135">
        <f>Ocorrências!A1444</f>
        <v>0</v>
      </c>
      <c r="H1448" s="136">
        <f>Ocorrências!H1444</f>
        <v>0</v>
      </c>
    </row>
    <row r="1449" spans="1:8" x14ac:dyDescent="0.2">
      <c r="A1449" s="156">
        <f>Ocorrências!G1445</f>
        <v>0</v>
      </c>
      <c r="B1449" s="136">
        <f>Ocorrências!B1445</f>
        <v>0</v>
      </c>
      <c r="C1449" s="136">
        <f>Ocorrências!C1445</f>
        <v>0</v>
      </c>
      <c r="D1449" s="136">
        <f>Ocorrências!D1445</f>
        <v>0</v>
      </c>
      <c r="E1449" s="136">
        <f>Ocorrências!E1445</f>
        <v>0</v>
      </c>
      <c r="F1449" s="136">
        <f>Ocorrências!F1445</f>
        <v>0</v>
      </c>
      <c r="G1449" s="135">
        <f>Ocorrências!A1445</f>
        <v>0</v>
      </c>
      <c r="H1449" s="136">
        <f>Ocorrências!H1445</f>
        <v>0</v>
      </c>
    </row>
    <row r="1450" spans="1:8" x14ac:dyDescent="0.2">
      <c r="A1450" s="156">
        <f>Ocorrências!G1446</f>
        <v>0</v>
      </c>
      <c r="B1450" s="136">
        <f>Ocorrências!B1446</f>
        <v>0</v>
      </c>
      <c r="C1450" s="136">
        <f>Ocorrências!C1446</f>
        <v>0</v>
      </c>
      <c r="D1450" s="136">
        <f>Ocorrências!D1446</f>
        <v>0</v>
      </c>
      <c r="E1450" s="136">
        <f>Ocorrências!E1446</f>
        <v>0</v>
      </c>
      <c r="F1450" s="136">
        <f>Ocorrências!F1446</f>
        <v>0</v>
      </c>
      <c r="G1450" s="135">
        <f>Ocorrências!A1446</f>
        <v>0</v>
      </c>
      <c r="H1450" s="136">
        <f>Ocorrências!H1446</f>
        <v>0</v>
      </c>
    </row>
    <row r="1451" spans="1:8" x14ac:dyDescent="0.2">
      <c r="A1451" s="156">
        <f>Ocorrências!G1447</f>
        <v>0</v>
      </c>
      <c r="B1451" s="136">
        <f>Ocorrências!B1447</f>
        <v>0</v>
      </c>
      <c r="C1451" s="136">
        <f>Ocorrências!C1447</f>
        <v>0</v>
      </c>
      <c r="D1451" s="136">
        <f>Ocorrências!D1447</f>
        <v>0</v>
      </c>
      <c r="E1451" s="136">
        <f>Ocorrências!E1447</f>
        <v>0</v>
      </c>
      <c r="F1451" s="136">
        <f>Ocorrências!F1447</f>
        <v>0</v>
      </c>
      <c r="G1451" s="135">
        <f>Ocorrências!A1447</f>
        <v>0</v>
      </c>
      <c r="H1451" s="136">
        <f>Ocorrências!H1447</f>
        <v>0</v>
      </c>
    </row>
    <row r="1452" spans="1:8" x14ac:dyDescent="0.2">
      <c r="A1452" s="156">
        <f>Ocorrências!G1448</f>
        <v>0</v>
      </c>
      <c r="B1452" s="136">
        <f>Ocorrências!B1448</f>
        <v>0</v>
      </c>
      <c r="C1452" s="136">
        <f>Ocorrências!C1448</f>
        <v>0</v>
      </c>
      <c r="D1452" s="136">
        <f>Ocorrências!D1448</f>
        <v>0</v>
      </c>
      <c r="E1452" s="136">
        <f>Ocorrências!E1448</f>
        <v>0</v>
      </c>
      <c r="F1452" s="136">
        <f>Ocorrências!F1448</f>
        <v>0</v>
      </c>
      <c r="G1452" s="135">
        <f>Ocorrências!A1448</f>
        <v>0</v>
      </c>
      <c r="H1452" s="136">
        <f>Ocorrências!H1448</f>
        <v>0</v>
      </c>
    </row>
    <row r="1453" spans="1:8" x14ac:dyDescent="0.2">
      <c r="A1453" s="156">
        <f>Ocorrências!G1449</f>
        <v>0</v>
      </c>
      <c r="B1453" s="136">
        <f>Ocorrências!B1449</f>
        <v>0</v>
      </c>
      <c r="C1453" s="136">
        <f>Ocorrências!C1449</f>
        <v>0</v>
      </c>
      <c r="D1453" s="136">
        <f>Ocorrências!D1449</f>
        <v>0</v>
      </c>
      <c r="E1453" s="136">
        <f>Ocorrências!E1449</f>
        <v>0</v>
      </c>
      <c r="F1453" s="136">
        <f>Ocorrências!F1449</f>
        <v>0</v>
      </c>
      <c r="G1453" s="135">
        <f>Ocorrências!A1449</f>
        <v>0</v>
      </c>
      <c r="H1453" s="136">
        <f>Ocorrências!H1449</f>
        <v>0</v>
      </c>
    </row>
    <row r="1454" spans="1:8" x14ac:dyDescent="0.2">
      <c r="A1454" s="156">
        <f>Ocorrências!G1450</f>
        <v>0</v>
      </c>
      <c r="B1454" s="136">
        <f>Ocorrências!B1450</f>
        <v>0</v>
      </c>
      <c r="C1454" s="136">
        <f>Ocorrências!C1450</f>
        <v>0</v>
      </c>
      <c r="D1454" s="136">
        <f>Ocorrências!D1450</f>
        <v>0</v>
      </c>
      <c r="E1454" s="136">
        <f>Ocorrências!E1450</f>
        <v>0</v>
      </c>
      <c r="F1454" s="136">
        <f>Ocorrências!F1450</f>
        <v>0</v>
      </c>
      <c r="G1454" s="135">
        <f>Ocorrências!A1450</f>
        <v>0</v>
      </c>
      <c r="H1454" s="136">
        <f>Ocorrências!H1450</f>
        <v>0</v>
      </c>
    </row>
    <row r="1455" spans="1:8" x14ac:dyDescent="0.2">
      <c r="A1455" s="156">
        <f>Ocorrências!G1451</f>
        <v>0</v>
      </c>
      <c r="B1455" s="136">
        <f>Ocorrências!B1451</f>
        <v>0</v>
      </c>
      <c r="C1455" s="136">
        <f>Ocorrências!C1451</f>
        <v>0</v>
      </c>
      <c r="D1455" s="136">
        <f>Ocorrências!D1451</f>
        <v>0</v>
      </c>
      <c r="E1455" s="136">
        <f>Ocorrências!E1451</f>
        <v>0</v>
      </c>
      <c r="F1455" s="136">
        <f>Ocorrências!F1451</f>
        <v>0</v>
      </c>
      <c r="G1455" s="135">
        <f>Ocorrências!A1451</f>
        <v>0</v>
      </c>
      <c r="H1455" s="136">
        <f>Ocorrências!H1451</f>
        <v>0</v>
      </c>
    </row>
    <row r="1456" spans="1:8" x14ac:dyDescent="0.2">
      <c r="A1456" s="156">
        <f>Ocorrências!G1452</f>
        <v>0</v>
      </c>
      <c r="B1456" s="136">
        <f>Ocorrências!B1452</f>
        <v>0</v>
      </c>
      <c r="C1456" s="136">
        <f>Ocorrências!C1452</f>
        <v>0</v>
      </c>
      <c r="D1456" s="136">
        <f>Ocorrências!D1452</f>
        <v>0</v>
      </c>
      <c r="E1456" s="136">
        <f>Ocorrências!E1452</f>
        <v>0</v>
      </c>
      <c r="F1456" s="136">
        <f>Ocorrências!F1452</f>
        <v>0</v>
      </c>
      <c r="G1456" s="135">
        <f>Ocorrências!A1452</f>
        <v>0</v>
      </c>
      <c r="H1456" s="136">
        <f>Ocorrências!H1452</f>
        <v>0</v>
      </c>
    </row>
    <row r="1457" spans="1:8" x14ac:dyDescent="0.2">
      <c r="A1457" s="156">
        <f>Ocorrências!G1453</f>
        <v>0</v>
      </c>
      <c r="B1457" s="136">
        <f>Ocorrências!B1453</f>
        <v>0</v>
      </c>
      <c r="C1457" s="136">
        <f>Ocorrências!C1453</f>
        <v>0</v>
      </c>
      <c r="D1457" s="136">
        <f>Ocorrências!D1453</f>
        <v>0</v>
      </c>
      <c r="E1457" s="136">
        <f>Ocorrências!E1453</f>
        <v>0</v>
      </c>
      <c r="F1457" s="136">
        <f>Ocorrências!F1453</f>
        <v>0</v>
      </c>
      <c r="G1457" s="135">
        <f>Ocorrências!A1453</f>
        <v>0</v>
      </c>
      <c r="H1457" s="136">
        <f>Ocorrências!H1453</f>
        <v>0</v>
      </c>
    </row>
    <row r="1458" spans="1:8" x14ac:dyDescent="0.2">
      <c r="A1458" s="156">
        <f>Ocorrências!G1454</f>
        <v>0</v>
      </c>
      <c r="B1458" s="136">
        <f>Ocorrências!B1454</f>
        <v>0</v>
      </c>
      <c r="C1458" s="136">
        <f>Ocorrências!C1454</f>
        <v>0</v>
      </c>
      <c r="D1458" s="136">
        <f>Ocorrências!D1454</f>
        <v>0</v>
      </c>
      <c r="E1458" s="136">
        <f>Ocorrências!E1454</f>
        <v>0</v>
      </c>
      <c r="F1458" s="136">
        <f>Ocorrências!F1454</f>
        <v>0</v>
      </c>
      <c r="G1458" s="135">
        <f>Ocorrências!A1454</f>
        <v>0</v>
      </c>
      <c r="H1458" s="136">
        <f>Ocorrências!H1454</f>
        <v>0</v>
      </c>
    </row>
    <row r="1459" spans="1:8" x14ac:dyDescent="0.2">
      <c r="A1459" s="156">
        <f>Ocorrências!G1455</f>
        <v>0</v>
      </c>
      <c r="B1459" s="136">
        <f>Ocorrências!B1455</f>
        <v>0</v>
      </c>
      <c r="C1459" s="136">
        <f>Ocorrências!C1455</f>
        <v>0</v>
      </c>
      <c r="D1459" s="136">
        <f>Ocorrências!D1455</f>
        <v>0</v>
      </c>
      <c r="E1459" s="136">
        <f>Ocorrências!E1455</f>
        <v>0</v>
      </c>
      <c r="F1459" s="136">
        <f>Ocorrências!F1455</f>
        <v>0</v>
      </c>
      <c r="G1459" s="135">
        <f>Ocorrências!A1455</f>
        <v>0</v>
      </c>
      <c r="H1459" s="136">
        <f>Ocorrências!H1455</f>
        <v>0</v>
      </c>
    </row>
    <row r="1460" spans="1:8" x14ac:dyDescent="0.2">
      <c r="A1460" s="156">
        <f>Ocorrências!G1456</f>
        <v>0</v>
      </c>
      <c r="B1460" s="136">
        <f>Ocorrências!B1456</f>
        <v>0</v>
      </c>
      <c r="C1460" s="136">
        <f>Ocorrências!C1456</f>
        <v>0</v>
      </c>
      <c r="D1460" s="136">
        <f>Ocorrências!D1456</f>
        <v>0</v>
      </c>
      <c r="E1460" s="136">
        <f>Ocorrências!E1456</f>
        <v>0</v>
      </c>
      <c r="F1460" s="136">
        <f>Ocorrências!F1456</f>
        <v>0</v>
      </c>
      <c r="G1460" s="135">
        <f>Ocorrências!A1456</f>
        <v>0</v>
      </c>
      <c r="H1460" s="136">
        <f>Ocorrências!H1456</f>
        <v>0</v>
      </c>
    </row>
    <row r="1461" spans="1:8" x14ac:dyDescent="0.2">
      <c r="A1461" s="156">
        <f>Ocorrências!G1457</f>
        <v>0</v>
      </c>
      <c r="B1461" s="136">
        <f>Ocorrências!B1457</f>
        <v>0</v>
      </c>
      <c r="C1461" s="136">
        <f>Ocorrências!C1457</f>
        <v>0</v>
      </c>
      <c r="D1461" s="136">
        <f>Ocorrências!D1457</f>
        <v>0</v>
      </c>
      <c r="E1461" s="136">
        <f>Ocorrências!E1457</f>
        <v>0</v>
      </c>
      <c r="F1461" s="136">
        <f>Ocorrências!F1457</f>
        <v>0</v>
      </c>
      <c r="G1461" s="135">
        <f>Ocorrências!A1457</f>
        <v>0</v>
      </c>
      <c r="H1461" s="136">
        <f>Ocorrências!H1457</f>
        <v>0</v>
      </c>
    </row>
    <row r="1462" spans="1:8" x14ac:dyDescent="0.2">
      <c r="A1462" s="156">
        <f>Ocorrências!G1458</f>
        <v>0</v>
      </c>
      <c r="B1462" s="136">
        <f>Ocorrências!B1458</f>
        <v>0</v>
      </c>
      <c r="C1462" s="136">
        <f>Ocorrências!C1458</f>
        <v>0</v>
      </c>
      <c r="D1462" s="136">
        <f>Ocorrências!D1458</f>
        <v>0</v>
      </c>
      <c r="E1462" s="136">
        <f>Ocorrências!E1458</f>
        <v>0</v>
      </c>
      <c r="F1462" s="136">
        <f>Ocorrências!F1458</f>
        <v>0</v>
      </c>
      <c r="G1462" s="135">
        <f>Ocorrências!A1458</f>
        <v>0</v>
      </c>
      <c r="H1462" s="136">
        <f>Ocorrências!H1458</f>
        <v>0</v>
      </c>
    </row>
    <row r="1463" spans="1:8" x14ac:dyDescent="0.2">
      <c r="A1463" s="156">
        <f>Ocorrências!G1459</f>
        <v>0</v>
      </c>
      <c r="B1463" s="136">
        <f>Ocorrências!B1459</f>
        <v>0</v>
      </c>
      <c r="C1463" s="136">
        <f>Ocorrências!C1459</f>
        <v>0</v>
      </c>
      <c r="D1463" s="136">
        <f>Ocorrências!D1459</f>
        <v>0</v>
      </c>
      <c r="E1463" s="136">
        <f>Ocorrências!E1459</f>
        <v>0</v>
      </c>
      <c r="F1463" s="136">
        <f>Ocorrências!F1459</f>
        <v>0</v>
      </c>
      <c r="G1463" s="135">
        <f>Ocorrências!A1459</f>
        <v>0</v>
      </c>
      <c r="H1463" s="136">
        <f>Ocorrências!H1459</f>
        <v>0</v>
      </c>
    </row>
    <row r="1464" spans="1:8" x14ac:dyDescent="0.2">
      <c r="A1464" s="156">
        <f>Ocorrências!G1460</f>
        <v>0</v>
      </c>
      <c r="B1464" s="136">
        <f>Ocorrências!B1460</f>
        <v>0</v>
      </c>
      <c r="C1464" s="136">
        <f>Ocorrências!C1460</f>
        <v>0</v>
      </c>
      <c r="D1464" s="136">
        <f>Ocorrências!D1460</f>
        <v>0</v>
      </c>
      <c r="E1464" s="136">
        <f>Ocorrências!E1460</f>
        <v>0</v>
      </c>
      <c r="F1464" s="136">
        <f>Ocorrências!F1460</f>
        <v>0</v>
      </c>
      <c r="G1464" s="135">
        <f>Ocorrências!A1460</f>
        <v>0</v>
      </c>
      <c r="H1464" s="136">
        <f>Ocorrências!H1460</f>
        <v>0</v>
      </c>
    </row>
    <row r="1465" spans="1:8" x14ac:dyDescent="0.2">
      <c r="A1465" s="156">
        <f>Ocorrências!G1461</f>
        <v>0</v>
      </c>
      <c r="B1465" s="136">
        <f>Ocorrências!B1461</f>
        <v>0</v>
      </c>
      <c r="C1465" s="136">
        <f>Ocorrências!C1461</f>
        <v>0</v>
      </c>
      <c r="D1465" s="136">
        <f>Ocorrências!D1461</f>
        <v>0</v>
      </c>
      <c r="E1465" s="136">
        <f>Ocorrências!E1461</f>
        <v>0</v>
      </c>
      <c r="F1465" s="136">
        <f>Ocorrências!F1461</f>
        <v>0</v>
      </c>
      <c r="G1465" s="135">
        <f>Ocorrências!A1461</f>
        <v>0</v>
      </c>
      <c r="H1465" s="136">
        <f>Ocorrências!H1461</f>
        <v>0</v>
      </c>
    </row>
    <row r="1466" spans="1:8" x14ac:dyDescent="0.2">
      <c r="A1466" s="156">
        <f>Ocorrências!G1462</f>
        <v>0</v>
      </c>
      <c r="B1466" s="136">
        <f>Ocorrências!B1462</f>
        <v>0</v>
      </c>
      <c r="C1466" s="136">
        <f>Ocorrências!C1462</f>
        <v>0</v>
      </c>
      <c r="D1466" s="136">
        <f>Ocorrências!D1462</f>
        <v>0</v>
      </c>
      <c r="E1466" s="136">
        <f>Ocorrências!E1462</f>
        <v>0</v>
      </c>
      <c r="F1466" s="136">
        <f>Ocorrências!F1462</f>
        <v>0</v>
      </c>
      <c r="G1466" s="135">
        <f>Ocorrências!A1462</f>
        <v>0</v>
      </c>
      <c r="H1466" s="136">
        <f>Ocorrências!H1462</f>
        <v>0</v>
      </c>
    </row>
    <row r="1467" spans="1:8" x14ac:dyDescent="0.2">
      <c r="A1467" s="156">
        <f>Ocorrências!G1463</f>
        <v>0</v>
      </c>
      <c r="B1467" s="136">
        <f>Ocorrências!B1463</f>
        <v>0</v>
      </c>
      <c r="C1467" s="136">
        <f>Ocorrências!C1463</f>
        <v>0</v>
      </c>
      <c r="D1467" s="136">
        <f>Ocorrências!D1463</f>
        <v>0</v>
      </c>
      <c r="E1467" s="136">
        <f>Ocorrências!E1463</f>
        <v>0</v>
      </c>
      <c r="F1467" s="136">
        <f>Ocorrências!F1463</f>
        <v>0</v>
      </c>
      <c r="G1467" s="135">
        <f>Ocorrências!A1463</f>
        <v>0</v>
      </c>
      <c r="H1467" s="136">
        <f>Ocorrências!H1463</f>
        <v>0</v>
      </c>
    </row>
    <row r="1468" spans="1:8" x14ac:dyDescent="0.2">
      <c r="A1468" s="156">
        <f>Ocorrências!G1464</f>
        <v>0</v>
      </c>
      <c r="B1468" s="136">
        <f>Ocorrências!B1464</f>
        <v>0</v>
      </c>
      <c r="C1468" s="136">
        <f>Ocorrências!C1464</f>
        <v>0</v>
      </c>
      <c r="D1468" s="136">
        <f>Ocorrências!D1464</f>
        <v>0</v>
      </c>
      <c r="E1468" s="136">
        <f>Ocorrências!E1464</f>
        <v>0</v>
      </c>
      <c r="F1468" s="136">
        <f>Ocorrências!F1464</f>
        <v>0</v>
      </c>
      <c r="G1468" s="135">
        <f>Ocorrências!A1464</f>
        <v>0</v>
      </c>
      <c r="H1468" s="136">
        <f>Ocorrências!H1464</f>
        <v>0</v>
      </c>
    </row>
    <row r="1469" spans="1:8" x14ac:dyDescent="0.2">
      <c r="A1469" s="156">
        <f>Ocorrências!G1465</f>
        <v>0</v>
      </c>
      <c r="B1469" s="136">
        <f>Ocorrências!B1465</f>
        <v>0</v>
      </c>
      <c r="C1469" s="136">
        <f>Ocorrências!C1465</f>
        <v>0</v>
      </c>
      <c r="D1469" s="136">
        <f>Ocorrências!D1465</f>
        <v>0</v>
      </c>
      <c r="E1469" s="136">
        <f>Ocorrências!E1465</f>
        <v>0</v>
      </c>
      <c r="F1469" s="136">
        <f>Ocorrências!F1465</f>
        <v>0</v>
      </c>
      <c r="G1469" s="135">
        <f>Ocorrências!A1465</f>
        <v>0</v>
      </c>
      <c r="H1469" s="136">
        <f>Ocorrências!H1465</f>
        <v>0</v>
      </c>
    </row>
    <row r="1470" spans="1:8" x14ac:dyDescent="0.2">
      <c r="A1470" s="156">
        <f>Ocorrências!G1466</f>
        <v>0</v>
      </c>
      <c r="B1470" s="136">
        <f>Ocorrências!B1466</f>
        <v>0</v>
      </c>
      <c r="C1470" s="136">
        <f>Ocorrências!C1466</f>
        <v>0</v>
      </c>
      <c r="D1470" s="136">
        <f>Ocorrências!D1466</f>
        <v>0</v>
      </c>
      <c r="E1470" s="136">
        <f>Ocorrências!E1466</f>
        <v>0</v>
      </c>
      <c r="F1470" s="136">
        <f>Ocorrências!F1466</f>
        <v>0</v>
      </c>
      <c r="G1470" s="135">
        <f>Ocorrências!A1466</f>
        <v>0</v>
      </c>
      <c r="H1470" s="136">
        <f>Ocorrências!H1466</f>
        <v>0</v>
      </c>
    </row>
    <row r="1471" spans="1:8" x14ac:dyDescent="0.2">
      <c r="A1471" s="156">
        <f>Ocorrências!G1467</f>
        <v>0</v>
      </c>
      <c r="B1471" s="136">
        <f>Ocorrências!B1467</f>
        <v>0</v>
      </c>
      <c r="C1471" s="136">
        <f>Ocorrências!C1467</f>
        <v>0</v>
      </c>
      <c r="D1471" s="136">
        <f>Ocorrências!D1467</f>
        <v>0</v>
      </c>
      <c r="E1471" s="136">
        <f>Ocorrências!E1467</f>
        <v>0</v>
      </c>
      <c r="F1471" s="136">
        <f>Ocorrências!F1467</f>
        <v>0</v>
      </c>
      <c r="G1471" s="135">
        <f>Ocorrências!A1467</f>
        <v>0</v>
      </c>
      <c r="H1471" s="136">
        <f>Ocorrências!H1467</f>
        <v>0</v>
      </c>
    </row>
    <row r="1472" spans="1:8" x14ac:dyDescent="0.2">
      <c r="A1472" s="156">
        <f>Ocorrências!G1468</f>
        <v>0</v>
      </c>
      <c r="B1472" s="136">
        <f>Ocorrências!B1468</f>
        <v>0</v>
      </c>
      <c r="C1472" s="136">
        <f>Ocorrências!C1468</f>
        <v>0</v>
      </c>
      <c r="D1472" s="136">
        <f>Ocorrências!D1468</f>
        <v>0</v>
      </c>
      <c r="E1472" s="136">
        <f>Ocorrências!E1468</f>
        <v>0</v>
      </c>
      <c r="F1472" s="136">
        <f>Ocorrências!F1468</f>
        <v>0</v>
      </c>
      <c r="G1472" s="135">
        <f>Ocorrências!A1468</f>
        <v>0</v>
      </c>
      <c r="H1472" s="136">
        <f>Ocorrências!H1468</f>
        <v>0</v>
      </c>
    </row>
    <row r="1473" spans="1:8" x14ac:dyDescent="0.2">
      <c r="A1473" s="156">
        <f>Ocorrências!G1469</f>
        <v>0</v>
      </c>
      <c r="B1473" s="136">
        <f>Ocorrências!B1469</f>
        <v>0</v>
      </c>
      <c r="C1473" s="136">
        <f>Ocorrências!C1469</f>
        <v>0</v>
      </c>
      <c r="D1473" s="136">
        <f>Ocorrências!D1469</f>
        <v>0</v>
      </c>
      <c r="E1473" s="136">
        <f>Ocorrências!E1469</f>
        <v>0</v>
      </c>
      <c r="F1473" s="136">
        <f>Ocorrências!F1469</f>
        <v>0</v>
      </c>
      <c r="G1473" s="135">
        <f>Ocorrências!A1469</f>
        <v>0</v>
      </c>
      <c r="H1473" s="136">
        <f>Ocorrências!H1469</f>
        <v>0</v>
      </c>
    </row>
    <row r="1474" spans="1:8" x14ac:dyDescent="0.2">
      <c r="A1474" s="156">
        <f>Ocorrências!G1470</f>
        <v>0</v>
      </c>
      <c r="B1474" s="136">
        <f>Ocorrências!B1470</f>
        <v>0</v>
      </c>
      <c r="C1474" s="136">
        <f>Ocorrências!C1470</f>
        <v>0</v>
      </c>
      <c r="D1474" s="136">
        <f>Ocorrências!D1470</f>
        <v>0</v>
      </c>
      <c r="E1474" s="136">
        <f>Ocorrências!E1470</f>
        <v>0</v>
      </c>
      <c r="F1474" s="136">
        <f>Ocorrências!F1470</f>
        <v>0</v>
      </c>
      <c r="G1474" s="135">
        <f>Ocorrências!A1470</f>
        <v>0</v>
      </c>
      <c r="H1474" s="136">
        <f>Ocorrências!H1470</f>
        <v>0</v>
      </c>
    </row>
    <row r="1475" spans="1:8" x14ac:dyDescent="0.2">
      <c r="A1475" s="156">
        <f>Ocorrências!G1471</f>
        <v>0</v>
      </c>
      <c r="B1475" s="136">
        <f>Ocorrências!B1471</f>
        <v>0</v>
      </c>
      <c r="C1475" s="136">
        <f>Ocorrências!C1471</f>
        <v>0</v>
      </c>
      <c r="D1475" s="136">
        <f>Ocorrências!D1471</f>
        <v>0</v>
      </c>
      <c r="E1475" s="136">
        <f>Ocorrências!E1471</f>
        <v>0</v>
      </c>
      <c r="F1475" s="136">
        <f>Ocorrências!F1471</f>
        <v>0</v>
      </c>
      <c r="G1475" s="135">
        <f>Ocorrências!A1471</f>
        <v>0</v>
      </c>
      <c r="H1475" s="136">
        <f>Ocorrências!H1471</f>
        <v>0</v>
      </c>
    </row>
    <row r="1476" spans="1:8" x14ac:dyDescent="0.2">
      <c r="A1476" s="156">
        <f>Ocorrências!G1472</f>
        <v>0</v>
      </c>
      <c r="B1476" s="136">
        <f>Ocorrências!B1472</f>
        <v>0</v>
      </c>
      <c r="C1476" s="136">
        <f>Ocorrências!C1472</f>
        <v>0</v>
      </c>
      <c r="D1476" s="136">
        <f>Ocorrências!D1472</f>
        <v>0</v>
      </c>
      <c r="E1476" s="136">
        <f>Ocorrências!E1472</f>
        <v>0</v>
      </c>
      <c r="F1476" s="136">
        <f>Ocorrências!F1472</f>
        <v>0</v>
      </c>
      <c r="G1476" s="135">
        <f>Ocorrências!A1472</f>
        <v>0</v>
      </c>
      <c r="H1476" s="136">
        <f>Ocorrências!H1472</f>
        <v>0</v>
      </c>
    </row>
    <row r="1477" spans="1:8" x14ac:dyDescent="0.2">
      <c r="A1477" s="156">
        <f>Ocorrências!G1473</f>
        <v>0</v>
      </c>
      <c r="B1477" s="136">
        <f>Ocorrências!B1473</f>
        <v>0</v>
      </c>
      <c r="C1477" s="136">
        <f>Ocorrências!C1473</f>
        <v>0</v>
      </c>
      <c r="D1477" s="136">
        <f>Ocorrências!D1473</f>
        <v>0</v>
      </c>
      <c r="E1477" s="136">
        <f>Ocorrências!E1473</f>
        <v>0</v>
      </c>
      <c r="F1477" s="136">
        <f>Ocorrências!F1473</f>
        <v>0</v>
      </c>
      <c r="G1477" s="135">
        <f>Ocorrências!A1473</f>
        <v>0</v>
      </c>
      <c r="H1477" s="136">
        <f>Ocorrências!H1473</f>
        <v>0</v>
      </c>
    </row>
    <row r="1478" spans="1:8" x14ac:dyDescent="0.2">
      <c r="A1478" s="156">
        <f>Ocorrências!G1474</f>
        <v>0</v>
      </c>
      <c r="B1478" s="136">
        <f>Ocorrências!B1474</f>
        <v>0</v>
      </c>
      <c r="C1478" s="136">
        <f>Ocorrências!C1474</f>
        <v>0</v>
      </c>
      <c r="D1478" s="136">
        <f>Ocorrências!D1474</f>
        <v>0</v>
      </c>
      <c r="E1478" s="136">
        <f>Ocorrências!E1474</f>
        <v>0</v>
      </c>
      <c r="F1478" s="136">
        <f>Ocorrências!F1474</f>
        <v>0</v>
      </c>
      <c r="G1478" s="135">
        <f>Ocorrências!A1474</f>
        <v>0</v>
      </c>
      <c r="H1478" s="136">
        <f>Ocorrências!H1474</f>
        <v>0</v>
      </c>
    </row>
    <row r="1479" spans="1:8" x14ac:dyDescent="0.2">
      <c r="A1479" s="156">
        <f>Ocorrências!G1475</f>
        <v>0</v>
      </c>
      <c r="B1479" s="136">
        <f>Ocorrências!B1475</f>
        <v>0</v>
      </c>
      <c r="C1479" s="136">
        <f>Ocorrências!C1475</f>
        <v>0</v>
      </c>
      <c r="D1479" s="136">
        <f>Ocorrências!D1475</f>
        <v>0</v>
      </c>
      <c r="E1479" s="136">
        <f>Ocorrências!E1475</f>
        <v>0</v>
      </c>
      <c r="F1479" s="136">
        <f>Ocorrências!F1475</f>
        <v>0</v>
      </c>
      <c r="G1479" s="135">
        <f>Ocorrências!A1475</f>
        <v>0</v>
      </c>
      <c r="H1479" s="136">
        <f>Ocorrências!H1475</f>
        <v>0</v>
      </c>
    </row>
    <row r="1480" spans="1:8" x14ac:dyDescent="0.2">
      <c r="A1480" s="156">
        <f>Ocorrências!G1476</f>
        <v>0</v>
      </c>
      <c r="B1480" s="136">
        <f>Ocorrências!B1476</f>
        <v>0</v>
      </c>
      <c r="C1480" s="136">
        <f>Ocorrências!C1476</f>
        <v>0</v>
      </c>
      <c r="D1480" s="136">
        <f>Ocorrências!D1476</f>
        <v>0</v>
      </c>
      <c r="E1480" s="136">
        <f>Ocorrências!E1476</f>
        <v>0</v>
      </c>
      <c r="F1480" s="136">
        <f>Ocorrências!F1476</f>
        <v>0</v>
      </c>
      <c r="G1480" s="135">
        <f>Ocorrências!A1476</f>
        <v>0</v>
      </c>
      <c r="H1480" s="136">
        <f>Ocorrências!H1476</f>
        <v>0</v>
      </c>
    </row>
    <row r="1481" spans="1:8" x14ac:dyDescent="0.2">
      <c r="A1481" s="156">
        <f>Ocorrências!G1477</f>
        <v>0</v>
      </c>
      <c r="B1481" s="136">
        <f>Ocorrências!B1477</f>
        <v>0</v>
      </c>
      <c r="C1481" s="136">
        <f>Ocorrências!C1477</f>
        <v>0</v>
      </c>
      <c r="D1481" s="136">
        <f>Ocorrências!D1477</f>
        <v>0</v>
      </c>
      <c r="E1481" s="136">
        <f>Ocorrências!E1477</f>
        <v>0</v>
      </c>
      <c r="F1481" s="136">
        <f>Ocorrências!F1477</f>
        <v>0</v>
      </c>
      <c r="G1481" s="135">
        <f>Ocorrências!A1477</f>
        <v>0</v>
      </c>
      <c r="H1481" s="136">
        <f>Ocorrências!H1477</f>
        <v>0</v>
      </c>
    </row>
    <row r="1482" spans="1:8" x14ac:dyDescent="0.2">
      <c r="A1482" s="156">
        <f>Ocorrências!G1478</f>
        <v>0</v>
      </c>
      <c r="B1482" s="136">
        <f>Ocorrências!B1478</f>
        <v>0</v>
      </c>
      <c r="C1482" s="136">
        <f>Ocorrências!C1478</f>
        <v>0</v>
      </c>
      <c r="D1482" s="136">
        <f>Ocorrências!D1478</f>
        <v>0</v>
      </c>
      <c r="E1482" s="136">
        <f>Ocorrências!E1478</f>
        <v>0</v>
      </c>
      <c r="F1482" s="136">
        <f>Ocorrências!F1478</f>
        <v>0</v>
      </c>
      <c r="G1482" s="135">
        <f>Ocorrências!A1478</f>
        <v>0</v>
      </c>
      <c r="H1482" s="136">
        <f>Ocorrências!H1478</f>
        <v>0</v>
      </c>
    </row>
    <row r="1483" spans="1:8" x14ac:dyDescent="0.2">
      <c r="A1483" s="156">
        <f>Ocorrências!G1479</f>
        <v>0</v>
      </c>
      <c r="B1483" s="136">
        <f>Ocorrências!B1479</f>
        <v>0</v>
      </c>
      <c r="C1483" s="136">
        <f>Ocorrências!C1479</f>
        <v>0</v>
      </c>
      <c r="D1483" s="136">
        <f>Ocorrências!D1479</f>
        <v>0</v>
      </c>
      <c r="E1483" s="136">
        <f>Ocorrências!E1479</f>
        <v>0</v>
      </c>
      <c r="F1483" s="136">
        <f>Ocorrências!F1479</f>
        <v>0</v>
      </c>
      <c r="G1483" s="135">
        <f>Ocorrências!A1479</f>
        <v>0</v>
      </c>
      <c r="H1483" s="136">
        <f>Ocorrências!H1479</f>
        <v>0</v>
      </c>
    </row>
    <row r="1484" spans="1:8" x14ac:dyDescent="0.2">
      <c r="A1484" s="156">
        <f>Ocorrências!G1480</f>
        <v>0</v>
      </c>
      <c r="B1484" s="136">
        <f>Ocorrências!B1480</f>
        <v>0</v>
      </c>
      <c r="C1484" s="136">
        <f>Ocorrências!C1480</f>
        <v>0</v>
      </c>
      <c r="D1484" s="136">
        <f>Ocorrências!D1480</f>
        <v>0</v>
      </c>
      <c r="E1484" s="136">
        <f>Ocorrências!E1480</f>
        <v>0</v>
      </c>
      <c r="F1484" s="136">
        <f>Ocorrências!F1480</f>
        <v>0</v>
      </c>
      <c r="G1484" s="135">
        <f>Ocorrências!A1480</f>
        <v>0</v>
      </c>
      <c r="H1484" s="136">
        <f>Ocorrências!H1480</f>
        <v>0</v>
      </c>
    </row>
    <row r="1485" spans="1:8" x14ac:dyDescent="0.2">
      <c r="A1485" s="156">
        <f>Ocorrências!G1481</f>
        <v>0</v>
      </c>
      <c r="B1485" s="136">
        <f>Ocorrências!B1481</f>
        <v>0</v>
      </c>
      <c r="C1485" s="136">
        <f>Ocorrências!C1481</f>
        <v>0</v>
      </c>
      <c r="D1485" s="136">
        <f>Ocorrências!D1481</f>
        <v>0</v>
      </c>
      <c r="E1485" s="136">
        <f>Ocorrências!E1481</f>
        <v>0</v>
      </c>
      <c r="F1485" s="136">
        <f>Ocorrências!F1481</f>
        <v>0</v>
      </c>
      <c r="G1485" s="135">
        <f>Ocorrências!A1481</f>
        <v>0</v>
      </c>
      <c r="H1485" s="136">
        <f>Ocorrências!H1481</f>
        <v>0</v>
      </c>
    </row>
    <row r="1486" spans="1:8" x14ac:dyDescent="0.2">
      <c r="A1486" s="156">
        <f>Ocorrências!G1482</f>
        <v>0</v>
      </c>
      <c r="B1486" s="136">
        <f>Ocorrências!B1482</f>
        <v>0</v>
      </c>
      <c r="C1486" s="136">
        <f>Ocorrências!C1482</f>
        <v>0</v>
      </c>
      <c r="D1486" s="136">
        <f>Ocorrências!D1482</f>
        <v>0</v>
      </c>
      <c r="E1486" s="136">
        <f>Ocorrências!E1482</f>
        <v>0</v>
      </c>
      <c r="F1486" s="136">
        <f>Ocorrências!F1482</f>
        <v>0</v>
      </c>
      <c r="G1486" s="135">
        <f>Ocorrências!A1482</f>
        <v>0</v>
      </c>
      <c r="H1486" s="136">
        <f>Ocorrências!H1482</f>
        <v>0</v>
      </c>
    </row>
    <row r="1487" spans="1:8" x14ac:dyDescent="0.2">
      <c r="A1487" s="156">
        <f>Ocorrências!G1483</f>
        <v>0</v>
      </c>
      <c r="B1487" s="136">
        <f>Ocorrências!B1483</f>
        <v>0</v>
      </c>
      <c r="C1487" s="136">
        <f>Ocorrências!C1483</f>
        <v>0</v>
      </c>
      <c r="D1487" s="136">
        <f>Ocorrências!D1483</f>
        <v>0</v>
      </c>
      <c r="E1487" s="136">
        <f>Ocorrências!E1483</f>
        <v>0</v>
      </c>
      <c r="F1487" s="136">
        <f>Ocorrências!F1483</f>
        <v>0</v>
      </c>
      <c r="G1487" s="135">
        <f>Ocorrências!A1483</f>
        <v>0</v>
      </c>
      <c r="H1487" s="136">
        <f>Ocorrências!H1483</f>
        <v>0</v>
      </c>
    </row>
    <row r="1488" spans="1:8" x14ac:dyDescent="0.2">
      <c r="A1488" s="156">
        <f>Ocorrências!G1484</f>
        <v>0</v>
      </c>
      <c r="B1488" s="136">
        <f>Ocorrências!B1484</f>
        <v>0</v>
      </c>
      <c r="C1488" s="136">
        <f>Ocorrências!C1484</f>
        <v>0</v>
      </c>
      <c r="D1488" s="136">
        <f>Ocorrências!D1484</f>
        <v>0</v>
      </c>
      <c r="E1488" s="136">
        <f>Ocorrências!E1484</f>
        <v>0</v>
      </c>
      <c r="F1488" s="136">
        <f>Ocorrências!F1484</f>
        <v>0</v>
      </c>
      <c r="G1488" s="135">
        <f>Ocorrências!A1484</f>
        <v>0</v>
      </c>
      <c r="H1488" s="136">
        <f>Ocorrências!H1484</f>
        <v>0</v>
      </c>
    </row>
    <row r="1489" spans="1:8" x14ac:dyDescent="0.2">
      <c r="A1489" s="156">
        <f>Ocorrências!G1485</f>
        <v>0</v>
      </c>
      <c r="B1489" s="136">
        <f>Ocorrências!B1485</f>
        <v>0</v>
      </c>
      <c r="C1489" s="136">
        <f>Ocorrências!C1485</f>
        <v>0</v>
      </c>
      <c r="D1489" s="136">
        <f>Ocorrências!D1485</f>
        <v>0</v>
      </c>
      <c r="E1489" s="136">
        <f>Ocorrências!E1485</f>
        <v>0</v>
      </c>
      <c r="F1489" s="136">
        <f>Ocorrências!F1485</f>
        <v>0</v>
      </c>
      <c r="G1489" s="135">
        <f>Ocorrências!A1485</f>
        <v>0</v>
      </c>
      <c r="H1489" s="136">
        <f>Ocorrências!H1485</f>
        <v>0</v>
      </c>
    </row>
    <row r="1490" spans="1:8" x14ac:dyDescent="0.2">
      <c r="A1490" s="156">
        <f>Ocorrências!G1486</f>
        <v>0</v>
      </c>
      <c r="B1490" s="136">
        <f>Ocorrências!B1486</f>
        <v>0</v>
      </c>
      <c r="C1490" s="136">
        <f>Ocorrências!C1486</f>
        <v>0</v>
      </c>
      <c r="D1490" s="136">
        <f>Ocorrências!D1486</f>
        <v>0</v>
      </c>
      <c r="E1490" s="136">
        <f>Ocorrências!E1486</f>
        <v>0</v>
      </c>
      <c r="F1490" s="136">
        <f>Ocorrências!F1486</f>
        <v>0</v>
      </c>
      <c r="G1490" s="135">
        <f>Ocorrências!A1486</f>
        <v>0</v>
      </c>
      <c r="H1490" s="136">
        <f>Ocorrências!H1486</f>
        <v>0</v>
      </c>
    </row>
    <row r="1491" spans="1:8" x14ac:dyDescent="0.2">
      <c r="A1491" s="156">
        <f>Ocorrências!G1487</f>
        <v>0</v>
      </c>
      <c r="B1491" s="136">
        <f>Ocorrências!B1487</f>
        <v>0</v>
      </c>
      <c r="C1491" s="136">
        <f>Ocorrências!C1487</f>
        <v>0</v>
      </c>
      <c r="D1491" s="136">
        <f>Ocorrências!D1487</f>
        <v>0</v>
      </c>
      <c r="E1491" s="136">
        <f>Ocorrências!E1487</f>
        <v>0</v>
      </c>
      <c r="F1491" s="136">
        <f>Ocorrências!F1487</f>
        <v>0</v>
      </c>
      <c r="G1491" s="135">
        <f>Ocorrências!A1487</f>
        <v>0</v>
      </c>
      <c r="H1491" s="136">
        <f>Ocorrências!H1487</f>
        <v>0</v>
      </c>
    </row>
    <row r="1492" spans="1:8" x14ac:dyDescent="0.2">
      <c r="A1492" s="156">
        <f>Ocorrências!G1488</f>
        <v>0</v>
      </c>
      <c r="B1492" s="136">
        <f>Ocorrências!B1488</f>
        <v>0</v>
      </c>
      <c r="C1492" s="136">
        <f>Ocorrências!C1488</f>
        <v>0</v>
      </c>
      <c r="D1492" s="136">
        <f>Ocorrências!D1488</f>
        <v>0</v>
      </c>
      <c r="E1492" s="136">
        <f>Ocorrências!E1488</f>
        <v>0</v>
      </c>
      <c r="F1492" s="136">
        <f>Ocorrências!F1488</f>
        <v>0</v>
      </c>
      <c r="G1492" s="135">
        <f>Ocorrências!A1488</f>
        <v>0</v>
      </c>
      <c r="H1492" s="136">
        <f>Ocorrências!H1488</f>
        <v>0</v>
      </c>
    </row>
    <row r="1493" spans="1:8" x14ac:dyDescent="0.2">
      <c r="A1493" s="156">
        <f>Ocorrências!G1489</f>
        <v>0</v>
      </c>
      <c r="B1493" s="136">
        <f>Ocorrências!B1489</f>
        <v>0</v>
      </c>
      <c r="C1493" s="136">
        <f>Ocorrências!C1489</f>
        <v>0</v>
      </c>
      <c r="D1493" s="136">
        <f>Ocorrências!D1489</f>
        <v>0</v>
      </c>
      <c r="E1493" s="136">
        <f>Ocorrências!E1489</f>
        <v>0</v>
      </c>
      <c r="F1493" s="136">
        <f>Ocorrências!F1489</f>
        <v>0</v>
      </c>
      <c r="G1493" s="135">
        <f>Ocorrências!A1489</f>
        <v>0</v>
      </c>
      <c r="H1493" s="136">
        <f>Ocorrências!H1489</f>
        <v>0</v>
      </c>
    </row>
    <row r="1494" spans="1:8" x14ac:dyDescent="0.2">
      <c r="A1494" s="156">
        <f>Ocorrências!G1490</f>
        <v>0</v>
      </c>
      <c r="B1494" s="136">
        <f>Ocorrências!B1490</f>
        <v>0</v>
      </c>
      <c r="C1494" s="136">
        <f>Ocorrências!C1490</f>
        <v>0</v>
      </c>
      <c r="D1494" s="136">
        <f>Ocorrências!D1490</f>
        <v>0</v>
      </c>
      <c r="E1494" s="136">
        <f>Ocorrências!E1490</f>
        <v>0</v>
      </c>
      <c r="F1494" s="136">
        <f>Ocorrências!F1490</f>
        <v>0</v>
      </c>
      <c r="G1494" s="135">
        <f>Ocorrências!A1490</f>
        <v>0</v>
      </c>
      <c r="H1494" s="136">
        <f>Ocorrências!H1490</f>
        <v>0</v>
      </c>
    </row>
    <row r="1495" spans="1:8" x14ac:dyDescent="0.2">
      <c r="A1495" s="156">
        <f>Ocorrências!G1491</f>
        <v>0</v>
      </c>
      <c r="B1495" s="136">
        <f>Ocorrências!B1491</f>
        <v>0</v>
      </c>
      <c r="C1495" s="136">
        <f>Ocorrências!C1491</f>
        <v>0</v>
      </c>
      <c r="D1495" s="136">
        <f>Ocorrências!D1491</f>
        <v>0</v>
      </c>
      <c r="E1495" s="136">
        <f>Ocorrências!E1491</f>
        <v>0</v>
      </c>
      <c r="F1495" s="136">
        <f>Ocorrências!F1491</f>
        <v>0</v>
      </c>
      <c r="G1495" s="135">
        <f>Ocorrências!A1491</f>
        <v>0</v>
      </c>
      <c r="H1495" s="136">
        <f>Ocorrências!H1491</f>
        <v>0</v>
      </c>
    </row>
    <row r="1496" spans="1:8" x14ac:dyDescent="0.2">
      <c r="A1496" s="156">
        <f>Ocorrências!G1492</f>
        <v>0</v>
      </c>
      <c r="B1496" s="136">
        <f>Ocorrências!B1492</f>
        <v>0</v>
      </c>
      <c r="C1496" s="136">
        <f>Ocorrências!C1492</f>
        <v>0</v>
      </c>
      <c r="D1496" s="136">
        <f>Ocorrências!D1492</f>
        <v>0</v>
      </c>
      <c r="E1496" s="136">
        <f>Ocorrências!E1492</f>
        <v>0</v>
      </c>
      <c r="F1496" s="136">
        <f>Ocorrências!F1492</f>
        <v>0</v>
      </c>
      <c r="G1496" s="135">
        <f>Ocorrências!A1492</f>
        <v>0</v>
      </c>
      <c r="H1496" s="136">
        <f>Ocorrências!H1492</f>
        <v>0</v>
      </c>
    </row>
    <row r="1497" spans="1:8" x14ac:dyDescent="0.2">
      <c r="A1497" s="156">
        <f>Ocorrências!G1493</f>
        <v>0</v>
      </c>
      <c r="B1497" s="136">
        <f>Ocorrências!B1493</f>
        <v>0</v>
      </c>
      <c r="C1497" s="136">
        <f>Ocorrências!C1493</f>
        <v>0</v>
      </c>
      <c r="D1497" s="136">
        <f>Ocorrências!D1493</f>
        <v>0</v>
      </c>
      <c r="E1497" s="136">
        <f>Ocorrências!E1493</f>
        <v>0</v>
      </c>
      <c r="F1497" s="136">
        <f>Ocorrências!F1493</f>
        <v>0</v>
      </c>
      <c r="G1497" s="135">
        <f>Ocorrências!A1493</f>
        <v>0</v>
      </c>
      <c r="H1497" s="136">
        <f>Ocorrências!H1493</f>
        <v>0</v>
      </c>
    </row>
    <row r="1498" spans="1:8" x14ac:dyDescent="0.2">
      <c r="A1498" s="156">
        <f>Ocorrências!G1494</f>
        <v>0</v>
      </c>
      <c r="B1498" s="136">
        <f>Ocorrências!B1494</f>
        <v>0</v>
      </c>
      <c r="C1498" s="136">
        <f>Ocorrências!C1494</f>
        <v>0</v>
      </c>
      <c r="D1498" s="136">
        <f>Ocorrências!D1494</f>
        <v>0</v>
      </c>
      <c r="E1498" s="136">
        <f>Ocorrências!E1494</f>
        <v>0</v>
      </c>
      <c r="F1498" s="136">
        <f>Ocorrências!F1494</f>
        <v>0</v>
      </c>
      <c r="G1498" s="135">
        <f>Ocorrências!A1494</f>
        <v>0</v>
      </c>
      <c r="H1498" s="136">
        <f>Ocorrências!H1494</f>
        <v>0</v>
      </c>
    </row>
    <row r="1499" spans="1:8" x14ac:dyDescent="0.2">
      <c r="A1499" s="156">
        <f>Ocorrências!G1495</f>
        <v>0</v>
      </c>
      <c r="B1499" s="136">
        <f>Ocorrências!B1495</f>
        <v>0</v>
      </c>
      <c r="C1499" s="136">
        <f>Ocorrências!C1495</f>
        <v>0</v>
      </c>
      <c r="D1499" s="136">
        <f>Ocorrências!D1495</f>
        <v>0</v>
      </c>
      <c r="E1499" s="136">
        <f>Ocorrências!E1495</f>
        <v>0</v>
      </c>
      <c r="F1499" s="136">
        <f>Ocorrências!F1495</f>
        <v>0</v>
      </c>
      <c r="G1499" s="135">
        <f>Ocorrências!A1495</f>
        <v>0</v>
      </c>
      <c r="H1499" s="136">
        <f>Ocorrências!H1495</f>
        <v>0</v>
      </c>
    </row>
    <row r="1500" spans="1:8" x14ac:dyDescent="0.2">
      <c r="A1500" s="156">
        <f>Ocorrências!G1496</f>
        <v>0</v>
      </c>
      <c r="B1500" s="136">
        <f>Ocorrências!B1496</f>
        <v>0</v>
      </c>
      <c r="C1500" s="136">
        <f>Ocorrências!C1496</f>
        <v>0</v>
      </c>
      <c r="D1500" s="136">
        <f>Ocorrências!D1496</f>
        <v>0</v>
      </c>
      <c r="E1500" s="136">
        <f>Ocorrências!E1496</f>
        <v>0</v>
      </c>
      <c r="F1500" s="136">
        <f>Ocorrências!F1496</f>
        <v>0</v>
      </c>
      <c r="G1500" s="135">
        <f>Ocorrências!A1496</f>
        <v>0</v>
      </c>
      <c r="H1500" s="136">
        <f>Ocorrências!H1496</f>
        <v>0</v>
      </c>
    </row>
    <row r="1501" spans="1:8" x14ac:dyDescent="0.2">
      <c r="A1501" s="156">
        <f>Ocorrências!G1497</f>
        <v>0</v>
      </c>
      <c r="B1501" s="136">
        <f>Ocorrências!B1497</f>
        <v>0</v>
      </c>
      <c r="C1501" s="136">
        <f>Ocorrências!C1497</f>
        <v>0</v>
      </c>
      <c r="D1501" s="136">
        <f>Ocorrências!D1497</f>
        <v>0</v>
      </c>
      <c r="E1501" s="136">
        <f>Ocorrências!E1497</f>
        <v>0</v>
      </c>
      <c r="F1501" s="136">
        <f>Ocorrências!F1497</f>
        <v>0</v>
      </c>
      <c r="G1501" s="135">
        <f>Ocorrências!A1497</f>
        <v>0</v>
      </c>
      <c r="H1501" s="136">
        <f>Ocorrências!H1497</f>
        <v>0</v>
      </c>
    </row>
    <row r="1502" spans="1:8" x14ac:dyDescent="0.2">
      <c r="A1502" s="156">
        <f>Ocorrências!G1498</f>
        <v>0</v>
      </c>
      <c r="B1502" s="136">
        <f>Ocorrências!B1498</f>
        <v>0</v>
      </c>
      <c r="C1502" s="136">
        <f>Ocorrências!C1498</f>
        <v>0</v>
      </c>
      <c r="D1502" s="136">
        <f>Ocorrências!D1498</f>
        <v>0</v>
      </c>
      <c r="E1502" s="136">
        <f>Ocorrências!E1498</f>
        <v>0</v>
      </c>
      <c r="F1502" s="136">
        <f>Ocorrências!F1498</f>
        <v>0</v>
      </c>
      <c r="G1502" s="135">
        <f>Ocorrências!A1498</f>
        <v>0</v>
      </c>
      <c r="H1502" s="136">
        <f>Ocorrências!H1498</f>
        <v>0</v>
      </c>
    </row>
    <row r="1503" spans="1:8" x14ac:dyDescent="0.2">
      <c r="A1503" s="156">
        <f>Ocorrências!G1499</f>
        <v>0</v>
      </c>
      <c r="B1503" s="136">
        <f>Ocorrências!B1499</f>
        <v>0</v>
      </c>
      <c r="C1503" s="136">
        <f>Ocorrências!C1499</f>
        <v>0</v>
      </c>
      <c r="D1503" s="136">
        <f>Ocorrências!D1499</f>
        <v>0</v>
      </c>
      <c r="E1503" s="136">
        <f>Ocorrências!E1499</f>
        <v>0</v>
      </c>
      <c r="F1503" s="136">
        <f>Ocorrências!F1499</f>
        <v>0</v>
      </c>
      <c r="G1503" s="135">
        <f>Ocorrências!A1499</f>
        <v>0</v>
      </c>
      <c r="H1503" s="136">
        <f>Ocorrências!H1499</f>
        <v>0</v>
      </c>
    </row>
    <row r="1504" spans="1:8" x14ac:dyDescent="0.2">
      <c r="A1504" s="156">
        <f>Ocorrências!G1500</f>
        <v>0</v>
      </c>
      <c r="B1504" s="136">
        <f>Ocorrências!B1500</f>
        <v>0</v>
      </c>
      <c r="C1504" s="136">
        <f>Ocorrências!C1500</f>
        <v>0</v>
      </c>
      <c r="D1504" s="136">
        <f>Ocorrências!D1500</f>
        <v>0</v>
      </c>
      <c r="E1504" s="136">
        <f>Ocorrências!E1500</f>
        <v>0</v>
      </c>
      <c r="F1504" s="136">
        <f>Ocorrências!F1500</f>
        <v>0</v>
      </c>
      <c r="G1504" s="135">
        <f>Ocorrências!A1500</f>
        <v>0</v>
      </c>
      <c r="H1504" s="136">
        <f>Ocorrências!H1500</f>
        <v>0</v>
      </c>
    </row>
    <row r="1505" spans="1:8" x14ac:dyDescent="0.2">
      <c r="A1505" s="156">
        <f>Ocorrências!G1501</f>
        <v>0</v>
      </c>
      <c r="B1505" s="136">
        <f>Ocorrências!B1501</f>
        <v>0</v>
      </c>
      <c r="C1505" s="136">
        <f>Ocorrências!C1501</f>
        <v>0</v>
      </c>
      <c r="D1505" s="136">
        <f>Ocorrências!D1501</f>
        <v>0</v>
      </c>
      <c r="E1505" s="136">
        <f>Ocorrências!E1501</f>
        <v>0</v>
      </c>
      <c r="F1505" s="136">
        <f>Ocorrências!F1501</f>
        <v>0</v>
      </c>
      <c r="G1505" s="135">
        <f>Ocorrências!A1501</f>
        <v>0</v>
      </c>
      <c r="H1505" s="136">
        <f>Ocorrências!H1501</f>
        <v>0</v>
      </c>
    </row>
    <row r="1506" spans="1:8" x14ac:dyDescent="0.2">
      <c r="A1506" s="156">
        <f>Ocorrências!G1502</f>
        <v>0</v>
      </c>
      <c r="B1506" s="136">
        <f>Ocorrências!B1502</f>
        <v>0</v>
      </c>
      <c r="C1506" s="136">
        <f>Ocorrências!C1502</f>
        <v>0</v>
      </c>
      <c r="D1506" s="136">
        <f>Ocorrências!D1502</f>
        <v>0</v>
      </c>
      <c r="E1506" s="136">
        <f>Ocorrências!E1502</f>
        <v>0</v>
      </c>
      <c r="F1506" s="136">
        <f>Ocorrências!F1502</f>
        <v>0</v>
      </c>
      <c r="G1506" s="135">
        <f>Ocorrências!A1502</f>
        <v>0</v>
      </c>
      <c r="H1506" s="136">
        <f>Ocorrências!H1502</f>
        <v>0</v>
      </c>
    </row>
    <row r="1507" spans="1:8" x14ac:dyDescent="0.2">
      <c r="A1507" s="156">
        <f>Ocorrências!G1503</f>
        <v>0</v>
      </c>
      <c r="B1507" s="136">
        <f>Ocorrências!B1503</f>
        <v>0</v>
      </c>
      <c r="C1507" s="136">
        <f>Ocorrências!C1503</f>
        <v>0</v>
      </c>
      <c r="D1507" s="136">
        <f>Ocorrências!D1503</f>
        <v>0</v>
      </c>
      <c r="E1507" s="136">
        <f>Ocorrências!E1503</f>
        <v>0</v>
      </c>
      <c r="F1507" s="136">
        <f>Ocorrências!F1503</f>
        <v>0</v>
      </c>
      <c r="G1507" s="135">
        <f>Ocorrências!A1503</f>
        <v>0</v>
      </c>
      <c r="H1507" s="136">
        <f>Ocorrências!H1503</f>
        <v>0</v>
      </c>
    </row>
    <row r="1508" spans="1:8" x14ac:dyDescent="0.2">
      <c r="A1508" s="156">
        <f>Ocorrências!G1504</f>
        <v>0</v>
      </c>
      <c r="B1508" s="136">
        <f>Ocorrências!B1504</f>
        <v>0</v>
      </c>
      <c r="C1508" s="136">
        <f>Ocorrências!C1504</f>
        <v>0</v>
      </c>
      <c r="D1508" s="136">
        <f>Ocorrências!D1504</f>
        <v>0</v>
      </c>
      <c r="E1508" s="136">
        <f>Ocorrências!E1504</f>
        <v>0</v>
      </c>
      <c r="F1508" s="136">
        <f>Ocorrências!F1504</f>
        <v>0</v>
      </c>
      <c r="G1508" s="135">
        <f>Ocorrências!A1504</f>
        <v>0</v>
      </c>
      <c r="H1508" s="136">
        <f>Ocorrências!H1504</f>
        <v>0</v>
      </c>
    </row>
    <row r="1509" spans="1:8" x14ac:dyDescent="0.2">
      <c r="A1509" s="156">
        <f>Ocorrências!G1505</f>
        <v>0</v>
      </c>
      <c r="B1509" s="136">
        <f>Ocorrências!B1505</f>
        <v>0</v>
      </c>
      <c r="C1509" s="136">
        <f>Ocorrências!C1505</f>
        <v>0</v>
      </c>
      <c r="D1509" s="136">
        <f>Ocorrências!D1505</f>
        <v>0</v>
      </c>
      <c r="E1509" s="136">
        <f>Ocorrências!E1505</f>
        <v>0</v>
      </c>
      <c r="F1509" s="136">
        <f>Ocorrências!F1505</f>
        <v>0</v>
      </c>
      <c r="G1509" s="135">
        <f>Ocorrências!A1505</f>
        <v>0</v>
      </c>
      <c r="H1509" s="136">
        <f>Ocorrências!H1505</f>
        <v>0</v>
      </c>
    </row>
    <row r="1510" spans="1:8" x14ac:dyDescent="0.2">
      <c r="A1510" s="156">
        <f>Ocorrências!G1506</f>
        <v>0</v>
      </c>
      <c r="B1510" s="136">
        <f>Ocorrências!B1506</f>
        <v>0</v>
      </c>
      <c r="C1510" s="136">
        <f>Ocorrências!C1506</f>
        <v>0</v>
      </c>
      <c r="D1510" s="136">
        <f>Ocorrências!D1506</f>
        <v>0</v>
      </c>
      <c r="E1510" s="136">
        <f>Ocorrências!E1506</f>
        <v>0</v>
      </c>
      <c r="F1510" s="136">
        <f>Ocorrências!F1506</f>
        <v>0</v>
      </c>
      <c r="G1510" s="135">
        <f>Ocorrências!A1506</f>
        <v>0</v>
      </c>
      <c r="H1510" s="136">
        <f>Ocorrências!H1506</f>
        <v>0</v>
      </c>
    </row>
    <row r="1511" spans="1:8" x14ac:dyDescent="0.2">
      <c r="A1511" s="156">
        <f>Ocorrências!G1507</f>
        <v>0</v>
      </c>
      <c r="B1511" s="136">
        <f>Ocorrências!B1507</f>
        <v>0</v>
      </c>
      <c r="C1511" s="136">
        <f>Ocorrências!C1507</f>
        <v>0</v>
      </c>
      <c r="D1511" s="136">
        <f>Ocorrências!D1507</f>
        <v>0</v>
      </c>
      <c r="E1511" s="136">
        <f>Ocorrências!E1507</f>
        <v>0</v>
      </c>
      <c r="F1511" s="136">
        <f>Ocorrências!F1507</f>
        <v>0</v>
      </c>
      <c r="G1511" s="135">
        <f>Ocorrências!A1507</f>
        <v>0</v>
      </c>
      <c r="H1511" s="136">
        <f>Ocorrências!H1507</f>
        <v>0</v>
      </c>
    </row>
    <row r="1512" spans="1:8" x14ac:dyDescent="0.2">
      <c r="A1512" s="156">
        <f>Ocorrências!G1508</f>
        <v>0</v>
      </c>
      <c r="B1512" s="136">
        <f>Ocorrências!B1508</f>
        <v>0</v>
      </c>
      <c r="C1512" s="136">
        <f>Ocorrências!C1508</f>
        <v>0</v>
      </c>
      <c r="D1512" s="136">
        <f>Ocorrências!D1508</f>
        <v>0</v>
      </c>
      <c r="E1512" s="136">
        <f>Ocorrências!E1508</f>
        <v>0</v>
      </c>
      <c r="F1512" s="136">
        <f>Ocorrências!F1508</f>
        <v>0</v>
      </c>
      <c r="G1512" s="135">
        <f>Ocorrências!A1508</f>
        <v>0</v>
      </c>
      <c r="H1512" s="136">
        <f>Ocorrências!H1508</f>
        <v>0</v>
      </c>
    </row>
    <row r="1513" spans="1:8" x14ac:dyDescent="0.2">
      <c r="A1513" s="156">
        <f>Ocorrências!G1509</f>
        <v>0</v>
      </c>
      <c r="B1513" s="136">
        <f>Ocorrências!B1509</f>
        <v>0</v>
      </c>
      <c r="C1513" s="136">
        <f>Ocorrências!C1509</f>
        <v>0</v>
      </c>
      <c r="D1513" s="136">
        <f>Ocorrências!D1509</f>
        <v>0</v>
      </c>
      <c r="E1513" s="136">
        <f>Ocorrências!E1509</f>
        <v>0</v>
      </c>
      <c r="F1513" s="136">
        <f>Ocorrências!F1509</f>
        <v>0</v>
      </c>
      <c r="G1513" s="135">
        <f>Ocorrências!A1509</f>
        <v>0</v>
      </c>
      <c r="H1513" s="136">
        <f>Ocorrências!H1509</f>
        <v>0</v>
      </c>
    </row>
    <row r="1514" spans="1:8" x14ac:dyDescent="0.2">
      <c r="A1514" s="156">
        <f>Ocorrências!G1510</f>
        <v>0</v>
      </c>
      <c r="B1514" s="136">
        <f>Ocorrências!B1510</f>
        <v>0</v>
      </c>
      <c r="C1514" s="136">
        <f>Ocorrências!C1510</f>
        <v>0</v>
      </c>
      <c r="D1514" s="136">
        <f>Ocorrências!D1510</f>
        <v>0</v>
      </c>
      <c r="E1514" s="136">
        <f>Ocorrências!E1510</f>
        <v>0</v>
      </c>
      <c r="F1514" s="136">
        <f>Ocorrências!F1510</f>
        <v>0</v>
      </c>
      <c r="G1514" s="135">
        <f>Ocorrências!A1510</f>
        <v>0</v>
      </c>
      <c r="H1514" s="136">
        <f>Ocorrências!H1510</f>
        <v>0</v>
      </c>
    </row>
    <row r="1515" spans="1:8" x14ac:dyDescent="0.2">
      <c r="A1515" s="156">
        <f>Ocorrências!G1511</f>
        <v>0</v>
      </c>
      <c r="B1515" s="136">
        <f>Ocorrências!B1511</f>
        <v>0</v>
      </c>
      <c r="C1515" s="136">
        <f>Ocorrências!C1511</f>
        <v>0</v>
      </c>
      <c r="D1515" s="136">
        <f>Ocorrências!D1511</f>
        <v>0</v>
      </c>
      <c r="E1515" s="136">
        <f>Ocorrências!E1511</f>
        <v>0</v>
      </c>
      <c r="F1515" s="136">
        <f>Ocorrências!F1511</f>
        <v>0</v>
      </c>
      <c r="G1515" s="135">
        <f>Ocorrências!A1511</f>
        <v>0</v>
      </c>
      <c r="H1515" s="136">
        <f>Ocorrências!H1511</f>
        <v>0</v>
      </c>
    </row>
    <row r="1516" spans="1:8" x14ac:dyDescent="0.2">
      <c r="A1516" s="156">
        <f>Ocorrências!G1512</f>
        <v>0</v>
      </c>
      <c r="B1516" s="136">
        <f>Ocorrências!B1512</f>
        <v>0</v>
      </c>
      <c r="C1516" s="136">
        <f>Ocorrências!C1512</f>
        <v>0</v>
      </c>
      <c r="D1516" s="136">
        <f>Ocorrências!D1512</f>
        <v>0</v>
      </c>
      <c r="E1516" s="136">
        <f>Ocorrências!E1512</f>
        <v>0</v>
      </c>
      <c r="F1516" s="136">
        <f>Ocorrências!F1512</f>
        <v>0</v>
      </c>
      <c r="G1516" s="135">
        <f>Ocorrências!A1512</f>
        <v>0</v>
      </c>
      <c r="H1516" s="136">
        <f>Ocorrências!H1512</f>
        <v>0</v>
      </c>
    </row>
    <row r="1517" spans="1:8" x14ac:dyDescent="0.2">
      <c r="A1517" s="156">
        <f>Ocorrências!G1513</f>
        <v>0</v>
      </c>
      <c r="B1517" s="136">
        <f>Ocorrências!B1513</f>
        <v>0</v>
      </c>
      <c r="C1517" s="136">
        <f>Ocorrências!C1513</f>
        <v>0</v>
      </c>
      <c r="D1517" s="136">
        <f>Ocorrências!D1513</f>
        <v>0</v>
      </c>
      <c r="E1517" s="136">
        <f>Ocorrências!E1513</f>
        <v>0</v>
      </c>
      <c r="F1517" s="136">
        <f>Ocorrências!F1513</f>
        <v>0</v>
      </c>
      <c r="G1517" s="135">
        <f>Ocorrências!A1513</f>
        <v>0</v>
      </c>
      <c r="H1517" s="136">
        <f>Ocorrências!H1513</f>
        <v>0</v>
      </c>
    </row>
    <row r="1518" spans="1:8" x14ac:dyDescent="0.2">
      <c r="A1518" s="156">
        <f>Ocorrências!G1514</f>
        <v>0</v>
      </c>
      <c r="B1518" s="136">
        <f>Ocorrências!B1514</f>
        <v>0</v>
      </c>
      <c r="C1518" s="136">
        <f>Ocorrências!C1514</f>
        <v>0</v>
      </c>
      <c r="D1518" s="136">
        <f>Ocorrências!D1514</f>
        <v>0</v>
      </c>
      <c r="E1518" s="136">
        <f>Ocorrências!E1514</f>
        <v>0</v>
      </c>
      <c r="F1518" s="136">
        <f>Ocorrências!F1514</f>
        <v>0</v>
      </c>
      <c r="G1518" s="135">
        <f>Ocorrências!A1514</f>
        <v>0</v>
      </c>
      <c r="H1518" s="136">
        <f>Ocorrências!H1514</f>
        <v>0</v>
      </c>
    </row>
    <row r="1519" spans="1:8" x14ac:dyDescent="0.2">
      <c r="A1519" s="156">
        <f>Ocorrências!G1515</f>
        <v>0</v>
      </c>
      <c r="B1519" s="136">
        <f>Ocorrências!B1515</f>
        <v>0</v>
      </c>
      <c r="C1519" s="136">
        <f>Ocorrências!C1515</f>
        <v>0</v>
      </c>
      <c r="D1519" s="136">
        <f>Ocorrências!D1515</f>
        <v>0</v>
      </c>
      <c r="E1519" s="136">
        <f>Ocorrências!E1515</f>
        <v>0</v>
      </c>
      <c r="F1519" s="136">
        <f>Ocorrências!F1515</f>
        <v>0</v>
      </c>
      <c r="G1519" s="135">
        <f>Ocorrências!A1515</f>
        <v>0</v>
      </c>
      <c r="H1519" s="136">
        <f>Ocorrências!H1515</f>
        <v>0</v>
      </c>
    </row>
    <row r="1520" spans="1:8" x14ac:dyDescent="0.2">
      <c r="A1520" s="156">
        <f>Ocorrências!G1516</f>
        <v>0</v>
      </c>
      <c r="B1520" s="136">
        <f>Ocorrências!B1516</f>
        <v>0</v>
      </c>
      <c r="C1520" s="136">
        <f>Ocorrências!C1516</f>
        <v>0</v>
      </c>
      <c r="D1520" s="136">
        <f>Ocorrências!D1516</f>
        <v>0</v>
      </c>
      <c r="E1520" s="136">
        <f>Ocorrências!E1516</f>
        <v>0</v>
      </c>
      <c r="F1520" s="136">
        <f>Ocorrências!F1516</f>
        <v>0</v>
      </c>
      <c r="G1520" s="135">
        <f>Ocorrências!A1516</f>
        <v>0</v>
      </c>
      <c r="H1520" s="136">
        <f>Ocorrências!H1516</f>
        <v>0</v>
      </c>
    </row>
    <row r="1521" spans="1:8" x14ac:dyDescent="0.2">
      <c r="A1521" s="156">
        <f>Ocorrências!G1517</f>
        <v>0</v>
      </c>
      <c r="B1521" s="136">
        <f>Ocorrências!B1517</f>
        <v>0</v>
      </c>
      <c r="C1521" s="136">
        <f>Ocorrências!C1517</f>
        <v>0</v>
      </c>
      <c r="D1521" s="136">
        <f>Ocorrências!D1517</f>
        <v>0</v>
      </c>
      <c r="E1521" s="136">
        <f>Ocorrências!E1517</f>
        <v>0</v>
      </c>
      <c r="F1521" s="136">
        <f>Ocorrências!F1517</f>
        <v>0</v>
      </c>
      <c r="G1521" s="135">
        <f>Ocorrências!A1517</f>
        <v>0</v>
      </c>
      <c r="H1521" s="136">
        <f>Ocorrências!H1517</f>
        <v>0</v>
      </c>
    </row>
    <row r="1522" spans="1:8" x14ac:dyDescent="0.2">
      <c r="A1522" s="156">
        <f>Ocorrências!G1518</f>
        <v>0</v>
      </c>
      <c r="B1522" s="136">
        <f>Ocorrências!B1518</f>
        <v>0</v>
      </c>
      <c r="C1522" s="136">
        <f>Ocorrências!C1518</f>
        <v>0</v>
      </c>
      <c r="D1522" s="136">
        <f>Ocorrências!D1518</f>
        <v>0</v>
      </c>
      <c r="E1522" s="136">
        <f>Ocorrências!E1518</f>
        <v>0</v>
      </c>
      <c r="F1522" s="136">
        <f>Ocorrências!F1518</f>
        <v>0</v>
      </c>
      <c r="G1522" s="135">
        <f>Ocorrências!A1518</f>
        <v>0</v>
      </c>
      <c r="H1522" s="136">
        <f>Ocorrências!H1518</f>
        <v>0</v>
      </c>
    </row>
    <row r="1523" spans="1:8" x14ac:dyDescent="0.2">
      <c r="A1523" s="156">
        <f>Ocorrências!G1519</f>
        <v>0</v>
      </c>
      <c r="B1523" s="136">
        <f>Ocorrências!B1519</f>
        <v>0</v>
      </c>
      <c r="C1523" s="136">
        <f>Ocorrências!C1519</f>
        <v>0</v>
      </c>
      <c r="D1523" s="136">
        <f>Ocorrências!D1519</f>
        <v>0</v>
      </c>
      <c r="E1523" s="136">
        <f>Ocorrências!E1519</f>
        <v>0</v>
      </c>
      <c r="F1523" s="136">
        <f>Ocorrências!F1519</f>
        <v>0</v>
      </c>
      <c r="G1523" s="135">
        <f>Ocorrências!A1519</f>
        <v>0</v>
      </c>
      <c r="H1523" s="136">
        <f>Ocorrências!H1519</f>
        <v>0</v>
      </c>
    </row>
    <row r="1524" spans="1:8" x14ac:dyDescent="0.2">
      <c r="A1524" s="156">
        <f>Ocorrências!G1520</f>
        <v>0</v>
      </c>
      <c r="B1524" s="136">
        <f>Ocorrências!B1520</f>
        <v>0</v>
      </c>
      <c r="C1524" s="136">
        <f>Ocorrências!C1520</f>
        <v>0</v>
      </c>
      <c r="D1524" s="136">
        <f>Ocorrências!D1520</f>
        <v>0</v>
      </c>
      <c r="E1524" s="136">
        <f>Ocorrências!E1520</f>
        <v>0</v>
      </c>
      <c r="F1524" s="136">
        <f>Ocorrências!F1520</f>
        <v>0</v>
      </c>
      <c r="G1524" s="135">
        <f>Ocorrências!A1520</f>
        <v>0</v>
      </c>
      <c r="H1524" s="136">
        <f>Ocorrências!H1520</f>
        <v>0</v>
      </c>
    </row>
    <row r="1525" spans="1:8" x14ac:dyDescent="0.2">
      <c r="A1525" s="156">
        <f>Ocorrências!G1521</f>
        <v>0</v>
      </c>
      <c r="B1525" s="136">
        <f>Ocorrências!B1521</f>
        <v>0</v>
      </c>
      <c r="C1525" s="136">
        <f>Ocorrências!C1521</f>
        <v>0</v>
      </c>
      <c r="D1525" s="136">
        <f>Ocorrências!D1521</f>
        <v>0</v>
      </c>
      <c r="E1525" s="136">
        <f>Ocorrências!E1521</f>
        <v>0</v>
      </c>
      <c r="F1525" s="136">
        <f>Ocorrências!F1521</f>
        <v>0</v>
      </c>
      <c r="G1525" s="135">
        <f>Ocorrências!A1521</f>
        <v>0</v>
      </c>
      <c r="H1525" s="136">
        <f>Ocorrências!H1521</f>
        <v>0</v>
      </c>
    </row>
    <row r="1526" spans="1:8" x14ac:dyDescent="0.2">
      <c r="A1526" s="156">
        <f>Ocorrências!G1522</f>
        <v>0</v>
      </c>
      <c r="B1526" s="136">
        <f>Ocorrências!B1522</f>
        <v>0</v>
      </c>
      <c r="C1526" s="136">
        <f>Ocorrências!C1522</f>
        <v>0</v>
      </c>
      <c r="D1526" s="136">
        <f>Ocorrências!D1522</f>
        <v>0</v>
      </c>
      <c r="E1526" s="136">
        <f>Ocorrências!E1522</f>
        <v>0</v>
      </c>
      <c r="F1526" s="136">
        <f>Ocorrências!F1522</f>
        <v>0</v>
      </c>
      <c r="G1526" s="135">
        <f>Ocorrências!A1522</f>
        <v>0</v>
      </c>
      <c r="H1526" s="136">
        <f>Ocorrências!H1522</f>
        <v>0</v>
      </c>
    </row>
    <row r="1527" spans="1:8" x14ac:dyDescent="0.2">
      <c r="A1527" s="156">
        <f>Ocorrências!G1523</f>
        <v>0</v>
      </c>
      <c r="B1527" s="136">
        <f>Ocorrências!B1523</f>
        <v>0</v>
      </c>
      <c r="C1527" s="136">
        <f>Ocorrências!C1523</f>
        <v>0</v>
      </c>
      <c r="D1527" s="136">
        <f>Ocorrências!D1523</f>
        <v>0</v>
      </c>
      <c r="E1527" s="136">
        <f>Ocorrências!E1523</f>
        <v>0</v>
      </c>
      <c r="F1527" s="136">
        <f>Ocorrências!F1523</f>
        <v>0</v>
      </c>
      <c r="G1527" s="135">
        <f>Ocorrências!A1523</f>
        <v>0</v>
      </c>
      <c r="H1527" s="136">
        <f>Ocorrências!H1523</f>
        <v>0</v>
      </c>
    </row>
    <row r="1528" spans="1:8" x14ac:dyDescent="0.2">
      <c r="A1528" s="156">
        <f>Ocorrências!G1524</f>
        <v>0</v>
      </c>
      <c r="B1528" s="136">
        <f>Ocorrências!B1524</f>
        <v>0</v>
      </c>
      <c r="C1528" s="136">
        <f>Ocorrências!C1524</f>
        <v>0</v>
      </c>
      <c r="D1528" s="136">
        <f>Ocorrências!D1524</f>
        <v>0</v>
      </c>
      <c r="E1528" s="136">
        <f>Ocorrências!E1524</f>
        <v>0</v>
      </c>
      <c r="F1528" s="136">
        <f>Ocorrências!F1524</f>
        <v>0</v>
      </c>
      <c r="G1528" s="135">
        <f>Ocorrências!A1524</f>
        <v>0</v>
      </c>
      <c r="H1528" s="136">
        <f>Ocorrências!H1524</f>
        <v>0</v>
      </c>
    </row>
    <row r="1529" spans="1:8" x14ac:dyDescent="0.2">
      <c r="A1529" s="156">
        <f>Ocorrências!G1525</f>
        <v>0</v>
      </c>
      <c r="B1529" s="136">
        <f>Ocorrências!B1525</f>
        <v>0</v>
      </c>
      <c r="C1529" s="136">
        <f>Ocorrências!C1525</f>
        <v>0</v>
      </c>
      <c r="D1529" s="136">
        <f>Ocorrências!D1525</f>
        <v>0</v>
      </c>
      <c r="E1529" s="136">
        <f>Ocorrências!E1525</f>
        <v>0</v>
      </c>
      <c r="F1529" s="136">
        <f>Ocorrências!F1525</f>
        <v>0</v>
      </c>
      <c r="G1529" s="135">
        <f>Ocorrências!A1525</f>
        <v>0</v>
      </c>
      <c r="H1529" s="136">
        <f>Ocorrências!H1525</f>
        <v>0</v>
      </c>
    </row>
    <row r="1530" spans="1:8" x14ac:dyDescent="0.2">
      <c r="A1530" s="156">
        <f>Ocorrências!G1526</f>
        <v>0</v>
      </c>
      <c r="B1530" s="136">
        <f>Ocorrências!B1526</f>
        <v>0</v>
      </c>
      <c r="C1530" s="136">
        <f>Ocorrências!C1526</f>
        <v>0</v>
      </c>
      <c r="D1530" s="136">
        <f>Ocorrências!D1526</f>
        <v>0</v>
      </c>
      <c r="E1530" s="136">
        <f>Ocorrências!E1526</f>
        <v>0</v>
      </c>
      <c r="F1530" s="136">
        <f>Ocorrências!F1526</f>
        <v>0</v>
      </c>
      <c r="G1530" s="135">
        <f>Ocorrências!A1526</f>
        <v>0</v>
      </c>
      <c r="H1530" s="136">
        <f>Ocorrências!H1526</f>
        <v>0</v>
      </c>
    </row>
    <row r="1531" spans="1:8" x14ac:dyDescent="0.2">
      <c r="A1531" s="156">
        <f>Ocorrências!G1527</f>
        <v>0</v>
      </c>
      <c r="B1531" s="136">
        <f>Ocorrências!B1527</f>
        <v>0</v>
      </c>
      <c r="C1531" s="136">
        <f>Ocorrências!C1527</f>
        <v>0</v>
      </c>
      <c r="D1531" s="136">
        <f>Ocorrências!D1527</f>
        <v>0</v>
      </c>
      <c r="E1531" s="136">
        <f>Ocorrências!E1527</f>
        <v>0</v>
      </c>
      <c r="F1531" s="136">
        <f>Ocorrências!F1527</f>
        <v>0</v>
      </c>
      <c r="G1531" s="135">
        <f>Ocorrências!A1527</f>
        <v>0</v>
      </c>
      <c r="H1531" s="136">
        <f>Ocorrências!H1527</f>
        <v>0</v>
      </c>
    </row>
    <row r="1532" spans="1:8" x14ac:dyDescent="0.2">
      <c r="A1532" s="156">
        <f>Ocorrências!G1528</f>
        <v>0</v>
      </c>
      <c r="B1532" s="136">
        <f>Ocorrências!B1528</f>
        <v>0</v>
      </c>
      <c r="C1532" s="136">
        <f>Ocorrências!C1528</f>
        <v>0</v>
      </c>
      <c r="D1532" s="136">
        <f>Ocorrências!D1528</f>
        <v>0</v>
      </c>
      <c r="E1532" s="136">
        <f>Ocorrências!E1528</f>
        <v>0</v>
      </c>
      <c r="F1532" s="136">
        <f>Ocorrências!F1528</f>
        <v>0</v>
      </c>
      <c r="G1532" s="135">
        <f>Ocorrências!A1528</f>
        <v>0</v>
      </c>
      <c r="H1532" s="136">
        <f>Ocorrências!H1528</f>
        <v>0</v>
      </c>
    </row>
    <row r="1533" spans="1:8" x14ac:dyDescent="0.2">
      <c r="A1533" s="156">
        <f>Ocorrências!G1529</f>
        <v>0</v>
      </c>
      <c r="B1533" s="136">
        <f>Ocorrências!B1529</f>
        <v>0</v>
      </c>
      <c r="C1533" s="136">
        <f>Ocorrências!C1529</f>
        <v>0</v>
      </c>
      <c r="D1533" s="136">
        <f>Ocorrências!D1529</f>
        <v>0</v>
      </c>
      <c r="E1533" s="136">
        <f>Ocorrências!E1529</f>
        <v>0</v>
      </c>
      <c r="F1533" s="136">
        <f>Ocorrências!F1529</f>
        <v>0</v>
      </c>
      <c r="G1533" s="135">
        <f>Ocorrências!A1529</f>
        <v>0</v>
      </c>
      <c r="H1533" s="136">
        <f>Ocorrências!H1529</f>
        <v>0</v>
      </c>
    </row>
    <row r="1534" spans="1:8" x14ac:dyDescent="0.2">
      <c r="A1534" s="156">
        <f>Ocorrências!G1530</f>
        <v>0</v>
      </c>
      <c r="B1534" s="136">
        <f>Ocorrências!B1530</f>
        <v>0</v>
      </c>
      <c r="C1534" s="136">
        <f>Ocorrências!C1530</f>
        <v>0</v>
      </c>
      <c r="D1534" s="136">
        <f>Ocorrências!D1530</f>
        <v>0</v>
      </c>
      <c r="E1534" s="136">
        <f>Ocorrências!E1530</f>
        <v>0</v>
      </c>
      <c r="F1534" s="136">
        <f>Ocorrências!F1530</f>
        <v>0</v>
      </c>
      <c r="G1534" s="135">
        <f>Ocorrências!A1530</f>
        <v>0</v>
      </c>
      <c r="H1534" s="136">
        <f>Ocorrências!H1530</f>
        <v>0</v>
      </c>
    </row>
    <row r="1535" spans="1:8" x14ac:dyDescent="0.2">
      <c r="A1535" s="156">
        <f>Ocorrências!G1531</f>
        <v>0</v>
      </c>
      <c r="B1535" s="136">
        <f>Ocorrências!B1531</f>
        <v>0</v>
      </c>
      <c r="C1535" s="136">
        <f>Ocorrências!C1531</f>
        <v>0</v>
      </c>
      <c r="D1535" s="136">
        <f>Ocorrências!D1531</f>
        <v>0</v>
      </c>
      <c r="E1535" s="136">
        <f>Ocorrências!E1531</f>
        <v>0</v>
      </c>
      <c r="F1535" s="136">
        <f>Ocorrências!F1531</f>
        <v>0</v>
      </c>
      <c r="G1535" s="135">
        <f>Ocorrências!A1531</f>
        <v>0</v>
      </c>
      <c r="H1535" s="136">
        <f>Ocorrências!H1531</f>
        <v>0</v>
      </c>
    </row>
    <row r="1536" spans="1:8" x14ac:dyDescent="0.2">
      <c r="A1536" s="156">
        <f>Ocorrências!G1532</f>
        <v>0</v>
      </c>
      <c r="B1536" s="136">
        <f>Ocorrências!B1532</f>
        <v>0</v>
      </c>
      <c r="C1536" s="136">
        <f>Ocorrências!C1532</f>
        <v>0</v>
      </c>
      <c r="D1536" s="136">
        <f>Ocorrências!D1532</f>
        <v>0</v>
      </c>
      <c r="E1536" s="136">
        <f>Ocorrências!E1532</f>
        <v>0</v>
      </c>
      <c r="F1536" s="136">
        <f>Ocorrências!F1532</f>
        <v>0</v>
      </c>
      <c r="G1536" s="135">
        <f>Ocorrências!A1532</f>
        <v>0</v>
      </c>
      <c r="H1536" s="136">
        <f>Ocorrências!H1532</f>
        <v>0</v>
      </c>
    </row>
    <row r="1537" spans="1:8" x14ac:dyDescent="0.2">
      <c r="A1537" s="156">
        <f>Ocorrências!G1533</f>
        <v>0</v>
      </c>
      <c r="B1537" s="136">
        <f>Ocorrências!B1533</f>
        <v>0</v>
      </c>
      <c r="C1537" s="136">
        <f>Ocorrências!C1533</f>
        <v>0</v>
      </c>
      <c r="D1537" s="136">
        <f>Ocorrências!D1533</f>
        <v>0</v>
      </c>
      <c r="E1537" s="136">
        <f>Ocorrências!E1533</f>
        <v>0</v>
      </c>
      <c r="F1537" s="136">
        <f>Ocorrências!F1533</f>
        <v>0</v>
      </c>
      <c r="G1537" s="135">
        <f>Ocorrências!A1533</f>
        <v>0</v>
      </c>
      <c r="H1537" s="136">
        <f>Ocorrências!H1533</f>
        <v>0</v>
      </c>
    </row>
    <row r="1538" spans="1:8" x14ac:dyDescent="0.2">
      <c r="A1538" s="156">
        <f>Ocorrências!G1534</f>
        <v>0</v>
      </c>
      <c r="B1538" s="136">
        <f>Ocorrências!B1534</f>
        <v>0</v>
      </c>
      <c r="C1538" s="136">
        <f>Ocorrências!C1534</f>
        <v>0</v>
      </c>
      <c r="D1538" s="136">
        <f>Ocorrências!D1534</f>
        <v>0</v>
      </c>
      <c r="E1538" s="136">
        <f>Ocorrências!E1534</f>
        <v>0</v>
      </c>
      <c r="F1538" s="136">
        <f>Ocorrências!F1534</f>
        <v>0</v>
      </c>
      <c r="G1538" s="135">
        <f>Ocorrências!A1534</f>
        <v>0</v>
      </c>
      <c r="H1538" s="136">
        <f>Ocorrências!H1534</f>
        <v>0</v>
      </c>
    </row>
    <row r="1539" spans="1:8" x14ac:dyDescent="0.2">
      <c r="A1539" s="156">
        <f>Ocorrências!G1535</f>
        <v>0</v>
      </c>
      <c r="B1539" s="136">
        <f>Ocorrências!B1535</f>
        <v>0</v>
      </c>
      <c r="C1539" s="136">
        <f>Ocorrências!C1535</f>
        <v>0</v>
      </c>
      <c r="D1539" s="136">
        <f>Ocorrências!D1535</f>
        <v>0</v>
      </c>
      <c r="E1539" s="136">
        <f>Ocorrências!E1535</f>
        <v>0</v>
      </c>
      <c r="F1539" s="136">
        <f>Ocorrências!F1535</f>
        <v>0</v>
      </c>
      <c r="G1539" s="135">
        <f>Ocorrências!A1535</f>
        <v>0</v>
      </c>
      <c r="H1539" s="136">
        <f>Ocorrências!H1535</f>
        <v>0</v>
      </c>
    </row>
    <row r="1540" spans="1:8" x14ac:dyDescent="0.2">
      <c r="A1540" s="156">
        <f>Ocorrências!G1536</f>
        <v>0</v>
      </c>
      <c r="B1540" s="136">
        <f>Ocorrências!B1536</f>
        <v>0</v>
      </c>
      <c r="C1540" s="136">
        <f>Ocorrências!C1536</f>
        <v>0</v>
      </c>
      <c r="D1540" s="136">
        <f>Ocorrências!D1536</f>
        <v>0</v>
      </c>
      <c r="E1540" s="136">
        <f>Ocorrências!E1536</f>
        <v>0</v>
      </c>
      <c r="F1540" s="136">
        <f>Ocorrências!F1536</f>
        <v>0</v>
      </c>
      <c r="G1540" s="135">
        <f>Ocorrências!A1536</f>
        <v>0</v>
      </c>
      <c r="H1540" s="136">
        <f>Ocorrências!H1536</f>
        <v>0</v>
      </c>
    </row>
    <row r="1541" spans="1:8" x14ac:dyDescent="0.2">
      <c r="A1541" s="156">
        <f>Ocorrências!G1537</f>
        <v>0</v>
      </c>
      <c r="B1541" s="136">
        <f>Ocorrências!B1537</f>
        <v>0</v>
      </c>
      <c r="C1541" s="136">
        <f>Ocorrências!C1537</f>
        <v>0</v>
      </c>
      <c r="D1541" s="136">
        <f>Ocorrências!D1537</f>
        <v>0</v>
      </c>
      <c r="E1541" s="136">
        <f>Ocorrências!E1537</f>
        <v>0</v>
      </c>
      <c r="F1541" s="136">
        <f>Ocorrências!F1537</f>
        <v>0</v>
      </c>
      <c r="G1541" s="135">
        <f>Ocorrências!A1537</f>
        <v>0</v>
      </c>
      <c r="H1541" s="136">
        <f>Ocorrências!H1537</f>
        <v>0</v>
      </c>
    </row>
    <row r="1542" spans="1:8" x14ac:dyDescent="0.2">
      <c r="A1542" s="156">
        <f>Ocorrências!G1538</f>
        <v>0</v>
      </c>
      <c r="B1542" s="136">
        <f>Ocorrências!B1538</f>
        <v>0</v>
      </c>
      <c r="C1542" s="136">
        <f>Ocorrências!C1538</f>
        <v>0</v>
      </c>
      <c r="D1542" s="136">
        <f>Ocorrências!D1538</f>
        <v>0</v>
      </c>
      <c r="E1542" s="136">
        <f>Ocorrências!E1538</f>
        <v>0</v>
      </c>
      <c r="F1542" s="136">
        <f>Ocorrências!F1538</f>
        <v>0</v>
      </c>
      <c r="G1542" s="135">
        <f>Ocorrências!A1538</f>
        <v>0</v>
      </c>
      <c r="H1542" s="136">
        <f>Ocorrências!H1538</f>
        <v>0</v>
      </c>
    </row>
    <row r="1543" spans="1:8" x14ac:dyDescent="0.2">
      <c r="A1543" s="156">
        <f>Ocorrências!G1539</f>
        <v>0</v>
      </c>
      <c r="B1543" s="136">
        <f>Ocorrências!B1539</f>
        <v>0</v>
      </c>
      <c r="C1543" s="136">
        <f>Ocorrências!C1539</f>
        <v>0</v>
      </c>
      <c r="D1543" s="136">
        <f>Ocorrências!D1539</f>
        <v>0</v>
      </c>
      <c r="E1543" s="136">
        <f>Ocorrências!E1539</f>
        <v>0</v>
      </c>
      <c r="F1543" s="136">
        <f>Ocorrências!F1539</f>
        <v>0</v>
      </c>
      <c r="G1543" s="135">
        <f>Ocorrências!A1539</f>
        <v>0</v>
      </c>
      <c r="H1543" s="136">
        <f>Ocorrências!H1539</f>
        <v>0</v>
      </c>
    </row>
    <row r="1544" spans="1:8" x14ac:dyDescent="0.2">
      <c r="A1544" s="156">
        <f>Ocorrências!G1540</f>
        <v>0</v>
      </c>
      <c r="B1544" s="136">
        <f>Ocorrências!B1540</f>
        <v>0</v>
      </c>
      <c r="C1544" s="136">
        <f>Ocorrências!C1540</f>
        <v>0</v>
      </c>
      <c r="D1544" s="136">
        <f>Ocorrências!D1540</f>
        <v>0</v>
      </c>
      <c r="E1544" s="136">
        <f>Ocorrências!E1540</f>
        <v>0</v>
      </c>
      <c r="F1544" s="136">
        <f>Ocorrências!F1540</f>
        <v>0</v>
      </c>
      <c r="G1544" s="135">
        <f>Ocorrências!A1540</f>
        <v>0</v>
      </c>
      <c r="H1544" s="136">
        <f>Ocorrências!H1540</f>
        <v>0</v>
      </c>
    </row>
    <row r="1545" spans="1:8" x14ac:dyDescent="0.2">
      <c r="A1545" s="156">
        <f>Ocorrências!G1541</f>
        <v>0</v>
      </c>
      <c r="B1545" s="136">
        <f>Ocorrências!B1541</f>
        <v>0</v>
      </c>
      <c r="C1545" s="136">
        <f>Ocorrências!C1541</f>
        <v>0</v>
      </c>
      <c r="D1545" s="136">
        <f>Ocorrências!D1541</f>
        <v>0</v>
      </c>
      <c r="E1545" s="136">
        <f>Ocorrências!E1541</f>
        <v>0</v>
      </c>
      <c r="F1545" s="136">
        <f>Ocorrências!F1541</f>
        <v>0</v>
      </c>
      <c r="G1545" s="135">
        <f>Ocorrências!A1541</f>
        <v>0</v>
      </c>
      <c r="H1545" s="136">
        <f>Ocorrências!H1541</f>
        <v>0</v>
      </c>
    </row>
    <row r="1546" spans="1:8" x14ac:dyDescent="0.2">
      <c r="A1546" s="156">
        <f>Ocorrências!G1542</f>
        <v>0</v>
      </c>
      <c r="B1546" s="136">
        <f>Ocorrências!B1542</f>
        <v>0</v>
      </c>
      <c r="C1546" s="136">
        <f>Ocorrências!C1542</f>
        <v>0</v>
      </c>
      <c r="D1546" s="136">
        <f>Ocorrências!D1542</f>
        <v>0</v>
      </c>
      <c r="E1546" s="136">
        <f>Ocorrências!E1542</f>
        <v>0</v>
      </c>
      <c r="F1546" s="136">
        <f>Ocorrências!F1542</f>
        <v>0</v>
      </c>
      <c r="G1546" s="135">
        <f>Ocorrências!A1542</f>
        <v>0</v>
      </c>
      <c r="H1546" s="136">
        <f>Ocorrências!H1542</f>
        <v>0</v>
      </c>
    </row>
    <row r="1547" spans="1:8" x14ac:dyDescent="0.2">
      <c r="A1547" s="156">
        <f>Ocorrências!G1543</f>
        <v>0</v>
      </c>
      <c r="B1547" s="136">
        <f>Ocorrências!B1543</f>
        <v>0</v>
      </c>
      <c r="C1547" s="136">
        <f>Ocorrências!C1543</f>
        <v>0</v>
      </c>
      <c r="D1547" s="136">
        <f>Ocorrências!D1543</f>
        <v>0</v>
      </c>
      <c r="E1547" s="136">
        <f>Ocorrências!E1543</f>
        <v>0</v>
      </c>
      <c r="F1547" s="136">
        <f>Ocorrências!F1543</f>
        <v>0</v>
      </c>
      <c r="G1547" s="135">
        <f>Ocorrências!A1543</f>
        <v>0</v>
      </c>
      <c r="H1547" s="136">
        <f>Ocorrências!H1543</f>
        <v>0</v>
      </c>
    </row>
    <row r="1548" spans="1:8" x14ac:dyDescent="0.2">
      <c r="A1548" s="156">
        <f>Ocorrências!G1544</f>
        <v>0</v>
      </c>
      <c r="B1548" s="136">
        <f>Ocorrências!B1544</f>
        <v>0</v>
      </c>
      <c r="C1548" s="136">
        <f>Ocorrências!C1544</f>
        <v>0</v>
      </c>
      <c r="D1548" s="136">
        <f>Ocorrências!D1544</f>
        <v>0</v>
      </c>
      <c r="E1548" s="136">
        <f>Ocorrências!E1544</f>
        <v>0</v>
      </c>
      <c r="F1548" s="136">
        <f>Ocorrências!F1544</f>
        <v>0</v>
      </c>
      <c r="G1548" s="135">
        <f>Ocorrências!A1544</f>
        <v>0</v>
      </c>
      <c r="H1548" s="136">
        <f>Ocorrências!H1544</f>
        <v>0</v>
      </c>
    </row>
    <row r="1549" spans="1:8" x14ac:dyDescent="0.2">
      <c r="A1549" s="156">
        <f>Ocorrências!G1545</f>
        <v>0</v>
      </c>
      <c r="B1549" s="136">
        <f>Ocorrências!B1545</f>
        <v>0</v>
      </c>
      <c r="C1549" s="136">
        <f>Ocorrências!C1545</f>
        <v>0</v>
      </c>
      <c r="D1549" s="136">
        <f>Ocorrências!D1545</f>
        <v>0</v>
      </c>
      <c r="E1549" s="136">
        <f>Ocorrências!E1545</f>
        <v>0</v>
      </c>
      <c r="F1549" s="136">
        <f>Ocorrências!F1545</f>
        <v>0</v>
      </c>
      <c r="G1549" s="135">
        <f>Ocorrências!A1545</f>
        <v>0</v>
      </c>
      <c r="H1549" s="136">
        <f>Ocorrências!H1545</f>
        <v>0</v>
      </c>
    </row>
    <row r="1550" spans="1:8" x14ac:dyDescent="0.2">
      <c r="A1550" s="156">
        <f>Ocorrências!G1546</f>
        <v>0</v>
      </c>
      <c r="B1550" s="136">
        <f>Ocorrências!B1546</f>
        <v>0</v>
      </c>
      <c r="C1550" s="136">
        <f>Ocorrências!C1546</f>
        <v>0</v>
      </c>
      <c r="D1550" s="136">
        <f>Ocorrências!D1546</f>
        <v>0</v>
      </c>
      <c r="E1550" s="136">
        <f>Ocorrências!E1546</f>
        <v>0</v>
      </c>
      <c r="F1550" s="136">
        <f>Ocorrências!F1546</f>
        <v>0</v>
      </c>
      <c r="G1550" s="135">
        <f>Ocorrências!A1546</f>
        <v>0</v>
      </c>
      <c r="H1550" s="136">
        <f>Ocorrências!H1546</f>
        <v>0</v>
      </c>
    </row>
    <row r="1551" spans="1:8" x14ac:dyDescent="0.2">
      <c r="A1551" s="156">
        <f>Ocorrências!G1547</f>
        <v>0</v>
      </c>
      <c r="B1551" s="136">
        <f>Ocorrências!B1547</f>
        <v>0</v>
      </c>
      <c r="C1551" s="136">
        <f>Ocorrências!C1547</f>
        <v>0</v>
      </c>
      <c r="D1551" s="136">
        <f>Ocorrências!D1547</f>
        <v>0</v>
      </c>
      <c r="E1551" s="136">
        <f>Ocorrências!E1547</f>
        <v>0</v>
      </c>
      <c r="F1551" s="136">
        <f>Ocorrências!F1547</f>
        <v>0</v>
      </c>
      <c r="G1551" s="135">
        <f>Ocorrências!A1547</f>
        <v>0</v>
      </c>
      <c r="H1551" s="136">
        <f>Ocorrências!H1547</f>
        <v>0</v>
      </c>
    </row>
    <row r="1552" spans="1:8" x14ac:dyDescent="0.2">
      <c r="A1552" s="156">
        <f>Ocorrências!G1548</f>
        <v>0</v>
      </c>
      <c r="B1552" s="136">
        <f>Ocorrências!B1548</f>
        <v>0</v>
      </c>
      <c r="C1552" s="136">
        <f>Ocorrências!C1548</f>
        <v>0</v>
      </c>
      <c r="D1552" s="136">
        <f>Ocorrências!D1548</f>
        <v>0</v>
      </c>
      <c r="E1552" s="136">
        <f>Ocorrências!E1548</f>
        <v>0</v>
      </c>
      <c r="F1552" s="136">
        <f>Ocorrências!F1548</f>
        <v>0</v>
      </c>
      <c r="G1552" s="135">
        <f>Ocorrências!A1548</f>
        <v>0</v>
      </c>
      <c r="H1552" s="136">
        <f>Ocorrências!H1548</f>
        <v>0</v>
      </c>
    </row>
    <row r="1553" spans="1:8" x14ac:dyDescent="0.2">
      <c r="A1553" s="156">
        <f>Ocorrências!G1549</f>
        <v>0</v>
      </c>
      <c r="B1553" s="136">
        <f>Ocorrências!B1549</f>
        <v>0</v>
      </c>
      <c r="C1553" s="136">
        <f>Ocorrências!C1549</f>
        <v>0</v>
      </c>
      <c r="D1553" s="136">
        <f>Ocorrências!D1549</f>
        <v>0</v>
      </c>
      <c r="E1553" s="136">
        <f>Ocorrências!E1549</f>
        <v>0</v>
      </c>
      <c r="F1553" s="136">
        <f>Ocorrências!F1549</f>
        <v>0</v>
      </c>
      <c r="G1553" s="135">
        <f>Ocorrências!A1549</f>
        <v>0</v>
      </c>
      <c r="H1553" s="136">
        <f>Ocorrências!H1549</f>
        <v>0</v>
      </c>
    </row>
    <row r="1554" spans="1:8" x14ac:dyDescent="0.2">
      <c r="A1554" s="156">
        <f>Ocorrências!G1550</f>
        <v>0</v>
      </c>
      <c r="B1554" s="136">
        <f>Ocorrências!B1550</f>
        <v>0</v>
      </c>
      <c r="C1554" s="136">
        <f>Ocorrências!C1550</f>
        <v>0</v>
      </c>
      <c r="D1554" s="136">
        <f>Ocorrências!D1550</f>
        <v>0</v>
      </c>
      <c r="E1554" s="136">
        <f>Ocorrências!E1550</f>
        <v>0</v>
      </c>
      <c r="F1554" s="136">
        <f>Ocorrências!F1550</f>
        <v>0</v>
      </c>
      <c r="G1554" s="135">
        <f>Ocorrências!A1550</f>
        <v>0</v>
      </c>
      <c r="H1554" s="136">
        <f>Ocorrências!H1550</f>
        <v>0</v>
      </c>
    </row>
    <row r="1555" spans="1:8" x14ac:dyDescent="0.2">
      <c r="A1555" s="156">
        <f>Ocorrências!G1551</f>
        <v>0</v>
      </c>
      <c r="B1555" s="136">
        <f>Ocorrências!B1551</f>
        <v>0</v>
      </c>
      <c r="C1555" s="136">
        <f>Ocorrências!C1551</f>
        <v>0</v>
      </c>
      <c r="D1555" s="136">
        <f>Ocorrências!D1551</f>
        <v>0</v>
      </c>
      <c r="E1555" s="136">
        <f>Ocorrências!E1551</f>
        <v>0</v>
      </c>
      <c r="F1555" s="136">
        <f>Ocorrências!F1551</f>
        <v>0</v>
      </c>
      <c r="G1555" s="135">
        <f>Ocorrências!A1551</f>
        <v>0</v>
      </c>
      <c r="H1555" s="136">
        <f>Ocorrências!H1551</f>
        <v>0</v>
      </c>
    </row>
    <row r="1556" spans="1:8" x14ac:dyDescent="0.2">
      <c r="A1556" s="156">
        <f>Ocorrências!G1552</f>
        <v>0</v>
      </c>
      <c r="B1556" s="136">
        <f>Ocorrências!B1552</f>
        <v>0</v>
      </c>
      <c r="C1556" s="136">
        <f>Ocorrências!C1552</f>
        <v>0</v>
      </c>
      <c r="D1556" s="136">
        <f>Ocorrências!D1552</f>
        <v>0</v>
      </c>
      <c r="E1556" s="136">
        <f>Ocorrências!E1552</f>
        <v>0</v>
      </c>
      <c r="F1556" s="136">
        <f>Ocorrências!F1552</f>
        <v>0</v>
      </c>
      <c r="G1556" s="135">
        <f>Ocorrências!A1552</f>
        <v>0</v>
      </c>
      <c r="H1556" s="136">
        <f>Ocorrências!H1552</f>
        <v>0</v>
      </c>
    </row>
    <row r="1557" spans="1:8" x14ac:dyDescent="0.2">
      <c r="A1557" s="156">
        <f>Ocorrências!G1553</f>
        <v>0</v>
      </c>
      <c r="B1557" s="136">
        <f>Ocorrências!B1553</f>
        <v>0</v>
      </c>
      <c r="C1557" s="136">
        <f>Ocorrências!C1553</f>
        <v>0</v>
      </c>
      <c r="D1557" s="136">
        <f>Ocorrências!D1553</f>
        <v>0</v>
      </c>
      <c r="E1557" s="136">
        <f>Ocorrências!E1553</f>
        <v>0</v>
      </c>
      <c r="F1557" s="136">
        <f>Ocorrências!F1553</f>
        <v>0</v>
      </c>
      <c r="G1557" s="135">
        <f>Ocorrências!A1553</f>
        <v>0</v>
      </c>
      <c r="H1557" s="136">
        <f>Ocorrências!H1553</f>
        <v>0</v>
      </c>
    </row>
    <row r="1558" spans="1:8" x14ac:dyDescent="0.2">
      <c r="A1558" s="156">
        <f>Ocorrências!G1554</f>
        <v>0</v>
      </c>
      <c r="B1558" s="136">
        <f>Ocorrências!B1554</f>
        <v>0</v>
      </c>
      <c r="C1558" s="136">
        <f>Ocorrências!C1554</f>
        <v>0</v>
      </c>
      <c r="D1558" s="136">
        <f>Ocorrências!D1554</f>
        <v>0</v>
      </c>
      <c r="E1558" s="136">
        <f>Ocorrências!E1554</f>
        <v>0</v>
      </c>
      <c r="F1558" s="136">
        <f>Ocorrências!F1554</f>
        <v>0</v>
      </c>
      <c r="G1558" s="135">
        <f>Ocorrências!A1554</f>
        <v>0</v>
      </c>
      <c r="H1558" s="136">
        <f>Ocorrências!H1554</f>
        <v>0</v>
      </c>
    </row>
    <row r="1559" spans="1:8" x14ac:dyDescent="0.2">
      <c r="A1559" s="156">
        <f>Ocorrências!G1555</f>
        <v>0</v>
      </c>
      <c r="B1559" s="136">
        <f>Ocorrências!B1555</f>
        <v>0</v>
      </c>
      <c r="C1559" s="136">
        <f>Ocorrências!C1555</f>
        <v>0</v>
      </c>
      <c r="D1559" s="136">
        <f>Ocorrências!D1555</f>
        <v>0</v>
      </c>
      <c r="E1559" s="136">
        <f>Ocorrências!E1555</f>
        <v>0</v>
      </c>
      <c r="F1559" s="136">
        <f>Ocorrências!F1555</f>
        <v>0</v>
      </c>
      <c r="G1559" s="135">
        <f>Ocorrências!A1555</f>
        <v>0</v>
      </c>
      <c r="H1559" s="136">
        <f>Ocorrências!H1555</f>
        <v>0</v>
      </c>
    </row>
    <row r="1560" spans="1:8" x14ac:dyDescent="0.2">
      <c r="A1560" s="156">
        <f>Ocorrências!G1556</f>
        <v>0</v>
      </c>
      <c r="B1560" s="136">
        <f>Ocorrências!B1556</f>
        <v>0</v>
      </c>
      <c r="C1560" s="136">
        <f>Ocorrências!C1556</f>
        <v>0</v>
      </c>
      <c r="D1560" s="136">
        <f>Ocorrências!D1556</f>
        <v>0</v>
      </c>
      <c r="E1560" s="136">
        <f>Ocorrências!E1556</f>
        <v>0</v>
      </c>
      <c r="F1560" s="136">
        <f>Ocorrências!F1556</f>
        <v>0</v>
      </c>
      <c r="G1560" s="135">
        <f>Ocorrências!A1556</f>
        <v>0</v>
      </c>
      <c r="H1560" s="136">
        <f>Ocorrências!H1556</f>
        <v>0</v>
      </c>
    </row>
    <row r="1561" spans="1:8" x14ac:dyDescent="0.2">
      <c r="A1561" s="156">
        <f>Ocorrências!G1557</f>
        <v>0</v>
      </c>
      <c r="B1561" s="136">
        <f>Ocorrências!B1557</f>
        <v>0</v>
      </c>
      <c r="C1561" s="136">
        <f>Ocorrências!C1557</f>
        <v>0</v>
      </c>
      <c r="D1561" s="136">
        <f>Ocorrências!D1557</f>
        <v>0</v>
      </c>
      <c r="E1561" s="136">
        <f>Ocorrências!E1557</f>
        <v>0</v>
      </c>
      <c r="F1561" s="136">
        <f>Ocorrências!F1557</f>
        <v>0</v>
      </c>
      <c r="G1561" s="135">
        <f>Ocorrências!A1557</f>
        <v>0</v>
      </c>
      <c r="H1561" s="136">
        <f>Ocorrências!H1557</f>
        <v>0</v>
      </c>
    </row>
    <row r="1562" spans="1:8" x14ac:dyDescent="0.2">
      <c r="A1562" s="156">
        <f>Ocorrências!G1558</f>
        <v>0</v>
      </c>
      <c r="B1562" s="136">
        <f>Ocorrências!B1558</f>
        <v>0</v>
      </c>
      <c r="C1562" s="136">
        <f>Ocorrências!C1558</f>
        <v>0</v>
      </c>
      <c r="D1562" s="136">
        <f>Ocorrências!D1558</f>
        <v>0</v>
      </c>
      <c r="E1562" s="136">
        <f>Ocorrências!E1558</f>
        <v>0</v>
      </c>
      <c r="F1562" s="136">
        <f>Ocorrências!F1558</f>
        <v>0</v>
      </c>
      <c r="G1562" s="135">
        <f>Ocorrências!A1558</f>
        <v>0</v>
      </c>
      <c r="H1562" s="136">
        <f>Ocorrências!H1558</f>
        <v>0</v>
      </c>
    </row>
    <row r="1563" spans="1:8" x14ac:dyDescent="0.2">
      <c r="A1563" s="156">
        <f>Ocorrências!G1559</f>
        <v>0</v>
      </c>
      <c r="B1563" s="136">
        <f>Ocorrências!B1559</f>
        <v>0</v>
      </c>
      <c r="C1563" s="136">
        <f>Ocorrências!C1559</f>
        <v>0</v>
      </c>
      <c r="D1563" s="136">
        <f>Ocorrências!D1559</f>
        <v>0</v>
      </c>
      <c r="E1563" s="136">
        <f>Ocorrências!E1559</f>
        <v>0</v>
      </c>
      <c r="F1563" s="136">
        <f>Ocorrências!F1559</f>
        <v>0</v>
      </c>
      <c r="G1563" s="135">
        <f>Ocorrências!A1559</f>
        <v>0</v>
      </c>
      <c r="H1563" s="136">
        <f>Ocorrências!H1559</f>
        <v>0</v>
      </c>
    </row>
    <row r="1564" spans="1:8" x14ac:dyDescent="0.2">
      <c r="A1564" s="156">
        <f>Ocorrências!G1560</f>
        <v>0</v>
      </c>
      <c r="B1564" s="136">
        <f>Ocorrências!B1560</f>
        <v>0</v>
      </c>
      <c r="C1564" s="136">
        <f>Ocorrências!C1560</f>
        <v>0</v>
      </c>
      <c r="D1564" s="136">
        <f>Ocorrências!D1560</f>
        <v>0</v>
      </c>
      <c r="E1564" s="136">
        <f>Ocorrências!E1560</f>
        <v>0</v>
      </c>
      <c r="F1564" s="136">
        <f>Ocorrências!F1560</f>
        <v>0</v>
      </c>
      <c r="G1564" s="135">
        <f>Ocorrências!A1560</f>
        <v>0</v>
      </c>
      <c r="H1564" s="136">
        <f>Ocorrências!H1560</f>
        <v>0</v>
      </c>
    </row>
    <row r="1565" spans="1:8" x14ac:dyDescent="0.2">
      <c r="A1565" s="156">
        <f>Ocorrências!G1561</f>
        <v>0</v>
      </c>
      <c r="B1565" s="136">
        <f>Ocorrências!B1561</f>
        <v>0</v>
      </c>
      <c r="C1565" s="136">
        <f>Ocorrências!C1561</f>
        <v>0</v>
      </c>
      <c r="D1565" s="136">
        <f>Ocorrências!D1561</f>
        <v>0</v>
      </c>
      <c r="E1565" s="136">
        <f>Ocorrências!E1561</f>
        <v>0</v>
      </c>
      <c r="F1565" s="136">
        <f>Ocorrências!F1561</f>
        <v>0</v>
      </c>
      <c r="G1565" s="135">
        <f>Ocorrências!A1561</f>
        <v>0</v>
      </c>
      <c r="H1565" s="136">
        <f>Ocorrências!H1561</f>
        <v>0</v>
      </c>
    </row>
    <row r="1566" spans="1:8" x14ac:dyDescent="0.2">
      <c r="A1566" s="156">
        <f>Ocorrências!G1562</f>
        <v>0</v>
      </c>
      <c r="B1566" s="136">
        <f>Ocorrências!B1562</f>
        <v>0</v>
      </c>
      <c r="C1566" s="136">
        <f>Ocorrências!C1562</f>
        <v>0</v>
      </c>
      <c r="D1566" s="136">
        <f>Ocorrências!D1562</f>
        <v>0</v>
      </c>
      <c r="E1566" s="136">
        <f>Ocorrências!E1562</f>
        <v>0</v>
      </c>
      <c r="F1566" s="136">
        <f>Ocorrências!F1562</f>
        <v>0</v>
      </c>
      <c r="G1566" s="135">
        <f>Ocorrências!A1562</f>
        <v>0</v>
      </c>
      <c r="H1566" s="136">
        <f>Ocorrências!H1562</f>
        <v>0</v>
      </c>
    </row>
    <row r="1567" spans="1:8" x14ac:dyDescent="0.2">
      <c r="A1567" s="156">
        <f>Ocorrências!G1563</f>
        <v>0</v>
      </c>
      <c r="B1567" s="136">
        <f>Ocorrências!B1563</f>
        <v>0</v>
      </c>
      <c r="C1567" s="136">
        <f>Ocorrências!C1563</f>
        <v>0</v>
      </c>
      <c r="D1567" s="136">
        <f>Ocorrências!D1563</f>
        <v>0</v>
      </c>
      <c r="E1567" s="136">
        <f>Ocorrências!E1563</f>
        <v>0</v>
      </c>
      <c r="F1567" s="136">
        <f>Ocorrências!F1563</f>
        <v>0</v>
      </c>
      <c r="G1567" s="135">
        <f>Ocorrências!A1563</f>
        <v>0</v>
      </c>
      <c r="H1567" s="136">
        <f>Ocorrências!H1563</f>
        <v>0</v>
      </c>
    </row>
    <row r="1568" spans="1:8" x14ac:dyDescent="0.2">
      <c r="A1568" s="156">
        <f>Ocorrências!G1564</f>
        <v>0</v>
      </c>
      <c r="B1568" s="136">
        <f>Ocorrências!B1564</f>
        <v>0</v>
      </c>
      <c r="C1568" s="136">
        <f>Ocorrências!C1564</f>
        <v>0</v>
      </c>
      <c r="D1568" s="136">
        <f>Ocorrências!D1564</f>
        <v>0</v>
      </c>
      <c r="E1568" s="136">
        <f>Ocorrências!E1564</f>
        <v>0</v>
      </c>
      <c r="F1568" s="136">
        <f>Ocorrências!F1564</f>
        <v>0</v>
      </c>
      <c r="G1568" s="135">
        <f>Ocorrências!A1564</f>
        <v>0</v>
      </c>
      <c r="H1568" s="136">
        <f>Ocorrências!H1564</f>
        <v>0</v>
      </c>
    </row>
    <row r="1569" spans="1:8" x14ac:dyDescent="0.2">
      <c r="A1569" s="156">
        <f>Ocorrências!G1565</f>
        <v>0</v>
      </c>
      <c r="B1569" s="136">
        <f>Ocorrências!B1565</f>
        <v>0</v>
      </c>
      <c r="C1569" s="136">
        <f>Ocorrências!C1565</f>
        <v>0</v>
      </c>
      <c r="D1569" s="136">
        <f>Ocorrências!D1565</f>
        <v>0</v>
      </c>
      <c r="E1569" s="136">
        <f>Ocorrências!E1565</f>
        <v>0</v>
      </c>
      <c r="F1569" s="136">
        <f>Ocorrências!F1565</f>
        <v>0</v>
      </c>
      <c r="G1569" s="135">
        <f>Ocorrências!A1565</f>
        <v>0</v>
      </c>
      <c r="H1569" s="136">
        <f>Ocorrências!H1565</f>
        <v>0</v>
      </c>
    </row>
    <row r="1570" spans="1:8" x14ac:dyDescent="0.2">
      <c r="A1570" s="156">
        <f>Ocorrências!G1566</f>
        <v>0</v>
      </c>
      <c r="B1570" s="136">
        <f>Ocorrências!B1566</f>
        <v>0</v>
      </c>
      <c r="C1570" s="136">
        <f>Ocorrências!C1566</f>
        <v>0</v>
      </c>
      <c r="D1570" s="136">
        <f>Ocorrências!D1566</f>
        <v>0</v>
      </c>
      <c r="E1570" s="136">
        <f>Ocorrências!E1566</f>
        <v>0</v>
      </c>
      <c r="F1570" s="136">
        <f>Ocorrências!F1566</f>
        <v>0</v>
      </c>
      <c r="G1570" s="135">
        <f>Ocorrências!A1566</f>
        <v>0</v>
      </c>
      <c r="H1570" s="136">
        <f>Ocorrências!H1566</f>
        <v>0</v>
      </c>
    </row>
    <row r="1571" spans="1:8" x14ac:dyDescent="0.2">
      <c r="A1571" s="156">
        <f>Ocorrências!G1567</f>
        <v>0</v>
      </c>
      <c r="B1571" s="136">
        <f>Ocorrências!B1567</f>
        <v>0</v>
      </c>
      <c r="C1571" s="136">
        <f>Ocorrências!C1567</f>
        <v>0</v>
      </c>
      <c r="D1571" s="136">
        <f>Ocorrências!D1567</f>
        <v>0</v>
      </c>
      <c r="E1571" s="136">
        <f>Ocorrências!E1567</f>
        <v>0</v>
      </c>
      <c r="F1571" s="136">
        <f>Ocorrências!F1567</f>
        <v>0</v>
      </c>
      <c r="G1571" s="135">
        <f>Ocorrências!A1567</f>
        <v>0</v>
      </c>
      <c r="H1571" s="136">
        <f>Ocorrências!H1567</f>
        <v>0</v>
      </c>
    </row>
    <row r="1572" spans="1:8" x14ac:dyDescent="0.2">
      <c r="A1572" s="156">
        <f>Ocorrências!G1568</f>
        <v>0</v>
      </c>
      <c r="B1572" s="136">
        <f>Ocorrências!B1568</f>
        <v>0</v>
      </c>
      <c r="C1572" s="136">
        <f>Ocorrências!C1568</f>
        <v>0</v>
      </c>
      <c r="D1572" s="136">
        <f>Ocorrências!D1568</f>
        <v>0</v>
      </c>
      <c r="E1572" s="136">
        <f>Ocorrências!E1568</f>
        <v>0</v>
      </c>
      <c r="F1572" s="136">
        <f>Ocorrências!F1568</f>
        <v>0</v>
      </c>
      <c r="G1572" s="135">
        <f>Ocorrências!A1568</f>
        <v>0</v>
      </c>
      <c r="H1572" s="136">
        <f>Ocorrências!H1568</f>
        <v>0</v>
      </c>
    </row>
    <row r="1573" spans="1:8" x14ac:dyDescent="0.2">
      <c r="A1573" s="156">
        <f>Ocorrências!G1569</f>
        <v>0</v>
      </c>
      <c r="B1573" s="136">
        <f>Ocorrências!B1569</f>
        <v>0</v>
      </c>
      <c r="C1573" s="136">
        <f>Ocorrências!C1569</f>
        <v>0</v>
      </c>
      <c r="D1573" s="136">
        <f>Ocorrências!D1569</f>
        <v>0</v>
      </c>
      <c r="E1573" s="136">
        <f>Ocorrências!E1569</f>
        <v>0</v>
      </c>
      <c r="F1573" s="136">
        <f>Ocorrências!F1569</f>
        <v>0</v>
      </c>
      <c r="G1573" s="135">
        <f>Ocorrências!A1569</f>
        <v>0</v>
      </c>
      <c r="H1573" s="136">
        <f>Ocorrências!H1569</f>
        <v>0</v>
      </c>
    </row>
    <row r="1574" spans="1:8" x14ac:dyDescent="0.2">
      <c r="A1574" s="156">
        <f>Ocorrências!G1570</f>
        <v>0</v>
      </c>
      <c r="B1574" s="136">
        <f>Ocorrências!B1570</f>
        <v>0</v>
      </c>
      <c r="C1574" s="136">
        <f>Ocorrências!C1570</f>
        <v>0</v>
      </c>
      <c r="D1574" s="136">
        <f>Ocorrências!D1570</f>
        <v>0</v>
      </c>
      <c r="E1574" s="136">
        <f>Ocorrências!E1570</f>
        <v>0</v>
      </c>
      <c r="F1574" s="136">
        <f>Ocorrências!F1570</f>
        <v>0</v>
      </c>
      <c r="G1574" s="135">
        <f>Ocorrências!A1570</f>
        <v>0</v>
      </c>
      <c r="H1574" s="136">
        <f>Ocorrências!H1570</f>
        <v>0</v>
      </c>
    </row>
    <row r="1575" spans="1:8" x14ac:dyDescent="0.2">
      <c r="A1575" s="156">
        <f>Ocorrências!G1571</f>
        <v>0</v>
      </c>
      <c r="B1575" s="136">
        <f>Ocorrências!B1571</f>
        <v>0</v>
      </c>
      <c r="C1575" s="136">
        <f>Ocorrências!C1571</f>
        <v>0</v>
      </c>
      <c r="D1575" s="136">
        <f>Ocorrências!D1571</f>
        <v>0</v>
      </c>
      <c r="E1575" s="136">
        <f>Ocorrências!E1571</f>
        <v>0</v>
      </c>
      <c r="F1575" s="136">
        <f>Ocorrências!F1571</f>
        <v>0</v>
      </c>
      <c r="G1575" s="135">
        <f>Ocorrências!A1571</f>
        <v>0</v>
      </c>
      <c r="H1575" s="136">
        <f>Ocorrências!H1571</f>
        <v>0</v>
      </c>
    </row>
    <row r="1576" spans="1:8" x14ac:dyDescent="0.2">
      <c r="A1576" s="156">
        <f>Ocorrências!G1572</f>
        <v>0</v>
      </c>
      <c r="B1576" s="136">
        <f>Ocorrências!B1572</f>
        <v>0</v>
      </c>
      <c r="C1576" s="136">
        <f>Ocorrências!C1572</f>
        <v>0</v>
      </c>
      <c r="D1576" s="136">
        <f>Ocorrências!D1572</f>
        <v>0</v>
      </c>
      <c r="E1576" s="136">
        <f>Ocorrências!E1572</f>
        <v>0</v>
      </c>
      <c r="F1576" s="136">
        <f>Ocorrências!F1572</f>
        <v>0</v>
      </c>
      <c r="G1576" s="135">
        <f>Ocorrências!A1572</f>
        <v>0</v>
      </c>
      <c r="H1576" s="136">
        <f>Ocorrências!H1572</f>
        <v>0</v>
      </c>
    </row>
    <row r="1577" spans="1:8" x14ac:dyDescent="0.2">
      <c r="A1577" s="156">
        <f>Ocorrências!G1573</f>
        <v>0</v>
      </c>
      <c r="B1577" s="136">
        <f>Ocorrências!B1573</f>
        <v>0</v>
      </c>
      <c r="C1577" s="136">
        <f>Ocorrências!C1573</f>
        <v>0</v>
      </c>
      <c r="D1577" s="136">
        <f>Ocorrências!D1573</f>
        <v>0</v>
      </c>
      <c r="E1577" s="136">
        <f>Ocorrências!E1573</f>
        <v>0</v>
      </c>
      <c r="F1577" s="136">
        <f>Ocorrências!F1573</f>
        <v>0</v>
      </c>
      <c r="G1577" s="135">
        <f>Ocorrências!A1573</f>
        <v>0</v>
      </c>
      <c r="H1577" s="136">
        <f>Ocorrências!H1573</f>
        <v>0</v>
      </c>
    </row>
    <row r="1578" spans="1:8" x14ac:dyDescent="0.2">
      <c r="A1578" s="156">
        <f>Ocorrências!G1574</f>
        <v>0</v>
      </c>
      <c r="B1578" s="136">
        <f>Ocorrências!B1574</f>
        <v>0</v>
      </c>
      <c r="C1578" s="136">
        <f>Ocorrências!C1574</f>
        <v>0</v>
      </c>
      <c r="D1578" s="136">
        <f>Ocorrências!D1574</f>
        <v>0</v>
      </c>
      <c r="E1578" s="136">
        <f>Ocorrências!E1574</f>
        <v>0</v>
      </c>
      <c r="F1578" s="136">
        <f>Ocorrências!F1574</f>
        <v>0</v>
      </c>
      <c r="G1578" s="135">
        <f>Ocorrências!A1574</f>
        <v>0</v>
      </c>
      <c r="H1578" s="136">
        <f>Ocorrências!H1574</f>
        <v>0</v>
      </c>
    </row>
    <row r="1579" spans="1:8" x14ac:dyDescent="0.2">
      <c r="A1579" s="156">
        <f>Ocorrências!G1575</f>
        <v>0</v>
      </c>
      <c r="B1579" s="136">
        <f>Ocorrências!B1575</f>
        <v>0</v>
      </c>
      <c r="C1579" s="136">
        <f>Ocorrências!C1575</f>
        <v>0</v>
      </c>
      <c r="D1579" s="136">
        <f>Ocorrências!D1575</f>
        <v>0</v>
      </c>
      <c r="E1579" s="136">
        <f>Ocorrências!E1575</f>
        <v>0</v>
      </c>
      <c r="F1579" s="136">
        <f>Ocorrências!F1575</f>
        <v>0</v>
      </c>
      <c r="G1579" s="135">
        <f>Ocorrências!A1575</f>
        <v>0</v>
      </c>
      <c r="H1579" s="136">
        <f>Ocorrências!H1575</f>
        <v>0</v>
      </c>
    </row>
    <row r="1580" spans="1:8" x14ac:dyDescent="0.2">
      <c r="A1580" s="156">
        <f>Ocorrências!G1576</f>
        <v>0</v>
      </c>
      <c r="B1580" s="136">
        <f>Ocorrências!B1576</f>
        <v>0</v>
      </c>
      <c r="C1580" s="136">
        <f>Ocorrências!C1576</f>
        <v>0</v>
      </c>
      <c r="D1580" s="136">
        <f>Ocorrências!D1576</f>
        <v>0</v>
      </c>
      <c r="E1580" s="136">
        <f>Ocorrências!E1576</f>
        <v>0</v>
      </c>
      <c r="F1580" s="136">
        <f>Ocorrências!F1576</f>
        <v>0</v>
      </c>
      <c r="G1580" s="135">
        <f>Ocorrências!A1576</f>
        <v>0</v>
      </c>
      <c r="H1580" s="136">
        <f>Ocorrências!H1576</f>
        <v>0</v>
      </c>
    </row>
    <row r="1581" spans="1:8" x14ac:dyDescent="0.2">
      <c r="A1581" s="156">
        <f>Ocorrências!G1577</f>
        <v>0</v>
      </c>
      <c r="B1581" s="136">
        <f>Ocorrências!B1577</f>
        <v>0</v>
      </c>
      <c r="C1581" s="136">
        <f>Ocorrências!C1577</f>
        <v>0</v>
      </c>
      <c r="D1581" s="136">
        <f>Ocorrências!D1577</f>
        <v>0</v>
      </c>
      <c r="E1581" s="136">
        <f>Ocorrências!E1577</f>
        <v>0</v>
      </c>
      <c r="F1581" s="136">
        <f>Ocorrências!F1577</f>
        <v>0</v>
      </c>
      <c r="G1581" s="135">
        <f>Ocorrências!A1577</f>
        <v>0</v>
      </c>
      <c r="H1581" s="136">
        <f>Ocorrências!H1577</f>
        <v>0</v>
      </c>
    </row>
    <row r="1582" spans="1:8" x14ac:dyDescent="0.2">
      <c r="A1582" s="156">
        <f>Ocorrências!G1578</f>
        <v>0</v>
      </c>
      <c r="B1582" s="136">
        <f>Ocorrências!B1578</f>
        <v>0</v>
      </c>
      <c r="C1582" s="136">
        <f>Ocorrências!C1578</f>
        <v>0</v>
      </c>
      <c r="D1582" s="136">
        <f>Ocorrências!D1578</f>
        <v>0</v>
      </c>
      <c r="E1582" s="136">
        <f>Ocorrências!E1578</f>
        <v>0</v>
      </c>
      <c r="F1582" s="136">
        <f>Ocorrências!F1578</f>
        <v>0</v>
      </c>
      <c r="G1582" s="135">
        <f>Ocorrências!A1578</f>
        <v>0</v>
      </c>
      <c r="H1582" s="136">
        <f>Ocorrências!H1578</f>
        <v>0</v>
      </c>
    </row>
    <row r="1583" spans="1:8" x14ac:dyDescent="0.2">
      <c r="A1583" s="156">
        <f>Ocorrências!G1579</f>
        <v>0</v>
      </c>
      <c r="B1583" s="136">
        <f>Ocorrências!B1579</f>
        <v>0</v>
      </c>
      <c r="C1583" s="136">
        <f>Ocorrências!C1579</f>
        <v>0</v>
      </c>
      <c r="D1583" s="136">
        <f>Ocorrências!D1579</f>
        <v>0</v>
      </c>
      <c r="E1583" s="136">
        <f>Ocorrências!E1579</f>
        <v>0</v>
      </c>
      <c r="F1583" s="136">
        <f>Ocorrências!F1579</f>
        <v>0</v>
      </c>
      <c r="G1583" s="135">
        <f>Ocorrências!A1579</f>
        <v>0</v>
      </c>
      <c r="H1583" s="136">
        <f>Ocorrências!H1579</f>
        <v>0</v>
      </c>
    </row>
    <row r="1584" spans="1:8" x14ac:dyDescent="0.2">
      <c r="A1584" s="156">
        <f>Ocorrências!G1580</f>
        <v>0</v>
      </c>
      <c r="B1584" s="136">
        <f>Ocorrências!B1580</f>
        <v>0</v>
      </c>
      <c r="C1584" s="136">
        <f>Ocorrências!C1580</f>
        <v>0</v>
      </c>
      <c r="D1584" s="136">
        <f>Ocorrências!D1580</f>
        <v>0</v>
      </c>
      <c r="E1584" s="136">
        <f>Ocorrências!E1580</f>
        <v>0</v>
      </c>
      <c r="F1584" s="136">
        <f>Ocorrências!F1580</f>
        <v>0</v>
      </c>
      <c r="G1584" s="135">
        <f>Ocorrências!A1580</f>
        <v>0</v>
      </c>
      <c r="H1584" s="136">
        <f>Ocorrências!H1580</f>
        <v>0</v>
      </c>
    </row>
    <row r="1585" spans="1:8" x14ac:dyDescent="0.2">
      <c r="A1585" s="156">
        <f>Ocorrências!G1581</f>
        <v>0</v>
      </c>
      <c r="B1585" s="136">
        <f>Ocorrências!B1581</f>
        <v>0</v>
      </c>
      <c r="C1585" s="136">
        <f>Ocorrências!C1581</f>
        <v>0</v>
      </c>
      <c r="D1585" s="136">
        <f>Ocorrências!D1581</f>
        <v>0</v>
      </c>
      <c r="E1585" s="136">
        <f>Ocorrências!E1581</f>
        <v>0</v>
      </c>
      <c r="F1585" s="136">
        <f>Ocorrências!F1581</f>
        <v>0</v>
      </c>
      <c r="G1585" s="135">
        <f>Ocorrências!A1581</f>
        <v>0</v>
      </c>
      <c r="H1585" s="136">
        <f>Ocorrências!H1581</f>
        <v>0</v>
      </c>
    </row>
    <row r="1586" spans="1:8" x14ac:dyDescent="0.2">
      <c r="A1586" s="156">
        <f>Ocorrências!G1582</f>
        <v>0</v>
      </c>
      <c r="B1586" s="136">
        <f>Ocorrências!B1582</f>
        <v>0</v>
      </c>
      <c r="C1586" s="136">
        <f>Ocorrências!C1582</f>
        <v>0</v>
      </c>
      <c r="D1586" s="136">
        <f>Ocorrências!D1582</f>
        <v>0</v>
      </c>
      <c r="E1586" s="136">
        <f>Ocorrências!E1582</f>
        <v>0</v>
      </c>
      <c r="F1586" s="136">
        <f>Ocorrências!F1582</f>
        <v>0</v>
      </c>
      <c r="G1586" s="135">
        <f>Ocorrências!A1582</f>
        <v>0</v>
      </c>
      <c r="H1586" s="136">
        <f>Ocorrências!H1582</f>
        <v>0</v>
      </c>
    </row>
    <row r="1587" spans="1:8" x14ac:dyDescent="0.2">
      <c r="A1587" s="156">
        <f>Ocorrências!G1583</f>
        <v>0</v>
      </c>
      <c r="B1587" s="136">
        <f>Ocorrências!B1583</f>
        <v>0</v>
      </c>
      <c r="C1587" s="136">
        <f>Ocorrências!C1583</f>
        <v>0</v>
      </c>
      <c r="D1587" s="136">
        <f>Ocorrências!D1583</f>
        <v>0</v>
      </c>
      <c r="E1587" s="136">
        <f>Ocorrências!E1583</f>
        <v>0</v>
      </c>
      <c r="F1587" s="136">
        <f>Ocorrências!F1583</f>
        <v>0</v>
      </c>
      <c r="G1587" s="135">
        <f>Ocorrências!A1583</f>
        <v>0</v>
      </c>
      <c r="H1587" s="136">
        <f>Ocorrências!H1583</f>
        <v>0</v>
      </c>
    </row>
    <row r="1588" spans="1:8" x14ac:dyDescent="0.2">
      <c r="A1588" s="156">
        <f>Ocorrências!G1584</f>
        <v>0</v>
      </c>
      <c r="B1588" s="136">
        <f>Ocorrências!B1584</f>
        <v>0</v>
      </c>
      <c r="C1588" s="136">
        <f>Ocorrências!C1584</f>
        <v>0</v>
      </c>
      <c r="D1588" s="136">
        <f>Ocorrências!D1584</f>
        <v>0</v>
      </c>
      <c r="E1588" s="136">
        <f>Ocorrências!E1584</f>
        <v>0</v>
      </c>
      <c r="F1588" s="136">
        <f>Ocorrências!F1584</f>
        <v>0</v>
      </c>
      <c r="G1588" s="135">
        <f>Ocorrências!A1584</f>
        <v>0</v>
      </c>
      <c r="H1588" s="136">
        <f>Ocorrências!H1584</f>
        <v>0</v>
      </c>
    </row>
    <row r="1589" spans="1:8" x14ac:dyDescent="0.2">
      <c r="A1589" s="156">
        <f>Ocorrências!G1585</f>
        <v>0</v>
      </c>
      <c r="B1589" s="136">
        <f>Ocorrências!B1585</f>
        <v>0</v>
      </c>
      <c r="C1589" s="136">
        <f>Ocorrências!C1585</f>
        <v>0</v>
      </c>
      <c r="D1589" s="136">
        <f>Ocorrências!D1585</f>
        <v>0</v>
      </c>
      <c r="E1589" s="136">
        <f>Ocorrências!E1585</f>
        <v>0</v>
      </c>
      <c r="F1589" s="136">
        <f>Ocorrências!F1585</f>
        <v>0</v>
      </c>
      <c r="G1589" s="135">
        <f>Ocorrências!A1585</f>
        <v>0</v>
      </c>
      <c r="H1589" s="136">
        <f>Ocorrências!H1585</f>
        <v>0</v>
      </c>
    </row>
    <row r="1590" spans="1:8" x14ac:dyDescent="0.2">
      <c r="A1590" s="156">
        <f>Ocorrências!G1586</f>
        <v>0</v>
      </c>
      <c r="B1590" s="136">
        <f>Ocorrências!B1586</f>
        <v>0</v>
      </c>
      <c r="C1590" s="136">
        <f>Ocorrências!C1586</f>
        <v>0</v>
      </c>
      <c r="D1590" s="136">
        <f>Ocorrências!D1586</f>
        <v>0</v>
      </c>
      <c r="E1590" s="136">
        <f>Ocorrências!E1586</f>
        <v>0</v>
      </c>
      <c r="F1590" s="136">
        <f>Ocorrências!F1586</f>
        <v>0</v>
      </c>
      <c r="G1590" s="135">
        <f>Ocorrências!A1586</f>
        <v>0</v>
      </c>
      <c r="H1590" s="136">
        <f>Ocorrências!H1586</f>
        <v>0</v>
      </c>
    </row>
    <row r="1591" spans="1:8" x14ac:dyDescent="0.2">
      <c r="A1591" s="156">
        <f>Ocorrências!G1587</f>
        <v>0</v>
      </c>
      <c r="B1591" s="136">
        <f>Ocorrências!B1587</f>
        <v>0</v>
      </c>
      <c r="C1591" s="136">
        <f>Ocorrências!C1587</f>
        <v>0</v>
      </c>
      <c r="D1591" s="136">
        <f>Ocorrências!D1587</f>
        <v>0</v>
      </c>
      <c r="E1591" s="136">
        <f>Ocorrências!E1587</f>
        <v>0</v>
      </c>
      <c r="F1591" s="136">
        <f>Ocorrências!F1587</f>
        <v>0</v>
      </c>
      <c r="G1591" s="135">
        <f>Ocorrências!A1587</f>
        <v>0</v>
      </c>
      <c r="H1591" s="136">
        <f>Ocorrências!H1587</f>
        <v>0</v>
      </c>
    </row>
    <row r="1592" spans="1:8" x14ac:dyDescent="0.2">
      <c r="A1592" s="156">
        <f>Ocorrências!G1588</f>
        <v>0</v>
      </c>
      <c r="B1592" s="136">
        <f>Ocorrências!B1588</f>
        <v>0</v>
      </c>
      <c r="C1592" s="136">
        <f>Ocorrências!C1588</f>
        <v>0</v>
      </c>
      <c r="D1592" s="136">
        <f>Ocorrências!D1588</f>
        <v>0</v>
      </c>
      <c r="E1592" s="136">
        <f>Ocorrências!E1588</f>
        <v>0</v>
      </c>
      <c r="F1592" s="136">
        <f>Ocorrências!F1588</f>
        <v>0</v>
      </c>
      <c r="G1592" s="135">
        <f>Ocorrências!A1588</f>
        <v>0</v>
      </c>
      <c r="H1592" s="136">
        <f>Ocorrências!H1588</f>
        <v>0</v>
      </c>
    </row>
    <row r="1593" spans="1:8" x14ac:dyDescent="0.2">
      <c r="A1593" s="156">
        <f>Ocorrências!G1589</f>
        <v>0</v>
      </c>
      <c r="B1593" s="136">
        <f>Ocorrências!B1589</f>
        <v>0</v>
      </c>
      <c r="C1593" s="136">
        <f>Ocorrências!C1589</f>
        <v>0</v>
      </c>
      <c r="D1593" s="136">
        <f>Ocorrências!D1589</f>
        <v>0</v>
      </c>
      <c r="E1593" s="136">
        <f>Ocorrências!E1589</f>
        <v>0</v>
      </c>
      <c r="F1593" s="136">
        <f>Ocorrências!F1589</f>
        <v>0</v>
      </c>
      <c r="G1593" s="135">
        <f>Ocorrências!A1589</f>
        <v>0</v>
      </c>
      <c r="H1593" s="136">
        <f>Ocorrências!H1589</f>
        <v>0</v>
      </c>
    </row>
    <row r="1594" spans="1:8" x14ac:dyDescent="0.2">
      <c r="A1594" s="156">
        <f>Ocorrências!G1590</f>
        <v>0</v>
      </c>
      <c r="B1594" s="136">
        <f>Ocorrências!B1590</f>
        <v>0</v>
      </c>
      <c r="C1594" s="136">
        <f>Ocorrências!C1590</f>
        <v>0</v>
      </c>
      <c r="D1594" s="136">
        <f>Ocorrências!D1590</f>
        <v>0</v>
      </c>
      <c r="E1594" s="136">
        <f>Ocorrências!E1590</f>
        <v>0</v>
      </c>
      <c r="F1594" s="136">
        <f>Ocorrências!F1590</f>
        <v>0</v>
      </c>
      <c r="G1594" s="135">
        <f>Ocorrências!A1590</f>
        <v>0</v>
      </c>
      <c r="H1594" s="136">
        <f>Ocorrências!H1590</f>
        <v>0</v>
      </c>
    </row>
    <row r="1595" spans="1:8" x14ac:dyDescent="0.2">
      <c r="A1595" s="156">
        <f>Ocorrências!G1591</f>
        <v>0</v>
      </c>
      <c r="B1595" s="136">
        <f>Ocorrências!B1591</f>
        <v>0</v>
      </c>
      <c r="C1595" s="136">
        <f>Ocorrências!C1591</f>
        <v>0</v>
      </c>
      <c r="D1595" s="136">
        <f>Ocorrências!D1591</f>
        <v>0</v>
      </c>
      <c r="E1595" s="136">
        <f>Ocorrências!E1591</f>
        <v>0</v>
      </c>
      <c r="F1595" s="136">
        <f>Ocorrências!F1591</f>
        <v>0</v>
      </c>
      <c r="G1595" s="135">
        <f>Ocorrências!A1591</f>
        <v>0</v>
      </c>
      <c r="H1595" s="136">
        <f>Ocorrências!H1591</f>
        <v>0</v>
      </c>
    </row>
    <row r="1596" spans="1:8" x14ac:dyDescent="0.2">
      <c r="A1596" s="156">
        <f>Ocorrências!G1592</f>
        <v>0</v>
      </c>
      <c r="B1596" s="136">
        <f>Ocorrências!B1592</f>
        <v>0</v>
      </c>
      <c r="C1596" s="136">
        <f>Ocorrências!C1592</f>
        <v>0</v>
      </c>
      <c r="D1596" s="136">
        <f>Ocorrências!D1592</f>
        <v>0</v>
      </c>
      <c r="E1596" s="136">
        <f>Ocorrências!E1592</f>
        <v>0</v>
      </c>
      <c r="F1596" s="136">
        <f>Ocorrências!F1592</f>
        <v>0</v>
      </c>
      <c r="G1596" s="135">
        <f>Ocorrências!A1592</f>
        <v>0</v>
      </c>
      <c r="H1596" s="136">
        <f>Ocorrências!H1592</f>
        <v>0</v>
      </c>
    </row>
    <row r="1597" spans="1:8" x14ac:dyDescent="0.2">
      <c r="A1597" s="156">
        <f>Ocorrências!G1593</f>
        <v>0</v>
      </c>
      <c r="B1597" s="136">
        <f>Ocorrências!B1593</f>
        <v>0</v>
      </c>
      <c r="C1597" s="136">
        <f>Ocorrências!C1593</f>
        <v>0</v>
      </c>
      <c r="D1597" s="136">
        <f>Ocorrências!D1593</f>
        <v>0</v>
      </c>
      <c r="E1597" s="136">
        <f>Ocorrências!E1593</f>
        <v>0</v>
      </c>
      <c r="F1597" s="136">
        <f>Ocorrências!F1593</f>
        <v>0</v>
      </c>
      <c r="G1597" s="135">
        <f>Ocorrências!A1593</f>
        <v>0</v>
      </c>
      <c r="H1597" s="136">
        <f>Ocorrências!H1593</f>
        <v>0</v>
      </c>
    </row>
    <row r="1598" spans="1:8" x14ac:dyDescent="0.2">
      <c r="A1598" s="156">
        <f>Ocorrências!G1594</f>
        <v>0</v>
      </c>
      <c r="B1598" s="136">
        <f>Ocorrências!B1594</f>
        <v>0</v>
      </c>
      <c r="C1598" s="136">
        <f>Ocorrências!C1594</f>
        <v>0</v>
      </c>
      <c r="D1598" s="136">
        <f>Ocorrências!D1594</f>
        <v>0</v>
      </c>
      <c r="E1598" s="136">
        <f>Ocorrências!E1594</f>
        <v>0</v>
      </c>
      <c r="F1598" s="136">
        <f>Ocorrências!F1594</f>
        <v>0</v>
      </c>
      <c r="G1598" s="135">
        <f>Ocorrências!A1594</f>
        <v>0</v>
      </c>
      <c r="H1598" s="136">
        <f>Ocorrências!H1594</f>
        <v>0</v>
      </c>
    </row>
    <row r="1599" spans="1:8" x14ac:dyDescent="0.2">
      <c r="A1599" s="156">
        <f>Ocorrências!G1595</f>
        <v>0</v>
      </c>
      <c r="B1599" s="136">
        <f>Ocorrências!B1595</f>
        <v>0</v>
      </c>
      <c r="C1599" s="136">
        <f>Ocorrências!C1595</f>
        <v>0</v>
      </c>
      <c r="D1599" s="136">
        <f>Ocorrências!D1595</f>
        <v>0</v>
      </c>
      <c r="E1599" s="136">
        <f>Ocorrências!E1595</f>
        <v>0</v>
      </c>
      <c r="F1599" s="136">
        <f>Ocorrências!F1595</f>
        <v>0</v>
      </c>
      <c r="G1599" s="135">
        <f>Ocorrências!A1595</f>
        <v>0</v>
      </c>
      <c r="H1599" s="136">
        <f>Ocorrências!H1595</f>
        <v>0</v>
      </c>
    </row>
    <row r="1600" spans="1:8" x14ac:dyDescent="0.2">
      <c r="A1600" s="156">
        <f>Ocorrências!G1596</f>
        <v>0</v>
      </c>
      <c r="B1600" s="136">
        <f>Ocorrências!B1596</f>
        <v>0</v>
      </c>
      <c r="C1600" s="136">
        <f>Ocorrências!C1596</f>
        <v>0</v>
      </c>
      <c r="D1600" s="136">
        <f>Ocorrências!D1596</f>
        <v>0</v>
      </c>
      <c r="E1600" s="136">
        <f>Ocorrências!E1596</f>
        <v>0</v>
      </c>
      <c r="F1600" s="136">
        <f>Ocorrências!F1596</f>
        <v>0</v>
      </c>
      <c r="G1600" s="135">
        <f>Ocorrências!A1596</f>
        <v>0</v>
      </c>
      <c r="H1600" s="136">
        <f>Ocorrências!H1596</f>
        <v>0</v>
      </c>
    </row>
    <row r="1601" spans="1:8" x14ac:dyDescent="0.2">
      <c r="A1601" s="156">
        <f>Ocorrências!G1597</f>
        <v>0</v>
      </c>
      <c r="B1601" s="136">
        <f>Ocorrências!B1597</f>
        <v>0</v>
      </c>
      <c r="C1601" s="136">
        <f>Ocorrências!C1597</f>
        <v>0</v>
      </c>
      <c r="D1601" s="136">
        <f>Ocorrências!D1597</f>
        <v>0</v>
      </c>
      <c r="E1601" s="136">
        <f>Ocorrências!E1597</f>
        <v>0</v>
      </c>
      <c r="F1601" s="136">
        <f>Ocorrências!F1597</f>
        <v>0</v>
      </c>
      <c r="G1601" s="135">
        <f>Ocorrências!A1597</f>
        <v>0</v>
      </c>
      <c r="H1601" s="136">
        <f>Ocorrências!H1597</f>
        <v>0</v>
      </c>
    </row>
    <row r="1602" spans="1:8" x14ac:dyDescent="0.2">
      <c r="A1602" s="156">
        <f>Ocorrências!G1598</f>
        <v>0</v>
      </c>
      <c r="B1602" s="136">
        <f>Ocorrências!B1598</f>
        <v>0</v>
      </c>
      <c r="C1602" s="136">
        <f>Ocorrências!C1598</f>
        <v>0</v>
      </c>
      <c r="D1602" s="136">
        <f>Ocorrências!D1598</f>
        <v>0</v>
      </c>
      <c r="E1602" s="136">
        <f>Ocorrências!E1598</f>
        <v>0</v>
      </c>
      <c r="F1602" s="136">
        <f>Ocorrências!F1598</f>
        <v>0</v>
      </c>
      <c r="G1602" s="135">
        <f>Ocorrências!A1598</f>
        <v>0</v>
      </c>
      <c r="H1602" s="136">
        <f>Ocorrências!H1598</f>
        <v>0</v>
      </c>
    </row>
    <row r="1603" spans="1:8" x14ac:dyDescent="0.2">
      <c r="A1603" s="156">
        <f>Ocorrências!G1599</f>
        <v>0</v>
      </c>
      <c r="B1603" s="136">
        <f>Ocorrências!B1599</f>
        <v>0</v>
      </c>
      <c r="C1603" s="136">
        <f>Ocorrências!C1599</f>
        <v>0</v>
      </c>
      <c r="D1603" s="136">
        <f>Ocorrências!D1599</f>
        <v>0</v>
      </c>
      <c r="E1603" s="136">
        <f>Ocorrências!E1599</f>
        <v>0</v>
      </c>
      <c r="F1603" s="136">
        <f>Ocorrências!F1599</f>
        <v>0</v>
      </c>
      <c r="G1603" s="135">
        <f>Ocorrências!A1599</f>
        <v>0</v>
      </c>
      <c r="H1603" s="136">
        <f>Ocorrências!H1599</f>
        <v>0</v>
      </c>
    </row>
    <row r="1604" spans="1:8" x14ac:dyDescent="0.2">
      <c r="A1604" s="156">
        <f>Ocorrências!G1600</f>
        <v>0</v>
      </c>
      <c r="B1604" s="136">
        <f>Ocorrências!B1600</f>
        <v>0</v>
      </c>
      <c r="C1604" s="136">
        <f>Ocorrências!C1600</f>
        <v>0</v>
      </c>
      <c r="D1604" s="136">
        <f>Ocorrências!D1600</f>
        <v>0</v>
      </c>
      <c r="E1604" s="136">
        <f>Ocorrências!E1600</f>
        <v>0</v>
      </c>
      <c r="F1604" s="136">
        <f>Ocorrências!F1600</f>
        <v>0</v>
      </c>
      <c r="G1604" s="135">
        <f>Ocorrências!A1600</f>
        <v>0</v>
      </c>
      <c r="H1604" s="136">
        <f>Ocorrências!H1600</f>
        <v>0</v>
      </c>
    </row>
    <row r="1605" spans="1:8" x14ac:dyDescent="0.2">
      <c r="A1605" s="156">
        <f>Ocorrências!G1601</f>
        <v>0</v>
      </c>
      <c r="B1605" s="136">
        <f>Ocorrências!B1601</f>
        <v>0</v>
      </c>
      <c r="C1605" s="136">
        <f>Ocorrências!C1601</f>
        <v>0</v>
      </c>
      <c r="D1605" s="136">
        <f>Ocorrências!D1601</f>
        <v>0</v>
      </c>
      <c r="E1605" s="136">
        <f>Ocorrências!E1601</f>
        <v>0</v>
      </c>
      <c r="F1605" s="136">
        <f>Ocorrências!F1601</f>
        <v>0</v>
      </c>
      <c r="G1605" s="135">
        <f>Ocorrências!A1601</f>
        <v>0</v>
      </c>
      <c r="H1605" s="136">
        <f>Ocorrências!H1601</f>
        <v>0</v>
      </c>
    </row>
    <row r="1606" spans="1:8" x14ac:dyDescent="0.2">
      <c r="A1606" s="156">
        <f>Ocorrências!G1602</f>
        <v>0</v>
      </c>
      <c r="B1606" s="136">
        <f>Ocorrências!B1602</f>
        <v>0</v>
      </c>
      <c r="C1606" s="136">
        <f>Ocorrências!C1602</f>
        <v>0</v>
      </c>
      <c r="D1606" s="136">
        <f>Ocorrências!D1602</f>
        <v>0</v>
      </c>
      <c r="E1606" s="136">
        <f>Ocorrências!E1602</f>
        <v>0</v>
      </c>
      <c r="F1606" s="136">
        <f>Ocorrências!F1602</f>
        <v>0</v>
      </c>
      <c r="G1606" s="135">
        <f>Ocorrências!A1602</f>
        <v>0</v>
      </c>
      <c r="H1606" s="136">
        <f>Ocorrências!H1602</f>
        <v>0</v>
      </c>
    </row>
    <row r="1607" spans="1:8" x14ac:dyDescent="0.2">
      <c r="A1607" s="156">
        <f>Ocorrências!G1603</f>
        <v>0</v>
      </c>
      <c r="B1607" s="136">
        <f>Ocorrências!B1603</f>
        <v>0</v>
      </c>
      <c r="C1607" s="136">
        <f>Ocorrências!C1603</f>
        <v>0</v>
      </c>
      <c r="D1607" s="136">
        <f>Ocorrências!D1603</f>
        <v>0</v>
      </c>
      <c r="E1607" s="136">
        <f>Ocorrências!E1603</f>
        <v>0</v>
      </c>
      <c r="F1607" s="136">
        <f>Ocorrências!F1603</f>
        <v>0</v>
      </c>
      <c r="G1607" s="135">
        <f>Ocorrências!A1603</f>
        <v>0</v>
      </c>
      <c r="H1607" s="136">
        <f>Ocorrências!H1603</f>
        <v>0</v>
      </c>
    </row>
    <row r="1608" spans="1:8" x14ac:dyDescent="0.2">
      <c r="A1608" s="156">
        <f>Ocorrências!G1604</f>
        <v>0</v>
      </c>
      <c r="B1608" s="136">
        <f>Ocorrências!B1604</f>
        <v>0</v>
      </c>
      <c r="C1608" s="136">
        <f>Ocorrências!C1604</f>
        <v>0</v>
      </c>
      <c r="D1608" s="136">
        <f>Ocorrências!D1604</f>
        <v>0</v>
      </c>
      <c r="E1608" s="136">
        <f>Ocorrências!E1604</f>
        <v>0</v>
      </c>
      <c r="F1608" s="136">
        <f>Ocorrências!F1604</f>
        <v>0</v>
      </c>
      <c r="G1608" s="135">
        <f>Ocorrências!A1604</f>
        <v>0</v>
      </c>
      <c r="H1608" s="136">
        <f>Ocorrências!H1604</f>
        <v>0</v>
      </c>
    </row>
    <row r="1609" spans="1:8" x14ac:dyDescent="0.2">
      <c r="A1609" s="156">
        <f>Ocorrências!G1605</f>
        <v>0</v>
      </c>
      <c r="B1609" s="136">
        <f>Ocorrências!B1605</f>
        <v>0</v>
      </c>
      <c r="C1609" s="136">
        <f>Ocorrências!C1605</f>
        <v>0</v>
      </c>
      <c r="D1609" s="136">
        <f>Ocorrências!D1605</f>
        <v>0</v>
      </c>
      <c r="E1609" s="136">
        <f>Ocorrências!E1605</f>
        <v>0</v>
      </c>
      <c r="F1609" s="136">
        <f>Ocorrências!F1605</f>
        <v>0</v>
      </c>
      <c r="G1609" s="135">
        <f>Ocorrências!A1605</f>
        <v>0</v>
      </c>
      <c r="H1609" s="136">
        <f>Ocorrências!H1605</f>
        <v>0</v>
      </c>
    </row>
    <row r="1610" spans="1:8" x14ac:dyDescent="0.2">
      <c r="A1610" s="156">
        <f>Ocorrências!G1606</f>
        <v>0</v>
      </c>
      <c r="B1610" s="136">
        <f>Ocorrências!B1606</f>
        <v>0</v>
      </c>
      <c r="C1610" s="136">
        <f>Ocorrências!C1606</f>
        <v>0</v>
      </c>
      <c r="D1610" s="136">
        <f>Ocorrências!D1606</f>
        <v>0</v>
      </c>
      <c r="E1610" s="136">
        <f>Ocorrências!E1606</f>
        <v>0</v>
      </c>
      <c r="F1610" s="136">
        <f>Ocorrências!F1606</f>
        <v>0</v>
      </c>
      <c r="G1610" s="135">
        <f>Ocorrências!A1606</f>
        <v>0</v>
      </c>
      <c r="H1610" s="136">
        <f>Ocorrências!H1606</f>
        <v>0</v>
      </c>
    </row>
    <row r="1611" spans="1:8" x14ac:dyDescent="0.2">
      <c r="A1611" s="156">
        <f>Ocorrências!G1607</f>
        <v>0</v>
      </c>
      <c r="B1611" s="136">
        <f>Ocorrências!B1607</f>
        <v>0</v>
      </c>
      <c r="C1611" s="136">
        <f>Ocorrências!C1607</f>
        <v>0</v>
      </c>
      <c r="D1611" s="136">
        <f>Ocorrências!D1607</f>
        <v>0</v>
      </c>
      <c r="E1611" s="136">
        <f>Ocorrências!E1607</f>
        <v>0</v>
      </c>
      <c r="F1611" s="136">
        <f>Ocorrências!F1607</f>
        <v>0</v>
      </c>
      <c r="G1611" s="135">
        <f>Ocorrências!A1607</f>
        <v>0</v>
      </c>
      <c r="H1611" s="136">
        <f>Ocorrências!H1607</f>
        <v>0</v>
      </c>
    </row>
    <row r="1612" spans="1:8" x14ac:dyDescent="0.2">
      <c r="A1612" s="156">
        <f>Ocorrências!G1608</f>
        <v>0</v>
      </c>
      <c r="B1612" s="136">
        <f>Ocorrências!B1608</f>
        <v>0</v>
      </c>
      <c r="C1612" s="136">
        <f>Ocorrências!C1608</f>
        <v>0</v>
      </c>
      <c r="D1612" s="136">
        <f>Ocorrências!D1608</f>
        <v>0</v>
      </c>
      <c r="E1612" s="136">
        <f>Ocorrências!E1608</f>
        <v>0</v>
      </c>
      <c r="F1612" s="136">
        <f>Ocorrências!F1608</f>
        <v>0</v>
      </c>
      <c r="G1612" s="135">
        <f>Ocorrências!A1608</f>
        <v>0</v>
      </c>
      <c r="H1612" s="136">
        <f>Ocorrências!H1608</f>
        <v>0</v>
      </c>
    </row>
    <row r="1613" spans="1:8" x14ac:dyDescent="0.2">
      <c r="A1613" s="156">
        <f>Ocorrências!G1609</f>
        <v>0</v>
      </c>
      <c r="B1613" s="136">
        <f>Ocorrências!B1609</f>
        <v>0</v>
      </c>
      <c r="C1613" s="136">
        <f>Ocorrências!C1609</f>
        <v>0</v>
      </c>
      <c r="D1613" s="136">
        <f>Ocorrências!D1609</f>
        <v>0</v>
      </c>
      <c r="E1613" s="136">
        <f>Ocorrências!E1609</f>
        <v>0</v>
      </c>
      <c r="F1613" s="136">
        <f>Ocorrências!F1609</f>
        <v>0</v>
      </c>
      <c r="G1613" s="135">
        <f>Ocorrências!A1609</f>
        <v>0</v>
      </c>
      <c r="H1613" s="136">
        <f>Ocorrências!H1609</f>
        <v>0</v>
      </c>
    </row>
    <row r="1614" spans="1:8" x14ac:dyDescent="0.2">
      <c r="A1614" s="156">
        <f>Ocorrências!G1610</f>
        <v>0</v>
      </c>
      <c r="B1614" s="136">
        <f>Ocorrências!B1610</f>
        <v>0</v>
      </c>
      <c r="C1614" s="136">
        <f>Ocorrências!C1610</f>
        <v>0</v>
      </c>
      <c r="D1614" s="136">
        <f>Ocorrências!D1610</f>
        <v>0</v>
      </c>
      <c r="E1614" s="136">
        <f>Ocorrências!E1610</f>
        <v>0</v>
      </c>
      <c r="F1614" s="136">
        <f>Ocorrências!F1610</f>
        <v>0</v>
      </c>
      <c r="G1614" s="135">
        <f>Ocorrências!A1610</f>
        <v>0</v>
      </c>
      <c r="H1614" s="136">
        <f>Ocorrências!H1610</f>
        <v>0</v>
      </c>
    </row>
    <row r="1615" spans="1:8" x14ac:dyDescent="0.2">
      <c r="A1615" s="156">
        <f>Ocorrências!G1611</f>
        <v>0</v>
      </c>
      <c r="B1615" s="136">
        <f>Ocorrências!B1611</f>
        <v>0</v>
      </c>
      <c r="C1615" s="136">
        <f>Ocorrências!C1611</f>
        <v>0</v>
      </c>
      <c r="D1615" s="136">
        <f>Ocorrências!D1611</f>
        <v>0</v>
      </c>
      <c r="E1615" s="136">
        <f>Ocorrências!E1611</f>
        <v>0</v>
      </c>
      <c r="F1615" s="136">
        <f>Ocorrências!F1611</f>
        <v>0</v>
      </c>
      <c r="G1615" s="135">
        <f>Ocorrências!A1611</f>
        <v>0</v>
      </c>
      <c r="H1615" s="136">
        <f>Ocorrências!H1611</f>
        <v>0</v>
      </c>
    </row>
    <row r="1616" spans="1:8" x14ac:dyDescent="0.2">
      <c r="A1616" s="156">
        <f>Ocorrências!G1612</f>
        <v>0</v>
      </c>
      <c r="B1616" s="136">
        <f>Ocorrências!B1612</f>
        <v>0</v>
      </c>
      <c r="C1616" s="136">
        <f>Ocorrências!C1612</f>
        <v>0</v>
      </c>
      <c r="D1616" s="136">
        <f>Ocorrências!D1612</f>
        <v>0</v>
      </c>
      <c r="E1616" s="136">
        <f>Ocorrências!E1612</f>
        <v>0</v>
      </c>
      <c r="F1616" s="136">
        <f>Ocorrências!F1612</f>
        <v>0</v>
      </c>
      <c r="G1616" s="135">
        <f>Ocorrências!A1612</f>
        <v>0</v>
      </c>
      <c r="H1616" s="136">
        <f>Ocorrências!H1612</f>
        <v>0</v>
      </c>
    </row>
    <row r="1617" spans="1:8" x14ac:dyDescent="0.2">
      <c r="A1617" s="156">
        <f>Ocorrências!G1613</f>
        <v>0</v>
      </c>
      <c r="B1617" s="136">
        <f>Ocorrências!B1613</f>
        <v>0</v>
      </c>
      <c r="C1617" s="136">
        <f>Ocorrências!C1613</f>
        <v>0</v>
      </c>
      <c r="D1617" s="136">
        <f>Ocorrências!D1613</f>
        <v>0</v>
      </c>
      <c r="E1617" s="136">
        <f>Ocorrências!E1613</f>
        <v>0</v>
      </c>
      <c r="F1617" s="136">
        <f>Ocorrências!F1613</f>
        <v>0</v>
      </c>
      <c r="G1617" s="135">
        <f>Ocorrências!A1613</f>
        <v>0</v>
      </c>
      <c r="H1617" s="136">
        <f>Ocorrências!H1613</f>
        <v>0</v>
      </c>
    </row>
    <row r="1618" spans="1:8" x14ac:dyDescent="0.2">
      <c r="A1618" s="156">
        <f>Ocorrências!G1614</f>
        <v>0</v>
      </c>
      <c r="B1618" s="136">
        <f>Ocorrências!B1614</f>
        <v>0</v>
      </c>
      <c r="C1618" s="136">
        <f>Ocorrências!C1614</f>
        <v>0</v>
      </c>
      <c r="D1618" s="136">
        <f>Ocorrências!D1614</f>
        <v>0</v>
      </c>
      <c r="E1618" s="136">
        <f>Ocorrências!E1614</f>
        <v>0</v>
      </c>
      <c r="F1618" s="136">
        <f>Ocorrências!F1614</f>
        <v>0</v>
      </c>
      <c r="G1618" s="135">
        <f>Ocorrências!A1614</f>
        <v>0</v>
      </c>
      <c r="H1618" s="136">
        <f>Ocorrências!H1614</f>
        <v>0</v>
      </c>
    </row>
    <row r="1619" spans="1:8" x14ac:dyDescent="0.2">
      <c r="A1619" s="156">
        <f>Ocorrências!G1615</f>
        <v>0</v>
      </c>
      <c r="B1619" s="136">
        <f>Ocorrências!B1615</f>
        <v>0</v>
      </c>
      <c r="C1619" s="136">
        <f>Ocorrências!C1615</f>
        <v>0</v>
      </c>
      <c r="D1619" s="136">
        <f>Ocorrências!D1615</f>
        <v>0</v>
      </c>
      <c r="E1619" s="136">
        <f>Ocorrências!E1615</f>
        <v>0</v>
      </c>
      <c r="F1619" s="136">
        <f>Ocorrências!F1615</f>
        <v>0</v>
      </c>
      <c r="G1619" s="135">
        <f>Ocorrências!A1615</f>
        <v>0</v>
      </c>
      <c r="H1619" s="136">
        <f>Ocorrências!H1615</f>
        <v>0</v>
      </c>
    </row>
    <row r="1620" spans="1:8" x14ac:dyDescent="0.2">
      <c r="A1620" s="156">
        <f>Ocorrências!G1616</f>
        <v>0</v>
      </c>
      <c r="B1620" s="136">
        <f>Ocorrências!B1616</f>
        <v>0</v>
      </c>
      <c r="C1620" s="136">
        <f>Ocorrências!C1616</f>
        <v>0</v>
      </c>
      <c r="D1620" s="136">
        <f>Ocorrências!D1616</f>
        <v>0</v>
      </c>
      <c r="E1620" s="136">
        <f>Ocorrências!E1616</f>
        <v>0</v>
      </c>
      <c r="F1620" s="136">
        <f>Ocorrências!F1616</f>
        <v>0</v>
      </c>
      <c r="G1620" s="135">
        <f>Ocorrências!A1616</f>
        <v>0</v>
      </c>
      <c r="H1620" s="136">
        <f>Ocorrências!H1616</f>
        <v>0</v>
      </c>
    </row>
    <row r="1621" spans="1:8" x14ac:dyDescent="0.2">
      <c r="A1621" s="156">
        <f>Ocorrências!G1617</f>
        <v>0</v>
      </c>
      <c r="B1621" s="136">
        <f>Ocorrências!B1617</f>
        <v>0</v>
      </c>
      <c r="C1621" s="136">
        <f>Ocorrências!C1617</f>
        <v>0</v>
      </c>
      <c r="D1621" s="136">
        <f>Ocorrências!D1617</f>
        <v>0</v>
      </c>
      <c r="E1621" s="136">
        <f>Ocorrências!E1617</f>
        <v>0</v>
      </c>
      <c r="F1621" s="136">
        <f>Ocorrências!F1617</f>
        <v>0</v>
      </c>
      <c r="G1621" s="135">
        <f>Ocorrências!A1617</f>
        <v>0</v>
      </c>
      <c r="H1621" s="136">
        <f>Ocorrências!H1617</f>
        <v>0</v>
      </c>
    </row>
    <row r="1622" spans="1:8" x14ac:dyDescent="0.2">
      <c r="A1622" s="156">
        <f>Ocorrências!G1618</f>
        <v>0</v>
      </c>
      <c r="B1622" s="136">
        <f>Ocorrências!B1618</f>
        <v>0</v>
      </c>
      <c r="C1622" s="136">
        <f>Ocorrências!C1618</f>
        <v>0</v>
      </c>
      <c r="D1622" s="136">
        <f>Ocorrências!D1618</f>
        <v>0</v>
      </c>
      <c r="E1622" s="136">
        <f>Ocorrências!E1618</f>
        <v>0</v>
      </c>
      <c r="F1622" s="136">
        <f>Ocorrências!F1618</f>
        <v>0</v>
      </c>
      <c r="G1622" s="135">
        <f>Ocorrências!A1618</f>
        <v>0</v>
      </c>
      <c r="H1622" s="136">
        <f>Ocorrências!H1618</f>
        <v>0</v>
      </c>
    </row>
    <row r="1623" spans="1:8" x14ac:dyDescent="0.2">
      <c r="A1623" s="156">
        <f>Ocorrências!G1619</f>
        <v>0</v>
      </c>
      <c r="B1623" s="136">
        <f>Ocorrências!B1619</f>
        <v>0</v>
      </c>
      <c r="C1623" s="136">
        <f>Ocorrências!C1619</f>
        <v>0</v>
      </c>
      <c r="D1623" s="136">
        <f>Ocorrências!D1619</f>
        <v>0</v>
      </c>
      <c r="E1623" s="136">
        <f>Ocorrências!E1619</f>
        <v>0</v>
      </c>
      <c r="F1623" s="136">
        <f>Ocorrências!F1619</f>
        <v>0</v>
      </c>
      <c r="G1623" s="135">
        <f>Ocorrências!A1619</f>
        <v>0</v>
      </c>
      <c r="H1623" s="136">
        <f>Ocorrências!H1619</f>
        <v>0</v>
      </c>
    </row>
    <row r="1624" spans="1:8" x14ac:dyDescent="0.2">
      <c r="A1624" s="156">
        <f>Ocorrências!G1620</f>
        <v>0</v>
      </c>
      <c r="B1624" s="136">
        <f>Ocorrências!B1620</f>
        <v>0</v>
      </c>
      <c r="C1624" s="136">
        <f>Ocorrências!C1620</f>
        <v>0</v>
      </c>
      <c r="D1624" s="136">
        <f>Ocorrências!D1620</f>
        <v>0</v>
      </c>
      <c r="E1624" s="136">
        <f>Ocorrências!E1620</f>
        <v>0</v>
      </c>
      <c r="F1624" s="136">
        <f>Ocorrências!F1620</f>
        <v>0</v>
      </c>
      <c r="G1624" s="135">
        <f>Ocorrências!A1620</f>
        <v>0</v>
      </c>
      <c r="H1624" s="136">
        <f>Ocorrências!H1620</f>
        <v>0</v>
      </c>
    </row>
    <row r="1625" spans="1:8" x14ac:dyDescent="0.2">
      <c r="A1625" s="156">
        <f>Ocorrências!G1621</f>
        <v>0</v>
      </c>
      <c r="B1625" s="136">
        <f>Ocorrências!B1621</f>
        <v>0</v>
      </c>
      <c r="C1625" s="136">
        <f>Ocorrências!C1621</f>
        <v>0</v>
      </c>
      <c r="D1625" s="136">
        <f>Ocorrências!D1621</f>
        <v>0</v>
      </c>
      <c r="E1625" s="136">
        <f>Ocorrências!E1621</f>
        <v>0</v>
      </c>
      <c r="F1625" s="136">
        <f>Ocorrências!F1621</f>
        <v>0</v>
      </c>
      <c r="G1625" s="135">
        <f>Ocorrências!A1621</f>
        <v>0</v>
      </c>
      <c r="H1625" s="136">
        <f>Ocorrências!H1621</f>
        <v>0</v>
      </c>
    </row>
    <row r="1626" spans="1:8" x14ac:dyDescent="0.2">
      <c r="A1626" s="156">
        <f>Ocorrências!G1622</f>
        <v>0</v>
      </c>
      <c r="B1626" s="136">
        <f>Ocorrências!B1622</f>
        <v>0</v>
      </c>
      <c r="C1626" s="136">
        <f>Ocorrências!C1622</f>
        <v>0</v>
      </c>
      <c r="D1626" s="136">
        <f>Ocorrências!D1622</f>
        <v>0</v>
      </c>
      <c r="E1626" s="136">
        <f>Ocorrências!E1622</f>
        <v>0</v>
      </c>
      <c r="F1626" s="136">
        <f>Ocorrências!F1622</f>
        <v>0</v>
      </c>
      <c r="G1626" s="135">
        <f>Ocorrências!A1622</f>
        <v>0</v>
      </c>
      <c r="H1626" s="136">
        <f>Ocorrências!H1622</f>
        <v>0</v>
      </c>
    </row>
    <row r="1627" spans="1:8" x14ac:dyDescent="0.2">
      <c r="A1627" s="156">
        <f>Ocorrências!G1623</f>
        <v>0</v>
      </c>
      <c r="B1627" s="136">
        <f>Ocorrências!B1623</f>
        <v>0</v>
      </c>
      <c r="C1627" s="136">
        <f>Ocorrências!C1623</f>
        <v>0</v>
      </c>
      <c r="D1627" s="136">
        <f>Ocorrências!D1623</f>
        <v>0</v>
      </c>
      <c r="E1627" s="136">
        <f>Ocorrências!E1623</f>
        <v>0</v>
      </c>
      <c r="F1627" s="136">
        <f>Ocorrências!F1623</f>
        <v>0</v>
      </c>
      <c r="G1627" s="135">
        <f>Ocorrências!A1623</f>
        <v>0</v>
      </c>
      <c r="H1627" s="136">
        <f>Ocorrências!H1623</f>
        <v>0</v>
      </c>
    </row>
    <row r="1628" spans="1:8" x14ac:dyDescent="0.2">
      <c r="A1628" s="156">
        <f>Ocorrências!G1624</f>
        <v>0</v>
      </c>
      <c r="B1628" s="136">
        <f>Ocorrências!B1624</f>
        <v>0</v>
      </c>
      <c r="C1628" s="136">
        <f>Ocorrências!C1624</f>
        <v>0</v>
      </c>
      <c r="D1628" s="136">
        <f>Ocorrências!D1624</f>
        <v>0</v>
      </c>
      <c r="E1628" s="136">
        <f>Ocorrências!E1624</f>
        <v>0</v>
      </c>
      <c r="F1628" s="136">
        <f>Ocorrências!F1624</f>
        <v>0</v>
      </c>
      <c r="G1628" s="135">
        <f>Ocorrências!A1624</f>
        <v>0</v>
      </c>
      <c r="H1628" s="136">
        <f>Ocorrências!H1624</f>
        <v>0</v>
      </c>
    </row>
    <row r="1629" spans="1:8" x14ac:dyDescent="0.2">
      <c r="A1629" s="156">
        <f>Ocorrências!G1625</f>
        <v>0</v>
      </c>
      <c r="B1629" s="136">
        <f>Ocorrências!B1625</f>
        <v>0</v>
      </c>
      <c r="C1629" s="136">
        <f>Ocorrências!C1625</f>
        <v>0</v>
      </c>
      <c r="D1629" s="136">
        <f>Ocorrências!D1625</f>
        <v>0</v>
      </c>
      <c r="E1629" s="136">
        <f>Ocorrências!E1625</f>
        <v>0</v>
      </c>
      <c r="F1629" s="136">
        <f>Ocorrências!F1625</f>
        <v>0</v>
      </c>
      <c r="G1629" s="135">
        <f>Ocorrências!A1625</f>
        <v>0</v>
      </c>
      <c r="H1629" s="136">
        <f>Ocorrências!H1625</f>
        <v>0</v>
      </c>
    </row>
    <row r="1630" spans="1:8" x14ac:dyDescent="0.2">
      <c r="A1630" s="156">
        <f>Ocorrências!G1626</f>
        <v>0</v>
      </c>
      <c r="B1630" s="136">
        <f>Ocorrências!B1626</f>
        <v>0</v>
      </c>
      <c r="C1630" s="136">
        <f>Ocorrências!C1626</f>
        <v>0</v>
      </c>
      <c r="D1630" s="136">
        <f>Ocorrências!D1626</f>
        <v>0</v>
      </c>
      <c r="E1630" s="136">
        <f>Ocorrências!E1626</f>
        <v>0</v>
      </c>
      <c r="F1630" s="136">
        <f>Ocorrências!F1626</f>
        <v>0</v>
      </c>
      <c r="G1630" s="135">
        <f>Ocorrências!A1626</f>
        <v>0</v>
      </c>
      <c r="H1630" s="136">
        <f>Ocorrências!H1626</f>
        <v>0</v>
      </c>
    </row>
    <row r="1631" spans="1:8" x14ac:dyDescent="0.2">
      <c r="A1631" s="156">
        <f>Ocorrências!G1627</f>
        <v>0</v>
      </c>
      <c r="B1631" s="136">
        <f>Ocorrências!B1627</f>
        <v>0</v>
      </c>
      <c r="C1631" s="136">
        <f>Ocorrências!C1627</f>
        <v>0</v>
      </c>
      <c r="D1631" s="136">
        <f>Ocorrências!D1627</f>
        <v>0</v>
      </c>
      <c r="E1631" s="136">
        <f>Ocorrências!E1627</f>
        <v>0</v>
      </c>
      <c r="F1631" s="136">
        <f>Ocorrências!F1627</f>
        <v>0</v>
      </c>
      <c r="G1631" s="135">
        <f>Ocorrências!A1627</f>
        <v>0</v>
      </c>
      <c r="H1631" s="136">
        <f>Ocorrências!H1627</f>
        <v>0</v>
      </c>
    </row>
    <row r="1632" spans="1:8" x14ac:dyDescent="0.2">
      <c r="A1632" s="156">
        <f>Ocorrências!G1628</f>
        <v>0</v>
      </c>
      <c r="B1632" s="136">
        <f>Ocorrências!B1628</f>
        <v>0</v>
      </c>
      <c r="C1632" s="136">
        <f>Ocorrências!C1628</f>
        <v>0</v>
      </c>
      <c r="D1632" s="136">
        <f>Ocorrências!D1628</f>
        <v>0</v>
      </c>
      <c r="E1632" s="136">
        <f>Ocorrências!E1628</f>
        <v>0</v>
      </c>
      <c r="F1632" s="136">
        <f>Ocorrências!F1628</f>
        <v>0</v>
      </c>
      <c r="G1632" s="135">
        <f>Ocorrências!A1628</f>
        <v>0</v>
      </c>
      <c r="H1632" s="136">
        <f>Ocorrências!H1628</f>
        <v>0</v>
      </c>
    </row>
    <row r="1633" spans="1:8" x14ac:dyDescent="0.2">
      <c r="A1633" s="156">
        <f>Ocorrências!G1629</f>
        <v>0</v>
      </c>
      <c r="B1633" s="136">
        <f>Ocorrências!B1629</f>
        <v>0</v>
      </c>
      <c r="C1633" s="136">
        <f>Ocorrências!C1629</f>
        <v>0</v>
      </c>
      <c r="D1633" s="136">
        <f>Ocorrências!D1629</f>
        <v>0</v>
      </c>
      <c r="E1633" s="136">
        <f>Ocorrências!E1629</f>
        <v>0</v>
      </c>
      <c r="F1633" s="136">
        <f>Ocorrências!F1629</f>
        <v>0</v>
      </c>
      <c r="G1633" s="135">
        <f>Ocorrências!A1629</f>
        <v>0</v>
      </c>
      <c r="H1633" s="136">
        <f>Ocorrências!H1629</f>
        <v>0</v>
      </c>
    </row>
    <row r="1634" spans="1:8" x14ac:dyDescent="0.2">
      <c r="A1634" s="156">
        <f>Ocorrências!G1630</f>
        <v>0</v>
      </c>
      <c r="B1634" s="136">
        <f>Ocorrências!B1630</f>
        <v>0</v>
      </c>
      <c r="C1634" s="136">
        <f>Ocorrências!C1630</f>
        <v>0</v>
      </c>
      <c r="D1634" s="136">
        <f>Ocorrências!D1630</f>
        <v>0</v>
      </c>
      <c r="E1634" s="136">
        <f>Ocorrências!E1630</f>
        <v>0</v>
      </c>
      <c r="F1634" s="136">
        <f>Ocorrências!F1630</f>
        <v>0</v>
      </c>
      <c r="G1634" s="135">
        <f>Ocorrências!A1630</f>
        <v>0</v>
      </c>
      <c r="H1634" s="136">
        <f>Ocorrências!H1630</f>
        <v>0</v>
      </c>
    </row>
    <row r="1635" spans="1:8" x14ac:dyDescent="0.2">
      <c r="A1635" s="156">
        <f>Ocorrências!G1631</f>
        <v>0</v>
      </c>
      <c r="B1635" s="136">
        <f>Ocorrências!B1631</f>
        <v>0</v>
      </c>
      <c r="C1635" s="136">
        <f>Ocorrências!C1631</f>
        <v>0</v>
      </c>
      <c r="D1635" s="136">
        <f>Ocorrências!D1631</f>
        <v>0</v>
      </c>
      <c r="E1635" s="136">
        <f>Ocorrências!E1631</f>
        <v>0</v>
      </c>
      <c r="F1635" s="136">
        <f>Ocorrências!F1631</f>
        <v>0</v>
      </c>
      <c r="G1635" s="135">
        <f>Ocorrências!A1631</f>
        <v>0</v>
      </c>
      <c r="H1635" s="136">
        <f>Ocorrências!H1631</f>
        <v>0</v>
      </c>
    </row>
    <row r="1636" spans="1:8" x14ac:dyDescent="0.2">
      <c r="A1636" s="156">
        <f>Ocorrências!G1632</f>
        <v>0</v>
      </c>
      <c r="B1636" s="136">
        <f>Ocorrências!B1632</f>
        <v>0</v>
      </c>
      <c r="C1636" s="136">
        <f>Ocorrências!C1632</f>
        <v>0</v>
      </c>
      <c r="D1636" s="136">
        <f>Ocorrências!D1632</f>
        <v>0</v>
      </c>
      <c r="E1636" s="136">
        <f>Ocorrências!E1632</f>
        <v>0</v>
      </c>
      <c r="F1636" s="136">
        <f>Ocorrências!F1632</f>
        <v>0</v>
      </c>
      <c r="G1636" s="135">
        <f>Ocorrências!A1632</f>
        <v>0</v>
      </c>
      <c r="H1636" s="136">
        <f>Ocorrências!H1632</f>
        <v>0</v>
      </c>
    </row>
    <row r="1637" spans="1:8" x14ac:dyDescent="0.2">
      <c r="A1637" s="156">
        <f>Ocorrências!G1633</f>
        <v>0</v>
      </c>
      <c r="B1637" s="136">
        <f>Ocorrências!B1633</f>
        <v>0</v>
      </c>
      <c r="C1637" s="136">
        <f>Ocorrências!C1633</f>
        <v>0</v>
      </c>
      <c r="D1637" s="136">
        <f>Ocorrências!D1633</f>
        <v>0</v>
      </c>
      <c r="E1637" s="136">
        <f>Ocorrências!E1633</f>
        <v>0</v>
      </c>
      <c r="F1637" s="136">
        <f>Ocorrências!F1633</f>
        <v>0</v>
      </c>
      <c r="G1637" s="135">
        <f>Ocorrências!A1633</f>
        <v>0</v>
      </c>
      <c r="H1637" s="136">
        <f>Ocorrências!H1633</f>
        <v>0</v>
      </c>
    </row>
    <row r="1638" spans="1:8" x14ac:dyDescent="0.2">
      <c r="A1638" s="156">
        <f>Ocorrências!G1634</f>
        <v>0</v>
      </c>
      <c r="B1638" s="136">
        <f>Ocorrências!B1634</f>
        <v>0</v>
      </c>
      <c r="C1638" s="136">
        <f>Ocorrências!C1634</f>
        <v>0</v>
      </c>
      <c r="D1638" s="136">
        <f>Ocorrências!D1634</f>
        <v>0</v>
      </c>
      <c r="E1638" s="136">
        <f>Ocorrências!E1634</f>
        <v>0</v>
      </c>
      <c r="F1638" s="136">
        <f>Ocorrências!F1634</f>
        <v>0</v>
      </c>
      <c r="G1638" s="135">
        <f>Ocorrências!A1634</f>
        <v>0</v>
      </c>
      <c r="H1638" s="136">
        <f>Ocorrências!H1634</f>
        <v>0</v>
      </c>
    </row>
    <row r="1639" spans="1:8" x14ac:dyDescent="0.2">
      <c r="A1639" s="156">
        <f>Ocorrências!G1635</f>
        <v>0</v>
      </c>
      <c r="B1639" s="136">
        <f>Ocorrências!B1635</f>
        <v>0</v>
      </c>
      <c r="C1639" s="136">
        <f>Ocorrências!C1635</f>
        <v>0</v>
      </c>
      <c r="D1639" s="136">
        <f>Ocorrências!D1635</f>
        <v>0</v>
      </c>
      <c r="E1639" s="136">
        <f>Ocorrências!E1635</f>
        <v>0</v>
      </c>
      <c r="F1639" s="136">
        <f>Ocorrências!F1635</f>
        <v>0</v>
      </c>
      <c r="G1639" s="135">
        <f>Ocorrências!A1635</f>
        <v>0</v>
      </c>
      <c r="H1639" s="136">
        <f>Ocorrências!H1635</f>
        <v>0</v>
      </c>
    </row>
    <row r="1640" spans="1:8" x14ac:dyDescent="0.2">
      <c r="A1640" s="156">
        <f>Ocorrências!G1636</f>
        <v>0</v>
      </c>
      <c r="B1640" s="136">
        <f>Ocorrências!B1636</f>
        <v>0</v>
      </c>
      <c r="C1640" s="136">
        <f>Ocorrências!C1636</f>
        <v>0</v>
      </c>
      <c r="D1640" s="136">
        <f>Ocorrências!D1636</f>
        <v>0</v>
      </c>
      <c r="E1640" s="136">
        <f>Ocorrências!E1636</f>
        <v>0</v>
      </c>
      <c r="F1640" s="136">
        <f>Ocorrências!F1636</f>
        <v>0</v>
      </c>
      <c r="G1640" s="135">
        <f>Ocorrências!A1636</f>
        <v>0</v>
      </c>
      <c r="H1640" s="136">
        <f>Ocorrências!H1636</f>
        <v>0</v>
      </c>
    </row>
    <row r="1641" spans="1:8" x14ac:dyDescent="0.2">
      <c r="A1641" s="156">
        <f>Ocorrências!G1637</f>
        <v>0</v>
      </c>
      <c r="B1641" s="136">
        <f>Ocorrências!B1637</f>
        <v>0</v>
      </c>
      <c r="C1641" s="136">
        <f>Ocorrências!C1637</f>
        <v>0</v>
      </c>
      <c r="D1641" s="136">
        <f>Ocorrências!D1637</f>
        <v>0</v>
      </c>
      <c r="E1641" s="136">
        <f>Ocorrências!E1637</f>
        <v>0</v>
      </c>
      <c r="F1641" s="136">
        <f>Ocorrências!F1637</f>
        <v>0</v>
      </c>
      <c r="G1641" s="135">
        <f>Ocorrências!A1637</f>
        <v>0</v>
      </c>
      <c r="H1641" s="136">
        <f>Ocorrências!H1637</f>
        <v>0</v>
      </c>
    </row>
    <row r="1642" spans="1:8" x14ac:dyDescent="0.2">
      <c r="A1642" s="156">
        <f>Ocorrências!G1638</f>
        <v>0</v>
      </c>
      <c r="B1642" s="136">
        <f>Ocorrências!B1638</f>
        <v>0</v>
      </c>
      <c r="C1642" s="136">
        <f>Ocorrências!C1638</f>
        <v>0</v>
      </c>
      <c r="D1642" s="136">
        <f>Ocorrências!D1638</f>
        <v>0</v>
      </c>
      <c r="E1642" s="136">
        <f>Ocorrências!E1638</f>
        <v>0</v>
      </c>
      <c r="F1642" s="136">
        <f>Ocorrências!F1638</f>
        <v>0</v>
      </c>
      <c r="G1642" s="135">
        <f>Ocorrências!A1638</f>
        <v>0</v>
      </c>
      <c r="H1642" s="136">
        <f>Ocorrências!H1638</f>
        <v>0</v>
      </c>
    </row>
    <row r="1643" spans="1:8" x14ac:dyDescent="0.2">
      <c r="A1643" s="156">
        <f>Ocorrências!G1639</f>
        <v>0</v>
      </c>
      <c r="B1643" s="136">
        <f>Ocorrências!B1639</f>
        <v>0</v>
      </c>
      <c r="C1643" s="136">
        <f>Ocorrências!C1639</f>
        <v>0</v>
      </c>
      <c r="D1643" s="136">
        <f>Ocorrências!D1639</f>
        <v>0</v>
      </c>
      <c r="E1643" s="136">
        <f>Ocorrências!E1639</f>
        <v>0</v>
      </c>
      <c r="F1643" s="136">
        <f>Ocorrências!F1639</f>
        <v>0</v>
      </c>
      <c r="G1643" s="135">
        <f>Ocorrências!A1639</f>
        <v>0</v>
      </c>
      <c r="H1643" s="136">
        <f>Ocorrências!H1639</f>
        <v>0</v>
      </c>
    </row>
    <row r="1644" spans="1:8" x14ac:dyDescent="0.2">
      <c r="A1644" s="156">
        <f>Ocorrências!G1640</f>
        <v>0</v>
      </c>
      <c r="B1644" s="136">
        <f>Ocorrências!B1640</f>
        <v>0</v>
      </c>
      <c r="C1644" s="136">
        <f>Ocorrências!C1640</f>
        <v>0</v>
      </c>
      <c r="D1644" s="136">
        <f>Ocorrências!D1640</f>
        <v>0</v>
      </c>
      <c r="E1644" s="136">
        <f>Ocorrências!E1640</f>
        <v>0</v>
      </c>
      <c r="F1644" s="136">
        <f>Ocorrências!F1640</f>
        <v>0</v>
      </c>
      <c r="G1644" s="135">
        <f>Ocorrências!A1640</f>
        <v>0</v>
      </c>
      <c r="H1644" s="136">
        <f>Ocorrências!H1640</f>
        <v>0</v>
      </c>
    </row>
    <row r="1645" spans="1:8" x14ac:dyDescent="0.2">
      <c r="A1645" s="156">
        <f>Ocorrências!G1641</f>
        <v>0</v>
      </c>
      <c r="B1645" s="136">
        <f>Ocorrências!B1641</f>
        <v>0</v>
      </c>
      <c r="C1645" s="136">
        <f>Ocorrências!C1641</f>
        <v>0</v>
      </c>
      <c r="D1645" s="136">
        <f>Ocorrências!D1641</f>
        <v>0</v>
      </c>
      <c r="E1645" s="136">
        <f>Ocorrências!E1641</f>
        <v>0</v>
      </c>
      <c r="F1645" s="136">
        <f>Ocorrências!F1641</f>
        <v>0</v>
      </c>
      <c r="G1645" s="135">
        <f>Ocorrências!A1641</f>
        <v>0</v>
      </c>
      <c r="H1645" s="136">
        <f>Ocorrências!H1641</f>
        <v>0</v>
      </c>
    </row>
    <row r="1646" spans="1:8" x14ac:dyDescent="0.2">
      <c r="A1646" s="156">
        <f>Ocorrências!G1642</f>
        <v>0</v>
      </c>
      <c r="B1646" s="136">
        <f>Ocorrências!B1642</f>
        <v>0</v>
      </c>
      <c r="C1646" s="136">
        <f>Ocorrências!C1642</f>
        <v>0</v>
      </c>
      <c r="D1646" s="136">
        <f>Ocorrências!D1642</f>
        <v>0</v>
      </c>
      <c r="E1646" s="136">
        <f>Ocorrências!E1642</f>
        <v>0</v>
      </c>
      <c r="F1646" s="136">
        <f>Ocorrências!F1642</f>
        <v>0</v>
      </c>
      <c r="G1646" s="135">
        <f>Ocorrências!A1642</f>
        <v>0</v>
      </c>
      <c r="H1646" s="136">
        <f>Ocorrências!H1642</f>
        <v>0</v>
      </c>
    </row>
    <row r="1647" spans="1:8" x14ac:dyDescent="0.2">
      <c r="A1647" s="156">
        <f>Ocorrências!G1643</f>
        <v>0</v>
      </c>
      <c r="B1647" s="136">
        <f>Ocorrências!B1643</f>
        <v>0</v>
      </c>
      <c r="C1647" s="136">
        <f>Ocorrências!C1643</f>
        <v>0</v>
      </c>
      <c r="D1647" s="136">
        <f>Ocorrências!D1643</f>
        <v>0</v>
      </c>
      <c r="E1647" s="136">
        <f>Ocorrências!E1643</f>
        <v>0</v>
      </c>
      <c r="F1647" s="136">
        <f>Ocorrências!F1643</f>
        <v>0</v>
      </c>
      <c r="G1647" s="135">
        <f>Ocorrências!A1643</f>
        <v>0</v>
      </c>
      <c r="H1647" s="136">
        <f>Ocorrências!H1643</f>
        <v>0</v>
      </c>
    </row>
    <row r="1648" spans="1:8" x14ac:dyDescent="0.2">
      <c r="A1648" s="156">
        <f>Ocorrências!G1644</f>
        <v>0</v>
      </c>
      <c r="B1648" s="136">
        <f>Ocorrências!B1644</f>
        <v>0</v>
      </c>
      <c r="C1648" s="136">
        <f>Ocorrências!C1644</f>
        <v>0</v>
      </c>
      <c r="D1648" s="136">
        <f>Ocorrências!D1644</f>
        <v>0</v>
      </c>
      <c r="E1648" s="136">
        <f>Ocorrências!E1644</f>
        <v>0</v>
      </c>
      <c r="F1648" s="136">
        <f>Ocorrências!F1644</f>
        <v>0</v>
      </c>
      <c r="G1648" s="135">
        <f>Ocorrências!A1644</f>
        <v>0</v>
      </c>
      <c r="H1648" s="136">
        <f>Ocorrências!H1644</f>
        <v>0</v>
      </c>
    </row>
    <row r="1649" spans="1:8" x14ac:dyDescent="0.2">
      <c r="A1649" s="156">
        <f>Ocorrências!G1645</f>
        <v>0</v>
      </c>
      <c r="B1649" s="136">
        <f>Ocorrências!B1645</f>
        <v>0</v>
      </c>
      <c r="C1649" s="136">
        <f>Ocorrências!C1645</f>
        <v>0</v>
      </c>
      <c r="D1649" s="136">
        <f>Ocorrências!D1645</f>
        <v>0</v>
      </c>
      <c r="E1649" s="136">
        <f>Ocorrências!E1645</f>
        <v>0</v>
      </c>
      <c r="F1649" s="136">
        <f>Ocorrências!F1645</f>
        <v>0</v>
      </c>
      <c r="G1649" s="135">
        <f>Ocorrências!A1645</f>
        <v>0</v>
      </c>
      <c r="H1649" s="136">
        <f>Ocorrências!H1645</f>
        <v>0</v>
      </c>
    </row>
    <row r="1650" spans="1:8" x14ac:dyDescent="0.2">
      <c r="A1650" s="156">
        <f>Ocorrências!G1646</f>
        <v>0</v>
      </c>
      <c r="B1650" s="136">
        <f>Ocorrências!B1646</f>
        <v>0</v>
      </c>
      <c r="C1650" s="136">
        <f>Ocorrências!C1646</f>
        <v>0</v>
      </c>
      <c r="D1650" s="136">
        <f>Ocorrências!D1646</f>
        <v>0</v>
      </c>
      <c r="E1650" s="136">
        <f>Ocorrências!E1646</f>
        <v>0</v>
      </c>
      <c r="F1650" s="136">
        <f>Ocorrências!F1646</f>
        <v>0</v>
      </c>
      <c r="G1650" s="135">
        <f>Ocorrências!A1646</f>
        <v>0</v>
      </c>
      <c r="H1650" s="136">
        <f>Ocorrências!H1646</f>
        <v>0</v>
      </c>
    </row>
    <row r="1651" spans="1:8" x14ac:dyDescent="0.2">
      <c r="A1651" s="156">
        <f>Ocorrências!G1647</f>
        <v>0</v>
      </c>
      <c r="B1651" s="136">
        <f>Ocorrências!B1647</f>
        <v>0</v>
      </c>
      <c r="C1651" s="136">
        <f>Ocorrências!C1647</f>
        <v>0</v>
      </c>
      <c r="D1651" s="136">
        <f>Ocorrências!D1647</f>
        <v>0</v>
      </c>
      <c r="E1651" s="136">
        <f>Ocorrências!E1647</f>
        <v>0</v>
      </c>
      <c r="F1651" s="136">
        <f>Ocorrências!F1647</f>
        <v>0</v>
      </c>
      <c r="G1651" s="135">
        <f>Ocorrências!A1647</f>
        <v>0</v>
      </c>
      <c r="H1651" s="136">
        <f>Ocorrências!H1647</f>
        <v>0</v>
      </c>
    </row>
    <row r="1652" spans="1:8" x14ac:dyDescent="0.2">
      <c r="A1652" s="156">
        <f>Ocorrências!G1648</f>
        <v>0</v>
      </c>
      <c r="B1652" s="136">
        <f>Ocorrências!B1648</f>
        <v>0</v>
      </c>
      <c r="C1652" s="136">
        <f>Ocorrências!C1648</f>
        <v>0</v>
      </c>
      <c r="D1652" s="136">
        <f>Ocorrências!D1648</f>
        <v>0</v>
      </c>
      <c r="E1652" s="136">
        <f>Ocorrências!E1648</f>
        <v>0</v>
      </c>
      <c r="F1652" s="136">
        <f>Ocorrências!F1648</f>
        <v>0</v>
      </c>
      <c r="G1652" s="135">
        <f>Ocorrências!A1648</f>
        <v>0</v>
      </c>
      <c r="H1652" s="136">
        <f>Ocorrências!H1648</f>
        <v>0</v>
      </c>
    </row>
    <row r="1653" spans="1:8" x14ac:dyDescent="0.2">
      <c r="A1653" s="156">
        <f>Ocorrências!G1649</f>
        <v>0</v>
      </c>
      <c r="B1653" s="136">
        <f>Ocorrências!B1649</f>
        <v>0</v>
      </c>
      <c r="C1653" s="136">
        <f>Ocorrências!C1649</f>
        <v>0</v>
      </c>
      <c r="D1653" s="136">
        <f>Ocorrências!D1649</f>
        <v>0</v>
      </c>
      <c r="E1653" s="136">
        <f>Ocorrências!E1649</f>
        <v>0</v>
      </c>
      <c r="F1653" s="136">
        <f>Ocorrências!F1649</f>
        <v>0</v>
      </c>
      <c r="G1653" s="135">
        <f>Ocorrências!A1649</f>
        <v>0</v>
      </c>
      <c r="H1653" s="136">
        <f>Ocorrências!H1649</f>
        <v>0</v>
      </c>
    </row>
    <row r="1654" spans="1:8" x14ac:dyDescent="0.2">
      <c r="A1654" s="156">
        <f>Ocorrências!G1650</f>
        <v>0</v>
      </c>
      <c r="B1654" s="136">
        <f>Ocorrências!B1650</f>
        <v>0</v>
      </c>
      <c r="C1654" s="136">
        <f>Ocorrências!C1650</f>
        <v>0</v>
      </c>
      <c r="D1654" s="136">
        <f>Ocorrências!D1650</f>
        <v>0</v>
      </c>
      <c r="E1654" s="136">
        <f>Ocorrências!E1650</f>
        <v>0</v>
      </c>
      <c r="F1654" s="136">
        <f>Ocorrências!F1650</f>
        <v>0</v>
      </c>
      <c r="G1654" s="135">
        <f>Ocorrências!A1650</f>
        <v>0</v>
      </c>
      <c r="H1654" s="136">
        <f>Ocorrências!H1650</f>
        <v>0</v>
      </c>
    </row>
    <row r="1655" spans="1:8" x14ac:dyDescent="0.2">
      <c r="A1655" s="156">
        <f>Ocorrências!G1651</f>
        <v>0</v>
      </c>
      <c r="B1655" s="136">
        <f>Ocorrências!B1651</f>
        <v>0</v>
      </c>
      <c r="C1655" s="136">
        <f>Ocorrências!C1651</f>
        <v>0</v>
      </c>
      <c r="D1655" s="136">
        <f>Ocorrências!D1651</f>
        <v>0</v>
      </c>
      <c r="E1655" s="136">
        <f>Ocorrências!E1651</f>
        <v>0</v>
      </c>
      <c r="F1655" s="136">
        <f>Ocorrências!F1651</f>
        <v>0</v>
      </c>
      <c r="G1655" s="135">
        <f>Ocorrências!A1651</f>
        <v>0</v>
      </c>
      <c r="H1655" s="136">
        <f>Ocorrências!H1651</f>
        <v>0</v>
      </c>
    </row>
    <row r="1656" spans="1:8" x14ac:dyDescent="0.2">
      <c r="A1656" s="156">
        <f>Ocorrências!G1652</f>
        <v>0</v>
      </c>
      <c r="B1656" s="136">
        <f>Ocorrências!B1652</f>
        <v>0</v>
      </c>
      <c r="C1656" s="136">
        <f>Ocorrências!C1652</f>
        <v>0</v>
      </c>
      <c r="D1656" s="136">
        <f>Ocorrências!D1652</f>
        <v>0</v>
      </c>
      <c r="E1656" s="136">
        <f>Ocorrências!E1652</f>
        <v>0</v>
      </c>
      <c r="F1656" s="136">
        <f>Ocorrências!F1652</f>
        <v>0</v>
      </c>
      <c r="G1656" s="135">
        <f>Ocorrências!A1652</f>
        <v>0</v>
      </c>
      <c r="H1656" s="136">
        <f>Ocorrências!H1652</f>
        <v>0</v>
      </c>
    </row>
    <row r="1657" spans="1:8" x14ac:dyDescent="0.2">
      <c r="A1657" s="156">
        <f>Ocorrências!G1653</f>
        <v>0</v>
      </c>
      <c r="B1657" s="136">
        <f>Ocorrências!B1653</f>
        <v>0</v>
      </c>
      <c r="C1657" s="136">
        <f>Ocorrências!C1653</f>
        <v>0</v>
      </c>
      <c r="D1657" s="136">
        <f>Ocorrências!D1653</f>
        <v>0</v>
      </c>
      <c r="E1657" s="136">
        <f>Ocorrências!E1653</f>
        <v>0</v>
      </c>
      <c r="F1657" s="136">
        <f>Ocorrências!F1653</f>
        <v>0</v>
      </c>
      <c r="G1657" s="135">
        <f>Ocorrências!A1653</f>
        <v>0</v>
      </c>
      <c r="H1657" s="136">
        <f>Ocorrências!H1653</f>
        <v>0</v>
      </c>
    </row>
    <row r="1658" spans="1:8" x14ac:dyDescent="0.2">
      <c r="A1658" s="156">
        <f>Ocorrências!G1654</f>
        <v>0</v>
      </c>
      <c r="B1658" s="136">
        <f>Ocorrências!B1654</f>
        <v>0</v>
      </c>
      <c r="C1658" s="136">
        <f>Ocorrências!C1654</f>
        <v>0</v>
      </c>
      <c r="D1658" s="136">
        <f>Ocorrências!D1654</f>
        <v>0</v>
      </c>
      <c r="E1658" s="136">
        <f>Ocorrências!E1654</f>
        <v>0</v>
      </c>
      <c r="F1658" s="136">
        <f>Ocorrências!F1654</f>
        <v>0</v>
      </c>
      <c r="G1658" s="135">
        <f>Ocorrências!A1654</f>
        <v>0</v>
      </c>
      <c r="H1658" s="136">
        <f>Ocorrências!H1654</f>
        <v>0</v>
      </c>
    </row>
    <row r="1659" spans="1:8" x14ac:dyDescent="0.2">
      <c r="A1659" s="156">
        <f>Ocorrências!G1655</f>
        <v>0</v>
      </c>
      <c r="B1659" s="136">
        <f>Ocorrências!B1655</f>
        <v>0</v>
      </c>
      <c r="C1659" s="136">
        <f>Ocorrências!C1655</f>
        <v>0</v>
      </c>
      <c r="D1659" s="136">
        <f>Ocorrências!D1655</f>
        <v>0</v>
      </c>
      <c r="E1659" s="136">
        <f>Ocorrências!E1655</f>
        <v>0</v>
      </c>
      <c r="F1659" s="136">
        <f>Ocorrências!F1655</f>
        <v>0</v>
      </c>
      <c r="G1659" s="135">
        <f>Ocorrências!A1655</f>
        <v>0</v>
      </c>
      <c r="H1659" s="136">
        <f>Ocorrências!H1655</f>
        <v>0</v>
      </c>
    </row>
    <row r="1660" spans="1:8" x14ac:dyDescent="0.2">
      <c r="A1660" s="156">
        <f>Ocorrências!G1656</f>
        <v>0</v>
      </c>
      <c r="B1660" s="136">
        <f>Ocorrências!B1656</f>
        <v>0</v>
      </c>
      <c r="C1660" s="136">
        <f>Ocorrências!C1656</f>
        <v>0</v>
      </c>
      <c r="D1660" s="136">
        <f>Ocorrências!D1656</f>
        <v>0</v>
      </c>
      <c r="E1660" s="136">
        <f>Ocorrências!E1656</f>
        <v>0</v>
      </c>
      <c r="F1660" s="136">
        <f>Ocorrências!F1656</f>
        <v>0</v>
      </c>
      <c r="G1660" s="135">
        <f>Ocorrências!A1656</f>
        <v>0</v>
      </c>
      <c r="H1660" s="136">
        <f>Ocorrências!H1656</f>
        <v>0</v>
      </c>
    </row>
    <row r="1661" spans="1:8" x14ac:dyDescent="0.2">
      <c r="A1661" s="156">
        <f>Ocorrências!G1657</f>
        <v>0</v>
      </c>
      <c r="B1661" s="136">
        <f>Ocorrências!B1657</f>
        <v>0</v>
      </c>
      <c r="C1661" s="136">
        <f>Ocorrências!C1657</f>
        <v>0</v>
      </c>
      <c r="D1661" s="136">
        <f>Ocorrências!D1657</f>
        <v>0</v>
      </c>
      <c r="E1661" s="136">
        <f>Ocorrências!E1657</f>
        <v>0</v>
      </c>
      <c r="F1661" s="136">
        <f>Ocorrências!F1657</f>
        <v>0</v>
      </c>
      <c r="G1661" s="135">
        <f>Ocorrências!A1657</f>
        <v>0</v>
      </c>
      <c r="H1661" s="136">
        <f>Ocorrências!H1657</f>
        <v>0</v>
      </c>
    </row>
    <row r="1662" spans="1:8" x14ac:dyDescent="0.2">
      <c r="A1662" s="156">
        <f>Ocorrências!G1658</f>
        <v>0</v>
      </c>
      <c r="B1662" s="136">
        <f>Ocorrências!B1658</f>
        <v>0</v>
      </c>
      <c r="C1662" s="136">
        <f>Ocorrências!C1658</f>
        <v>0</v>
      </c>
      <c r="D1662" s="136">
        <f>Ocorrências!D1658</f>
        <v>0</v>
      </c>
      <c r="E1662" s="136">
        <f>Ocorrências!E1658</f>
        <v>0</v>
      </c>
      <c r="F1662" s="136">
        <f>Ocorrências!F1658</f>
        <v>0</v>
      </c>
      <c r="G1662" s="135">
        <f>Ocorrências!A1658</f>
        <v>0</v>
      </c>
      <c r="H1662" s="136">
        <f>Ocorrências!H1658</f>
        <v>0</v>
      </c>
    </row>
    <row r="1663" spans="1:8" x14ac:dyDescent="0.2">
      <c r="A1663" s="156">
        <f>Ocorrências!G1659</f>
        <v>0</v>
      </c>
      <c r="B1663" s="136">
        <f>Ocorrências!B1659</f>
        <v>0</v>
      </c>
      <c r="C1663" s="136">
        <f>Ocorrências!C1659</f>
        <v>0</v>
      </c>
      <c r="D1663" s="136">
        <f>Ocorrências!D1659</f>
        <v>0</v>
      </c>
      <c r="E1663" s="136">
        <f>Ocorrências!E1659</f>
        <v>0</v>
      </c>
      <c r="F1663" s="136">
        <f>Ocorrências!F1659</f>
        <v>0</v>
      </c>
      <c r="G1663" s="135">
        <f>Ocorrências!A1659</f>
        <v>0</v>
      </c>
      <c r="H1663" s="136">
        <f>Ocorrências!H1659</f>
        <v>0</v>
      </c>
    </row>
    <row r="1664" spans="1:8" x14ac:dyDescent="0.2">
      <c r="A1664" s="156">
        <f>Ocorrências!G1660</f>
        <v>0</v>
      </c>
      <c r="B1664" s="136">
        <f>Ocorrências!B1660</f>
        <v>0</v>
      </c>
      <c r="C1664" s="136">
        <f>Ocorrências!C1660</f>
        <v>0</v>
      </c>
      <c r="D1664" s="136">
        <f>Ocorrências!D1660</f>
        <v>0</v>
      </c>
      <c r="E1664" s="136">
        <f>Ocorrências!E1660</f>
        <v>0</v>
      </c>
      <c r="F1664" s="136">
        <f>Ocorrências!F1660</f>
        <v>0</v>
      </c>
      <c r="G1664" s="135">
        <f>Ocorrências!A1660</f>
        <v>0</v>
      </c>
      <c r="H1664" s="136">
        <f>Ocorrências!H1660</f>
        <v>0</v>
      </c>
    </row>
    <row r="1665" spans="1:8" x14ac:dyDescent="0.2">
      <c r="A1665" s="156">
        <f>Ocorrências!G1661</f>
        <v>0</v>
      </c>
      <c r="B1665" s="136">
        <f>Ocorrências!B1661</f>
        <v>0</v>
      </c>
      <c r="C1665" s="136">
        <f>Ocorrências!C1661</f>
        <v>0</v>
      </c>
      <c r="D1665" s="136">
        <f>Ocorrências!D1661</f>
        <v>0</v>
      </c>
      <c r="E1665" s="136">
        <f>Ocorrências!E1661</f>
        <v>0</v>
      </c>
      <c r="F1665" s="136">
        <f>Ocorrências!F1661</f>
        <v>0</v>
      </c>
      <c r="G1665" s="135">
        <f>Ocorrências!A1661</f>
        <v>0</v>
      </c>
      <c r="H1665" s="136">
        <f>Ocorrências!H1661</f>
        <v>0</v>
      </c>
    </row>
    <row r="1666" spans="1:8" x14ac:dyDescent="0.2">
      <c r="A1666" s="156">
        <f>Ocorrências!G1662</f>
        <v>0</v>
      </c>
      <c r="B1666" s="136">
        <f>Ocorrências!B1662</f>
        <v>0</v>
      </c>
      <c r="C1666" s="136">
        <f>Ocorrências!C1662</f>
        <v>0</v>
      </c>
      <c r="D1666" s="136">
        <f>Ocorrências!D1662</f>
        <v>0</v>
      </c>
      <c r="E1666" s="136">
        <f>Ocorrências!E1662</f>
        <v>0</v>
      </c>
      <c r="F1666" s="136">
        <f>Ocorrências!F1662</f>
        <v>0</v>
      </c>
      <c r="G1666" s="135">
        <f>Ocorrências!A1662</f>
        <v>0</v>
      </c>
      <c r="H1666" s="136">
        <f>Ocorrências!H1662</f>
        <v>0</v>
      </c>
    </row>
    <row r="1667" spans="1:8" x14ac:dyDescent="0.2">
      <c r="A1667" s="156">
        <f>Ocorrências!G1663</f>
        <v>0</v>
      </c>
      <c r="B1667" s="136">
        <f>Ocorrências!B1663</f>
        <v>0</v>
      </c>
      <c r="C1667" s="136">
        <f>Ocorrências!C1663</f>
        <v>0</v>
      </c>
      <c r="D1667" s="136">
        <f>Ocorrências!D1663</f>
        <v>0</v>
      </c>
      <c r="E1667" s="136">
        <f>Ocorrências!E1663</f>
        <v>0</v>
      </c>
      <c r="F1667" s="136">
        <f>Ocorrências!F1663</f>
        <v>0</v>
      </c>
      <c r="G1667" s="135">
        <f>Ocorrências!A1663</f>
        <v>0</v>
      </c>
      <c r="H1667" s="136">
        <f>Ocorrências!H1663</f>
        <v>0</v>
      </c>
    </row>
    <row r="1668" spans="1:8" x14ac:dyDescent="0.2">
      <c r="A1668" s="156">
        <f>Ocorrências!G1664</f>
        <v>0</v>
      </c>
      <c r="B1668" s="136">
        <f>Ocorrências!B1664</f>
        <v>0</v>
      </c>
      <c r="C1668" s="136">
        <f>Ocorrências!C1664</f>
        <v>0</v>
      </c>
      <c r="D1668" s="136">
        <f>Ocorrências!D1664</f>
        <v>0</v>
      </c>
      <c r="E1668" s="136">
        <f>Ocorrências!E1664</f>
        <v>0</v>
      </c>
      <c r="F1668" s="136">
        <f>Ocorrências!F1664</f>
        <v>0</v>
      </c>
      <c r="G1668" s="135">
        <f>Ocorrências!A1664</f>
        <v>0</v>
      </c>
      <c r="H1668" s="136">
        <f>Ocorrências!H1664</f>
        <v>0</v>
      </c>
    </row>
    <row r="1669" spans="1:8" x14ac:dyDescent="0.2">
      <c r="A1669" s="156">
        <f>Ocorrências!G1665</f>
        <v>0</v>
      </c>
      <c r="B1669" s="136">
        <f>Ocorrências!B1665</f>
        <v>0</v>
      </c>
      <c r="C1669" s="136">
        <f>Ocorrências!C1665</f>
        <v>0</v>
      </c>
      <c r="D1669" s="136">
        <f>Ocorrências!D1665</f>
        <v>0</v>
      </c>
      <c r="E1669" s="136">
        <f>Ocorrências!E1665</f>
        <v>0</v>
      </c>
      <c r="F1669" s="136">
        <f>Ocorrências!F1665</f>
        <v>0</v>
      </c>
      <c r="G1669" s="135">
        <f>Ocorrências!A1665</f>
        <v>0</v>
      </c>
      <c r="H1669" s="136">
        <f>Ocorrências!H1665</f>
        <v>0</v>
      </c>
    </row>
    <row r="1670" spans="1:8" x14ac:dyDescent="0.2">
      <c r="A1670" s="156">
        <f>Ocorrências!G1666</f>
        <v>0</v>
      </c>
      <c r="B1670" s="136">
        <f>Ocorrências!B1666</f>
        <v>0</v>
      </c>
      <c r="C1670" s="136">
        <f>Ocorrências!C1666</f>
        <v>0</v>
      </c>
      <c r="D1670" s="136">
        <f>Ocorrências!D1666</f>
        <v>0</v>
      </c>
      <c r="E1670" s="136">
        <f>Ocorrências!E1666</f>
        <v>0</v>
      </c>
      <c r="F1670" s="136">
        <f>Ocorrências!F1666</f>
        <v>0</v>
      </c>
      <c r="G1670" s="135">
        <f>Ocorrências!A1666</f>
        <v>0</v>
      </c>
      <c r="H1670" s="136">
        <f>Ocorrências!H1666</f>
        <v>0</v>
      </c>
    </row>
    <row r="1671" spans="1:8" x14ac:dyDescent="0.2">
      <c r="A1671" s="156">
        <f>Ocorrências!G1667</f>
        <v>0</v>
      </c>
      <c r="B1671" s="136">
        <f>Ocorrências!B1667</f>
        <v>0</v>
      </c>
      <c r="C1671" s="136">
        <f>Ocorrências!C1667</f>
        <v>0</v>
      </c>
      <c r="D1671" s="136">
        <f>Ocorrências!D1667</f>
        <v>0</v>
      </c>
      <c r="E1671" s="136">
        <f>Ocorrências!E1667</f>
        <v>0</v>
      </c>
      <c r="F1671" s="136">
        <f>Ocorrências!F1667</f>
        <v>0</v>
      </c>
      <c r="G1671" s="135">
        <f>Ocorrências!A1667</f>
        <v>0</v>
      </c>
      <c r="H1671" s="136">
        <f>Ocorrências!H1667</f>
        <v>0</v>
      </c>
    </row>
    <row r="1672" spans="1:8" x14ac:dyDescent="0.2">
      <c r="A1672" s="156">
        <f>Ocorrências!G1668</f>
        <v>0</v>
      </c>
      <c r="B1672" s="136">
        <f>Ocorrências!B1668</f>
        <v>0</v>
      </c>
      <c r="C1672" s="136">
        <f>Ocorrências!C1668</f>
        <v>0</v>
      </c>
      <c r="D1672" s="136">
        <f>Ocorrências!D1668</f>
        <v>0</v>
      </c>
      <c r="E1672" s="136">
        <f>Ocorrências!E1668</f>
        <v>0</v>
      </c>
      <c r="F1672" s="136">
        <f>Ocorrências!F1668</f>
        <v>0</v>
      </c>
      <c r="G1672" s="135">
        <f>Ocorrências!A1668</f>
        <v>0</v>
      </c>
      <c r="H1672" s="136">
        <f>Ocorrências!H1668</f>
        <v>0</v>
      </c>
    </row>
    <row r="1673" spans="1:8" x14ac:dyDescent="0.2">
      <c r="A1673" s="156">
        <f>Ocorrências!G1669</f>
        <v>0</v>
      </c>
      <c r="B1673" s="136">
        <f>Ocorrências!B1669</f>
        <v>0</v>
      </c>
      <c r="C1673" s="136">
        <f>Ocorrências!C1669</f>
        <v>0</v>
      </c>
      <c r="D1673" s="136">
        <f>Ocorrências!D1669</f>
        <v>0</v>
      </c>
      <c r="E1673" s="136">
        <f>Ocorrências!E1669</f>
        <v>0</v>
      </c>
      <c r="F1673" s="136">
        <f>Ocorrências!F1669</f>
        <v>0</v>
      </c>
      <c r="G1673" s="135">
        <f>Ocorrências!A1669</f>
        <v>0</v>
      </c>
      <c r="H1673" s="136">
        <f>Ocorrências!H1669</f>
        <v>0</v>
      </c>
    </row>
    <row r="1674" spans="1:8" x14ac:dyDescent="0.2">
      <c r="A1674" s="156">
        <f>Ocorrências!G1670</f>
        <v>0</v>
      </c>
      <c r="B1674" s="136">
        <f>Ocorrências!B1670</f>
        <v>0</v>
      </c>
      <c r="C1674" s="136">
        <f>Ocorrências!C1670</f>
        <v>0</v>
      </c>
      <c r="D1674" s="136">
        <f>Ocorrências!D1670</f>
        <v>0</v>
      </c>
      <c r="E1674" s="136">
        <f>Ocorrências!E1670</f>
        <v>0</v>
      </c>
      <c r="F1674" s="136">
        <f>Ocorrências!F1670</f>
        <v>0</v>
      </c>
      <c r="G1674" s="135">
        <f>Ocorrências!A1670</f>
        <v>0</v>
      </c>
      <c r="H1674" s="136">
        <f>Ocorrências!H1670</f>
        <v>0</v>
      </c>
    </row>
    <row r="1675" spans="1:8" x14ac:dyDescent="0.2">
      <c r="A1675" s="156">
        <f>Ocorrências!G1671</f>
        <v>0</v>
      </c>
      <c r="B1675" s="136">
        <f>Ocorrências!B1671</f>
        <v>0</v>
      </c>
      <c r="C1675" s="136">
        <f>Ocorrências!C1671</f>
        <v>0</v>
      </c>
      <c r="D1675" s="136">
        <f>Ocorrências!D1671</f>
        <v>0</v>
      </c>
      <c r="E1675" s="136">
        <f>Ocorrências!E1671</f>
        <v>0</v>
      </c>
      <c r="F1675" s="136">
        <f>Ocorrências!F1671</f>
        <v>0</v>
      </c>
      <c r="G1675" s="135">
        <f>Ocorrências!A1671</f>
        <v>0</v>
      </c>
      <c r="H1675" s="136">
        <f>Ocorrências!H1671</f>
        <v>0</v>
      </c>
    </row>
    <row r="1676" spans="1:8" x14ac:dyDescent="0.2">
      <c r="A1676" s="156">
        <f>Ocorrências!G1672</f>
        <v>0</v>
      </c>
      <c r="B1676" s="136">
        <f>Ocorrências!B1672</f>
        <v>0</v>
      </c>
      <c r="C1676" s="136">
        <f>Ocorrências!C1672</f>
        <v>0</v>
      </c>
      <c r="D1676" s="136">
        <f>Ocorrências!D1672</f>
        <v>0</v>
      </c>
      <c r="E1676" s="136">
        <f>Ocorrências!E1672</f>
        <v>0</v>
      </c>
      <c r="F1676" s="136">
        <f>Ocorrências!F1672</f>
        <v>0</v>
      </c>
      <c r="G1676" s="135">
        <f>Ocorrências!A1672</f>
        <v>0</v>
      </c>
      <c r="H1676" s="136">
        <f>Ocorrências!H1672</f>
        <v>0</v>
      </c>
    </row>
    <row r="1677" spans="1:8" x14ac:dyDescent="0.2">
      <c r="A1677" s="156">
        <f>Ocorrências!G1673</f>
        <v>0</v>
      </c>
      <c r="B1677" s="136">
        <f>Ocorrências!B1673</f>
        <v>0</v>
      </c>
      <c r="C1677" s="136">
        <f>Ocorrências!C1673</f>
        <v>0</v>
      </c>
      <c r="D1677" s="136">
        <f>Ocorrências!D1673</f>
        <v>0</v>
      </c>
      <c r="E1677" s="136">
        <f>Ocorrências!E1673</f>
        <v>0</v>
      </c>
      <c r="F1677" s="136">
        <f>Ocorrências!F1673</f>
        <v>0</v>
      </c>
      <c r="G1677" s="135">
        <f>Ocorrências!A1673</f>
        <v>0</v>
      </c>
      <c r="H1677" s="136">
        <f>Ocorrências!H1673</f>
        <v>0</v>
      </c>
    </row>
    <row r="1678" spans="1:8" x14ac:dyDescent="0.2">
      <c r="A1678" s="156">
        <f>Ocorrências!G1674</f>
        <v>0</v>
      </c>
      <c r="B1678" s="136">
        <f>Ocorrências!B1674</f>
        <v>0</v>
      </c>
      <c r="C1678" s="136">
        <f>Ocorrências!C1674</f>
        <v>0</v>
      </c>
      <c r="D1678" s="136">
        <f>Ocorrências!D1674</f>
        <v>0</v>
      </c>
      <c r="E1678" s="136">
        <f>Ocorrências!E1674</f>
        <v>0</v>
      </c>
      <c r="F1678" s="136">
        <f>Ocorrências!F1674</f>
        <v>0</v>
      </c>
      <c r="G1678" s="135">
        <f>Ocorrências!A1674</f>
        <v>0</v>
      </c>
      <c r="H1678" s="136">
        <f>Ocorrências!H1674</f>
        <v>0</v>
      </c>
    </row>
    <row r="1679" spans="1:8" x14ac:dyDescent="0.2">
      <c r="A1679" s="156">
        <f>Ocorrências!G1675</f>
        <v>0</v>
      </c>
      <c r="B1679" s="136">
        <f>Ocorrências!B1675</f>
        <v>0</v>
      </c>
      <c r="C1679" s="136">
        <f>Ocorrências!C1675</f>
        <v>0</v>
      </c>
      <c r="D1679" s="136">
        <f>Ocorrências!D1675</f>
        <v>0</v>
      </c>
      <c r="E1679" s="136">
        <f>Ocorrências!E1675</f>
        <v>0</v>
      </c>
      <c r="F1679" s="136">
        <f>Ocorrências!F1675</f>
        <v>0</v>
      </c>
      <c r="G1679" s="135">
        <f>Ocorrências!A1675</f>
        <v>0</v>
      </c>
      <c r="H1679" s="136">
        <f>Ocorrências!H1675</f>
        <v>0</v>
      </c>
    </row>
    <row r="1680" spans="1:8" x14ac:dyDescent="0.2">
      <c r="A1680" s="156">
        <f>Ocorrências!G1676</f>
        <v>0</v>
      </c>
      <c r="B1680" s="136">
        <f>Ocorrências!B1676</f>
        <v>0</v>
      </c>
      <c r="C1680" s="136">
        <f>Ocorrências!C1676</f>
        <v>0</v>
      </c>
      <c r="D1680" s="136">
        <f>Ocorrências!D1676</f>
        <v>0</v>
      </c>
      <c r="E1680" s="136">
        <f>Ocorrências!E1676</f>
        <v>0</v>
      </c>
      <c r="F1680" s="136">
        <f>Ocorrências!F1676</f>
        <v>0</v>
      </c>
      <c r="G1680" s="135">
        <f>Ocorrências!A1676</f>
        <v>0</v>
      </c>
      <c r="H1680" s="136">
        <f>Ocorrências!H1676</f>
        <v>0</v>
      </c>
    </row>
    <row r="1681" spans="1:8" x14ac:dyDescent="0.2">
      <c r="A1681" s="156">
        <f>Ocorrências!G1677</f>
        <v>0</v>
      </c>
      <c r="B1681" s="136">
        <f>Ocorrências!B1677</f>
        <v>0</v>
      </c>
      <c r="C1681" s="136">
        <f>Ocorrências!C1677</f>
        <v>0</v>
      </c>
      <c r="D1681" s="136">
        <f>Ocorrências!D1677</f>
        <v>0</v>
      </c>
      <c r="E1681" s="136">
        <f>Ocorrências!E1677</f>
        <v>0</v>
      </c>
      <c r="F1681" s="136">
        <f>Ocorrências!F1677</f>
        <v>0</v>
      </c>
      <c r="G1681" s="135">
        <f>Ocorrências!A1677</f>
        <v>0</v>
      </c>
      <c r="H1681" s="136">
        <f>Ocorrências!H1677</f>
        <v>0</v>
      </c>
    </row>
    <row r="1682" spans="1:8" x14ac:dyDescent="0.2">
      <c r="A1682" s="156">
        <f>Ocorrências!G1678</f>
        <v>0</v>
      </c>
      <c r="B1682" s="136">
        <f>Ocorrências!B1678</f>
        <v>0</v>
      </c>
      <c r="C1682" s="136">
        <f>Ocorrências!C1678</f>
        <v>0</v>
      </c>
      <c r="D1682" s="136">
        <f>Ocorrências!D1678</f>
        <v>0</v>
      </c>
      <c r="E1682" s="136">
        <f>Ocorrências!E1678</f>
        <v>0</v>
      </c>
      <c r="F1682" s="136">
        <f>Ocorrências!F1678</f>
        <v>0</v>
      </c>
      <c r="G1682" s="135">
        <f>Ocorrências!A1678</f>
        <v>0</v>
      </c>
      <c r="H1682" s="136">
        <f>Ocorrências!H1678</f>
        <v>0</v>
      </c>
    </row>
    <row r="1683" spans="1:8" x14ac:dyDescent="0.2">
      <c r="A1683" s="156">
        <f>Ocorrências!G1679</f>
        <v>0</v>
      </c>
      <c r="B1683" s="136">
        <f>Ocorrências!B1679</f>
        <v>0</v>
      </c>
      <c r="C1683" s="136">
        <f>Ocorrências!C1679</f>
        <v>0</v>
      </c>
      <c r="D1683" s="136">
        <f>Ocorrências!D1679</f>
        <v>0</v>
      </c>
      <c r="E1683" s="136">
        <f>Ocorrências!E1679</f>
        <v>0</v>
      </c>
      <c r="F1683" s="136">
        <f>Ocorrências!F1679</f>
        <v>0</v>
      </c>
      <c r="G1683" s="135">
        <f>Ocorrências!A1679</f>
        <v>0</v>
      </c>
      <c r="H1683" s="136">
        <f>Ocorrências!H1679</f>
        <v>0</v>
      </c>
    </row>
    <row r="1684" spans="1:8" x14ac:dyDescent="0.2">
      <c r="A1684" s="156">
        <f>Ocorrências!G1680</f>
        <v>0</v>
      </c>
      <c r="B1684" s="136">
        <f>Ocorrências!B1680</f>
        <v>0</v>
      </c>
      <c r="C1684" s="136">
        <f>Ocorrências!C1680</f>
        <v>0</v>
      </c>
      <c r="D1684" s="136">
        <f>Ocorrências!D1680</f>
        <v>0</v>
      </c>
      <c r="E1684" s="136">
        <f>Ocorrências!E1680</f>
        <v>0</v>
      </c>
      <c r="F1684" s="136">
        <f>Ocorrências!F1680</f>
        <v>0</v>
      </c>
      <c r="G1684" s="135">
        <f>Ocorrências!A1680</f>
        <v>0</v>
      </c>
      <c r="H1684" s="136">
        <f>Ocorrências!H1680</f>
        <v>0</v>
      </c>
    </row>
    <row r="1685" spans="1:8" x14ac:dyDescent="0.2">
      <c r="A1685" s="156">
        <f>Ocorrências!G1681</f>
        <v>0</v>
      </c>
      <c r="B1685" s="136">
        <f>Ocorrências!B1681</f>
        <v>0</v>
      </c>
      <c r="C1685" s="136">
        <f>Ocorrências!C1681</f>
        <v>0</v>
      </c>
      <c r="D1685" s="136">
        <f>Ocorrências!D1681</f>
        <v>0</v>
      </c>
      <c r="E1685" s="136">
        <f>Ocorrências!E1681</f>
        <v>0</v>
      </c>
      <c r="F1685" s="136">
        <f>Ocorrências!F1681</f>
        <v>0</v>
      </c>
      <c r="G1685" s="135">
        <f>Ocorrências!A1681</f>
        <v>0</v>
      </c>
      <c r="H1685" s="136">
        <f>Ocorrências!H1681</f>
        <v>0</v>
      </c>
    </row>
    <row r="1686" spans="1:8" x14ac:dyDescent="0.2">
      <c r="A1686" s="156">
        <f>Ocorrências!G1682</f>
        <v>0</v>
      </c>
      <c r="B1686" s="136">
        <f>Ocorrências!B1682</f>
        <v>0</v>
      </c>
      <c r="C1686" s="136">
        <f>Ocorrências!C1682</f>
        <v>0</v>
      </c>
      <c r="D1686" s="136">
        <f>Ocorrências!D1682</f>
        <v>0</v>
      </c>
      <c r="E1686" s="136">
        <f>Ocorrências!E1682</f>
        <v>0</v>
      </c>
      <c r="F1686" s="136">
        <f>Ocorrências!F1682</f>
        <v>0</v>
      </c>
      <c r="G1686" s="135">
        <f>Ocorrências!A1682</f>
        <v>0</v>
      </c>
      <c r="H1686" s="136">
        <f>Ocorrências!H1682</f>
        <v>0</v>
      </c>
    </row>
    <row r="1687" spans="1:8" x14ac:dyDescent="0.2">
      <c r="A1687" s="156">
        <f>Ocorrências!G1683</f>
        <v>0</v>
      </c>
      <c r="B1687" s="136">
        <f>Ocorrências!B1683</f>
        <v>0</v>
      </c>
      <c r="C1687" s="136">
        <f>Ocorrências!C1683</f>
        <v>0</v>
      </c>
      <c r="D1687" s="136">
        <f>Ocorrências!D1683</f>
        <v>0</v>
      </c>
      <c r="E1687" s="136">
        <f>Ocorrências!E1683</f>
        <v>0</v>
      </c>
      <c r="F1687" s="136">
        <f>Ocorrências!F1683</f>
        <v>0</v>
      </c>
      <c r="G1687" s="135">
        <f>Ocorrências!A1683</f>
        <v>0</v>
      </c>
      <c r="H1687" s="136">
        <f>Ocorrências!H1683</f>
        <v>0</v>
      </c>
    </row>
    <row r="1688" spans="1:8" x14ac:dyDescent="0.2">
      <c r="A1688" s="156">
        <f>Ocorrências!G1684</f>
        <v>0</v>
      </c>
      <c r="B1688" s="136">
        <f>Ocorrências!B1684</f>
        <v>0</v>
      </c>
      <c r="C1688" s="136">
        <f>Ocorrências!C1684</f>
        <v>0</v>
      </c>
      <c r="D1688" s="136">
        <f>Ocorrências!D1684</f>
        <v>0</v>
      </c>
      <c r="E1688" s="136">
        <f>Ocorrências!E1684</f>
        <v>0</v>
      </c>
      <c r="F1688" s="136">
        <f>Ocorrências!F1684</f>
        <v>0</v>
      </c>
      <c r="G1688" s="135">
        <f>Ocorrências!A1684</f>
        <v>0</v>
      </c>
      <c r="H1688" s="136">
        <f>Ocorrências!H1684</f>
        <v>0</v>
      </c>
    </row>
    <row r="1689" spans="1:8" x14ac:dyDescent="0.2">
      <c r="A1689" s="156">
        <f>Ocorrências!G1685</f>
        <v>0</v>
      </c>
      <c r="B1689" s="136">
        <f>Ocorrências!B1685</f>
        <v>0</v>
      </c>
      <c r="C1689" s="136">
        <f>Ocorrências!C1685</f>
        <v>0</v>
      </c>
      <c r="D1689" s="136">
        <f>Ocorrências!D1685</f>
        <v>0</v>
      </c>
      <c r="E1689" s="136">
        <f>Ocorrências!E1685</f>
        <v>0</v>
      </c>
      <c r="F1689" s="136">
        <f>Ocorrências!F1685</f>
        <v>0</v>
      </c>
      <c r="G1689" s="135">
        <f>Ocorrências!A1685</f>
        <v>0</v>
      </c>
      <c r="H1689" s="136">
        <f>Ocorrências!H1685</f>
        <v>0</v>
      </c>
    </row>
    <row r="1690" spans="1:8" x14ac:dyDescent="0.2">
      <c r="A1690" s="156">
        <f>Ocorrências!G1686</f>
        <v>0</v>
      </c>
      <c r="B1690" s="136">
        <f>Ocorrências!B1686</f>
        <v>0</v>
      </c>
      <c r="C1690" s="136">
        <f>Ocorrências!C1686</f>
        <v>0</v>
      </c>
      <c r="D1690" s="136">
        <f>Ocorrências!D1686</f>
        <v>0</v>
      </c>
      <c r="E1690" s="136">
        <f>Ocorrências!E1686</f>
        <v>0</v>
      </c>
      <c r="F1690" s="136">
        <f>Ocorrências!F1686</f>
        <v>0</v>
      </c>
      <c r="G1690" s="135">
        <f>Ocorrências!A1686</f>
        <v>0</v>
      </c>
      <c r="H1690" s="136">
        <f>Ocorrências!H1686</f>
        <v>0</v>
      </c>
    </row>
    <row r="1691" spans="1:8" x14ac:dyDescent="0.2">
      <c r="A1691" s="156">
        <f>Ocorrências!G1687</f>
        <v>0</v>
      </c>
      <c r="B1691" s="136">
        <f>Ocorrências!B1687</f>
        <v>0</v>
      </c>
      <c r="C1691" s="136">
        <f>Ocorrências!C1687</f>
        <v>0</v>
      </c>
      <c r="D1691" s="136">
        <f>Ocorrências!D1687</f>
        <v>0</v>
      </c>
      <c r="E1691" s="136">
        <f>Ocorrências!E1687</f>
        <v>0</v>
      </c>
      <c r="F1691" s="136">
        <f>Ocorrências!F1687</f>
        <v>0</v>
      </c>
      <c r="G1691" s="135">
        <f>Ocorrências!A1687</f>
        <v>0</v>
      </c>
      <c r="H1691" s="136">
        <f>Ocorrências!H1687</f>
        <v>0</v>
      </c>
    </row>
    <row r="1692" spans="1:8" x14ac:dyDescent="0.2">
      <c r="A1692" s="156">
        <f>Ocorrências!G1688</f>
        <v>0</v>
      </c>
      <c r="B1692" s="136">
        <f>Ocorrências!B1688</f>
        <v>0</v>
      </c>
      <c r="C1692" s="136">
        <f>Ocorrências!C1688</f>
        <v>0</v>
      </c>
      <c r="D1692" s="136">
        <f>Ocorrências!D1688</f>
        <v>0</v>
      </c>
      <c r="E1692" s="136">
        <f>Ocorrências!E1688</f>
        <v>0</v>
      </c>
      <c r="F1692" s="136">
        <f>Ocorrências!F1688</f>
        <v>0</v>
      </c>
      <c r="G1692" s="135">
        <f>Ocorrências!A1688</f>
        <v>0</v>
      </c>
      <c r="H1692" s="136">
        <f>Ocorrências!H1688</f>
        <v>0</v>
      </c>
    </row>
    <row r="1693" spans="1:8" x14ac:dyDescent="0.2">
      <c r="A1693" s="156">
        <f>Ocorrências!G1689</f>
        <v>0</v>
      </c>
      <c r="B1693" s="136">
        <f>Ocorrências!B1689</f>
        <v>0</v>
      </c>
      <c r="C1693" s="136">
        <f>Ocorrências!C1689</f>
        <v>0</v>
      </c>
      <c r="D1693" s="136">
        <f>Ocorrências!D1689</f>
        <v>0</v>
      </c>
      <c r="E1693" s="136">
        <f>Ocorrências!E1689</f>
        <v>0</v>
      </c>
      <c r="F1693" s="136">
        <f>Ocorrências!F1689</f>
        <v>0</v>
      </c>
      <c r="G1693" s="135">
        <f>Ocorrências!A1689</f>
        <v>0</v>
      </c>
      <c r="H1693" s="136">
        <f>Ocorrências!H1689</f>
        <v>0</v>
      </c>
    </row>
    <row r="1694" spans="1:8" x14ac:dyDescent="0.2">
      <c r="A1694" s="156">
        <f>Ocorrências!G1690</f>
        <v>0</v>
      </c>
      <c r="B1694" s="136">
        <f>Ocorrências!B1690</f>
        <v>0</v>
      </c>
      <c r="C1694" s="136">
        <f>Ocorrências!C1690</f>
        <v>0</v>
      </c>
      <c r="D1694" s="136">
        <f>Ocorrências!D1690</f>
        <v>0</v>
      </c>
      <c r="E1694" s="136">
        <f>Ocorrências!E1690</f>
        <v>0</v>
      </c>
      <c r="F1694" s="136">
        <f>Ocorrências!F1690</f>
        <v>0</v>
      </c>
      <c r="G1694" s="135">
        <f>Ocorrências!A1690</f>
        <v>0</v>
      </c>
      <c r="H1694" s="136">
        <f>Ocorrências!H1690</f>
        <v>0</v>
      </c>
    </row>
    <row r="1695" spans="1:8" x14ac:dyDescent="0.2">
      <c r="A1695" s="156">
        <f>Ocorrências!G1691</f>
        <v>0</v>
      </c>
      <c r="B1695" s="136">
        <f>Ocorrências!B1691</f>
        <v>0</v>
      </c>
      <c r="C1695" s="136">
        <f>Ocorrências!C1691</f>
        <v>0</v>
      </c>
      <c r="D1695" s="136">
        <f>Ocorrências!D1691</f>
        <v>0</v>
      </c>
      <c r="E1695" s="136">
        <f>Ocorrências!E1691</f>
        <v>0</v>
      </c>
      <c r="F1695" s="136">
        <f>Ocorrências!F1691</f>
        <v>0</v>
      </c>
      <c r="G1695" s="135">
        <f>Ocorrências!A1691</f>
        <v>0</v>
      </c>
      <c r="H1695" s="136">
        <f>Ocorrências!H1691</f>
        <v>0</v>
      </c>
    </row>
    <row r="1696" spans="1:8" x14ac:dyDescent="0.2">
      <c r="A1696" s="156">
        <f>Ocorrências!G1692</f>
        <v>0</v>
      </c>
      <c r="B1696" s="136">
        <f>Ocorrências!B1692</f>
        <v>0</v>
      </c>
      <c r="C1696" s="136">
        <f>Ocorrências!C1692</f>
        <v>0</v>
      </c>
      <c r="D1696" s="136">
        <f>Ocorrências!D1692</f>
        <v>0</v>
      </c>
      <c r="E1696" s="136">
        <f>Ocorrências!E1692</f>
        <v>0</v>
      </c>
      <c r="F1696" s="136">
        <f>Ocorrências!F1692</f>
        <v>0</v>
      </c>
      <c r="G1696" s="135">
        <f>Ocorrências!A1692</f>
        <v>0</v>
      </c>
      <c r="H1696" s="136">
        <f>Ocorrências!H1692</f>
        <v>0</v>
      </c>
    </row>
    <row r="1697" spans="1:8" x14ac:dyDescent="0.2">
      <c r="A1697" s="156">
        <f>Ocorrências!G1693</f>
        <v>0</v>
      </c>
      <c r="B1697" s="136">
        <f>Ocorrências!B1693</f>
        <v>0</v>
      </c>
      <c r="C1697" s="136">
        <f>Ocorrências!C1693</f>
        <v>0</v>
      </c>
      <c r="D1697" s="136">
        <f>Ocorrências!D1693</f>
        <v>0</v>
      </c>
      <c r="E1697" s="136">
        <f>Ocorrências!E1693</f>
        <v>0</v>
      </c>
      <c r="F1697" s="136">
        <f>Ocorrências!F1693</f>
        <v>0</v>
      </c>
      <c r="G1697" s="135">
        <f>Ocorrências!A1693</f>
        <v>0</v>
      </c>
      <c r="H1697" s="136">
        <f>Ocorrências!H1693</f>
        <v>0</v>
      </c>
    </row>
    <row r="1698" spans="1:8" x14ac:dyDescent="0.2">
      <c r="A1698" s="156">
        <f>Ocorrências!G1694</f>
        <v>0</v>
      </c>
      <c r="B1698" s="136">
        <f>Ocorrências!B1694</f>
        <v>0</v>
      </c>
      <c r="C1698" s="136">
        <f>Ocorrências!C1694</f>
        <v>0</v>
      </c>
      <c r="D1698" s="136">
        <f>Ocorrências!D1694</f>
        <v>0</v>
      </c>
      <c r="E1698" s="136">
        <f>Ocorrências!E1694</f>
        <v>0</v>
      </c>
      <c r="F1698" s="136">
        <f>Ocorrências!F1694</f>
        <v>0</v>
      </c>
      <c r="G1698" s="135">
        <f>Ocorrências!A1694</f>
        <v>0</v>
      </c>
      <c r="H1698" s="136">
        <f>Ocorrências!H1694</f>
        <v>0</v>
      </c>
    </row>
    <row r="1699" spans="1:8" x14ac:dyDescent="0.2">
      <c r="A1699" s="156">
        <f>Ocorrências!G1695</f>
        <v>0</v>
      </c>
      <c r="B1699" s="136">
        <f>Ocorrências!B1695</f>
        <v>0</v>
      </c>
      <c r="C1699" s="136">
        <f>Ocorrências!C1695</f>
        <v>0</v>
      </c>
      <c r="D1699" s="136">
        <f>Ocorrências!D1695</f>
        <v>0</v>
      </c>
      <c r="E1699" s="136">
        <f>Ocorrências!E1695</f>
        <v>0</v>
      </c>
      <c r="F1699" s="136">
        <f>Ocorrências!F1695</f>
        <v>0</v>
      </c>
      <c r="G1699" s="135">
        <f>Ocorrências!A1695</f>
        <v>0</v>
      </c>
      <c r="H1699" s="136">
        <f>Ocorrências!H1695</f>
        <v>0</v>
      </c>
    </row>
    <row r="1700" spans="1:8" x14ac:dyDescent="0.2">
      <c r="A1700" s="156">
        <f>Ocorrências!G1696</f>
        <v>0</v>
      </c>
      <c r="B1700" s="136">
        <f>Ocorrências!B1696</f>
        <v>0</v>
      </c>
      <c r="C1700" s="136">
        <f>Ocorrências!C1696</f>
        <v>0</v>
      </c>
      <c r="D1700" s="136">
        <f>Ocorrências!D1696</f>
        <v>0</v>
      </c>
      <c r="E1700" s="136">
        <f>Ocorrências!E1696</f>
        <v>0</v>
      </c>
      <c r="F1700" s="136">
        <f>Ocorrências!F1696</f>
        <v>0</v>
      </c>
      <c r="G1700" s="135">
        <f>Ocorrências!A1696</f>
        <v>0</v>
      </c>
      <c r="H1700" s="136">
        <f>Ocorrências!H1696</f>
        <v>0</v>
      </c>
    </row>
    <row r="1701" spans="1:8" x14ac:dyDescent="0.2">
      <c r="A1701" s="156">
        <f>Ocorrências!G1697</f>
        <v>0</v>
      </c>
      <c r="B1701" s="136">
        <f>Ocorrências!B1697</f>
        <v>0</v>
      </c>
      <c r="C1701" s="136">
        <f>Ocorrências!C1697</f>
        <v>0</v>
      </c>
      <c r="D1701" s="136">
        <f>Ocorrências!D1697</f>
        <v>0</v>
      </c>
      <c r="E1701" s="136">
        <f>Ocorrências!E1697</f>
        <v>0</v>
      </c>
      <c r="F1701" s="136">
        <f>Ocorrências!F1697</f>
        <v>0</v>
      </c>
      <c r="G1701" s="135">
        <f>Ocorrências!A1697</f>
        <v>0</v>
      </c>
      <c r="H1701" s="136">
        <f>Ocorrências!H1697</f>
        <v>0</v>
      </c>
    </row>
    <row r="1702" spans="1:8" x14ac:dyDescent="0.2">
      <c r="A1702" s="156">
        <f>Ocorrências!G1698</f>
        <v>0</v>
      </c>
      <c r="B1702" s="136">
        <f>Ocorrências!B1698</f>
        <v>0</v>
      </c>
      <c r="C1702" s="136">
        <f>Ocorrências!C1698</f>
        <v>0</v>
      </c>
      <c r="D1702" s="136">
        <f>Ocorrências!D1698</f>
        <v>0</v>
      </c>
      <c r="E1702" s="136">
        <f>Ocorrências!E1698</f>
        <v>0</v>
      </c>
      <c r="F1702" s="136">
        <f>Ocorrências!F1698</f>
        <v>0</v>
      </c>
      <c r="G1702" s="135">
        <f>Ocorrências!A1698</f>
        <v>0</v>
      </c>
      <c r="H1702" s="136">
        <f>Ocorrências!H1698</f>
        <v>0</v>
      </c>
    </row>
    <row r="1703" spans="1:8" x14ac:dyDescent="0.2">
      <c r="A1703" s="156">
        <f>Ocorrências!G1699</f>
        <v>0</v>
      </c>
      <c r="B1703" s="136">
        <f>Ocorrências!B1699</f>
        <v>0</v>
      </c>
      <c r="C1703" s="136">
        <f>Ocorrências!C1699</f>
        <v>0</v>
      </c>
      <c r="D1703" s="136">
        <f>Ocorrências!D1699</f>
        <v>0</v>
      </c>
      <c r="E1703" s="136">
        <f>Ocorrências!E1699</f>
        <v>0</v>
      </c>
      <c r="F1703" s="136">
        <f>Ocorrências!F1699</f>
        <v>0</v>
      </c>
      <c r="G1703" s="135">
        <f>Ocorrências!A1699</f>
        <v>0</v>
      </c>
      <c r="H1703" s="136">
        <f>Ocorrências!H1699</f>
        <v>0</v>
      </c>
    </row>
    <row r="1704" spans="1:8" x14ac:dyDescent="0.2">
      <c r="A1704" s="156">
        <f>Ocorrências!G1700</f>
        <v>0</v>
      </c>
      <c r="B1704" s="136">
        <f>Ocorrências!B1700</f>
        <v>0</v>
      </c>
      <c r="C1704" s="136">
        <f>Ocorrências!C1700</f>
        <v>0</v>
      </c>
      <c r="D1704" s="136">
        <f>Ocorrências!D1700</f>
        <v>0</v>
      </c>
      <c r="E1704" s="136">
        <f>Ocorrências!E1700</f>
        <v>0</v>
      </c>
      <c r="F1704" s="136">
        <f>Ocorrências!F1700</f>
        <v>0</v>
      </c>
      <c r="G1704" s="135">
        <f>Ocorrências!A1700</f>
        <v>0</v>
      </c>
      <c r="H1704" s="136">
        <f>Ocorrências!H1700</f>
        <v>0</v>
      </c>
    </row>
    <row r="1705" spans="1:8" x14ac:dyDescent="0.2">
      <c r="A1705" s="156">
        <f>Ocorrências!G1701</f>
        <v>0</v>
      </c>
      <c r="B1705" s="136">
        <f>Ocorrências!B1701</f>
        <v>0</v>
      </c>
      <c r="C1705" s="136">
        <f>Ocorrências!C1701</f>
        <v>0</v>
      </c>
      <c r="D1705" s="136">
        <f>Ocorrências!D1701</f>
        <v>0</v>
      </c>
      <c r="E1705" s="136">
        <f>Ocorrências!E1701</f>
        <v>0</v>
      </c>
      <c r="F1705" s="136">
        <f>Ocorrências!F1701</f>
        <v>0</v>
      </c>
      <c r="G1705" s="135">
        <f>Ocorrências!A1701</f>
        <v>0</v>
      </c>
      <c r="H1705" s="136">
        <f>Ocorrências!H1701</f>
        <v>0</v>
      </c>
    </row>
    <row r="1706" spans="1:8" x14ac:dyDescent="0.2">
      <c r="A1706" s="156">
        <f>Ocorrências!G1702</f>
        <v>0</v>
      </c>
      <c r="B1706" s="136">
        <f>Ocorrências!B1702</f>
        <v>0</v>
      </c>
      <c r="C1706" s="136">
        <f>Ocorrências!C1702</f>
        <v>0</v>
      </c>
      <c r="D1706" s="136">
        <f>Ocorrências!D1702</f>
        <v>0</v>
      </c>
      <c r="E1706" s="136">
        <f>Ocorrências!E1702</f>
        <v>0</v>
      </c>
      <c r="F1706" s="136">
        <f>Ocorrências!F1702</f>
        <v>0</v>
      </c>
      <c r="G1706" s="135">
        <f>Ocorrências!A1702</f>
        <v>0</v>
      </c>
      <c r="H1706" s="136">
        <f>Ocorrências!H1702</f>
        <v>0</v>
      </c>
    </row>
    <row r="1707" spans="1:8" x14ac:dyDescent="0.2">
      <c r="A1707" s="156">
        <f>Ocorrências!G1703</f>
        <v>0</v>
      </c>
      <c r="B1707" s="136">
        <f>Ocorrências!B1703</f>
        <v>0</v>
      </c>
      <c r="C1707" s="136">
        <f>Ocorrências!C1703</f>
        <v>0</v>
      </c>
      <c r="D1707" s="136">
        <f>Ocorrências!D1703</f>
        <v>0</v>
      </c>
      <c r="E1707" s="136">
        <f>Ocorrências!E1703</f>
        <v>0</v>
      </c>
      <c r="F1707" s="136">
        <f>Ocorrências!F1703</f>
        <v>0</v>
      </c>
      <c r="G1707" s="135">
        <f>Ocorrências!A1703</f>
        <v>0</v>
      </c>
      <c r="H1707" s="136">
        <f>Ocorrências!H1703</f>
        <v>0</v>
      </c>
    </row>
    <row r="1708" spans="1:8" x14ac:dyDescent="0.2">
      <c r="A1708" s="156">
        <f>Ocorrências!G1704</f>
        <v>0</v>
      </c>
      <c r="B1708" s="136">
        <f>Ocorrências!B1704</f>
        <v>0</v>
      </c>
      <c r="C1708" s="136">
        <f>Ocorrências!C1704</f>
        <v>0</v>
      </c>
      <c r="D1708" s="136">
        <f>Ocorrências!D1704</f>
        <v>0</v>
      </c>
      <c r="E1708" s="136">
        <f>Ocorrências!E1704</f>
        <v>0</v>
      </c>
      <c r="F1708" s="136">
        <f>Ocorrências!F1704</f>
        <v>0</v>
      </c>
      <c r="G1708" s="135">
        <f>Ocorrências!A1704</f>
        <v>0</v>
      </c>
      <c r="H1708" s="136">
        <f>Ocorrências!H1704</f>
        <v>0</v>
      </c>
    </row>
    <row r="1709" spans="1:8" x14ac:dyDescent="0.2">
      <c r="A1709" s="156">
        <f>Ocorrências!G1705</f>
        <v>0</v>
      </c>
      <c r="B1709" s="136">
        <f>Ocorrências!B1705</f>
        <v>0</v>
      </c>
      <c r="C1709" s="136">
        <f>Ocorrências!C1705</f>
        <v>0</v>
      </c>
      <c r="D1709" s="136">
        <f>Ocorrências!D1705</f>
        <v>0</v>
      </c>
      <c r="E1709" s="136">
        <f>Ocorrências!E1705</f>
        <v>0</v>
      </c>
      <c r="F1709" s="136">
        <f>Ocorrências!F1705</f>
        <v>0</v>
      </c>
      <c r="G1709" s="135">
        <f>Ocorrências!A1705</f>
        <v>0</v>
      </c>
      <c r="H1709" s="136">
        <f>Ocorrências!H1705</f>
        <v>0</v>
      </c>
    </row>
    <row r="1710" spans="1:8" x14ac:dyDescent="0.2">
      <c r="A1710" s="156">
        <f>Ocorrências!G1706</f>
        <v>0</v>
      </c>
      <c r="B1710" s="136">
        <f>Ocorrências!B1706</f>
        <v>0</v>
      </c>
      <c r="C1710" s="136">
        <f>Ocorrências!C1706</f>
        <v>0</v>
      </c>
      <c r="D1710" s="136">
        <f>Ocorrências!D1706</f>
        <v>0</v>
      </c>
      <c r="E1710" s="136">
        <f>Ocorrências!E1706</f>
        <v>0</v>
      </c>
      <c r="F1710" s="136">
        <f>Ocorrências!F1706</f>
        <v>0</v>
      </c>
      <c r="G1710" s="135">
        <f>Ocorrências!A1706</f>
        <v>0</v>
      </c>
      <c r="H1710" s="136">
        <f>Ocorrências!H1706</f>
        <v>0</v>
      </c>
    </row>
    <row r="1711" spans="1:8" x14ac:dyDescent="0.2">
      <c r="A1711" s="156">
        <f>Ocorrências!G1707</f>
        <v>0</v>
      </c>
      <c r="B1711" s="136">
        <f>Ocorrências!B1707</f>
        <v>0</v>
      </c>
      <c r="C1711" s="136">
        <f>Ocorrências!C1707</f>
        <v>0</v>
      </c>
      <c r="D1711" s="136">
        <f>Ocorrências!D1707</f>
        <v>0</v>
      </c>
      <c r="E1711" s="136">
        <f>Ocorrências!E1707</f>
        <v>0</v>
      </c>
      <c r="F1711" s="136">
        <f>Ocorrências!F1707</f>
        <v>0</v>
      </c>
      <c r="G1711" s="135">
        <f>Ocorrências!A1707</f>
        <v>0</v>
      </c>
      <c r="H1711" s="136">
        <f>Ocorrências!H1707</f>
        <v>0</v>
      </c>
    </row>
    <row r="1712" spans="1:8" x14ac:dyDescent="0.2">
      <c r="A1712" s="156">
        <f>Ocorrências!G1708</f>
        <v>0</v>
      </c>
      <c r="B1712" s="136">
        <f>Ocorrências!B1708</f>
        <v>0</v>
      </c>
      <c r="C1712" s="136">
        <f>Ocorrências!C1708</f>
        <v>0</v>
      </c>
      <c r="D1712" s="136">
        <f>Ocorrências!D1708</f>
        <v>0</v>
      </c>
      <c r="E1712" s="136">
        <f>Ocorrências!E1708</f>
        <v>0</v>
      </c>
      <c r="F1712" s="136">
        <f>Ocorrências!F1708</f>
        <v>0</v>
      </c>
      <c r="G1712" s="135">
        <f>Ocorrências!A1708</f>
        <v>0</v>
      </c>
      <c r="H1712" s="136">
        <f>Ocorrências!H1708</f>
        <v>0</v>
      </c>
    </row>
    <row r="1713" spans="1:8" x14ac:dyDescent="0.2">
      <c r="A1713" s="156">
        <f>Ocorrências!G1709</f>
        <v>0</v>
      </c>
      <c r="B1713" s="136">
        <f>Ocorrências!B1709</f>
        <v>0</v>
      </c>
      <c r="C1713" s="136">
        <f>Ocorrências!C1709</f>
        <v>0</v>
      </c>
      <c r="D1713" s="136">
        <f>Ocorrências!D1709</f>
        <v>0</v>
      </c>
      <c r="E1713" s="136">
        <f>Ocorrências!E1709</f>
        <v>0</v>
      </c>
      <c r="F1713" s="136">
        <f>Ocorrências!F1709</f>
        <v>0</v>
      </c>
      <c r="G1713" s="135">
        <f>Ocorrências!A1709</f>
        <v>0</v>
      </c>
      <c r="H1713" s="136">
        <f>Ocorrências!H1709</f>
        <v>0</v>
      </c>
    </row>
    <row r="1714" spans="1:8" x14ac:dyDescent="0.2">
      <c r="A1714" s="156">
        <f>Ocorrências!G1710</f>
        <v>0</v>
      </c>
      <c r="B1714" s="136">
        <f>Ocorrências!B1710</f>
        <v>0</v>
      </c>
      <c r="C1714" s="136">
        <f>Ocorrências!C1710</f>
        <v>0</v>
      </c>
      <c r="D1714" s="136">
        <f>Ocorrências!D1710</f>
        <v>0</v>
      </c>
      <c r="E1714" s="136">
        <f>Ocorrências!E1710</f>
        <v>0</v>
      </c>
      <c r="F1714" s="136">
        <f>Ocorrências!F1710</f>
        <v>0</v>
      </c>
      <c r="G1714" s="135">
        <f>Ocorrências!A1710</f>
        <v>0</v>
      </c>
      <c r="H1714" s="136">
        <f>Ocorrências!H1710</f>
        <v>0</v>
      </c>
    </row>
    <row r="1715" spans="1:8" x14ac:dyDescent="0.2">
      <c r="A1715" s="156">
        <f>Ocorrências!G1711</f>
        <v>0</v>
      </c>
      <c r="B1715" s="136">
        <f>Ocorrências!B1711</f>
        <v>0</v>
      </c>
      <c r="C1715" s="136">
        <f>Ocorrências!C1711</f>
        <v>0</v>
      </c>
      <c r="D1715" s="136">
        <f>Ocorrências!D1711</f>
        <v>0</v>
      </c>
      <c r="E1715" s="136">
        <f>Ocorrências!E1711</f>
        <v>0</v>
      </c>
      <c r="F1715" s="136">
        <f>Ocorrências!F1711</f>
        <v>0</v>
      </c>
      <c r="G1715" s="135">
        <f>Ocorrências!A1711</f>
        <v>0</v>
      </c>
      <c r="H1715" s="136">
        <f>Ocorrências!H1711</f>
        <v>0</v>
      </c>
    </row>
    <row r="1716" spans="1:8" x14ac:dyDescent="0.2">
      <c r="A1716" s="156">
        <f>Ocorrências!G1712</f>
        <v>0</v>
      </c>
      <c r="B1716" s="136">
        <f>Ocorrências!B1712</f>
        <v>0</v>
      </c>
      <c r="C1716" s="136">
        <f>Ocorrências!C1712</f>
        <v>0</v>
      </c>
      <c r="D1716" s="136">
        <f>Ocorrências!D1712</f>
        <v>0</v>
      </c>
      <c r="E1716" s="136">
        <f>Ocorrências!E1712</f>
        <v>0</v>
      </c>
      <c r="F1716" s="136">
        <f>Ocorrências!F1712</f>
        <v>0</v>
      </c>
      <c r="G1716" s="135">
        <f>Ocorrências!A1712</f>
        <v>0</v>
      </c>
      <c r="H1716" s="136">
        <f>Ocorrências!H1712</f>
        <v>0</v>
      </c>
    </row>
    <row r="1717" spans="1:8" x14ac:dyDescent="0.2">
      <c r="A1717" s="156">
        <f>Ocorrências!G1713</f>
        <v>0</v>
      </c>
      <c r="B1717" s="136">
        <f>Ocorrências!B1713</f>
        <v>0</v>
      </c>
      <c r="C1717" s="136">
        <f>Ocorrências!C1713</f>
        <v>0</v>
      </c>
      <c r="D1717" s="136">
        <f>Ocorrências!D1713</f>
        <v>0</v>
      </c>
      <c r="E1717" s="136">
        <f>Ocorrências!E1713</f>
        <v>0</v>
      </c>
      <c r="F1717" s="136">
        <f>Ocorrências!F1713</f>
        <v>0</v>
      </c>
      <c r="G1717" s="135">
        <f>Ocorrências!A1713</f>
        <v>0</v>
      </c>
      <c r="H1717" s="136">
        <f>Ocorrências!H1713</f>
        <v>0</v>
      </c>
    </row>
    <row r="1718" spans="1:8" x14ac:dyDescent="0.2">
      <c r="A1718" s="156">
        <f>Ocorrências!G1714</f>
        <v>0</v>
      </c>
      <c r="B1718" s="136">
        <f>Ocorrências!B1714</f>
        <v>0</v>
      </c>
      <c r="C1718" s="136">
        <f>Ocorrências!C1714</f>
        <v>0</v>
      </c>
      <c r="D1718" s="136">
        <f>Ocorrências!D1714</f>
        <v>0</v>
      </c>
      <c r="E1718" s="136">
        <f>Ocorrências!E1714</f>
        <v>0</v>
      </c>
      <c r="F1718" s="136">
        <f>Ocorrências!F1714</f>
        <v>0</v>
      </c>
      <c r="G1718" s="135">
        <f>Ocorrências!A1714</f>
        <v>0</v>
      </c>
      <c r="H1718" s="136">
        <f>Ocorrências!H1714</f>
        <v>0</v>
      </c>
    </row>
    <row r="1719" spans="1:8" x14ac:dyDescent="0.2">
      <c r="A1719" s="156">
        <f>Ocorrências!G1715</f>
        <v>0</v>
      </c>
      <c r="B1719" s="136">
        <f>Ocorrências!B1715</f>
        <v>0</v>
      </c>
      <c r="C1719" s="136">
        <f>Ocorrências!C1715</f>
        <v>0</v>
      </c>
      <c r="D1719" s="136">
        <f>Ocorrências!D1715</f>
        <v>0</v>
      </c>
      <c r="E1719" s="136">
        <f>Ocorrências!E1715</f>
        <v>0</v>
      </c>
      <c r="F1719" s="136">
        <f>Ocorrências!F1715</f>
        <v>0</v>
      </c>
      <c r="G1719" s="135">
        <f>Ocorrências!A1715</f>
        <v>0</v>
      </c>
      <c r="H1719" s="136">
        <f>Ocorrências!H1715</f>
        <v>0</v>
      </c>
    </row>
    <row r="1720" spans="1:8" x14ac:dyDescent="0.2">
      <c r="A1720" s="156">
        <f>Ocorrências!G1716</f>
        <v>0</v>
      </c>
      <c r="B1720" s="136">
        <f>Ocorrências!B1716</f>
        <v>0</v>
      </c>
      <c r="C1720" s="136">
        <f>Ocorrências!C1716</f>
        <v>0</v>
      </c>
      <c r="D1720" s="136">
        <f>Ocorrências!D1716</f>
        <v>0</v>
      </c>
      <c r="E1720" s="136">
        <f>Ocorrências!E1716</f>
        <v>0</v>
      </c>
      <c r="F1720" s="136">
        <f>Ocorrências!F1716</f>
        <v>0</v>
      </c>
      <c r="G1720" s="135">
        <f>Ocorrências!A1716</f>
        <v>0</v>
      </c>
      <c r="H1720" s="136">
        <f>Ocorrências!H1716</f>
        <v>0</v>
      </c>
    </row>
    <row r="1721" spans="1:8" x14ac:dyDescent="0.2">
      <c r="A1721" s="156">
        <f>Ocorrências!G1717</f>
        <v>0</v>
      </c>
      <c r="B1721" s="136">
        <f>Ocorrências!B1717</f>
        <v>0</v>
      </c>
      <c r="C1721" s="136">
        <f>Ocorrências!C1717</f>
        <v>0</v>
      </c>
      <c r="D1721" s="136">
        <f>Ocorrências!D1717</f>
        <v>0</v>
      </c>
      <c r="E1721" s="136">
        <f>Ocorrências!E1717</f>
        <v>0</v>
      </c>
      <c r="F1721" s="136">
        <f>Ocorrências!F1717</f>
        <v>0</v>
      </c>
      <c r="G1721" s="135">
        <f>Ocorrências!A1717</f>
        <v>0</v>
      </c>
      <c r="H1721" s="136">
        <f>Ocorrências!H1717</f>
        <v>0</v>
      </c>
    </row>
    <row r="1722" spans="1:8" x14ac:dyDescent="0.2">
      <c r="A1722" s="156">
        <f>Ocorrências!G1718</f>
        <v>0</v>
      </c>
      <c r="B1722" s="136">
        <f>Ocorrências!B1718</f>
        <v>0</v>
      </c>
      <c r="C1722" s="136">
        <f>Ocorrências!C1718</f>
        <v>0</v>
      </c>
      <c r="D1722" s="136">
        <f>Ocorrências!D1718</f>
        <v>0</v>
      </c>
      <c r="E1722" s="136">
        <f>Ocorrências!E1718</f>
        <v>0</v>
      </c>
      <c r="F1722" s="136">
        <f>Ocorrências!F1718</f>
        <v>0</v>
      </c>
      <c r="G1722" s="135">
        <f>Ocorrências!A1718</f>
        <v>0</v>
      </c>
      <c r="H1722" s="136">
        <f>Ocorrências!H1718</f>
        <v>0</v>
      </c>
    </row>
    <row r="1723" spans="1:8" x14ac:dyDescent="0.2">
      <c r="A1723" s="156">
        <f>Ocorrências!G1719</f>
        <v>0</v>
      </c>
      <c r="B1723" s="136">
        <f>Ocorrências!B1719</f>
        <v>0</v>
      </c>
      <c r="C1723" s="136">
        <f>Ocorrências!C1719</f>
        <v>0</v>
      </c>
      <c r="D1723" s="136">
        <f>Ocorrências!D1719</f>
        <v>0</v>
      </c>
      <c r="E1723" s="136">
        <f>Ocorrências!E1719</f>
        <v>0</v>
      </c>
      <c r="F1723" s="136">
        <f>Ocorrências!F1719</f>
        <v>0</v>
      </c>
      <c r="G1723" s="135">
        <f>Ocorrências!A1719</f>
        <v>0</v>
      </c>
      <c r="H1723" s="136">
        <f>Ocorrências!H1719</f>
        <v>0</v>
      </c>
    </row>
    <row r="1724" spans="1:8" x14ac:dyDescent="0.2">
      <c r="A1724" s="156">
        <f>Ocorrências!G1720</f>
        <v>0</v>
      </c>
      <c r="B1724" s="136">
        <f>Ocorrências!B1720</f>
        <v>0</v>
      </c>
      <c r="C1724" s="136">
        <f>Ocorrências!C1720</f>
        <v>0</v>
      </c>
      <c r="D1724" s="136">
        <f>Ocorrências!D1720</f>
        <v>0</v>
      </c>
      <c r="E1724" s="136">
        <f>Ocorrências!E1720</f>
        <v>0</v>
      </c>
      <c r="F1724" s="136">
        <f>Ocorrências!F1720</f>
        <v>0</v>
      </c>
      <c r="G1724" s="135">
        <f>Ocorrências!A1720</f>
        <v>0</v>
      </c>
      <c r="H1724" s="136">
        <f>Ocorrências!H1720</f>
        <v>0</v>
      </c>
    </row>
    <row r="1725" spans="1:8" x14ac:dyDescent="0.2">
      <c r="A1725" s="156">
        <f>Ocorrências!G1721</f>
        <v>0</v>
      </c>
      <c r="B1725" s="136">
        <f>Ocorrências!B1721</f>
        <v>0</v>
      </c>
      <c r="C1725" s="136">
        <f>Ocorrências!C1721</f>
        <v>0</v>
      </c>
      <c r="D1725" s="136">
        <f>Ocorrências!D1721</f>
        <v>0</v>
      </c>
      <c r="E1725" s="136">
        <f>Ocorrências!E1721</f>
        <v>0</v>
      </c>
      <c r="F1725" s="136">
        <f>Ocorrências!F1721</f>
        <v>0</v>
      </c>
      <c r="G1725" s="135">
        <f>Ocorrências!A1721</f>
        <v>0</v>
      </c>
      <c r="H1725" s="136">
        <f>Ocorrências!H1721</f>
        <v>0</v>
      </c>
    </row>
    <row r="1726" spans="1:8" x14ac:dyDescent="0.2">
      <c r="A1726" s="156">
        <f>Ocorrências!G1722</f>
        <v>0</v>
      </c>
      <c r="B1726" s="136">
        <f>Ocorrências!B1722</f>
        <v>0</v>
      </c>
      <c r="C1726" s="136">
        <f>Ocorrências!C1722</f>
        <v>0</v>
      </c>
      <c r="D1726" s="136">
        <f>Ocorrências!D1722</f>
        <v>0</v>
      </c>
      <c r="E1726" s="136">
        <f>Ocorrências!E1722</f>
        <v>0</v>
      </c>
      <c r="F1726" s="136">
        <f>Ocorrências!F1722</f>
        <v>0</v>
      </c>
      <c r="G1726" s="135">
        <f>Ocorrências!A1722</f>
        <v>0</v>
      </c>
      <c r="H1726" s="136">
        <f>Ocorrências!H1722</f>
        <v>0</v>
      </c>
    </row>
    <row r="1727" spans="1:8" x14ac:dyDescent="0.2">
      <c r="A1727" s="156">
        <f>Ocorrências!G1723</f>
        <v>0</v>
      </c>
      <c r="B1727" s="136">
        <f>Ocorrências!B1723</f>
        <v>0</v>
      </c>
      <c r="C1727" s="136">
        <f>Ocorrências!C1723</f>
        <v>0</v>
      </c>
      <c r="D1727" s="136">
        <f>Ocorrências!D1723</f>
        <v>0</v>
      </c>
      <c r="E1727" s="136">
        <f>Ocorrências!E1723</f>
        <v>0</v>
      </c>
      <c r="F1727" s="136">
        <f>Ocorrências!F1723</f>
        <v>0</v>
      </c>
      <c r="G1727" s="135">
        <f>Ocorrências!A1723</f>
        <v>0</v>
      </c>
      <c r="H1727" s="136">
        <f>Ocorrências!H1723</f>
        <v>0</v>
      </c>
    </row>
    <row r="1728" spans="1:8" x14ac:dyDescent="0.2">
      <c r="A1728" s="156">
        <f>Ocorrências!G1724</f>
        <v>0</v>
      </c>
      <c r="B1728" s="136">
        <f>Ocorrências!B1724</f>
        <v>0</v>
      </c>
      <c r="C1728" s="136">
        <f>Ocorrências!C1724</f>
        <v>0</v>
      </c>
      <c r="D1728" s="136">
        <f>Ocorrências!D1724</f>
        <v>0</v>
      </c>
      <c r="E1728" s="136">
        <f>Ocorrências!E1724</f>
        <v>0</v>
      </c>
      <c r="F1728" s="136">
        <f>Ocorrências!F1724</f>
        <v>0</v>
      </c>
      <c r="G1728" s="135">
        <f>Ocorrências!A1724</f>
        <v>0</v>
      </c>
      <c r="H1728" s="136">
        <f>Ocorrências!H1724</f>
        <v>0</v>
      </c>
    </row>
    <row r="1729" spans="1:8" x14ac:dyDescent="0.2">
      <c r="A1729" s="156">
        <f>Ocorrências!G1725</f>
        <v>0</v>
      </c>
      <c r="B1729" s="136">
        <f>Ocorrências!B1725</f>
        <v>0</v>
      </c>
      <c r="C1729" s="136">
        <f>Ocorrências!C1725</f>
        <v>0</v>
      </c>
      <c r="D1729" s="136">
        <f>Ocorrências!D1725</f>
        <v>0</v>
      </c>
      <c r="E1729" s="136">
        <f>Ocorrências!E1725</f>
        <v>0</v>
      </c>
      <c r="F1729" s="136">
        <f>Ocorrências!F1725</f>
        <v>0</v>
      </c>
      <c r="G1729" s="135">
        <f>Ocorrências!A1725</f>
        <v>0</v>
      </c>
      <c r="H1729" s="136">
        <f>Ocorrências!H1725</f>
        <v>0</v>
      </c>
    </row>
    <row r="1730" spans="1:8" x14ac:dyDescent="0.2">
      <c r="A1730" s="156">
        <f>Ocorrências!G1726</f>
        <v>0</v>
      </c>
      <c r="B1730" s="136">
        <f>Ocorrências!B1726</f>
        <v>0</v>
      </c>
      <c r="C1730" s="136">
        <f>Ocorrências!C1726</f>
        <v>0</v>
      </c>
      <c r="D1730" s="136">
        <f>Ocorrências!D1726</f>
        <v>0</v>
      </c>
      <c r="E1730" s="136">
        <f>Ocorrências!E1726</f>
        <v>0</v>
      </c>
      <c r="F1730" s="136">
        <f>Ocorrências!F1726</f>
        <v>0</v>
      </c>
      <c r="G1730" s="135">
        <f>Ocorrências!A1726</f>
        <v>0</v>
      </c>
      <c r="H1730" s="136">
        <f>Ocorrências!H1726</f>
        <v>0</v>
      </c>
    </row>
    <row r="1731" spans="1:8" x14ac:dyDescent="0.2">
      <c r="A1731" s="156">
        <f>Ocorrências!G1727</f>
        <v>0</v>
      </c>
      <c r="B1731" s="136">
        <f>Ocorrências!B1727</f>
        <v>0</v>
      </c>
      <c r="C1731" s="136">
        <f>Ocorrências!C1727</f>
        <v>0</v>
      </c>
      <c r="D1731" s="136">
        <f>Ocorrências!D1727</f>
        <v>0</v>
      </c>
      <c r="E1731" s="136">
        <f>Ocorrências!E1727</f>
        <v>0</v>
      </c>
      <c r="F1731" s="136">
        <f>Ocorrências!F1727</f>
        <v>0</v>
      </c>
      <c r="G1731" s="135">
        <f>Ocorrências!A1727</f>
        <v>0</v>
      </c>
      <c r="H1731" s="136">
        <f>Ocorrências!H1727</f>
        <v>0</v>
      </c>
    </row>
    <row r="1732" spans="1:8" x14ac:dyDescent="0.2">
      <c r="A1732" s="156">
        <f>Ocorrências!G1728</f>
        <v>0</v>
      </c>
      <c r="B1732" s="136">
        <f>Ocorrências!B1728</f>
        <v>0</v>
      </c>
      <c r="C1732" s="136">
        <f>Ocorrências!C1728</f>
        <v>0</v>
      </c>
      <c r="D1732" s="136">
        <f>Ocorrências!D1728</f>
        <v>0</v>
      </c>
      <c r="E1732" s="136">
        <f>Ocorrências!E1728</f>
        <v>0</v>
      </c>
      <c r="F1732" s="136">
        <f>Ocorrências!F1728</f>
        <v>0</v>
      </c>
      <c r="G1732" s="135">
        <f>Ocorrências!A1728</f>
        <v>0</v>
      </c>
      <c r="H1732" s="136">
        <f>Ocorrências!H1728</f>
        <v>0</v>
      </c>
    </row>
    <row r="1733" spans="1:8" x14ac:dyDescent="0.2">
      <c r="A1733" s="156">
        <f>Ocorrências!G1729</f>
        <v>0</v>
      </c>
      <c r="B1733" s="136">
        <f>Ocorrências!B1729</f>
        <v>0</v>
      </c>
      <c r="C1733" s="136">
        <f>Ocorrências!C1729</f>
        <v>0</v>
      </c>
      <c r="D1733" s="136">
        <f>Ocorrências!D1729</f>
        <v>0</v>
      </c>
      <c r="E1733" s="136">
        <f>Ocorrências!E1729</f>
        <v>0</v>
      </c>
      <c r="F1733" s="136">
        <f>Ocorrências!F1729</f>
        <v>0</v>
      </c>
      <c r="G1733" s="135">
        <f>Ocorrências!A1729</f>
        <v>0</v>
      </c>
      <c r="H1733" s="136">
        <f>Ocorrências!H1729</f>
        <v>0</v>
      </c>
    </row>
    <row r="1734" spans="1:8" x14ac:dyDescent="0.2">
      <c r="A1734" s="156">
        <f>Ocorrências!G1730</f>
        <v>0</v>
      </c>
      <c r="B1734" s="136">
        <f>Ocorrências!B1730</f>
        <v>0</v>
      </c>
      <c r="C1734" s="136">
        <f>Ocorrências!C1730</f>
        <v>0</v>
      </c>
      <c r="D1734" s="136">
        <f>Ocorrências!D1730</f>
        <v>0</v>
      </c>
      <c r="E1734" s="136">
        <f>Ocorrências!E1730</f>
        <v>0</v>
      </c>
      <c r="F1734" s="136">
        <f>Ocorrências!F1730</f>
        <v>0</v>
      </c>
      <c r="G1734" s="135">
        <f>Ocorrências!A1730</f>
        <v>0</v>
      </c>
      <c r="H1734" s="136">
        <f>Ocorrências!H1730</f>
        <v>0</v>
      </c>
    </row>
    <row r="1735" spans="1:8" x14ac:dyDescent="0.2">
      <c r="A1735" s="156">
        <f>Ocorrências!G1731</f>
        <v>0</v>
      </c>
      <c r="B1735" s="136">
        <f>Ocorrências!B1731</f>
        <v>0</v>
      </c>
      <c r="C1735" s="136">
        <f>Ocorrências!C1731</f>
        <v>0</v>
      </c>
      <c r="D1735" s="136">
        <f>Ocorrências!D1731</f>
        <v>0</v>
      </c>
      <c r="E1735" s="136">
        <f>Ocorrências!E1731</f>
        <v>0</v>
      </c>
      <c r="F1735" s="136">
        <f>Ocorrências!F1731</f>
        <v>0</v>
      </c>
      <c r="G1735" s="135">
        <f>Ocorrências!A1731</f>
        <v>0</v>
      </c>
      <c r="H1735" s="136">
        <f>Ocorrências!H1731</f>
        <v>0</v>
      </c>
    </row>
    <row r="1736" spans="1:8" x14ac:dyDescent="0.2">
      <c r="A1736" s="156">
        <f>Ocorrências!G1732</f>
        <v>0</v>
      </c>
      <c r="B1736" s="136">
        <f>Ocorrências!B1732</f>
        <v>0</v>
      </c>
      <c r="C1736" s="136">
        <f>Ocorrências!C1732</f>
        <v>0</v>
      </c>
      <c r="D1736" s="136">
        <f>Ocorrências!D1732</f>
        <v>0</v>
      </c>
      <c r="E1736" s="136">
        <f>Ocorrências!E1732</f>
        <v>0</v>
      </c>
      <c r="F1736" s="136">
        <f>Ocorrências!F1732</f>
        <v>0</v>
      </c>
      <c r="G1736" s="135">
        <f>Ocorrências!A1732</f>
        <v>0</v>
      </c>
      <c r="H1736" s="136">
        <f>Ocorrências!H1732</f>
        <v>0</v>
      </c>
    </row>
    <row r="1737" spans="1:8" x14ac:dyDescent="0.2">
      <c r="A1737" s="156">
        <f>Ocorrências!G1733</f>
        <v>0</v>
      </c>
      <c r="B1737" s="136">
        <f>Ocorrências!B1733</f>
        <v>0</v>
      </c>
      <c r="C1737" s="136">
        <f>Ocorrências!C1733</f>
        <v>0</v>
      </c>
      <c r="D1737" s="136">
        <f>Ocorrências!D1733</f>
        <v>0</v>
      </c>
      <c r="E1737" s="136">
        <f>Ocorrências!E1733</f>
        <v>0</v>
      </c>
      <c r="F1737" s="136">
        <f>Ocorrências!F1733</f>
        <v>0</v>
      </c>
      <c r="G1737" s="135">
        <f>Ocorrências!A1733</f>
        <v>0</v>
      </c>
      <c r="H1737" s="136">
        <f>Ocorrências!H1733</f>
        <v>0</v>
      </c>
    </row>
    <row r="1738" spans="1:8" x14ac:dyDescent="0.2">
      <c r="A1738" s="156">
        <f>Ocorrências!G1734</f>
        <v>0</v>
      </c>
      <c r="B1738" s="136">
        <f>Ocorrências!B1734</f>
        <v>0</v>
      </c>
      <c r="C1738" s="136">
        <f>Ocorrências!C1734</f>
        <v>0</v>
      </c>
      <c r="D1738" s="136">
        <f>Ocorrências!D1734</f>
        <v>0</v>
      </c>
      <c r="E1738" s="136">
        <f>Ocorrências!E1734</f>
        <v>0</v>
      </c>
      <c r="F1738" s="136">
        <f>Ocorrências!F1734</f>
        <v>0</v>
      </c>
      <c r="G1738" s="135">
        <f>Ocorrências!A1734</f>
        <v>0</v>
      </c>
      <c r="H1738" s="136">
        <f>Ocorrências!H1734</f>
        <v>0</v>
      </c>
    </row>
    <row r="1739" spans="1:8" x14ac:dyDescent="0.2">
      <c r="A1739" s="156">
        <f>Ocorrências!G1735</f>
        <v>0</v>
      </c>
      <c r="B1739" s="136">
        <f>Ocorrências!B1735</f>
        <v>0</v>
      </c>
      <c r="C1739" s="136">
        <f>Ocorrências!C1735</f>
        <v>0</v>
      </c>
      <c r="D1739" s="136">
        <f>Ocorrências!D1735</f>
        <v>0</v>
      </c>
      <c r="E1739" s="136">
        <f>Ocorrências!E1735</f>
        <v>0</v>
      </c>
      <c r="F1739" s="136">
        <f>Ocorrências!F1735</f>
        <v>0</v>
      </c>
      <c r="G1739" s="135">
        <f>Ocorrências!A1735</f>
        <v>0</v>
      </c>
      <c r="H1739" s="136">
        <f>Ocorrências!H1735</f>
        <v>0</v>
      </c>
    </row>
    <row r="1740" spans="1:8" x14ac:dyDescent="0.2">
      <c r="A1740" s="156">
        <f>Ocorrências!G1736</f>
        <v>0</v>
      </c>
      <c r="B1740" s="136">
        <f>Ocorrências!B1736</f>
        <v>0</v>
      </c>
      <c r="C1740" s="136">
        <f>Ocorrências!C1736</f>
        <v>0</v>
      </c>
      <c r="D1740" s="136">
        <f>Ocorrências!D1736</f>
        <v>0</v>
      </c>
      <c r="E1740" s="136">
        <f>Ocorrências!E1736</f>
        <v>0</v>
      </c>
      <c r="F1740" s="136">
        <f>Ocorrências!F1736</f>
        <v>0</v>
      </c>
      <c r="G1740" s="135">
        <f>Ocorrências!A1736</f>
        <v>0</v>
      </c>
      <c r="H1740" s="136">
        <f>Ocorrências!H1736</f>
        <v>0</v>
      </c>
    </row>
    <row r="1741" spans="1:8" x14ac:dyDescent="0.2">
      <c r="A1741" s="156">
        <f>Ocorrências!G1737</f>
        <v>0</v>
      </c>
      <c r="B1741" s="136">
        <f>Ocorrências!B1737</f>
        <v>0</v>
      </c>
      <c r="C1741" s="136">
        <f>Ocorrências!C1737</f>
        <v>0</v>
      </c>
      <c r="D1741" s="136">
        <f>Ocorrências!D1737</f>
        <v>0</v>
      </c>
      <c r="E1741" s="136">
        <f>Ocorrências!E1737</f>
        <v>0</v>
      </c>
      <c r="F1741" s="136">
        <f>Ocorrências!F1737</f>
        <v>0</v>
      </c>
      <c r="G1741" s="135">
        <f>Ocorrências!A1737</f>
        <v>0</v>
      </c>
      <c r="H1741" s="136">
        <f>Ocorrências!H1737</f>
        <v>0</v>
      </c>
    </row>
    <row r="1742" spans="1:8" x14ac:dyDescent="0.2">
      <c r="A1742" s="156">
        <f>Ocorrências!G1738</f>
        <v>0</v>
      </c>
      <c r="B1742" s="136">
        <f>Ocorrências!B1738</f>
        <v>0</v>
      </c>
      <c r="C1742" s="136">
        <f>Ocorrências!C1738</f>
        <v>0</v>
      </c>
      <c r="D1742" s="136">
        <f>Ocorrências!D1738</f>
        <v>0</v>
      </c>
      <c r="E1742" s="136">
        <f>Ocorrências!E1738</f>
        <v>0</v>
      </c>
      <c r="F1742" s="136">
        <f>Ocorrências!F1738</f>
        <v>0</v>
      </c>
      <c r="G1742" s="135">
        <f>Ocorrências!A1738</f>
        <v>0</v>
      </c>
      <c r="H1742" s="136">
        <f>Ocorrências!H1738</f>
        <v>0</v>
      </c>
    </row>
    <row r="1743" spans="1:8" x14ac:dyDescent="0.2">
      <c r="A1743" s="156">
        <f>Ocorrências!G1739</f>
        <v>0</v>
      </c>
      <c r="B1743" s="136">
        <f>Ocorrências!B1739</f>
        <v>0</v>
      </c>
      <c r="C1743" s="136">
        <f>Ocorrências!C1739</f>
        <v>0</v>
      </c>
      <c r="D1743" s="136">
        <f>Ocorrências!D1739</f>
        <v>0</v>
      </c>
      <c r="E1743" s="136">
        <f>Ocorrências!E1739</f>
        <v>0</v>
      </c>
      <c r="F1743" s="136">
        <f>Ocorrências!F1739</f>
        <v>0</v>
      </c>
      <c r="G1743" s="135">
        <f>Ocorrências!A1739</f>
        <v>0</v>
      </c>
      <c r="H1743" s="136">
        <f>Ocorrências!H1739</f>
        <v>0</v>
      </c>
    </row>
    <row r="1744" spans="1:8" x14ac:dyDescent="0.2">
      <c r="A1744" s="156">
        <f>Ocorrências!G1740</f>
        <v>0</v>
      </c>
      <c r="B1744" s="136">
        <f>Ocorrências!B1740</f>
        <v>0</v>
      </c>
      <c r="C1744" s="136">
        <f>Ocorrências!C1740</f>
        <v>0</v>
      </c>
      <c r="D1744" s="136">
        <f>Ocorrências!D1740</f>
        <v>0</v>
      </c>
      <c r="E1744" s="136">
        <f>Ocorrências!E1740</f>
        <v>0</v>
      </c>
      <c r="F1744" s="136">
        <f>Ocorrências!F1740</f>
        <v>0</v>
      </c>
      <c r="G1744" s="135">
        <f>Ocorrências!A1740</f>
        <v>0</v>
      </c>
      <c r="H1744" s="136">
        <f>Ocorrências!H1740</f>
        <v>0</v>
      </c>
    </row>
    <row r="1745" spans="1:8" x14ac:dyDescent="0.2">
      <c r="A1745" s="156">
        <f>Ocorrências!G1741</f>
        <v>0</v>
      </c>
      <c r="B1745" s="136">
        <f>Ocorrências!B1741</f>
        <v>0</v>
      </c>
      <c r="C1745" s="136">
        <f>Ocorrências!C1741</f>
        <v>0</v>
      </c>
      <c r="D1745" s="136">
        <f>Ocorrências!D1741</f>
        <v>0</v>
      </c>
      <c r="E1745" s="136">
        <f>Ocorrências!E1741</f>
        <v>0</v>
      </c>
      <c r="F1745" s="136">
        <f>Ocorrências!F1741</f>
        <v>0</v>
      </c>
      <c r="G1745" s="135">
        <f>Ocorrências!A1741</f>
        <v>0</v>
      </c>
      <c r="H1745" s="136">
        <f>Ocorrências!H1741</f>
        <v>0</v>
      </c>
    </row>
    <row r="1746" spans="1:8" x14ac:dyDescent="0.2">
      <c r="A1746" s="156">
        <f>Ocorrências!G1742</f>
        <v>0</v>
      </c>
      <c r="B1746" s="136">
        <f>Ocorrências!B1742</f>
        <v>0</v>
      </c>
      <c r="C1746" s="136">
        <f>Ocorrências!C1742</f>
        <v>0</v>
      </c>
      <c r="D1746" s="136">
        <f>Ocorrências!D1742</f>
        <v>0</v>
      </c>
      <c r="E1746" s="136">
        <f>Ocorrências!E1742</f>
        <v>0</v>
      </c>
      <c r="F1746" s="136">
        <f>Ocorrências!F1742</f>
        <v>0</v>
      </c>
      <c r="G1746" s="135">
        <f>Ocorrências!A1742</f>
        <v>0</v>
      </c>
      <c r="H1746" s="136">
        <f>Ocorrências!H1742</f>
        <v>0</v>
      </c>
    </row>
    <row r="1747" spans="1:8" x14ac:dyDescent="0.2">
      <c r="A1747" s="156">
        <f>Ocorrências!G1743</f>
        <v>0</v>
      </c>
      <c r="B1747" s="136">
        <f>Ocorrências!B1743</f>
        <v>0</v>
      </c>
      <c r="C1747" s="136">
        <f>Ocorrências!C1743</f>
        <v>0</v>
      </c>
      <c r="D1747" s="136">
        <f>Ocorrências!D1743</f>
        <v>0</v>
      </c>
      <c r="E1747" s="136">
        <f>Ocorrências!E1743</f>
        <v>0</v>
      </c>
      <c r="F1747" s="136">
        <f>Ocorrências!F1743</f>
        <v>0</v>
      </c>
      <c r="G1747" s="135">
        <f>Ocorrências!A1743</f>
        <v>0</v>
      </c>
      <c r="H1747" s="136">
        <f>Ocorrências!H1743</f>
        <v>0</v>
      </c>
    </row>
    <row r="1748" spans="1:8" x14ac:dyDescent="0.2">
      <c r="A1748" s="156">
        <f>Ocorrências!G1744</f>
        <v>0</v>
      </c>
      <c r="B1748" s="136">
        <f>Ocorrências!B1744</f>
        <v>0</v>
      </c>
      <c r="C1748" s="136">
        <f>Ocorrências!C1744</f>
        <v>0</v>
      </c>
      <c r="D1748" s="136">
        <f>Ocorrências!D1744</f>
        <v>0</v>
      </c>
      <c r="E1748" s="136">
        <f>Ocorrências!E1744</f>
        <v>0</v>
      </c>
      <c r="F1748" s="136">
        <f>Ocorrências!F1744</f>
        <v>0</v>
      </c>
      <c r="G1748" s="135">
        <f>Ocorrências!A1744</f>
        <v>0</v>
      </c>
      <c r="H1748" s="136">
        <f>Ocorrências!H1744</f>
        <v>0</v>
      </c>
    </row>
    <row r="1749" spans="1:8" x14ac:dyDescent="0.2">
      <c r="A1749" s="156">
        <f>Ocorrências!G1745</f>
        <v>0</v>
      </c>
      <c r="B1749" s="136">
        <f>Ocorrências!B1745</f>
        <v>0</v>
      </c>
      <c r="C1749" s="136">
        <f>Ocorrências!C1745</f>
        <v>0</v>
      </c>
      <c r="D1749" s="136">
        <f>Ocorrências!D1745</f>
        <v>0</v>
      </c>
      <c r="E1749" s="136">
        <f>Ocorrências!E1745</f>
        <v>0</v>
      </c>
      <c r="F1749" s="136">
        <f>Ocorrências!F1745</f>
        <v>0</v>
      </c>
      <c r="G1749" s="135">
        <f>Ocorrências!A1745</f>
        <v>0</v>
      </c>
      <c r="H1749" s="136">
        <f>Ocorrências!H1745</f>
        <v>0</v>
      </c>
    </row>
    <row r="1750" spans="1:8" x14ac:dyDescent="0.2">
      <c r="A1750" s="156">
        <f>Ocorrências!G1746</f>
        <v>0</v>
      </c>
      <c r="B1750" s="136">
        <f>Ocorrências!B1746</f>
        <v>0</v>
      </c>
      <c r="C1750" s="136">
        <f>Ocorrências!C1746</f>
        <v>0</v>
      </c>
      <c r="D1750" s="136">
        <f>Ocorrências!D1746</f>
        <v>0</v>
      </c>
      <c r="E1750" s="136">
        <f>Ocorrências!E1746</f>
        <v>0</v>
      </c>
      <c r="F1750" s="136">
        <f>Ocorrências!F1746</f>
        <v>0</v>
      </c>
      <c r="G1750" s="135">
        <f>Ocorrências!A1746</f>
        <v>0</v>
      </c>
      <c r="H1750" s="136">
        <f>Ocorrências!H1746</f>
        <v>0</v>
      </c>
    </row>
    <row r="1751" spans="1:8" x14ac:dyDescent="0.2">
      <c r="A1751" s="156">
        <f>Ocorrências!G1747</f>
        <v>0</v>
      </c>
      <c r="B1751" s="136">
        <f>Ocorrências!B1747</f>
        <v>0</v>
      </c>
      <c r="C1751" s="136">
        <f>Ocorrências!C1747</f>
        <v>0</v>
      </c>
      <c r="D1751" s="136">
        <f>Ocorrências!D1747</f>
        <v>0</v>
      </c>
      <c r="E1751" s="136">
        <f>Ocorrências!E1747</f>
        <v>0</v>
      </c>
      <c r="F1751" s="136">
        <f>Ocorrências!F1747</f>
        <v>0</v>
      </c>
      <c r="G1751" s="135">
        <f>Ocorrências!A1747</f>
        <v>0</v>
      </c>
      <c r="H1751" s="136">
        <f>Ocorrências!H1747</f>
        <v>0</v>
      </c>
    </row>
    <row r="1752" spans="1:8" x14ac:dyDescent="0.2">
      <c r="A1752" s="156">
        <f>Ocorrências!G1748</f>
        <v>0</v>
      </c>
      <c r="B1752" s="136">
        <f>Ocorrências!B1748</f>
        <v>0</v>
      </c>
      <c r="C1752" s="136">
        <f>Ocorrências!C1748</f>
        <v>0</v>
      </c>
      <c r="D1752" s="136">
        <f>Ocorrências!D1748</f>
        <v>0</v>
      </c>
      <c r="E1752" s="136">
        <f>Ocorrências!E1748</f>
        <v>0</v>
      </c>
      <c r="F1752" s="136">
        <f>Ocorrências!F1748</f>
        <v>0</v>
      </c>
      <c r="G1752" s="135">
        <f>Ocorrências!A1748</f>
        <v>0</v>
      </c>
      <c r="H1752" s="136">
        <f>Ocorrências!H1748</f>
        <v>0</v>
      </c>
    </row>
    <row r="1753" spans="1:8" x14ac:dyDescent="0.2">
      <c r="A1753" s="156">
        <f>Ocorrências!G1749</f>
        <v>0</v>
      </c>
      <c r="B1753" s="136">
        <f>Ocorrências!B1749</f>
        <v>0</v>
      </c>
      <c r="C1753" s="136">
        <f>Ocorrências!C1749</f>
        <v>0</v>
      </c>
      <c r="D1753" s="136">
        <f>Ocorrências!D1749</f>
        <v>0</v>
      </c>
      <c r="E1753" s="136">
        <f>Ocorrências!E1749</f>
        <v>0</v>
      </c>
      <c r="F1753" s="136">
        <f>Ocorrências!F1749</f>
        <v>0</v>
      </c>
      <c r="G1753" s="135">
        <f>Ocorrências!A1749</f>
        <v>0</v>
      </c>
      <c r="H1753" s="136">
        <f>Ocorrências!H1749</f>
        <v>0</v>
      </c>
    </row>
    <row r="1754" spans="1:8" x14ac:dyDescent="0.2">
      <c r="A1754" s="156">
        <f>Ocorrências!G1750</f>
        <v>0</v>
      </c>
      <c r="B1754" s="136">
        <f>Ocorrências!B1750</f>
        <v>0</v>
      </c>
      <c r="C1754" s="136">
        <f>Ocorrências!C1750</f>
        <v>0</v>
      </c>
      <c r="D1754" s="136">
        <f>Ocorrências!D1750</f>
        <v>0</v>
      </c>
      <c r="E1754" s="136">
        <f>Ocorrências!E1750</f>
        <v>0</v>
      </c>
      <c r="F1754" s="136">
        <f>Ocorrências!F1750</f>
        <v>0</v>
      </c>
      <c r="G1754" s="135">
        <f>Ocorrências!A1750</f>
        <v>0</v>
      </c>
      <c r="H1754" s="136">
        <f>Ocorrências!H1750</f>
        <v>0</v>
      </c>
    </row>
    <row r="1755" spans="1:8" x14ac:dyDescent="0.2">
      <c r="A1755" s="156">
        <f>Ocorrências!G1751</f>
        <v>0</v>
      </c>
      <c r="B1755" s="136">
        <f>Ocorrências!B1751</f>
        <v>0</v>
      </c>
      <c r="C1755" s="136">
        <f>Ocorrências!C1751</f>
        <v>0</v>
      </c>
      <c r="D1755" s="136">
        <f>Ocorrências!D1751</f>
        <v>0</v>
      </c>
      <c r="E1755" s="136">
        <f>Ocorrências!E1751</f>
        <v>0</v>
      </c>
      <c r="F1755" s="136">
        <f>Ocorrências!F1751</f>
        <v>0</v>
      </c>
      <c r="G1755" s="135">
        <f>Ocorrências!A1751</f>
        <v>0</v>
      </c>
      <c r="H1755" s="136">
        <f>Ocorrências!H1751</f>
        <v>0</v>
      </c>
    </row>
    <row r="1756" spans="1:8" x14ac:dyDescent="0.2">
      <c r="A1756" s="156">
        <f>Ocorrências!G1752</f>
        <v>0</v>
      </c>
      <c r="B1756" s="136">
        <f>Ocorrências!B1752</f>
        <v>0</v>
      </c>
      <c r="C1756" s="136">
        <f>Ocorrências!C1752</f>
        <v>0</v>
      </c>
      <c r="D1756" s="136">
        <f>Ocorrências!D1752</f>
        <v>0</v>
      </c>
      <c r="E1756" s="136">
        <f>Ocorrências!E1752</f>
        <v>0</v>
      </c>
      <c r="F1756" s="136">
        <f>Ocorrências!F1752</f>
        <v>0</v>
      </c>
      <c r="G1756" s="135">
        <f>Ocorrências!A1752</f>
        <v>0</v>
      </c>
      <c r="H1756" s="136">
        <f>Ocorrências!H1752</f>
        <v>0</v>
      </c>
    </row>
    <row r="1757" spans="1:8" x14ac:dyDescent="0.2">
      <c r="A1757" s="156">
        <f>Ocorrências!G1753</f>
        <v>0</v>
      </c>
      <c r="B1757" s="136">
        <f>Ocorrências!B1753</f>
        <v>0</v>
      </c>
      <c r="C1757" s="136">
        <f>Ocorrências!C1753</f>
        <v>0</v>
      </c>
      <c r="D1757" s="136">
        <f>Ocorrências!D1753</f>
        <v>0</v>
      </c>
      <c r="E1757" s="136">
        <f>Ocorrências!E1753</f>
        <v>0</v>
      </c>
      <c r="F1757" s="136">
        <f>Ocorrências!F1753</f>
        <v>0</v>
      </c>
      <c r="G1757" s="135">
        <f>Ocorrências!A1753</f>
        <v>0</v>
      </c>
      <c r="H1757" s="136">
        <f>Ocorrências!H1753</f>
        <v>0</v>
      </c>
    </row>
    <row r="1758" spans="1:8" x14ac:dyDescent="0.2">
      <c r="A1758" s="156">
        <f>Ocorrências!G1754</f>
        <v>0</v>
      </c>
      <c r="B1758" s="136">
        <f>Ocorrências!B1754</f>
        <v>0</v>
      </c>
      <c r="C1758" s="136">
        <f>Ocorrências!C1754</f>
        <v>0</v>
      </c>
      <c r="D1758" s="136">
        <f>Ocorrências!D1754</f>
        <v>0</v>
      </c>
      <c r="E1758" s="136">
        <f>Ocorrências!E1754</f>
        <v>0</v>
      </c>
      <c r="F1758" s="136">
        <f>Ocorrências!F1754</f>
        <v>0</v>
      </c>
      <c r="G1758" s="135">
        <f>Ocorrências!A1754</f>
        <v>0</v>
      </c>
      <c r="H1758" s="136">
        <f>Ocorrências!H1754</f>
        <v>0</v>
      </c>
    </row>
    <row r="1759" spans="1:8" x14ac:dyDescent="0.2">
      <c r="A1759" s="156">
        <f>Ocorrências!G1755</f>
        <v>0</v>
      </c>
      <c r="B1759" s="136">
        <f>Ocorrências!B1755</f>
        <v>0</v>
      </c>
      <c r="C1759" s="136">
        <f>Ocorrências!C1755</f>
        <v>0</v>
      </c>
      <c r="D1759" s="136">
        <f>Ocorrências!D1755</f>
        <v>0</v>
      </c>
      <c r="E1759" s="136">
        <f>Ocorrências!E1755</f>
        <v>0</v>
      </c>
      <c r="F1759" s="136">
        <f>Ocorrências!F1755</f>
        <v>0</v>
      </c>
      <c r="G1759" s="135">
        <f>Ocorrências!A1755</f>
        <v>0</v>
      </c>
      <c r="H1759" s="136">
        <f>Ocorrências!H1755</f>
        <v>0</v>
      </c>
    </row>
    <row r="1760" spans="1:8" x14ac:dyDescent="0.2">
      <c r="A1760" s="156">
        <f>Ocorrências!G1756</f>
        <v>0</v>
      </c>
      <c r="B1760" s="136">
        <f>Ocorrências!B1756</f>
        <v>0</v>
      </c>
      <c r="C1760" s="136">
        <f>Ocorrências!C1756</f>
        <v>0</v>
      </c>
      <c r="D1760" s="136">
        <f>Ocorrências!D1756</f>
        <v>0</v>
      </c>
      <c r="E1760" s="136">
        <f>Ocorrências!E1756</f>
        <v>0</v>
      </c>
      <c r="F1760" s="136">
        <f>Ocorrências!F1756</f>
        <v>0</v>
      </c>
      <c r="G1760" s="135">
        <f>Ocorrências!A1756</f>
        <v>0</v>
      </c>
      <c r="H1760" s="136">
        <f>Ocorrências!H1756</f>
        <v>0</v>
      </c>
    </row>
    <row r="1761" spans="1:8" x14ac:dyDescent="0.2">
      <c r="A1761" s="156">
        <f>Ocorrências!G1757</f>
        <v>0</v>
      </c>
      <c r="B1761" s="136">
        <f>Ocorrências!B1757</f>
        <v>0</v>
      </c>
      <c r="C1761" s="136">
        <f>Ocorrências!C1757</f>
        <v>0</v>
      </c>
      <c r="D1761" s="136">
        <f>Ocorrências!D1757</f>
        <v>0</v>
      </c>
      <c r="E1761" s="136">
        <f>Ocorrências!E1757</f>
        <v>0</v>
      </c>
      <c r="F1761" s="136">
        <f>Ocorrências!F1757</f>
        <v>0</v>
      </c>
      <c r="G1761" s="135">
        <f>Ocorrências!A1757</f>
        <v>0</v>
      </c>
      <c r="H1761" s="136">
        <f>Ocorrências!H1757</f>
        <v>0</v>
      </c>
    </row>
    <row r="1762" spans="1:8" x14ac:dyDescent="0.2">
      <c r="A1762" s="156">
        <f>Ocorrências!G1758</f>
        <v>0</v>
      </c>
      <c r="B1762" s="136">
        <f>Ocorrências!B1758</f>
        <v>0</v>
      </c>
      <c r="C1762" s="136">
        <f>Ocorrências!C1758</f>
        <v>0</v>
      </c>
      <c r="D1762" s="136">
        <f>Ocorrências!D1758</f>
        <v>0</v>
      </c>
      <c r="E1762" s="136">
        <f>Ocorrências!E1758</f>
        <v>0</v>
      </c>
      <c r="F1762" s="136">
        <f>Ocorrências!F1758</f>
        <v>0</v>
      </c>
      <c r="G1762" s="135">
        <f>Ocorrências!A1758</f>
        <v>0</v>
      </c>
      <c r="H1762" s="136">
        <f>Ocorrências!H1758</f>
        <v>0</v>
      </c>
    </row>
    <row r="1763" spans="1:8" x14ac:dyDescent="0.2">
      <c r="A1763" s="156">
        <f>Ocorrências!G1759</f>
        <v>0</v>
      </c>
      <c r="B1763" s="136">
        <f>Ocorrências!B1759</f>
        <v>0</v>
      </c>
      <c r="C1763" s="136">
        <f>Ocorrências!C1759</f>
        <v>0</v>
      </c>
      <c r="D1763" s="136">
        <f>Ocorrências!D1759</f>
        <v>0</v>
      </c>
      <c r="E1763" s="136">
        <f>Ocorrências!E1759</f>
        <v>0</v>
      </c>
      <c r="F1763" s="136">
        <f>Ocorrências!F1759</f>
        <v>0</v>
      </c>
      <c r="G1763" s="135">
        <f>Ocorrências!A1759</f>
        <v>0</v>
      </c>
      <c r="H1763" s="136">
        <f>Ocorrências!H1759</f>
        <v>0</v>
      </c>
    </row>
    <row r="1764" spans="1:8" x14ac:dyDescent="0.2">
      <c r="A1764" s="156">
        <f>Ocorrências!G1760</f>
        <v>0</v>
      </c>
      <c r="B1764" s="136">
        <f>Ocorrências!B1760</f>
        <v>0</v>
      </c>
      <c r="C1764" s="136">
        <f>Ocorrências!C1760</f>
        <v>0</v>
      </c>
      <c r="D1764" s="136">
        <f>Ocorrências!D1760</f>
        <v>0</v>
      </c>
      <c r="E1764" s="136">
        <f>Ocorrências!E1760</f>
        <v>0</v>
      </c>
      <c r="F1764" s="136">
        <f>Ocorrências!F1760</f>
        <v>0</v>
      </c>
      <c r="G1764" s="135">
        <f>Ocorrências!A1760</f>
        <v>0</v>
      </c>
      <c r="H1764" s="136">
        <f>Ocorrências!H1760</f>
        <v>0</v>
      </c>
    </row>
    <row r="1765" spans="1:8" x14ac:dyDescent="0.2">
      <c r="A1765" s="156">
        <f>Ocorrências!G1761</f>
        <v>0</v>
      </c>
      <c r="B1765" s="136">
        <f>Ocorrências!B1761</f>
        <v>0</v>
      </c>
      <c r="C1765" s="136">
        <f>Ocorrências!C1761</f>
        <v>0</v>
      </c>
      <c r="D1765" s="136">
        <f>Ocorrências!D1761</f>
        <v>0</v>
      </c>
      <c r="E1765" s="136">
        <f>Ocorrências!E1761</f>
        <v>0</v>
      </c>
      <c r="F1765" s="136">
        <f>Ocorrências!F1761</f>
        <v>0</v>
      </c>
      <c r="G1765" s="135">
        <f>Ocorrências!A1761</f>
        <v>0</v>
      </c>
      <c r="H1765" s="136">
        <f>Ocorrências!H1761</f>
        <v>0</v>
      </c>
    </row>
    <row r="1766" spans="1:8" x14ac:dyDescent="0.2">
      <c r="A1766" s="156">
        <f>Ocorrências!G1762</f>
        <v>0</v>
      </c>
      <c r="B1766" s="136">
        <f>Ocorrências!B1762</f>
        <v>0</v>
      </c>
      <c r="C1766" s="136">
        <f>Ocorrências!C1762</f>
        <v>0</v>
      </c>
      <c r="D1766" s="136">
        <f>Ocorrências!D1762</f>
        <v>0</v>
      </c>
      <c r="E1766" s="136">
        <f>Ocorrências!E1762</f>
        <v>0</v>
      </c>
      <c r="F1766" s="136">
        <f>Ocorrências!F1762</f>
        <v>0</v>
      </c>
      <c r="G1766" s="135">
        <f>Ocorrências!A1762</f>
        <v>0</v>
      </c>
      <c r="H1766" s="136">
        <f>Ocorrências!H1762</f>
        <v>0</v>
      </c>
    </row>
    <row r="1767" spans="1:8" x14ac:dyDescent="0.2">
      <c r="A1767" s="156">
        <f>Ocorrências!G1763</f>
        <v>0</v>
      </c>
      <c r="B1767" s="136">
        <f>Ocorrências!B1763</f>
        <v>0</v>
      </c>
      <c r="C1767" s="136">
        <f>Ocorrências!C1763</f>
        <v>0</v>
      </c>
      <c r="D1767" s="136">
        <f>Ocorrências!D1763</f>
        <v>0</v>
      </c>
      <c r="E1767" s="136">
        <f>Ocorrências!E1763</f>
        <v>0</v>
      </c>
      <c r="F1767" s="136">
        <f>Ocorrências!F1763</f>
        <v>0</v>
      </c>
      <c r="G1767" s="135">
        <f>Ocorrências!A1763</f>
        <v>0</v>
      </c>
      <c r="H1767" s="136">
        <f>Ocorrências!H1763</f>
        <v>0</v>
      </c>
    </row>
    <row r="1768" spans="1:8" x14ac:dyDescent="0.2">
      <c r="A1768" s="156">
        <f>Ocorrências!G1764</f>
        <v>0</v>
      </c>
      <c r="B1768" s="136">
        <f>Ocorrências!B1764</f>
        <v>0</v>
      </c>
      <c r="C1768" s="136">
        <f>Ocorrências!C1764</f>
        <v>0</v>
      </c>
      <c r="D1768" s="136">
        <f>Ocorrências!D1764</f>
        <v>0</v>
      </c>
      <c r="E1768" s="136">
        <f>Ocorrências!E1764</f>
        <v>0</v>
      </c>
      <c r="F1768" s="136">
        <f>Ocorrências!F1764</f>
        <v>0</v>
      </c>
      <c r="G1768" s="135">
        <f>Ocorrências!A1764</f>
        <v>0</v>
      </c>
      <c r="H1768" s="136">
        <f>Ocorrências!H1764</f>
        <v>0</v>
      </c>
    </row>
    <row r="1769" spans="1:8" x14ac:dyDescent="0.2">
      <c r="A1769" s="156">
        <f>Ocorrências!G1765</f>
        <v>0</v>
      </c>
      <c r="B1769" s="136">
        <f>Ocorrências!B1765</f>
        <v>0</v>
      </c>
      <c r="C1769" s="136">
        <f>Ocorrências!C1765</f>
        <v>0</v>
      </c>
      <c r="D1769" s="136">
        <f>Ocorrências!D1765</f>
        <v>0</v>
      </c>
      <c r="E1769" s="136">
        <f>Ocorrências!E1765</f>
        <v>0</v>
      </c>
      <c r="F1769" s="136">
        <f>Ocorrências!F1765</f>
        <v>0</v>
      </c>
      <c r="G1769" s="135">
        <f>Ocorrências!A1765</f>
        <v>0</v>
      </c>
      <c r="H1769" s="136">
        <f>Ocorrências!H1765</f>
        <v>0</v>
      </c>
    </row>
    <row r="1770" spans="1:8" x14ac:dyDescent="0.2">
      <c r="A1770" s="156">
        <f>Ocorrências!G1766</f>
        <v>0</v>
      </c>
      <c r="B1770" s="136">
        <f>Ocorrências!B1766</f>
        <v>0</v>
      </c>
      <c r="C1770" s="136">
        <f>Ocorrências!C1766</f>
        <v>0</v>
      </c>
      <c r="D1770" s="136">
        <f>Ocorrências!D1766</f>
        <v>0</v>
      </c>
      <c r="E1770" s="136">
        <f>Ocorrências!E1766</f>
        <v>0</v>
      </c>
      <c r="F1770" s="136">
        <f>Ocorrências!F1766</f>
        <v>0</v>
      </c>
      <c r="G1770" s="135">
        <f>Ocorrências!A1766</f>
        <v>0</v>
      </c>
      <c r="H1770" s="136">
        <f>Ocorrências!H1766</f>
        <v>0</v>
      </c>
    </row>
    <row r="1771" spans="1:8" x14ac:dyDescent="0.2">
      <c r="A1771" s="156">
        <f>Ocorrências!G1767</f>
        <v>0</v>
      </c>
      <c r="B1771" s="136">
        <f>Ocorrências!B1767</f>
        <v>0</v>
      </c>
      <c r="C1771" s="136">
        <f>Ocorrências!C1767</f>
        <v>0</v>
      </c>
      <c r="D1771" s="136">
        <f>Ocorrências!D1767</f>
        <v>0</v>
      </c>
      <c r="E1771" s="136">
        <f>Ocorrências!E1767</f>
        <v>0</v>
      </c>
      <c r="F1771" s="136">
        <f>Ocorrências!F1767</f>
        <v>0</v>
      </c>
      <c r="G1771" s="135">
        <f>Ocorrências!A1767</f>
        <v>0</v>
      </c>
      <c r="H1771" s="136">
        <f>Ocorrências!H1767</f>
        <v>0</v>
      </c>
    </row>
    <row r="1772" spans="1:8" x14ac:dyDescent="0.2">
      <c r="A1772" s="156">
        <f>Ocorrências!G1768</f>
        <v>0</v>
      </c>
      <c r="B1772" s="136">
        <f>Ocorrências!B1768</f>
        <v>0</v>
      </c>
      <c r="C1772" s="136">
        <f>Ocorrências!C1768</f>
        <v>0</v>
      </c>
      <c r="D1772" s="136">
        <f>Ocorrências!D1768</f>
        <v>0</v>
      </c>
      <c r="E1772" s="136">
        <f>Ocorrências!E1768</f>
        <v>0</v>
      </c>
      <c r="F1772" s="136">
        <f>Ocorrências!F1768</f>
        <v>0</v>
      </c>
      <c r="G1772" s="135">
        <f>Ocorrências!A1768</f>
        <v>0</v>
      </c>
      <c r="H1772" s="136">
        <f>Ocorrências!H1768</f>
        <v>0</v>
      </c>
    </row>
    <row r="1773" spans="1:8" x14ac:dyDescent="0.2">
      <c r="A1773" s="156">
        <f>Ocorrências!G1769</f>
        <v>0</v>
      </c>
      <c r="B1773" s="136">
        <f>Ocorrências!B1769</f>
        <v>0</v>
      </c>
      <c r="C1773" s="136">
        <f>Ocorrências!C1769</f>
        <v>0</v>
      </c>
      <c r="D1773" s="136">
        <f>Ocorrências!D1769</f>
        <v>0</v>
      </c>
      <c r="E1773" s="136">
        <f>Ocorrências!E1769</f>
        <v>0</v>
      </c>
      <c r="F1773" s="136">
        <f>Ocorrências!F1769</f>
        <v>0</v>
      </c>
      <c r="G1773" s="135">
        <f>Ocorrências!A1769</f>
        <v>0</v>
      </c>
      <c r="H1773" s="136">
        <f>Ocorrências!H1769</f>
        <v>0</v>
      </c>
    </row>
    <row r="1774" spans="1:8" x14ac:dyDescent="0.2">
      <c r="A1774" s="156">
        <f>Ocorrências!G1770</f>
        <v>0</v>
      </c>
      <c r="B1774" s="136">
        <f>Ocorrências!B1770</f>
        <v>0</v>
      </c>
      <c r="C1774" s="136">
        <f>Ocorrências!C1770</f>
        <v>0</v>
      </c>
      <c r="D1774" s="136">
        <f>Ocorrências!D1770</f>
        <v>0</v>
      </c>
      <c r="E1774" s="136">
        <f>Ocorrências!E1770</f>
        <v>0</v>
      </c>
      <c r="F1774" s="136">
        <f>Ocorrências!F1770</f>
        <v>0</v>
      </c>
      <c r="G1774" s="135">
        <f>Ocorrências!A1770</f>
        <v>0</v>
      </c>
      <c r="H1774" s="136">
        <f>Ocorrências!H1770</f>
        <v>0</v>
      </c>
    </row>
    <row r="1775" spans="1:8" x14ac:dyDescent="0.2">
      <c r="A1775" s="156">
        <f>Ocorrências!G1771</f>
        <v>0</v>
      </c>
      <c r="B1775" s="136">
        <f>Ocorrências!B1771</f>
        <v>0</v>
      </c>
      <c r="C1775" s="136">
        <f>Ocorrências!C1771</f>
        <v>0</v>
      </c>
      <c r="D1775" s="136">
        <f>Ocorrências!D1771</f>
        <v>0</v>
      </c>
      <c r="E1775" s="136">
        <f>Ocorrências!E1771</f>
        <v>0</v>
      </c>
      <c r="F1775" s="136">
        <f>Ocorrências!F1771</f>
        <v>0</v>
      </c>
      <c r="G1775" s="135">
        <f>Ocorrências!A1771</f>
        <v>0</v>
      </c>
      <c r="H1775" s="136">
        <f>Ocorrências!H1771</f>
        <v>0</v>
      </c>
    </row>
    <row r="1776" spans="1:8" x14ac:dyDescent="0.2">
      <c r="A1776" s="156">
        <f>Ocorrências!G1772</f>
        <v>0</v>
      </c>
      <c r="B1776" s="136">
        <f>Ocorrências!B1772</f>
        <v>0</v>
      </c>
      <c r="C1776" s="136">
        <f>Ocorrências!C1772</f>
        <v>0</v>
      </c>
      <c r="D1776" s="136">
        <f>Ocorrências!D1772</f>
        <v>0</v>
      </c>
      <c r="E1776" s="136">
        <f>Ocorrências!E1772</f>
        <v>0</v>
      </c>
      <c r="F1776" s="136">
        <f>Ocorrências!F1772</f>
        <v>0</v>
      </c>
      <c r="G1776" s="135">
        <f>Ocorrências!A1772</f>
        <v>0</v>
      </c>
      <c r="H1776" s="136">
        <f>Ocorrências!H1772</f>
        <v>0</v>
      </c>
    </row>
    <row r="1777" spans="1:8" x14ac:dyDescent="0.2">
      <c r="A1777" s="156">
        <f>Ocorrências!G1773</f>
        <v>0</v>
      </c>
      <c r="B1777" s="136">
        <f>Ocorrências!B1773</f>
        <v>0</v>
      </c>
      <c r="C1777" s="136">
        <f>Ocorrências!C1773</f>
        <v>0</v>
      </c>
      <c r="D1777" s="136">
        <f>Ocorrências!D1773</f>
        <v>0</v>
      </c>
      <c r="E1777" s="136">
        <f>Ocorrências!E1773</f>
        <v>0</v>
      </c>
      <c r="F1777" s="136">
        <f>Ocorrências!F1773</f>
        <v>0</v>
      </c>
      <c r="G1777" s="135">
        <f>Ocorrências!A1773</f>
        <v>0</v>
      </c>
      <c r="H1777" s="136">
        <f>Ocorrências!H1773</f>
        <v>0</v>
      </c>
    </row>
    <row r="1778" spans="1:8" x14ac:dyDescent="0.2">
      <c r="A1778" s="156">
        <f>Ocorrências!G1774</f>
        <v>0</v>
      </c>
      <c r="B1778" s="136">
        <f>Ocorrências!B1774</f>
        <v>0</v>
      </c>
      <c r="C1778" s="136">
        <f>Ocorrências!C1774</f>
        <v>0</v>
      </c>
      <c r="D1778" s="136">
        <f>Ocorrências!D1774</f>
        <v>0</v>
      </c>
      <c r="E1778" s="136">
        <f>Ocorrências!E1774</f>
        <v>0</v>
      </c>
      <c r="F1778" s="136">
        <f>Ocorrências!F1774</f>
        <v>0</v>
      </c>
      <c r="G1778" s="135">
        <f>Ocorrências!A1774</f>
        <v>0</v>
      </c>
      <c r="H1778" s="136">
        <f>Ocorrências!H1774</f>
        <v>0</v>
      </c>
    </row>
    <row r="1779" spans="1:8" x14ac:dyDescent="0.2">
      <c r="A1779" s="156">
        <f>Ocorrências!G1775</f>
        <v>0</v>
      </c>
      <c r="B1779" s="136">
        <f>Ocorrências!B1775</f>
        <v>0</v>
      </c>
      <c r="C1779" s="136">
        <f>Ocorrências!C1775</f>
        <v>0</v>
      </c>
      <c r="D1779" s="136">
        <f>Ocorrências!D1775</f>
        <v>0</v>
      </c>
      <c r="E1779" s="136">
        <f>Ocorrências!E1775</f>
        <v>0</v>
      </c>
      <c r="F1779" s="136">
        <f>Ocorrências!F1775</f>
        <v>0</v>
      </c>
      <c r="G1779" s="135">
        <f>Ocorrências!A1775</f>
        <v>0</v>
      </c>
      <c r="H1779" s="136">
        <f>Ocorrências!H1775</f>
        <v>0</v>
      </c>
    </row>
    <row r="1780" spans="1:8" x14ac:dyDescent="0.2">
      <c r="A1780" s="156">
        <f>Ocorrências!G1776</f>
        <v>0</v>
      </c>
      <c r="B1780" s="136">
        <f>Ocorrências!B1776</f>
        <v>0</v>
      </c>
      <c r="C1780" s="136">
        <f>Ocorrências!C1776</f>
        <v>0</v>
      </c>
      <c r="D1780" s="136">
        <f>Ocorrências!D1776</f>
        <v>0</v>
      </c>
      <c r="E1780" s="136">
        <f>Ocorrências!E1776</f>
        <v>0</v>
      </c>
      <c r="F1780" s="136">
        <f>Ocorrências!F1776</f>
        <v>0</v>
      </c>
      <c r="G1780" s="135">
        <f>Ocorrências!A1776</f>
        <v>0</v>
      </c>
      <c r="H1780" s="136">
        <f>Ocorrências!H1776</f>
        <v>0</v>
      </c>
    </row>
    <row r="1781" spans="1:8" x14ac:dyDescent="0.2">
      <c r="A1781" s="156">
        <f>Ocorrências!G1777</f>
        <v>0</v>
      </c>
      <c r="B1781" s="136">
        <f>Ocorrências!B1777</f>
        <v>0</v>
      </c>
      <c r="C1781" s="136">
        <f>Ocorrências!C1777</f>
        <v>0</v>
      </c>
      <c r="D1781" s="136">
        <f>Ocorrências!D1777</f>
        <v>0</v>
      </c>
      <c r="E1781" s="136">
        <f>Ocorrências!E1777</f>
        <v>0</v>
      </c>
      <c r="F1781" s="136">
        <f>Ocorrências!F1777</f>
        <v>0</v>
      </c>
      <c r="G1781" s="135">
        <f>Ocorrências!A1777</f>
        <v>0</v>
      </c>
      <c r="H1781" s="136">
        <f>Ocorrências!H1777</f>
        <v>0</v>
      </c>
    </row>
    <row r="1782" spans="1:8" x14ac:dyDescent="0.2">
      <c r="A1782" s="156">
        <f>Ocorrências!G1778</f>
        <v>0</v>
      </c>
      <c r="B1782" s="136">
        <f>Ocorrências!B1778</f>
        <v>0</v>
      </c>
      <c r="C1782" s="136">
        <f>Ocorrências!C1778</f>
        <v>0</v>
      </c>
      <c r="D1782" s="136">
        <f>Ocorrências!D1778</f>
        <v>0</v>
      </c>
      <c r="E1782" s="136">
        <f>Ocorrências!E1778</f>
        <v>0</v>
      </c>
      <c r="F1782" s="136">
        <f>Ocorrências!F1778</f>
        <v>0</v>
      </c>
      <c r="G1782" s="135">
        <f>Ocorrências!A1778</f>
        <v>0</v>
      </c>
      <c r="H1782" s="136">
        <f>Ocorrências!H1778</f>
        <v>0</v>
      </c>
    </row>
    <row r="1783" spans="1:8" x14ac:dyDescent="0.2">
      <c r="A1783" s="156">
        <f>Ocorrências!G1779</f>
        <v>0</v>
      </c>
      <c r="B1783" s="136">
        <f>Ocorrências!B1779</f>
        <v>0</v>
      </c>
      <c r="C1783" s="136">
        <f>Ocorrências!C1779</f>
        <v>0</v>
      </c>
      <c r="D1783" s="136">
        <f>Ocorrências!D1779</f>
        <v>0</v>
      </c>
      <c r="E1783" s="136">
        <f>Ocorrências!E1779</f>
        <v>0</v>
      </c>
      <c r="F1783" s="136">
        <f>Ocorrências!F1779</f>
        <v>0</v>
      </c>
      <c r="G1783" s="135">
        <f>Ocorrências!A1779</f>
        <v>0</v>
      </c>
      <c r="H1783" s="136">
        <f>Ocorrências!H1779</f>
        <v>0</v>
      </c>
    </row>
    <row r="1784" spans="1:8" x14ac:dyDescent="0.2">
      <c r="A1784" s="156">
        <f>Ocorrências!G1780</f>
        <v>0</v>
      </c>
      <c r="B1784" s="136">
        <f>Ocorrências!B1780</f>
        <v>0</v>
      </c>
      <c r="C1784" s="136">
        <f>Ocorrências!C1780</f>
        <v>0</v>
      </c>
      <c r="D1784" s="136">
        <f>Ocorrências!D1780</f>
        <v>0</v>
      </c>
      <c r="E1784" s="136">
        <f>Ocorrências!E1780</f>
        <v>0</v>
      </c>
      <c r="F1784" s="136">
        <f>Ocorrências!F1780</f>
        <v>0</v>
      </c>
      <c r="G1784" s="135">
        <f>Ocorrências!A1780</f>
        <v>0</v>
      </c>
      <c r="H1784" s="136">
        <f>Ocorrências!H1780</f>
        <v>0</v>
      </c>
    </row>
    <row r="1785" spans="1:8" x14ac:dyDescent="0.2">
      <c r="A1785" s="156">
        <f>Ocorrências!G1781</f>
        <v>0</v>
      </c>
      <c r="B1785" s="136">
        <f>Ocorrências!B1781</f>
        <v>0</v>
      </c>
      <c r="C1785" s="136">
        <f>Ocorrências!C1781</f>
        <v>0</v>
      </c>
      <c r="D1785" s="136">
        <f>Ocorrências!D1781</f>
        <v>0</v>
      </c>
      <c r="E1785" s="136">
        <f>Ocorrências!E1781</f>
        <v>0</v>
      </c>
      <c r="F1785" s="136">
        <f>Ocorrências!F1781</f>
        <v>0</v>
      </c>
      <c r="G1785" s="135">
        <f>Ocorrências!A1781</f>
        <v>0</v>
      </c>
      <c r="H1785" s="136">
        <f>Ocorrências!H1781</f>
        <v>0</v>
      </c>
    </row>
    <row r="1786" spans="1:8" x14ac:dyDescent="0.2">
      <c r="A1786" s="156">
        <f>Ocorrências!G1782</f>
        <v>0</v>
      </c>
      <c r="B1786" s="136">
        <f>Ocorrências!B1782</f>
        <v>0</v>
      </c>
      <c r="C1786" s="136">
        <f>Ocorrências!C1782</f>
        <v>0</v>
      </c>
      <c r="D1786" s="136">
        <f>Ocorrências!D1782</f>
        <v>0</v>
      </c>
      <c r="E1786" s="136">
        <f>Ocorrências!E1782</f>
        <v>0</v>
      </c>
      <c r="F1786" s="136">
        <f>Ocorrências!F1782</f>
        <v>0</v>
      </c>
      <c r="G1786" s="135">
        <f>Ocorrências!A1782</f>
        <v>0</v>
      </c>
      <c r="H1786" s="136">
        <f>Ocorrências!H1782</f>
        <v>0</v>
      </c>
    </row>
    <row r="1787" spans="1:8" x14ac:dyDescent="0.2">
      <c r="A1787" s="156">
        <f>Ocorrências!G1783</f>
        <v>0</v>
      </c>
      <c r="B1787" s="136">
        <f>Ocorrências!B1783</f>
        <v>0</v>
      </c>
      <c r="C1787" s="136">
        <f>Ocorrências!C1783</f>
        <v>0</v>
      </c>
      <c r="D1787" s="136">
        <f>Ocorrências!D1783</f>
        <v>0</v>
      </c>
      <c r="E1787" s="136">
        <f>Ocorrências!E1783</f>
        <v>0</v>
      </c>
      <c r="F1787" s="136">
        <f>Ocorrências!F1783</f>
        <v>0</v>
      </c>
      <c r="G1787" s="135">
        <f>Ocorrências!A1783</f>
        <v>0</v>
      </c>
      <c r="H1787" s="136">
        <f>Ocorrências!H1783</f>
        <v>0</v>
      </c>
    </row>
    <row r="1788" spans="1:8" x14ac:dyDescent="0.2">
      <c r="A1788" s="156">
        <f>Ocorrências!G1784</f>
        <v>0</v>
      </c>
      <c r="B1788" s="136">
        <f>Ocorrências!B1784</f>
        <v>0</v>
      </c>
      <c r="C1788" s="136">
        <f>Ocorrências!C1784</f>
        <v>0</v>
      </c>
      <c r="D1788" s="136">
        <f>Ocorrências!D1784</f>
        <v>0</v>
      </c>
      <c r="E1788" s="136">
        <f>Ocorrências!E1784</f>
        <v>0</v>
      </c>
      <c r="F1788" s="136">
        <f>Ocorrências!F1784</f>
        <v>0</v>
      </c>
      <c r="G1788" s="135">
        <f>Ocorrências!A1784</f>
        <v>0</v>
      </c>
      <c r="H1788" s="136">
        <f>Ocorrências!H1784</f>
        <v>0</v>
      </c>
    </row>
    <row r="1789" spans="1:8" x14ac:dyDescent="0.2">
      <c r="A1789" s="156">
        <f>Ocorrências!G1785</f>
        <v>0</v>
      </c>
      <c r="B1789" s="136">
        <f>Ocorrências!B1785</f>
        <v>0</v>
      </c>
      <c r="C1789" s="136">
        <f>Ocorrências!C1785</f>
        <v>0</v>
      </c>
      <c r="D1789" s="136">
        <f>Ocorrências!D1785</f>
        <v>0</v>
      </c>
      <c r="E1789" s="136">
        <f>Ocorrências!E1785</f>
        <v>0</v>
      </c>
      <c r="F1789" s="136">
        <f>Ocorrências!F1785</f>
        <v>0</v>
      </c>
      <c r="G1789" s="135">
        <f>Ocorrências!A1785</f>
        <v>0</v>
      </c>
      <c r="H1789" s="136">
        <f>Ocorrências!H1785</f>
        <v>0</v>
      </c>
    </row>
    <row r="1790" spans="1:8" x14ac:dyDescent="0.2">
      <c r="A1790" s="156">
        <f>Ocorrências!G1786</f>
        <v>0</v>
      </c>
      <c r="B1790" s="136">
        <f>Ocorrências!B1786</f>
        <v>0</v>
      </c>
      <c r="C1790" s="136">
        <f>Ocorrências!C1786</f>
        <v>0</v>
      </c>
      <c r="D1790" s="136">
        <f>Ocorrências!D1786</f>
        <v>0</v>
      </c>
      <c r="E1790" s="136">
        <f>Ocorrências!E1786</f>
        <v>0</v>
      </c>
      <c r="F1790" s="136">
        <f>Ocorrências!F1786</f>
        <v>0</v>
      </c>
      <c r="G1790" s="135">
        <f>Ocorrências!A1786</f>
        <v>0</v>
      </c>
      <c r="H1790" s="136">
        <f>Ocorrências!H1786</f>
        <v>0</v>
      </c>
    </row>
    <row r="1791" spans="1:8" x14ac:dyDescent="0.2">
      <c r="A1791" s="156">
        <f>Ocorrências!G1787</f>
        <v>0</v>
      </c>
      <c r="B1791" s="136">
        <f>Ocorrências!B1787</f>
        <v>0</v>
      </c>
      <c r="C1791" s="136">
        <f>Ocorrências!C1787</f>
        <v>0</v>
      </c>
      <c r="D1791" s="136">
        <f>Ocorrências!D1787</f>
        <v>0</v>
      </c>
      <c r="E1791" s="136">
        <f>Ocorrências!E1787</f>
        <v>0</v>
      </c>
      <c r="F1791" s="136">
        <f>Ocorrências!F1787</f>
        <v>0</v>
      </c>
      <c r="G1791" s="135">
        <f>Ocorrências!A1787</f>
        <v>0</v>
      </c>
      <c r="H1791" s="136">
        <f>Ocorrências!H1787</f>
        <v>0</v>
      </c>
    </row>
    <row r="1792" spans="1:8" x14ac:dyDescent="0.2">
      <c r="A1792" s="156">
        <f>Ocorrências!G1788</f>
        <v>0</v>
      </c>
      <c r="B1792" s="136">
        <f>Ocorrências!B1788</f>
        <v>0</v>
      </c>
      <c r="C1792" s="136">
        <f>Ocorrências!C1788</f>
        <v>0</v>
      </c>
      <c r="D1792" s="136">
        <f>Ocorrências!D1788</f>
        <v>0</v>
      </c>
      <c r="E1792" s="136">
        <f>Ocorrências!E1788</f>
        <v>0</v>
      </c>
      <c r="F1792" s="136">
        <f>Ocorrências!F1788</f>
        <v>0</v>
      </c>
      <c r="G1792" s="135">
        <f>Ocorrências!A1788</f>
        <v>0</v>
      </c>
      <c r="H1792" s="136">
        <f>Ocorrências!H1788</f>
        <v>0</v>
      </c>
    </row>
    <row r="1793" spans="1:8" x14ac:dyDescent="0.2">
      <c r="A1793" s="156">
        <f>Ocorrências!G1789</f>
        <v>0</v>
      </c>
      <c r="B1793" s="136">
        <f>Ocorrências!B1789</f>
        <v>0</v>
      </c>
      <c r="C1793" s="136">
        <f>Ocorrências!C1789</f>
        <v>0</v>
      </c>
      <c r="D1793" s="136">
        <f>Ocorrências!D1789</f>
        <v>0</v>
      </c>
      <c r="E1793" s="136">
        <f>Ocorrências!E1789</f>
        <v>0</v>
      </c>
      <c r="F1793" s="136">
        <f>Ocorrências!F1789</f>
        <v>0</v>
      </c>
      <c r="G1793" s="135">
        <f>Ocorrências!A1789</f>
        <v>0</v>
      </c>
      <c r="H1793" s="136">
        <f>Ocorrências!H1789</f>
        <v>0</v>
      </c>
    </row>
    <row r="1794" spans="1:8" x14ac:dyDescent="0.2">
      <c r="A1794" s="156">
        <f>Ocorrências!G1790</f>
        <v>0</v>
      </c>
      <c r="B1794" s="136">
        <f>Ocorrências!B1790</f>
        <v>0</v>
      </c>
      <c r="C1794" s="136">
        <f>Ocorrências!C1790</f>
        <v>0</v>
      </c>
      <c r="D1794" s="136">
        <f>Ocorrências!D1790</f>
        <v>0</v>
      </c>
      <c r="E1794" s="136">
        <f>Ocorrências!E1790</f>
        <v>0</v>
      </c>
      <c r="F1794" s="136">
        <f>Ocorrências!F1790</f>
        <v>0</v>
      </c>
      <c r="G1794" s="135">
        <f>Ocorrências!A1790</f>
        <v>0</v>
      </c>
      <c r="H1794" s="136">
        <f>Ocorrências!H1790</f>
        <v>0</v>
      </c>
    </row>
    <row r="1795" spans="1:8" x14ac:dyDescent="0.2">
      <c r="A1795" s="156">
        <f>Ocorrências!G1791</f>
        <v>0</v>
      </c>
      <c r="B1795" s="136">
        <f>Ocorrências!B1791</f>
        <v>0</v>
      </c>
      <c r="C1795" s="136">
        <f>Ocorrências!C1791</f>
        <v>0</v>
      </c>
      <c r="D1795" s="136">
        <f>Ocorrências!D1791</f>
        <v>0</v>
      </c>
      <c r="E1795" s="136">
        <f>Ocorrências!E1791</f>
        <v>0</v>
      </c>
      <c r="F1795" s="136">
        <f>Ocorrências!F1791</f>
        <v>0</v>
      </c>
      <c r="G1795" s="135">
        <f>Ocorrências!A1791</f>
        <v>0</v>
      </c>
      <c r="H1795" s="136">
        <f>Ocorrências!H1791</f>
        <v>0</v>
      </c>
    </row>
    <row r="1796" spans="1:8" x14ac:dyDescent="0.2">
      <c r="A1796" s="156">
        <f>Ocorrências!G1792</f>
        <v>0</v>
      </c>
      <c r="B1796" s="136">
        <f>Ocorrências!B1792</f>
        <v>0</v>
      </c>
      <c r="C1796" s="136">
        <f>Ocorrências!C1792</f>
        <v>0</v>
      </c>
      <c r="D1796" s="136">
        <f>Ocorrências!D1792</f>
        <v>0</v>
      </c>
      <c r="E1796" s="136">
        <f>Ocorrências!E1792</f>
        <v>0</v>
      </c>
      <c r="F1796" s="136">
        <f>Ocorrências!F1792</f>
        <v>0</v>
      </c>
      <c r="G1796" s="135">
        <f>Ocorrências!A1792</f>
        <v>0</v>
      </c>
      <c r="H1796" s="136">
        <f>Ocorrências!H1792</f>
        <v>0</v>
      </c>
    </row>
    <row r="1797" spans="1:8" x14ac:dyDescent="0.2">
      <c r="A1797" s="156">
        <f>Ocorrências!G1793</f>
        <v>0</v>
      </c>
      <c r="B1797" s="136">
        <f>Ocorrências!B1793</f>
        <v>0</v>
      </c>
      <c r="C1797" s="136">
        <f>Ocorrências!C1793</f>
        <v>0</v>
      </c>
      <c r="D1797" s="136">
        <f>Ocorrências!D1793</f>
        <v>0</v>
      </c>
      <c r="E1797" s="136">
        <f>Ocorrências!E1793</f>
        <v>0</v>
      </c>
      <c r="F1797" s="136">
        <f>Ocorrências!F1793</f>
        <v>0</v>
      </c>
      <c r="G1797" s="135">
        <f>Ocorrências!A1793</f>
        <v>0</v>
      </c>
      <c r="H1797" s="136">
        <f>Ocorrências!H1793</f>
        <v>0</v>
      </c>
    </row>
    <row r="1798" spans="1:8" x14ac:dyDescent="0.2">
      <c r="A1798" s="156">
        <f>Ocorrências!G1794</f>
        <v>0</v>
      </c>
      <c r="B1798" s="136">
        <f>Ocorrências!B1794</f>
        <v>0</v>
      </c>
      <c r="C1798" s="136">
        <f>Ocorrências!C1794</f>
        <v>0</v>
      </c>
      <c r="D1798" s="136">
        <f>Ocorrências!D1794</f>
        <v>0</v>
      </c>
      <c r="E1798" s="136">
        <f>Ocorrências!E1794</f>
        <v>0</v>
      </c>
      <c r="F1798" s="136">
        <f>Ocorrências!F1794</f>
        <v>0</v>
      </c>
      <c r="G1798" s="135">
        <f>Ocorrências!A1794</f>
        <v>0</v>
      </c>
      <c r="H1798" s="136">
        <f>Ocorrências!H1794</f>
        <v>0</v>
      </c>
    </row>
    <row r="1799" spans="1:8" x14ac:dyDescent="0.2">
      <c r="A1799" s="156">
        <f>Ocorrências!G1795</f>
        <v>0</v>
      </c>
      <c r="B1799" s="136">
        <f>Ocorrências!B1795</f>
        <v>0</v>
      </c>
      <c r="C1799" s="136">
        <f>Ocorrências!C1795</f>
        <v>0</v>
      </c>
      <c r="D1799" s="136">
        <f>Ocorrências!D1795</f>
        <v>0</v>
      </c>
      <c r="E1799" s="136">
        <f>Ocorrências!E1795</f>
        <v>0</v>
      </c>
      <c r="F1799" s="136">
        <f>Ocorrências!F1795</f>
        <v>0</v>
      </c>
      <c r="G1799" s="135">
        <f>Ocorrências!A1795</f>
        <v>0</v>
      </c>
      <c r="H1799" s="136">
        <f>Ocorrências!H1795</f>
        <v>0</v>
      </c>
    </row>
    <row r="1800" spans="1:8" x14ac:dyDescent="0.2">
      <c r="A1800" s="156">
        <f>Ocorrências!G1796</f>
        <v>0</v>
      </c>
      <c r="B1800" s="136">
        <f>Ocorrências!B1796</f>
        <v>0</v>
      </c>
      <c r="C1800" s="136">
        <f>Ocorrências!C1796</f>
        <v>0</v>
      </c>
      <c r="D1800" s="136">
        <f>Ocorrências!D1796</f>
        <v>0</v>
      </c>
      <c r="E1800" s="136">
        <f>Ocorrências!E1796</f>
        <v>0</v>
      </c>
      <c r="F1800" s="136">
        <f>Ocorrências!F1796</f>
        <v>0</v>
      </c>
      <c r="G1800" s="135">
        <f>Ocorrências!A1796</f>
        <v>0</v>
      </c>
      <c r="H1800" s="136">
        <f>Ocorrências!H1796</f>
        <v>0</v>
      </c>
    </row>
    <row r="1801" spans="1:8" x14ac:dyDescent="0.2">
      <c r="A1801" s="156">
        <f>Ocorrências!G1797</f>
        <v>0</v>
      </c>
      <c r="B1801" s="136">
        <f>Ocorrências!B1797</f>
        <v>0</v>
      </c>
      <c r="C1801" s="136">
        <f>Ocorrências!C1797</f>
        <v>0</v>
      </c>
      <c r="D1801" s="136">
        <f>Ocorrências!D1797</f>
        <v>0</v>
      </c>
      <c r="E1801" s="136">
        <f>Ocorrências!E1797</f>
        <v>0</v>
      </c>
      <c r="F1801" s="136">
        <f>Ocorrências!F1797</f>
        <v>0</v>
      </c>
      <c r="G1801" s="135">
        <f>Ocorrências!A1797</f>
        <v>0</v>
      </c>
      <c r="H1801" s="136">
        <f>Ocorrências!H1797</f>
        <v>0</v>
      </c>
    </row>
    <row r="1802" spans="1:8" x14ac:dyDescent="0.2">
      <c r="A1802" s="156">
        <f>Ocorrências!G1798</f>
        <v>0</v>
      </c>
      <c r="B1802" s="136">
        <f>Ocorrências!B1798</f>
        <v>0</v>
      </c>
      <c r="C1802" s="136">
        <f>Ocorrências!C1798</f>
        <v>0</v>
      </c>
      <c r="D1802" s="136">
        <f>Ocorrências!D1798</f>
        <v>0</v>
      </c>
      <c r="E1802" s="136">
        <f>Ocorrências!E1798</f>
        <v>0</v>
      </c>
      <c r="F1802" s="136">
        <f>Ocorrências!F1798</f>
        <v>0</v>
      </c>
      <c r="G1802" s="135">
        <f>Ocorrências!A1798</f>
        <v>0</v>
      </c>
      <c r="H1802" s="136">
        <f>Ocorrências!H1798</f>
        <v>0</v>
      </c>
    </row>
    <row r="1803" spans="1:8" x14ac:dyDescent="0.2">
      <c r="A1803" s="156">
        <f>Ocorrências!G1799</f>
        <v>0</v>
      </c>
      <c r="B1803" s="136">
        <f>Ocorrências!B1799</f>
        <v>0</v>
      </c>
      <c r="C1803" s="136">
        <f>Ocorrências!C1799</f>
        <v>0</v>
      </c>
      <c r="D1803" s="136">
        <f>Ocorrências!D1799</f>
        <v>0</v>
      </c>
      <c r="E1803" s="136">
        <f>Ocorrências!E1799</f>
        <v>0</v>
      </c>
      <c r="F1803" s="136">
        <f>Ocorrências!F1799</f>
        <v>0</v>
      </c>
      <c r="G1803" s="135">
        <f>Ocorrências!A1799</f>
        <v>0</v>
      </c>
      <c r="H1803" s="136">
        <f>Ocorrências!H1799</f>
        <v>0</v>
      </c>
    </row>
    <row r="1804" spans="1:8" x14ac:dyDescent="0.2">
      <c r="A1804" s="156">
        <f>Ocorrências!G1800</f>
        <v>0</v>
      </c>
      <c r="B1804" s="136">
        <f>Ocorrências!B1800</f>
        <v>0</v>
      </c>
      <c r="C1804" s="136">
        <f>Ocorrências!C1800</f>
        <v>0</v>
      </c>
      <c r="D1804" s="136">
        <f>Ocorrências!D1800</f>
        <v>0</v>
      </c>
      <c r="E1804" s="136">
        <f>Ocorrências!E1800</f>
        <v>0</v>
      </c>
      <c r="F1804" s="136">
        <f>Ocorrências!F1800</f>
        <v>0</v>
      </c>
      <c r="G1804" s="135">
        <f>Ocorrências!A1800</f>
        <v>0</v>
      </c>
      <c r="H1804" s="136">
        <f>Ocorrências!H1800</f>
        <v>0</v>
      </c>
    </row>
    <row r="1805" spans="1:8" x14ac:dyDescent="0.2">
      <c r="A1805" s="156">
        <f>Ocorrências!G1801</f>
        <v>0</v>
      </c>
      <c r="B1805" s="136">
        <f>Ocorrências!B1801</f>
        <v>0</v>
      </c>
      <c r="C1805" s="136">
        <f>Ocorrências!C1801</f>
        <v>0</v>
      </c>
      <c r="D1805" s="136">
        <f>Ocorrências!D1801</f>
        <v>0</v>
      </c>
      <c r="E1805" s="136">
        <f>Ocorrências!E1801</f>
        <v>0</v>
      </c>
      <c r="F1805" s="136">
        <f>Ocorrências!F1801</f>
        <v>0</v>
      </c>
      <c r="G1805" s="135">
        <f>Ocorrências!A1801</f>
        <v>0</v>
      </c>
      <c r="H1805" s="136">
        <f>Ocorrências!H1801</f>
        <v>0</v>
      </c>
    </row>
    <row r="1806" spans="1:8" x14ac:dyDescent="0.2">
      <c r="A1806" s="156">
        <f>Ocorrências!G1802</f>
        <v>0</v>
      </c>
      <c r="B1806" s="136">
        <f>Ocorrências!B1802</f>
        <v>0</v>
      </c>
      <c r="C1806" s="136">
        <f>Ocorrências!C1802</f>
        <v>0</v>
      </c>
      <c r="D1806" s="136">
        <f>Ocorrências!D1802</f>
        <v>0</v>
      </c>
      <c r="E1806" s="136">
        <f>Ocorrências!E1802</f>
        <v>0</v>
      </c>
      <c r="F1806" s="136">
        <f>Ocorrências!F1802</f>
        <v>0</v>
      </c>
      <c r="G1806" s="135">
        <f>Ocorrências!A1802</f>
        <v>0</v>
      </c>
      <c r="H1806" s="136">
        <f>Ocorrências!H1802</f>
        <v>0</v>
      </c>
    </row>
    <row r="1807" spans="1:8" x14ac:dyDescent="0.2">
      <c r="A1807" s="156">
        <f>Ocorrências!G1803</f>
        <v>0</v>
      </c>
      <c r="B1807" s="136">
        <f>Ocorrências!B1803</f>
        <v>0</v>
      </c>
      <c r="C1807" s="136">
        <f>Ocorrências!C1803</f>
        <v>0</v>
      </c>
      <c r="D1807" s="136">
        <f>Ocorrências!D1803</f>
        <v>0</v>
      </c>
      <c r="E1807" s="136">
        <f>Ocorrências!E1803</f>
        <v>0</v>
      </c>
      <c r="F1807" s="136">
        <f>Ocorrências!F1803</f>
        <v>0</v>
      </c>
      <c r="G1807" s="135">
        <f>Ocorrências!A1803</f>
        <v>0</v>
      </c>
      <c r="H1807" s="136">
        <f>Ocorrências!H1803</f>
        <v>0</v>
      </c>
    </row>
    <row r="1808" spans="1:8" x14ac:dyDescent="0.2">
      <c r="A1808" s="156">
        <f>Ocorrências!G1804</f>
        <v>0</v>
      </c>
      <c r="B1808" s="136">
        <f>Ocorrências!B1804</f>
        <v>0</v>
      </c>
      <c r="C1808" s="136">
        <f>Ocorrências!C1804</f>
        <v>0</v>
      </c>
      <c r="D1808" s="136">
        <f>Ocorrências!D1804</f>
        <v>0</v>
      </c>
      <c r="E1808" s="136">
        <f>Ocorrências!E1804</f>
        <v>0</v>
      </c>
      <c r="F1808" s="136">
        <f>Ocorrências!F1804</f>
        <v>0</v>
      </c>
      <c r="G1808" s="135">
        <f>Ocorrências!A1804</f>
        <v>0</v>
      </c>
      <c r="H1808" s="136">
        <f>Ocorrências!H1804</f>
        <v>0</v>
      </c>
    </row>
    <row r="1809" spans="1:8" x14ac:dyDescent="0.2">
      <c r="A1809" s="156">
        <f>Ocorrências!G1805</f>
        <v>0</v>
      </c>
      <c r="B1809" s="136">
        <f>Ocorrências!B1805</f>
        <v>0</v>
      </c>
      <c r="C1809" s="136">
        <f>Ocorrências!C1805</f>
        <v>0</v>
      </c>
      <c r="D1809" s="136">
        <f>Ocorrências!D1805</f>
        <v>0</v>
      </c>
      <c r="E1809" s="136">
        <f>Ocorrências!E1805</f>
        <v>0</v>
      </c>
      <c r="F1809" s="136">
        <f>Ocorrências!F1805</f>
        <v>0</v>
      </c>
      <c r="G1809" s="135">
        <f>Ocorrências!A1805</f>
        <v>0</v>
      </c>
      <c r="H1809" s="136">
        <f>Ocorrências!H1805</f>
        <v>0</v>
      </c>
    </row>
    <row r="1810" spans="1:8" x14ac:dyDescent="0.2">
      <c r="A1810" s="156">
        <f>Ocorrências!G1806</f>
        <v>0</v>
      </c>
      <c r="B1810" s="136">
        <f>Ocorrências!B1806</f>
        <v>0</v>
      </c>
      <c r="C1810" s="136">
        <f>Ocorrências!C1806</f>
        <v>0</v>
      </c>
      <c r="D1810" s="136">
        <f>Ocorrências!D1806</f>
        <v>0</v>
      </c>
      <c r="E1810" s="136">
        <f>Ocorrências!E1806</f>
        <v>0</v>
      </c>
      <c r="F1810" s="136">
        <f>Ocorrências!F1806</f>
        <v>0</v>
      </c>
      <c r="G1810" s="135">
        <f>Ocorrências!A1806</f>
        <v>0</v>
      </c>
      <c r="H1810" s="136">
        <f>Ocorrências!H1806</f>
        <v>0</v>
      </c>
    </row>
    <row r="1811" spans="1:8" x14ac:dyDescent="0.2">
      <c r="A1811" s="156">
        <f>Ocorrências!G1807</f>
        <v>0</v>
      </c>
      <c r="B1811" s="136">
        <f>Ocorrências!B1807</f>
        <v>0</v>
      </c>
      <c r="C1811" s="136">
        <f>Ocorrências!C1807</f>
        <v>0</v>
      </c>
      <c r="D1811" s="136">
        <f>Ocorrências!D1807</f>
        <v>0</v>
      </c>
      <c r="E1811" s="136">
        <f>Ocorrências!E1807</f>
        <v>0</v>
      </c>
      <c r="F1811" s="136">
        <f>Ocorrências!F1807</f>
        <v>0</v>
      </c>
      <c r="G1811" s="135">
        <f>Ocorrências!A1807</f>
        <v>0</v>
      </c>
      <c r="H1811" s="136">
        <f>Ocorrências!H1807</f>
        <v>0</v>
      </c>
    </row>
    <row r="1812" spans="1:8" x14ac:dyDescent="0.2">
      <c r="A1812" s="156">
        <f>Ocorrências!G1808</f>
        <v>0</v>
      </c>
      <c r="B1812" s="136">
        <f>Ocorrências!B1808</f>
        <v>0</v>
      </c>
      <c r="C1812" s="136">
        <f>Ocorrências!C1808</f>
        <v>0</v>
      </c>
      <c r="D1812" s="136">
        <f>Ocorrências!D1808</f>
        <v>0</v>
      </c>
      <c r="E1812" s="136">
        <f>Ocorrências!E1808</f>
        <v>0</v>
      </c>
      <c r="F1812" s="136">
        <f>Ocorrências!F1808</f>
        <v>0</v>
      </c>
      <c r="G1812" s="135">
        <f>Ocorrências!A1808</f>
        <v>0</v>
      </c>
      <c r="H1812" s="136">
        <f>Ocorrências!H1808</f>
        <v>0</v>
      </c>
    </row>
    <row r="1813" spans="1:8" x14ac:dyDescent="0.2">
      <c r="A1813" s="156">
        <f>Ocorrências!G1809</f>
        <v>0</v>
      </c>
      <c r="B1813" s="136">
        <f>Ocorrências!B1809</f>
        <v>0</v>
      </c>
      <c r="C1813" s="136">
        <f>Ocorrências!C1809</f>
        <v>0</v>
      </c>
      <c r="D1813" s="136">
        <f>Ocorrências!D1809</f>
        <v>0</v>
      </c>
      <c r="E1813" s="136">
        <f>Ocorrências!E1809</f>
        <v>0</v>
      </c>
      <c r="F1813" s="136">
        <f>Ocorrências!F1809</f>
        <v>0</v>
      </c>
      <c r="G1813" s="135">
        <f>Ocorrências!A1809</f>
        <v>0</v>
      </c>
      <c r="H1813" s="136">
        <f>Ocorrências!H1809</f>
        <v>0</v>
      </c>
    </row>
    <row r="1814" spans="1:8" x14ac:dyDescent="0.2">
      <c r="A1814" s="156">
        <f>Ocorrências!G1810</f>
        <v>0</v>
      </c>
      <c r="B1814" s="136">
        <f>Ocorrências!B1810</f>
        <v>0</v>
      </c>
      <c r="C1814" s="136">
        <f>Ocorrências!C1810</f>
        <v>0</v>
      </c>
      <c r="D1814" s="136">
        <f>Ocorrências!D1810</f>
        <v>0</v>
      </c>
      <c r="E1814" s="136">
        <f>Ocorrências!E1810</f>
        <v>0</v>
      </c>
      <c r="F1814" s="136">
        <f>Ocorrências!F1810</f>
        <v>0</v>
      </c>
      <c r="G1814" s="135">
        <f>Ocorrências!A1810</f>
        <v>0</v>
      </c>
      <c r="H1814" s="136">
        <f>Ocorrências!H1810</f>
        <v>0</v>
      </c>
    </row>
    <row r="1815" spans="1:8" x14ac:dyDescent="0.2">
      <c r="A1815" s="156">
        <f>Ocorrências!G1811</f>
        <v>0</v>
      </c>
      <c r="B1815" s="136">
        <f>Ocorrências!B1811</f>
        <v>0</v>
      </c>
      <c r="C1815" s="136">
        <f>Ocorrências!C1811</f>
        <v>0</v>
      </c>
      <c r="D1815" s="136">
        <f>Ocorrências!D1811</f>
        <v>0</v>
      </c>
      <c r="E1815" s="136">
        <f>Ocorrências!E1811</f>
        <v>0</v>
      </c>
      <c r="F1815" s="136">
        <f>Ocorrências!F1811</f>
        <v>0</v>
      </c>
      <c r="G1815" s="135">
        <f>Ocorrências!A1811</f>
        <v>0</v>
      </c>
      <c r="H1815" s="136">
        <f>Ocorrências!H1811</f>
        <v>0</v>
      </c>
    </row>
    <row r="1816" spans="1:8" x14ac:dyDescent="0.2">
      <c r="A1816" s="156">
        <f>Ocorrências!G1812</f>
        <v>0</v>
      </c>
      <c r="B1816" s="136">
        <f>Ocorrências!B1812</f>
        <v>0</v>
      </c>
      <c r="C1816" s="136">
        <f>Ocorrências!C1812</f>
        <v>0</v>
      </c>
      <c r="D1816" s="136">
        <f>Ocorrências!D1812</f>
        <v>0</v>
      </c>
      <c r="E1816" s="136">
        <f>Ocorrências!E1812</f>
        <v>0</v>
      </c>
      <c r="F1816" s="136">
        <f>Ocorrências!F1812</f>
        <v>0</v>
      </c>
      <c r="G1816" s="135">
        <f>Ocorrências!A1812</f>
        <v>0</v>
      </c>
      <c r="H1816" s="136">
        <f>Ocorrências!H1812</f>
        <v>0</v>
      </c>
    </row>
    <row r="1817" spans="1:8" x14ac:dyDescent="0.2">
      <c r="A1817" s="156">
        <f>Ocorrências!G1813</f>
        <v>0</v>
      </c>
      <c r="B1817" s="136">
        <f>Ocorrências!B1813</f>
        <v>0</v>
      </c>
      <c r="C1817" s="136">
        <f>Ocorrências!C1813</f>
        <v>0</v>
      </c>
      <c r="D1817" s="136">
        <f>Ocorrências!D1813</f>
        <v>0</v>
      </c>
      <c r="E1817" s="136">
        <f>Ocorrências!E1813</f>
        <v>0</v>
      </c>
      <c r="F1817" s="136">
        <f>Ocorrências!F1813</f>
        <v>0</v>
      </c>
      <c r="G1817" s="135">
        <f>Ocorrências!A1813</f>
        <v>0</v>
      </c>
      <c r="H1817" s="136">
        <f>Ocorrências!H1813</f>
        <v>0</v>
      </c>
    </row>
    <row r="1818" spans="1:8" x14ac:dyDescent="0.2">
      <c r="A1818" s="156">
        <f>Ocorrências!G1814</f>
        <v>0</v>
      </c>
      <c r="B1818" s="136">
        <f>Ocorrências!B1814</f>
        <v>0</v>
      </c>
      <c r="C1818" s="136">
        <f>Ocorrências!C1814</f>
        <v>0</v>
      </c>
      <c r="D1818" s="136">
        <f>Ocorrências!D1814</f>
        <v>0</v>
      </c>
      <c r="E1818" s="136">
        <f>Ocorrências!E1814</f>
        <v>0</v>
      </c>
      <c r="F1818" s="136">
        <f>Ocorrências!F1814</f>
        <v>0</v>
      </c>
      <c r="G1818" s="135">
        <f>Ocorrências!A1814</f>
        <v>0</v>
      </c>
      <c r="H1818" s="136">
        <f>Ocorrências!H1814</f>
        <v>0</v>
      </c>
    </row>
    <row r="1819" spans="1:8" x14ac:dyDescent="0.2">
      <c r="A1819" s="156">
        <f>Ocorrências!G1815</f>
        <v>0</v>
      </c>
      <c r="B1819" s="136">
        <f>Ocorrências!B1815</f>
        <v>0</v>
      </c>
      <c r="C1819" s="136">
        <f>Ocorrências!C1815</f>
        <v>0</v>
      </c>
      <c r="D1819" s="136">
        <f>Ocorrências!D1815</f>
        <v>0</v>
      </c>
      <c r="E1819" s="136">
        <f>Ocorrências!E1815</f>
        <v>0</v>
      </c>
      <c r="F1819" s="136">
        <f>Ocorrências!F1815</f>
        <v>0</v>
      </c>
      <c r="G1819" s="135">
        <f>Ocorrências!A1815</f>
        <v>0</v>
      </c>
      <c r="H1819" s="136">
        <f>Ocorrências!H1815</f>
        <v>0</v>
      </c>
    </row>
    <row r="1820" spans="1:8" x14ac:dyDescent="0.2">
      <c r="A1820" s="156">
        <f>Ocorrências!G1816</f>
        <v>0</v>
      </c>
      <c r="B1820" s="136">
        <f>Ocorrências!B1816</f>
        <v>0</v>
      </c>
      <c r="C1820" s="136">
        <f>Ocorrências!C1816</f>
        <v>0</v>
      </c>
      <c r="D1820" s="136">
        <f>Ocorrências!D1816</f>
        <v>0</v>
      </c>
      <c r="E1820" s="136">
        <f>Ocorrências!E1816</f>
        <v>0</v>
      </c>
      <c r="F1820" s="136">
        <f>Ocorrências!F1816</f>
        <v>0</v>
      </c>
      <c r="G1820" s="135">
        <f>Ocorrências!A1816</f>
        <v>0</v>
      </c>
      <c r="H1820" s="136">
        <f>Ocorrências!H1816</f>
        <v>0</v>
      </c>
    </row>
    <row r="1821" spans="1:8" x14ac:dyDescent="0.2">
      <c r="A1821" s="156">
        <f>Ocorrências!G1817</f>
        <v>0</v>
      </c>
      <c r="B1821" s="136">
        <f>Ocorrências!B1817</f>
        <v>0</v>
      </c>
      <c r="C1821" s="136">
        <f>Ocorrências!C1817</f>
        <v>0</v>
      </c>
      <c r="D1821" s="136">
        <f>Ocorrências!D1817</f>
        <v>0</v>
      </c>
      <c r="E1821" s="136">
        <f>Ocorrências!E1817</f>
        <v>0</v>
      </c>
      <c r="F1821" s="136">
        <f>Ocorrências!F1817</f>
        <v>0</v>
      </c>
      <c r="G1821" s="135">
        <f>Ocorrências!A1817</f>
        <v>0</v>
      </c>
      <c r="H1821" s="136">
        <f>Ocorrências!H1817</f>
        <v>0</v>
      </c>
    </row>
    <row r="1822" spans="1:8" x14ac:dyDescent="0.2">
      <c r="A1822" s="156">
        <f>Ocorrências!G1818</f>
        <v>0</v>
      </c>
      <c r="B1822" s="136">
        <f>Ocorrências!B1818</f>
        <v>0</v>
      </c>
      <c r="C1822" s="136">
        <f>Ocorrências!C1818</f>
        <v>0</v>
      </c>
      <c r="D1822" s="136">
        <f>Ocorrências!D1818</f>
        <v>0</v>
      </c>
      <c r="E1822" s="136">
        <f>Ocorrências!E1818</f>
        <v>0</v>
      </c>
      <c r="F1822" s="136">
        <f>Ocorrências!F1818</f>
        <v>0</v>
      </c>
      <c r="G1822" s="135">
        <f>Ocorrências!A1818</f>
        <v>0</v>
      </c>
      <c r="H1822" s="136">
        <f>Ocorrências!H1818</f>
        <v>0</v>
      </c>
    </row>
    <row r="1823" spans="1:8" x14ac:dyDescent="0.2">
      <c r="A1823" s="156">
        <f>Ocorrências!G1819</f>
        <v>0</v>
      </c>
      <c r="B1823" s="136">
        <f>Ocorrências!B1819</f>
        <v>0</v>
      </c>
      <c r="C1823" s="136">
        <f>Ocorrências!C1819</f>
        <v>0</v>
      </c>
      <c r="D1823" s="136">
        <f>Ocorrências!D1819</f>
        <v>0</v>
      </c>
      <c r="E1823" s="136">
        <f>Ocorrências!E1819</f>
        <v>0</v>
      </c>
      <c r="F1823" s="136">
        <f>Ocorrências!F1819</f>
        <v>0</v>
      </c>
      <c r="G1823" s="135">
        <f>Ocorrências!A1819</f>
        <v>0</v>
      </c>
      <c r="H1823" s="136">
        <f>Ocorrências!H1819</f>
        <v>0</v>
      </c>
    </row>
    <row r="1824" spans="1:8" x14ac:dyDescent="0.2">
      <c r="A1824" s="156">
        <f>Ocorrências!G1820</f>
        <v>0</v>
      </c>
      <c r="B1824" s="136">
        <f>Ocorrências!B1820</f>
        <v>0</v>
      </c>
      <c r="C1824" s="136">
        <f>Ocorrências!C1820</f>
        <v>0</v>
      </c>
      <c r="D1824" s="136">
        <f>Ocorrências!D1820</f>
        <v>0</v>
      </c>
      <c r="E1824" s="136">
        <f>Ocorrências!E1820</f>
        <v>0</v>
      </c>
      <c r="F1824" s="136">
        <f>Ocorrências!F1820</f>
        <v>0</v>
      </c>
      <c r="G1824" s="135">
        <f>Ocorrências!A1820</f>
        <v>0</v>
      </c>
      <c r="H1824" s="136">
        <f>Ocorrências!H1820</f>
        <v>0</v>
      </c>
    </row>
    <row r="1825" spans="1:8" x14ac:dyDescent="0.2">
      <c r="A1825" s="156">
        <f>Ocorrências!G1821</f>
        <v>0</v>
      </c>
      <c r="B1825" s="136">
        <f>Ocorrências!B1821</f>
        <v>0</v>
      </c>
      <c r="C1825" s="136">
        <f>Ocorrências!C1821</f>
        <v>0</v>
      </c>
      <c r="D1825" s="136">
        <f>Ocorrências!D1821</f>
        <v>0</v>
      </c>
      <c r="E1825" s="136">
        <f>Ocorrências!E1821</f>
        <v>0</v>
      </c>
      <c r="F1825" s="136">
        <f>Ocorrências!F1821</f>
        <v>0</v>
      </c>
      <c r="G1825" s="135">
        <f>Ocorrências!A1821</f>
        <v>0</v>
      </c>
      <c r="H1825" s="136">
        <f>Ocorrências!H1821</f>
        <v>0</v>
      </c>
    </row>
    <row r="1826" spans="1:8" x14ac:dyDescent="0.2">
      <c r="A1826" s="156">
        <f>Ocorrências!G1822</f>
        <v>0</v>
      </c>
      <c r="B1826" s="136">
        <f>Ocorrências!B1822</f>
        <v>0</v>
      </c>
      <c r="C1826" s="136">
        <f>Ocorrências!C1822</f>
        <v>0</v>
      </c>
      <c r="D1826" s="136">
        <f>Ocorrências!D1822</f>
        <v>0</v>
      </c>
      <c r="E1826" s="136">
        <f>Ocorrências!E1822</f>
        <v>0</v>
      </c>
      <c r="F1826" s="136">
        <f>Ocorrências!F1822</f>
        <v>0</v>
      </c>
      <c r="G1826" s="135">
        <f>Ocorrências!A1822</f>
        <v>0</v>
      </c>
      <c r="H1826" s="136">
        <f>Ocorrências!H1822</f>
        <v>0</v>
      </c>
    </row>
    <row r="1827" spans="1:8" x14ac:dyDescent="0.2">
      <c r="A1827" s="156">
        <f>Ocorrências!G1823</f>
        <v>0</v>
      </c>
      <c r="B1827" s="136">
        <f>Ocorrências!B1823</f>
        <v>0</v>
      </c>
      <c r="C1827" s="136">
        <f>Ocorrências!C1823</f>
        <v>0</v>
      </c>
      <c r="D1827" s="136">
        <f>Ocorrências!D1823</f>
        <v>0</v>
      </c>
      <c r="E1827" s="136">
        <f>Ocorrências!E1823</f>
        <v>0</v>
      </c>
      <c r="F1827" s="136">
        <f>Ocorrências!F1823</f>
        <v>0</v>
      </c>
      <c r="G1827" s="135">
        <f>Ocorrências!A1823</f>
        <v>0</v>
      </c>
      <c r="H1827" s="136">
        <f>Ocorrências!H1823</f>
        <v>0</v>
      </c>
    </row>
    <row r="1828" spans="1:8" x14ac:dyDescent="0.2">
      <c r="A1828" s="156">
        <f>Ocorrências!G1824</f>
        <v>0</v>
      </c>
      <c r="B1828" s="136">
        <f>Ocorrências!B1824</f>
        <v>0</v>
      </c>
      <c r="C1828" s="136">
        <f>Ocorrências!C1824</f>
        <v>0</v>
      </c>
      <c r="D1828" s="136">
        <f>Ocorrências!D1824</f>
        <v>0</v>
      </c>
      <c r="E1828" s="136">
        <f>Ocorrências!E1824</f>
        <v>0</v>
      </c>
      <c r="F1828" s="136">
        <f>Ocorrências!F1824</f>
        <v>0</v>
      </c>
      <c r="G1828" s="135">
        <f>Ocorrências!A1824</f>
        <v>0</v>
      </c>
      <c r="H1828" s="136">
        <f>Ocorrências!H1824</f>
        <v>0</v>
      </c>
    </row>
    <row r="1829" spans="1:8" x14ac:dyDescent="0.2">
      <c r="A1829" s="156">
        <f>Ocorrências!G1825</f>
        <v>0</v>
      </c>
      <c r="B1829" s="136">
        <f>Ocorrências!B1825</f>
        <v>0</v>
      </c>
      <c r="C1829" s="136">
        <f>Ocorrências!C1825</f>
        <v>0</v>
      </c>
      <c r="D1829" s="136">
        <f>Ocorrências!D1825</f>
        <v>0</v>
      </c>
      <c r="E1829" s="136">
        <f>Ocorrências!E1825</f>
        <v>0</v>
      </c>
      <c r="F1829" s="136">
        <f>Ocorrências!F1825</f>
        <v>0</v>
      </c>
      <c r="G1829" s="135">
        <f>Ocorrências!A1825</f>
        <v>0</v>
      </c>
      <c r="H1829" s="136">
        <f>Ocorrências!H1825</f>
        <v>0</v>
      </c>
    </row>
    <row r="1830" spans="1:8" x14ac:dyDescent="0.2">
      <c r="A1830" s="156">
        <f>Ocorrências!G1826</f>
        <v>0</v>
      </c>
      <c r="B1830" s="136">
        <f>Ocorrências!B1826</f>
        <v>0</v>
      </c>
      <c r="C1830" s="136">
        <f>Ocorrências!C1826</f>
        <v>0</v>
      </c>
      <c r="D1830" s="136">
        <f>Ocorrências!D1826</f>
        <v>0</v>
      </c>
      <c r="E1830" s="136">
        <f>Ocorrências!E1826</f>
        <v>0</v>
      </c>
      <c r="F1830" s="136">
        <f>Ocorrências!F1826</f>
        <v>0</v>
      </c>
      <c r="G1830" s="135">
        <f>Ocorrências!A1826</f>
        <v>0</v>
      </c>
      <c r="H1830" s="136">
        <f>Ocorrências!H1826</f>
        <v>0</v>
      </c>
    </row>
    <row r="1831" spans="1:8" x14ac:dyDescent="0.2">
      <c r="A1831" s="156">
        <f>Ocorrências!G1827</f>
        <v>0</v>
      </c>
      <c r="B1831" s="136">
        <f>Ocorrências!B1827</f>
        <v>0</v>
      </c>
      <c r="C1831" s="136">
        <f>Ocorrências!C1827</f>
        <v>0</v>
      </c>
      <c r="D1831" s="136">
        <f>Ocorrências!D1827</f>
        <v>0</v>
      </c>
      <c r="E1831" s="136">
        <f>Ocorrências!E1827</f>
        <v>0</v>
      </c>
      <c r="F1831" s="136">
        <f>Ocorrências!F1827</f>
        <v>0</v>
      </c>
      <c r="G1831" s="135">
        <f>Ocorrências!A1827</f>
        <v>0</v>
      </c>
      <c r="H1831" s="136">
        <f>Ocorrências!H1827</f>
        <v>0</v>
      </c>
    </row>
    <row r="1832" spans="1:8" x14ac:dyDescent="0.2">
      <c r="A1832" s="156">
        <f>Ocorrências!G1828</f>
        <v>0</v>
      </c>
      <c r="B1832" s="136">
        <f>Ocorrências!B1828</f>
        <v>0</v>
      </c>
      <c r="C1832" s="136">
        <f>Ocorrências!C1828</f>
        <v>0</v>
      </c>
      <c r="D1832" s="136">
        <f>Ocorrências!D1828</f>
        <v>0</v>
      </c>
      <c r="E1832" s="136">
        <f>Ocorrências!E1828</f>
        <v>0</v>
      </c>
      <c r="F1832" s="136">
        <f>Ocorrências!F1828</f>
        <v>0</v>
      </c>
      <c r="G1832" s="135">
        <f>Ocorrências!A1828</f>
        <v>0</v>
      </c>
      <c r="H1832" s="136">
        <f>Ocorrências!H1828</f>
        <v>0</v>
      </c>
    </row>
    <row r="1833" spans="1:8" x14ac:dyDescent="0.2">
      <c r="A1833" s="156">
        <f>Ocorrências!G1829</f>
        <v>0</v>
      </c>
      <c r="B1833" s="136">
        <f>Ocorrências!B1829</f>
        <v>0</v>
      </c>
      <c r="C1833" s="136">
        <f>Ocorrências!C1829</f>
        <v>0</v>
      </c>
      <c r="D1833" s="136">
        <f>Ocorrências!D1829</f>
        <v>0</v>
      </c>
      <c r="E1833" s="136">
        <f>Ocorrências!E1829</f>
        <v>0</v>
      </c>
      <c r="F1833" s="136">
        <f>Ocorrências!F1829</f>
        <v>0</v>
      </c>
      <c r="G1833" s="135">
        <f>Ocorrências!A1829</f>
        <v>0</v>
      </c>
      <c r="H1833" s="136">
        <f>Ocorrências!H1829</f>
        <v>0</v>
      </c>
    </row>
    <row r="1834" spans="1:8" x14ac:dyDescent="0.2">
      <c r="A1834" s="156">
        <f>Ocorrências!G1830</f>
        <v>0</v>
      </c>
      <c r="B1834" s="136">
        <f>Ocorrências!B1830</f>
        <v>0</v>
      </c>
      <c r="C1834" s="136">
        <f>Ocorrências!C1830</f>
        <v>0</v>
      </c>
      <c r="D1834" s="136">
        <f>Ocorrências!D1830</f>
        <v>0</v>
      </c>
      <c r="E1834" s="136">
        <f>Ocorrências!E1830</f>
        <v>0</v>
      </c>
      <c r="F1834" s="136">
        <f>Ocorrências!F1830</f>
        <v>0</v>
      </c>
      <c r="G1834" s="135">
        <f>Ocorrências!A1830</f>
        <v>0</v>
      </c>
      <c r="H1834" s="136">
        <f>Ocorrências!H1830</f>
        <v>0</v>
      </c>
    </row>
    <row r="1835" spans="1:8" x14ac:dyDescent="0.2">
      <c r="A1835" s="156">
        <f>Ocorrências!G1831</f>
        <v>0</v>
      </c>
      <c r="B1835" s="136">
        <f>Ocorrências!B1831</f>
        <v>0</v>
      </c>
      <c r="C1835" s="136">
        <f>Ocorrências!C1831</f>
        <v>0</v>
      </c>
      <c r="D1835" s="136">
        <f>Ocorrências!D1831</f>
        <v>0</v>
      </c>
      <c r="E1835" s="136">
        <f>Ocorrências!E1831</f>
        <v>0</v>
      </c>
      <c r="F1835" s="136">
        <f>Ocorrências!F1831</f>
        <v>0</v>
      </c>
      <c r="G1835" s="135">
        <f>Ocorrências!A1831</f>
        <v>0</v>
      </c>
      <c r="H1835" s="136">
        <f>Ocorrências!H1831</f>
        <v>0</v>
      </c>
    </row>
    <row r="1836" spans="1:8" x14ac:dyDescent="0.2">
      <c r="A1836" s="156">
        <f>Ocorrências!G1832</f>
        <v>0</v>
      </c>
      <c r="B1836" s="136">
        <f>Ocorrências!B1832</f>
        <v>0</v>
      </c>
      <c r="C1836" s="136">
        <f>Ocorrências!C1832</f>
        <v>0</v>
      </c>
      <c r="D1836" s="136">
        <f>Ocorrências!D1832</f>
        <v>0</v>
      </c>
      <c r="E1836" s="136">
        <f>Ocorrências!E1832</f>
        <v>0</v>
      </c>
      <c r="F1836" s="136">
        <f>Ocorrências!F1832</f>
        <v>0</v>
      </c>
      <c r="G1836" s="135">
        <f>Ocorrências!A1832</f>
        <v>0</v>
      </c>
      <c r="H1836" s="136">
        <f>Ocorrências!H1832</f>
        <v>0</v>
      </c>
    </row>
    <row r="1837" spans="1:8" x14ac:dyDescent="0.2">
      <c r="A1837" s="156">
        <f>Ocorrências!G1833</f>
        <v>0</v>
      </c>
      <c r="B1837" s="136">
        <f>Ocorrências!B1833</f>
        <v>0</v>
      </c>
      <c r="C1837" s="136">
        <f>Ocorrências!C1833</f>
        <v>0</v>
      </c>
      <c r="D1837" s="136">
        <f>Ocorrências!D1833</f>
        <v>0</v>
      </c>
      <c r="E1837" s="136">
        <f>Ocorrências!E1833</f>
        <v>0</v>
      </c>
      <c r="F1837" s="136">
        <f>Ocorrências!F1833</f>
        <v>0</v>
      </c>
      <c r="G1837" s="135">
        <f>Ocorrências!A1833</f>
        <v>0</v>
      </c>
      <c r="H1837" s="136">
        <f>Ocorrências!H1833</f>
        <v>0</v>
      </c>
    </row>
    <row r="1838" spans="1:8" x14ac:dyDescent="0.2">
      <c r="A1838" s="156">
        <f>Ocorrências!G1834</f>
        <v>0</v>
      </c>
      <c r="B1838" s="136">
        <f>Ocorrências!B1834</f>
        <v>0</v>
      </c>
      <c r="C1838" s="136">
        <f>Ocorrências!C1834</f>
        <v>0</v>
      </c>
      <c r="D1838" s="136">
        <f>Ocorrências!D1834</f>
        <v>0</v>
      </c>
      <c r="E1838" s="136">
        <f>Ocorrências!E1834</f>
        <v>0</v>
      </c>
      <c r="F1838" s="136">
        <f>Ocorrências!F1834</f>
        <v>0</v>
      </c>
      <c r="G1838" s="135">
        <f>Ocorrências!A1834</f>
        <v>0</v>
      </c>
      <c r="H1838" s="136">
        <f>Ocorrências!H1834</f>
        <v>0</v>
      </c>
    </row>
    <row r="1839" spans="1:8" x14ac:dyDescent="0.2">
      <c r="A1839" s="156">
        <f>Ocorrências!G1835</f>
        <v>0</v>
      </c>
      <c r="B1839" s="136">
        <f>Ocorrências!B1835</f>
        <v>0</v>
      </c>
      <c r="C1839" s="136">
        <f>Ocorrências!C1835</f>
        <v>0</v>
      </c>
      <c r="D1839" s="136">
        <f>Ocorrências!D1835</f>
        <v>0</v>
      </c>
      <c r="E1839" s="136">
        <f>Ocorrências!E1835</f>
        <v>0</v>
      </c>
      <c r="F1839" s="136">
        <f>Ocorrências!F1835</f>
        <v>0</v>
      </c>
      <c r="G1839" s="135">
        <f>Ocorrências!A1835</f>
        <v>0</v>
      </c>
      <c r="H1839" s="136">
        <f>Ocorrências!H1835</f>
        <v>0</v>
      </c>
    </row>
    <row r="1840" spans="1:8" x14ac:dyDescent="0.2">
      <c r="A1840" s="156">
        <f>Ocorrências!G1836</f>
        <v>0</v>
      </c>
      <c r="B1840" s="136">
        <f>Ocorrências!B1836</f>
        <v>0</v>
      </c>
      <c r="C1840" s="136">
        <f>Ocorrências!C1836</f>
        <v>0</v>
      </c>
      <c r="D1840" s="136">
        <f>Ocorrências!D1836</f>
        <v>0</v>
      </c>
      <c r="E1840" s="136">
        <f>Ocorrências!E1836</f>
        <v>0</v>
      </c>
      <c r="F1840" s="136">
        <f>Ocorrências!F1836</f>
        <v>0</v>
      </c>
      <c r="G1840" s="135">
        <f>Ocorrências!A1836</f>
        <v>0</v>
      </c>
      <c r="H1840" s="136">
        <f>Ocorrências!H1836</f>
        <v>0</v>
      </c>
    </row>
    <row r="1841" spans="1:8" x14ac:dyDescent="0.2">
      <c r="A1841" s="156">
        <f>Ocorrências!G1837</f>
        <v>0</v>
      </c>
      <c r="B1841" s="136">
        <f>Ocorrências!B1837</f>
        <v>0</v>
      </c>
      <c r="C1841" s="136">
        <f>Ocorrências!C1837</f>
        <v>0</v>
      </c>
      <c r="D1841" s="136">
        <f>Ocorrências!D1837</f>
        <v>0</v>
      </c>
      <c r="E1841" s="136">
        <f>Ocorrências!E1837</f>
        <v>0</v>
      </c>
      <c r="F1841" s="136">
        <f>Ocorrências!F1837</f>
        <v>0</v>
      </c>
      <c r="G1841" s="135">
        <f>Ocorrências!A1837</f>
        <v>0</v>
      </c>
      <c r="H1841" s="136">
        <f>Ocorrências!H1837</f>
        <v>0</v>
      </c>
    </row>
    <row r="1842" spans="1:8" x14ac:dyDescent="0.2">
      <c r="A1842" s="156">
        <f>Ocorrências!G1838</f>
        <v>0</v>
      </c>
      <c r="B1842" s="136">
        <f>Ocorrências!B1838</f>
        <v>0</v>
      </c>
      <c r="C1842" s="136">
        <f>Ocorrências!C1838</f>
        <v>0</v>
      </c>
      <c r="D1842" s="136">
        <f>Ocorrências!D1838</f>
        <v>0</v>
      </c>
      <c r="E1842" s="136">
        <f>Ocorrências!E1838</f>
        <v>0</v>
      </c>
      <c r="F1842" s="136">
        <f>Ocorrências!F1838</f>
        <v>0</v>
      </c>
      <c r="G1842" s="135">
        <f>Ocorrências!A1838</f>
        <v>0</v>
      </c>
      <c r="H1842" s="136">
        <f>Ocorrências!H1838</f>
        <v>0</v>
      </c>
    </row>
    <row r="1843" spans="1:8" x14ac:dyDescent="0.2">
      <c r="A1843" s="156">
        <f>Ocorrências!G1839</f>
        <v>0</v>
      </c>
      <c r="B1843" s="136">
        <f>Ocorrências!B1839</f>
        <v>0</v>
      </c>
      <c r="C1843" s="136">
        <f>Ocorrências!C1839</f>
        <v>0</v>
      </c>
      <c r="D1843" s="136">
        <f>Ocorrências!D1839</f>
        <v>0</v>
      </c>
      <c r="E1843" s="136">
        <f>Ocorrências!E1839</f>
        <v>0</v>
      </c>
      <c r="F1843" s="136">
        <f>Ocorrências!F1839</f>
        <v>0</v>
      </c>
      <c r="G1843" s="135">
        <f>Ocorrências!A1839</f>
        <v>0</v>
      </c>
      <c r="H1843" s="136">
        <f>Ocorrências!H1839</f>
        <v>0</v>
      </c>
    </row>
    <row r="1844" spans="1:8" x14ac:dyDescent="0.2">
      <c r="A1844" s="156">
        <f>Ocorrências!G1840</f>
        <v>0</v>
      </c>
      <c r="B1844" s="136">
        <f>Ocorrências!B1840</f>
        <v>0</v>
      </c>
      <c r="C1844" s="136">
        <f>Ocorrências!C1840</f>
        <v>0</v>
      </c>
      <c r="D1844" s="136">
        <f>Ocorrências!D1840</f>
        <v>0</v>
      </c>
      <c r="E1844" s="136">
        <f>Ocorrências!E1840</f>
        <v>0</v>
      </c>
      <c r="F1844" s="136">
        <f>Ocorrências!F1840</f>
        <v>0</v>
      </c>
      <c r="G1844" s="135">
        <f>Ocorrências!A1840</f>
        <v>0</v>
      </c>
      <c r="H1844" s="136">
        <f>Ocorrências!H1840</f>
        <v>0</v>
      </c>
    </row>
    <row r="1845" spans="1:8" x14ac:dyDescent="0.2">
      <c r="A1845" s="156">
        <f>Ocorrências!G1841</f>
        <v>0</v>
      </c>
      <c r="B1845" s="136">
        <f>Ocorrências!B1841</f>
        <v>0</v>
      </c>
      <c r="C1845" s="136">
        <f>Ocorrências!C1841</f>
        <v>0</v>
      </c>
      <c r="D1845" s="136">
        <f>Ocorrências!D1841</f>
        <v>0</v>
      </c>
      <c r="E1845" s="136">
        <f>Ocorrências!E1841</f>
        <v>0</v>
      </c>
      <c r="F1845" s="136">
        <f>Ocorrências!F1841</f>
        <v>0</v>
      </c>
      <c r="G1845" s="135">
        <f>Ocorrências!A1841</f>
        <v>0</v>
      </c>
      <c r="H1845" s="136">
        <f>Ocorrências!H1841</f>
        <v>0</v>
      </c>
    </row>
    <row r="1846" spans="1:8" x14ac:dyDescent="0.2">
      <c r="A1846" s="156">
        <f>Ocorrências!G1842</f>
        <v>0</v>
      </c>
      <c r="B1846" s="136">
        <f>Ocorrências!B1842</f>
        <v>0</v>
      </c>
      <c r="C1846" s="136">
        <f>Ocorrências!C1842</f>
        <v>0</v>
      </c>
      <c r="D1846" s="136">
        <f>Ocorrências!D1842</f>
        <v>0</v>
      </c>
      <c r="E1846" s="136">
        <f>Ocorrências!E1842</f>
        <v>0</v>
      </c>
      <c r="F1846" s="136">
        <f>Ocorrências!F1842</f>
        <v>0</v>
      </c>
      <c r="G1846" s="135">
        <f>Ocorrências!A1842</f>
        <v>0</v>
      </c>
      <c r="H1846" s="136">
        <f>Ocorrências!H1842</f>
        <v>0</v>
      </c>
    </row>
    <row r="1847" spans="1:8" x14ac:dyDescent="0.2">
      <c r="A1847" s="156">
        <f>Ocorrências!G1843</f>
        <v>0</v>
      </c>
      <c r="B1847" s="136">
        <f>Ocorrências!B1843</f>
        <v>0</v>
      </c>
      <c r="C1847" s="136">
        <f>Ocorrências!C1843</f>
        <v>0</v>
      </c>
      <c r="D1847" s="136">
        <f>Ocorrências!D1843</f>
        <v>0</v>
      </c>
      <c r="E1847" s="136">
        <f>Ocorrências!E1843</f>
        <v>0</v>
      </c>
      <c r="F1847" s="136">
        <f>Ocorrências!F1843</f>
        <v>0</v>
      </c>
      <c r="G1847" s="135">
        <f>Ocorrências!A1843</f>
        <v>0</v>
      </c>
      <c r="H1847" s="136">
        <f>Ocorrências!H1843</f>
        <v>0</v>
      </c>
    </row>
    <row r="1848" spans="1:8" x14ac:dyDescent="0.2">
      <c r="A1848" s="156">
        <f>Ocorrências!G1844</f>
        <v>0</v>
      </c>
      <c r="B1848" s="136">
        <f>Ocorrências!B1844</f>
        <v>0</v>
      </c>
      <c r="C1848" s="136">
        <f>Ocorrências!C1844</f>
        <v>0</v>
      </c>
      <c r="D1848" s="136">
        <f>Ocorrências!D1844</f>
        <v>0</v>
      </c>
      <c r="E1848" s="136">
        <f>Ocorrências!E1844</f>
        <v>0</v>
      </c>
      <c r="F1848" s="136">
        <f>Ocorrências!F1844</f>
        <v>0</v>
      </c>
      <c r="G1848" s="135">
        <f>Ocorrências!A1844</f>
        <v>0</v>
      </c>
      <c r="H1848" s="136">
        <f>Ocorrências!H1844</f>
        <v>0</v>
      </c>
    </row>
    <row r="1849" spans="1:8" x14ac:dyDescent="0.2">
      <c r="A1849" s="156">
        <f>Ocorrências!G1845</f>
        <v>0</v>
      </c>
      <c r="B1849" s="136">
        <f>Ocorrências!B1845</f>
        <v>0</v>
      </c>
      <c r="C1849" s="136">
        <f>Ocorrências!C1845</f>
        <v>0</v>
      </c>
      <c r="D1849" s="136">
        <f>Ocorrências!D1845</f>
        <v>0</v>
      </c>
      <c r="E1849" s="136">
        <f>Ocorrências!E1845</f>
        <v>0</v>
      </c>
      <c r="F1849" s="136">
        <f>Ocorrências!F1845</f>
        <v>0</v>
      </c>
      <c r="G1849" s="135">
        <f>Ocorrências!A1845</f>
        <v>0</v>
      </c>
      <c r="H1849" s="136">
        <f>Ocorrências!H1845</f>
        <v>0</v>
      </c>
    </row>
    <row r="1850" spans="1:8" x14ac:dyDescent="0.2">
      <c r="A1850" s="156">
        <f>Ocorrências!G1846</f>
        <v>0</v>
      </c>
      <c r="B1850" s="136">
        <f>Ocorrências!B1846</f>
        <v>0</v>
      </c>
      <c r="C1850" s="136">
        <f>Ocorrências!C1846</f>
        <v>0</v>
      </c>
      <c r="D1850" s="136">
        <f>Ocorrências!D1846</f>
        <v>0</v>
      </c>
      <c r="E1850" s="136">
        <f>Ocorrências!E1846</f>
        <v>0</v>
      </c>
      <c r="F1850" s="136">
        <f>Ocorrências!F1846</f>
        <v>0</v>
      </c>
      <c r="G1850" s="135">
        <f>Ocorrências!A1846</f>
        <v>0</v>
      </c>
      <c r="H1850" s="136">
        <f>Ocorrências!H1846</f>
        <v>0</v>
      </c>
    </row>
    <row r="1851" spans="1:8" x14ac:dyDescent="0.2">
      <c r="A1851" s="156">
        <f>Ocorrências!G1847</f>
        <v>0</v>
      </c>
      <c r="B1851" s="136">
        <f>Ocorrências!B1847</f>
        <v>0</v>
      </c>
      <c r="C1851" s="136">
        <f>Ocorrências!C1847</f>
        <v>0</v>
      </c>
      <c r="D1851" s="136">
        <f>Ocorrências!D1847</f>
        <v>0</v>
      </c>
      <c r="E1851" s="136">
        <f>Ocorrências!E1847</f>
        <v>0</v>
      </c>
      <c r="F1851" s="136">
        <f>Ocorrências!F1847</f>
        <v>0</v>
      </c>
      <c r="G1851" s="135">
        <f>Ocorrências!A1847</f>
        <v>0</v>
      </c>
      <c r="H1851" s="136">
        <f>Ocorrências!H1847</f>
        <v>0</v>
      </c>
    </row>
    <row r="1852" spans="1:8" x14ac:dyDescent="0.2">
      <c r="A1852" s="156">
        <f>Ocorrências!G1848</f>
        <v>0</v>
      </c>
      <c r="B1852" s="136">
        <f>Ocorrências!B1848</f>
        <v>0</v>
      </c>
      <c r="C1852" s="136">
        <f>Ocorrências!C1848</f>
        <v>0</v>
      </c>
      <c r="D1852" s="136">
        <f>Ocorrências!D1848</f>
        <v>0</v>
      </c>
      <c r="E1852" s="136">
        <f>Ocorrências!E1848</f>
        <v>0</v>
      </c>
      <c r="F1852" s="136">
        <f>Ocorrências!F1848</f>
        <v>0</v>
      </c>
      <c r="G1852" s="135">
        <f>Ocorrências!A1848</f>
        <v>0</v>
      </c>
      <c r="H1852" s="136">
        <f>Ocorrências!H1848</f>
        <v>0</v>
      </c>
    </row>
    <row r="1853" spans="1:8" x14ac:dyDescent="0.2">
      <c r="A1853" s="156">
        <f>Ocorrências!G1849</f>
        <v>0</v>
      </c>
      <c r="B1853" s="136">
        <f>Ocorrências!B1849</f>
        <v>0</v>
      </c>
      <c r="C1853" s="136">
        <f>Ocorrências!C1849</f>
        <v>0</v>
      </c>
      <c r="D1853" s="136">
        <f>Ocorrências!D1849</f>
        <v>0</v>
      </c>
      <c r="E1853" s="136">
        <f>Ocorrências!E1849</f>
        <v>0</v>
      </c>
      <c r="F1853" s="136">
        <f>Ocorrências!F1849</f>
        <v>0</v>
      </c>
      <c r="G1853" s="135">
        <f>Ocorrências!A1849</f>
        <v>0</v>
      </c>
      <c r="H1853" s="136">
        <f>Ocorrências!H1849</f>
        <v>0</v>
      </c>
    </row>
    <row r="1854" spans="1:8" x14ac:dyDescent="0.2">
      <c r="A1854" s="156">
        <f>Ocorrências!G1850</f>
        <v>0</v>
      </c>
      <c r="B1854" s="136">
        <f>Ocorrências!B1850</f>
        <v>0</v>
      </c>
      <c r="C1854" s="136">
        <f>Ocorrências!C1850</f>
        <v>0</v>
      </c>
      <c r="D1854" s="136">
        <f>Ocorrências!D1850</f>
        <v>0</v>
      </c>
      <c r="E1854" s="136">
        <f>Ocorrências!E1850</f>
        <v>0</v>
      </c>
      <c r="F1854" s="136">
        <f>Ocorrências!F1850</f>
        <v>0</v>
      </c>
      <c r="G1854" s="135">
        <f>Ocorrências!A1850</f>
        <v>0</v>
      </c>
      <c r="H1854" s="136">
        <f>Ocorrências!H1850</f>
        <v>0</v>
      </c>
    </row>
    <row r="1855" spans="1:8" x14ac:dyDescent="0.2">
      <c r="A1855" s="156">
        <f>Ocorrências!G1851</f>
        <v>0</v>
      </c>
      <c r="B1855" s="136">
        <f>Ocorrências!B1851</f>
        <v>0</v>
      </c>
      <c r="C1855" s="136">
        <f>Ocorrências!C1851</f>
        <v>0</v>
      </c>
      <c r="D1855" s="136">
        <f>Ocorrências!D1851</f>
        <v>0</v>
      </c>
      <c r="E1855" s="136">
        <f>Ocorrências!E1851</f>
        <v>0</v>
      </c>
      <c r="F1855" s="136">
        <f>Ocorrências!F1851</f>
        <v>0</v>
      </c>
      <c r="G1855" s="135">
        <f>Ocorrências!A1851</f>
        <v>0</v>
      </c>
      <c r="H1855" s="136">
        <f>Ocorrências!H1851</f>
        <v>0</v>
      </c>
    </row>
    <row r="1856" spans="1:8" x14ac:dyDescent="0.2">
      <c r="A1856" s="156">
        <f>Ocorrências!G1852</f>
        <v>0</v>
      </c>
      <c r="B1856" s="136">
        <f>Ocorrências!B1852</f>
        <v>0</v>
      </c>
      <c r="C1856" s="136">
        <f>Ocorrências!C1852</f>
        <v>0</v>
      </c>
      <c r="D1856" s="136">
        <f>Ocorrências!D1852</f>
        <v>0</v>
      </c>
      <c r="E1856" s="136">
        <f>Ocorrências!E1852</f>
        <v>0</v>
      </c>
      <c r="F1856" s="136">
        <f>Ocorrências!F1852</f>
        <v>0</v>
      </c>
      <c r="G1856" s="135">
        <f>Ocorrências!A1852</f>
        <v>0</v>
      </c>
      <c r="H1856" s="136">
        <f>Ocorrências!H1852</f>
        <v>0</v>
      </c>
    </row>
    <row r="1857" spans="1:8" x14ac:dyDescent="0.2">
      <c r="A1857" s="156">
        <f>Ocorrências!G1853</f>
        <v>0</v>
      </c>
      <c r="B1857" s="136">
        <f>Ocorrências!B1853</f>
        <v>0</v>
      </c>
      <c r="C1857" s="136">
        <f>Ocorrências!C1853</f>
        <v>0</v>
      </c>
      <c r="D1857" s="136">
        <f>Ocorrências!D1853</f>
        <v>0</v>
      </c>
      <c r="E1857" s="136">
        <f>Ocorrências!E1853</f>
        <v>0</v>
      </c>
      <c r="F1857" s="136">
        <f>Ocorrências!F1853</f>
        <v>0</v>
      </c>
      <c r="G1857" s="135">
        <f>Ocorrências!A1853</f>
        <v>0</v>
      </c>
      <c r="H1857" s="136">
        <f>Ocorrências!H1853</f>
        <v>0</v>
      </c>
    </row>
    <row r="1858" spans="1:8" x14ac:dyDescent="0.2">
      <c r="A1858" s="156">
        <f>Ocorrências!G1854</f>
        <v>0</v>
      </c>
      <c r="B1858" s="136">
        <f>Ocorrências!B1854</f>
        <v>0</v>
      </c>
      <c r="C1858" s="136">
        <f>Ocorrências!C1854</f>
        <v>0</v>
      </c>
      <c r="D1858" s="136">
        <f>Ocorrências!D1854</f>
        <v>0</v>
      </c>
      <c r="E1858" s="136">
        <f>Ocorrências!E1854</f>
        <v>0</v>
      </c>
      <c r="F1858" s="136">
        <f>Ocorrências!F1854</f>
        <v>0</v>
      </c>
      <c r="G1858" s="135">
        <f>Ocorrências!A1854</f>
        <v>0</v>
      </c>
      <c r="H1858" s="136">
        <f>Ocorrências!H1854</f>
        <v>0</v>
      </c>
    </row>
    <row r="1859" spans="1:8" x14ac:dyDescent="0.2">
      <c r="A1859" s="156">
        <f>Ocorrências!G1855</f>
        <v>0</v>
      </c>
      <c r="B1859" s="136">
        <f>Ocorrências!B1855</f>
        <v>0</v>
      </c>
      <c r="C1859" s="136">
        <f>Ocorrências!C1855</f>
        <v>0</v>
      </c>
      <c r="D1859" s="136">
        <f>Ocorrências!D1855</f>
        <v>0</v>
      </c>
      <c r="E1859" s="136">
        <f>Ocorrências!E1855</f>
        <v>0</v>
      </c>
      <c r="F1859" s="136">
        <f>Ocorrências!F1855</f>
        <v>0</v>
      </c>
      <c r="G1859" s="135">
        <f>Ocorrências!A1855</f>
        <v>0</v>
      </c>
      <c r="H1859" s="136">
        <f>Ocorrências!H1855</f>
        <v>0</v>
      </c>
    </row>
    <row r="1860" spans="1:8" x14ac:dyDescent="0.2">
      <c r="A1860" s="156">
        <f>Ocorrências!G1856</f>
        <v>0</v>
      </c>
      <c r="B1860" s="136">
        <f>Ocorrências!B1856</f>
        <v>0</v>
      </c>
      <c r="C1860" s="136">
        <f>Ocorrências!C1856</f>
        <v>0</v>
      </c>
      <c r="D1860" s="136">
        <f>Ocorrências!D1856</f>
        <v>0</v>
      </c>
      <c r="E1860" s="136">
        <f>Ocorrências!E1856</f>
        <v>0</v>
      </c>
      <c r="F1860" s="136">
        <f>Ocorrências!F1856</f>
        <v>0</v>
      </c>
      <c r="G1860" s="135">
        <f>Ocorrências!A1856</f>
        <v>0</v>
      </c>
      <c r="H1860" s="136">
        <f>Ocorrências!H1856</f>
        <v>0</v>
      </c>
    </row>
    <row r="1861" spans="1:8" x14ac:dyDescent="0.2">
      <c r="A1861" s="156">
        <f>Ocorrências!G1857</f>
        <v>0</v>
      </c>
      <c r="B1861" s="136">
        <f>Ocorrências!B1857</f>
        <v>0</v>
      </c>
      <c r="C1861" s="136">
        <f>Ocorrências!C1857</f>
        <v>0</v>
      </c>
      <c r="D1861" s="136">
        <f>Ocorrências!D1857</f>
        <v>0</v>
      </c>
      <c r="E1861" s="136">
        <f>Ocorrências!E1857</f>
        <v>0</v>
      </c>
      <c r="F1861" s="136">
        <f>Ocorrências!F1857</f>
        <v>0</v>
      </c>
      <c r="G1861" s="135">
        <f>Ocorrências!A1857</f>
        <v>0</v>
      </c>
      <c r="H1861" s="136">
        <f>Ocorrências!H1857</f>
        <v>0</v>
      </c>
    </row>
    <row r="1862" spans="1:8" x14ac:dyDescent="0.2">
      <c r="A1862" s="156">
        <f>Ocorrências!G1858</f>
        <v>0</v>
      </c>
      <c r="B1862" s="136">
        <f>Ocorrências!B1858</f>
        <v>0</v>
      </c>
      <c r="C1862" s="136">
        <f>Ocorrências!C1858</f>
        <v>0</v>
      </c>
      <c r="D1862" s="136">
        <f>Ocorrências!D1858</f>
        <v>0</v>
      </c>
      <c r="E1862" s="136">
        <f>Ocorrências!E1858</f>
        <v>0</v>
      </c>
      <c r="F1862" s="136">
        <f>Ocorrências!F1858</f>
        <v>0</v>
      </c>
      <c r="G1862" s="135">
        <f>Ocorrências!A1858</f>
        <v>0</v>
      </c>
      <c r="H1862" s="136">
        <f>Ocorrências!H1858</f>
        <v>0</v>
      </c>
    </row>
    <row r="1863" spans="1:8" x14ac:dyDescent="0.2">
      <c r="A1863" s="156">
        <f>Ocorrências!G1859</f>
        <v>0</v>
      </c>
      <c r="B1863" s="136">
        <f>Ocorrências!B1859</f>
        <v>0</v>
      </c>
      <c r="C1863" s="136">
        <f>Ocorrências!C1859</f>
        <v>0</v>
      </c>
      <c r="D1863" s="136">
        <f>Ocorrências!D1859</f>
        <v>0</v>
      </c>
      <c r="E1863" s="136">
        <f>Ocorrências!E1859</f>
        <v>0</v>
      </c>
      <c r="F1863" s="136">
        <f>Ocorrências!F1859</f>
        <v>0</v>
      </c>
      <c r="G1863" s="135">
        <f>Ocorrências!A1859</f>
        <v>0</v>
      </c>
      <c r="H1863" s="136">
        <f>Ocorrências!H1859</f>
        <v>0</v>
      </c>
    </row>
    <row r="1864" spans="1:8" x14ac:dyDescent="0.2">
      <c r="A1864" s="156">
        <f>Ocorrências!G1860</f>
        <v>0</v>
      </c>
      <c r="B1864" s="136">
        <f>Ocorrências!B1860</f>
        <v>0</v>
      </c>
      <c r="C1864" s="136">
        <f>Ocorrências!C1860</f>
        <v>0</v>
      </c>
      <c r="D1864" s="136">
        <f>Ocorrências!D1860</f>
        <v>0</v>
      </c>
      <c r="E1864" s="136">
        <f>Ocorrências!E1860</f>
        <v>0</v>
      </c>
      <c r="F1864" s="136">
        <f>Ocorrências!F1860</f>
        <v>0</v>
      </c>
      <c r="G1864" s="135">
        <f>Ocorrências!A1860</f>
        <v>0</v>
      </c>
      <c r="H1864" s="136">
        <f>Ocorrências!H1860</f>
        <v>0</v>
      </c>
    </row>
    <row r="1865" spans="1:8" x14ac:dyDescent="0.2">
      <c r="A1865" s="156">
        <f>Ocorrências!G1861</f>
        <v>0</v>
      </c>
      <c r="B1865" s="136">
        <f>Ocorrências!B1861</f>
        <v>0</v>
      </c>
      <c r="C1865" s="136">
        <f>Ocorrências!C1861</f>
        <v>0</v>
      </c>
      <c r="D1865" s="136">
        <f>Ocorrências!D1861</f>
        <v>0</v>
      </c>
      <c r="E1865" s="136">
        <f>Ocorrências!E1861</f>
        <v>0</v>
      </c>
      <c r="F1865" s="136">
        <f>Ocorrências!F1861</f>
        <v>0</v>
      </c>
      <c r="G1865" s="135">
        <f>Ocorrências!A1861</f>
        <v>0</v>
      </c>
      <c r="H1865" s="136">
        <f>Ocorrências!H1861</f>
        <v>0</v>
      </c>
    </row>
    <row r="1866" spans="1:8" x14ac:dyDescent="0.2">
      <c r="A1866" s="156">
        <f>Ocorrências!G1862</f>
        <v>0</v>
      </c>
      <c r="B1866" s="136">
        <f>Ocorrências!B1862</f>
        <v>0</v>
      </c>
      <c r="C1866" s="136">
        <f>Ocorrências!C1862</f>
        <v>0</v>
      </c>
      <c r="D1866" s="136">
        <f>Ocorrências!D1862</f>
        <v>0</v>
      </c>
      <c r="E1866" s="136">
        <f>Ocorrências!E1862</f>
        <v>0</v>
      </c>
      <c r="F1866" s="136">
        <f>Ocorrências!F1862</f>
        <v>0</v>
      </c>
      <c r="G1866" s="135">
        <f>Ocorrências!A1862</f>
        <v>0</v>
      </c>
      <c r="H1866" s="136">
        <f>Ocorrências!H1862</f>
        <v>0</v>
      </c>
    </row>
    <row r="1867" spans="1:8" x14ac:dyDescent="0.2">
      <c r="A1867" s="156">
        <f>Ocorrências!G1863</f>
        <v>0</v>
      </c>
      <c r="B1867" s="136">
        <f>Ocorrências!B1863</f>
        <v>0</v>
      </c>
      <c r="C1867" s="136">
        <f>Ocorrências!C1863</f>
        <v>0</v>
      </c>
      <c r="D1867" s="136">
        <f>Ocorrências!D1863</f>
        <v>0</v>
      </c>
      <c r="E1867" s="136">
        <f>Ocorrências!E1863</f>
        <v>0</v>
      </c>
      <c r="F1867" s="136">
        <f>Ocorrências!F1863</f>
        <v>0</v>
      </c>
      <c r="G1867" s="135">
        <f>Ocorrências!A1863</f>
        <v>0</v>
      </c>
      <c r="H1867" s="136">
        <f>Ocorrências!H1863</f>
        <v>0</v>
      </c>
    </row>
    <row r="1868" spans="1:8" x14ac:dyDescent="0.2">
      <c r="A1868" s="156">
        <f>Ocorrências!G1864</f>
        <v>0</v>
      </c>
      <c r="B1868" s="136">
        <f>Ocorrências!B1864</f>
        <v>0</v>
      </c>
      <c r="C1868" s="136">
        <f>Ocorrências!C1864</f>
        <v>0</v>
      </c>
      <c r="D1868" s="136">
        <f>Ocorrências!D1864</f>
        <v>0</v>
      </c>
      <c r="E1868" s="136">
        <f>Ocorrências!E1864</f>
        <v>0</v>
      </c>
      <c r="F1868" s="136">
        <f>Ocorrências!F1864</f>
        <v>0</v>
      </c>
      <c r="G1868" s="135">
        <f>Ocorrências!A1864</f>
        <v>0</v>
      </c>
      <c r="H1868" s="136">
        <f>Ocorrências!H1864</f>
        <v>0</v>
      </c>
    </row>
    <row r="1869" spans="1:8" x14ac:dyDescent="0.2">
      <c r="A1869" s="156">
        <f>Ocorrências!G1865</f>
        <v>0</v>
      </c>
      <c r="B1869" s="136">
        <f>Ocorrências!B1865</f>
        <v>0</v>
      </c>
      <c r="C1869" s="136">
        <f>Ocorrências!C1865</f>
        <v>0</v>
      </c>
      <c r="D1869" s="136">
        <f>Ocorrências!D1865</f>
        <v>0</v>
      </c>
      <c r="E1869" s="136">
        <f>Ocorrências!E1865</f>
        <v>0</v>
      </c>
      <c r="F1869" s="136">
        <f>Ocorrências!F1865</f>
        <v>0</v>
      </c>
      <c r="G1869" s="135">
        <f>Ocorrências!A1865</f>
        <v>0</v>
      </c>
      <c r="H1869" s="136">
        <f>Ocorrências!H1865</f>
        <v>0</v>
      </c>
    </row>
    <row r="1870" spans="1:8" x14ac:dyDescent="0.2">
      <c r="A1870" s="156">
        <f>Ocorrências!G1866</f>
        <v>0</v>
      </c>
      <c r="B1870" s="136">
        <f>Ocorrências!B1866</f>
        <v>0</v>
      </c>
      <c r="C1870" s="136">
        <f>Ocorrências!C1866</f>
        <v>0</v>
      </c>
      <c r="D1870" s="136">
        <f>Ocorrências!D1866</f>
        <v>0</v>
      </c>
      <c r="E1870" s="136">
        <f>Ocorrências!E1866</f>
        <v>0</v>
      </c>
      <c r="F1870" s="136">
        <f>Ocorrências!F1866</f>
        <v>0</v>
      </c>
      <c r="G1870" s="135">
        <f>Ocorrências!A1866</f>
        <v>0</v>
      </c>
      <c r="H1870" s="136">
        <f>Ocorrências!H1866</f>
        <v>0</v>
      </c>
    </row>
    <row r="1871" spans="1:8" x14ac:dyDescent="0.2">
      <c r="A1871" s="156">
        <f>Ocorrências!G1867</f>
        <v>0</v>
      </c>
      <c r="B1871" s="136">
        <f>Ocorrências!B1867</f>
        <v>0</v>
      </c>
      <c r="C1871" s="136">
        <f>Ocorrências!C1867</f>
        <v>0</v>
      </c>
      <c r="D1871" s="136">
        <f>Ocorrências!D1867</f>
        <v>0</v>
      </c>
      <c r="E1871" s="136">
        <f>Ocorrências!E1867</f>
        <v>0</v>
      </c>
      <c r="F1871" s="136">
        <f>Ocorrências!F1867</f>
        <v>0</v>
      </c>
      <c r="G1871" s="135">
        <f>Ocorrências!A1867</f>
        <v>0</v>
      </c>
      <c r="H1871" s="136">
        <f>Ocorrências!H1867</f>
        <v>0</v>
      </c>
    </row>
    <row r="1872" spans="1:8" x14ac:dyDescent="0.2">
      <c r="A1872" s="156">
        <f>Ocorrências!G1868</f>
        <v>0</v>
      </c>
      <c r="B1872" s="136">
        <f>Ocorrências!B1868</f>
        <v>0</v>
      </c>
      <c r="C1872" s="136">
        <f>Ocorrências!C1868</f>
        <v>0</v>
      </c>
      <c r="D1872" s="136">
        <f>Ocorrências!D1868</f>
        <v>0</v>
      </c>
      <c r="E1872" s="136">
        <f>Ocorrências!E1868</f>
        <v>0</v>
      </c>
      <c r="F1872" s="136">
        <f>Ocorrências!F1868</f>
        <v>0</v>
      </c>
      <c r="G1872" s="135">
        <f>Ocorrências!A1868</f>
        <v>0</v>
      </c>
      <c r="H1872" s="136">
        <f>Ocorrências!H1868</f>
        <v>0</v>
      </c>
    </row>
    <row r="1873" spans="1:8" x14ac:dyDescent="0.2">
      <c r="A1873" s="156">
        <f>Ocorrências!G1869</f>
        <v>0</v>
      </c>
      <c r="B1873" s="136">
        <f>Ocorrências!B1869</f>
        <v>0</v>
      </c>
      <c r="C1873" s="136">
        <f>Ocorrências!C1869</f>
        <v>0</v>
      </c>
      <c r="D1873" s="136">
        <f>Ocorrências!D1869</f>
        <v>0</v>
      </c>
      <c r="E1873" s="136">
        <f>Ocorrências!E1869</f>
        <v>0</v>
      </c>
      <c r="F1873" s="136">
        <f>Ocorrências!F1869</f>
        <v>0</v>
      </c>
      <c r="G1873" s="135">
        <f>Ocorrências!A1869</f>
        <v>0</v>
      </c>
      <c r="H1873" s="136">
        <f>Ocorrências!H1869</f>
        <v>0</v>
      </c>
    </row>
    <row r="1874" spans="1:8" x14ac:dyDescent="0.2">
      <c r="A1874" s="156">
        <f>Ocorrências!G1870</f>
        <v>0</v>
      </c>
      <c r="B1874" s="136">
        <f>Ocorrências!B1870</f>
        <v>0</v>
      </c>
      <c r="C1874" s="136">
        <f>Ocorrências!C1870</f>
        <v>0</v>
      </c>
      <c r="D1874" s="136">
        <f>Ocorrências!D1870</f>
        <v>0</v>
      </c>
      <c r="E1874" s="136">
        <f>Ocorrências!E1870</f>
        <v>0</v>
      </c>
      <c r="F1874" s="136">
        <f>Ocorrências!F1870</f>
        <v>0</v>
      </c>
      <c r="G1874" s="135">
        <f>Ocorrências!A1870</f>
        <v>0</v>
      </c>
      <c r="H1874" s="136">
        <f>Ocorrências!H1870</f>
        <v>0</v>
      </c>
    </row>
    <row r="1875" spans="1:8" x14ac:dyDescent="0.2">
      <c r="A1875" s="156">
        <f>Ocorrências!G1871</f>
        <v>0</v>
      </c>
      <c r="B1875" s="136">
        <f>Ocorrências!B1871</f>
        <v>0</v>
      </c>
      <c r="C1875" s="136">
        <f>Ocorrências!C1871</f>
        <v>0</v>
      </c>
      <c r="D1875" s="136">
        <f>Ocorrências!D1871</f>
        <v>0</v>
      </c>
      <c r="E1875" s="136">
        <f>Ocorrências!E1871</f>
        <v>0</v>
      </c>
      <c r="F1875" s="136">
        <f>Ocorrências!F1871</f>
        <v>0</v>
      </c>
      <c r="G1875" s="135">
        <f>Ocorrências!A1871</f>
        <v>0</v>
      </c>
      <c r="H1875" s="136">
        <f>Ocorrências!H1871</f>
        <v>0</v>
      </c>
    </row>
    <row r="1876" spans="1:8" x14ac:dyDescent="0.2">
      <c r="A1876" s="156">
        <f>Ocorrências!G1872</f>
        <v>0</v>
      </c>
      <c r="B1876" s="136">
        <f>Ocorrências!B1872</f>
        <v>0</v>
      </c>
      <c r="C1876" s="136">
        <f>Ocorrências!C1872</f>
        <v>0</v>
      </c>
      <c r="D1876" s="136">
        <f>Ocorrências!D1872</f>
        <v>0</v>
      </c>
      <c r="E1876" s="136">
        <f>Ocorrências!E1872</f>
        <v>0</v>
      </c>
      <c r="F1876" s="136">
        <f>Ocorrências!F1872</f>
        <v>0</v>
      </c>
      <c r="G1876" s="135">
        <f>Ocorrências!A1872</f>
        <v>0</v>
      </c>
      <c r="H1876" s="136">
        <f>Ocorrências!H1872</f>
        <v>0</v>
      </c>
    </row>
    <row r="1877" spans="1:8" x14ac:dyDescent="0.2">
      <c r="A1877" s="156">
        <f>Ocorrências!G1873</f>
        <v>0</v>
      </c>
      <c r="B1877" s="136">
        <f>Ocorrências!B1873</f>
        <v>0</v>
      </c>
      <c r="C1877" s="136">
        <f>Ocorrências!C1873</f>
        <v>0</v>
      </c>
      <c r="D1877" s="136">
        <f>Ocorrências!D1873</f>
        <v>0</v>
      </c>
      <c r="E1877" s="136">
        <f>Ocorrências!E1873</f>
        <v>0</v>
      </c>
      <c r="F1877" s="136">
        <f>Ocorrências!F1873</f>
        <v>0</v>
      </c>
      <c r="G1877" s="135">
        <f>Ocorrências!A1873</f>
        <v>0</v>
      </c>
      <c r="H1877" s="136">
        <f>Ocorrências!H1873</f>
        <v>0</v>
      </c>
    </row>
    <row r="1878" spans="1:8" x14ac:dyDescent="0.2">
      <c r="A1878" s="156">
        <f>Ocorrências!G1874</f>
        <v>0</v>
      </c>
      <c r="B1878" s="136">
        <f>Ocorrências!B1874</f>
        <v>0</v>
      </c>
      <c r="C1878" s="136">
        <f>Ocorrências!C1874</f>
        <v>0</v>
      </c>
      <c r="D1878" s="136">
        <f>Ocorrências!D1874</f>
        <v>0</v>
      </c>
      <c r="E1878" s="136">
        <f>Ocorrências!E1874</f>
        <v>0</v>
      </c>
      <c r="F1878" s="136">
        <f>Ocorrências!F1874</f>
        <v>0</v>
      </c>
      <c r="G1878" s="135">
        <f>Ocorrências!A1874</f>
        <v>0</v>
      </c>
      <c r="H1878" s="136">
        <f>Ocorrências!H1874</f>
        <v>0</v>
      </c>
    </row>
    <row r="1879" spans="1:8" x14ac:dyDescent="0.2">
      <c r="A1879" s="156">
        <f>Ocorrências!G1875</f>
        <v>0</v>
      </c>
      <c r="B1879" s="136">
        <f>Ocorrências!B1875</f>
        <v>0</v>
      </c>
      <c r="C1879" s="136">
        <f>Ocorrências!C1875</f>
        <v>0</v>
      </c>
      <c r="D1879" s="136">
        <f>Ocorrências!D1875</f>
        <v>0</v>
      </c>
      <c r="E1879" s="136">
        <f>Ocorrências!E1875</f>
        <v>0</v>
      </c>
      <c r="F1879" s="136">
        <f>Ocorrências!F1875</f>
        <v>0</v>
      </c>
      <c r="G1879" s="135">
        <f>Ocorrências!A1875</f>
        <v>0</v>
      </c>
      <c r="H1879" s="136">
        <f>Ocorrências!H1875</f>
        <v>0</v>
      </c>
    </row>
    <row r="1880" spans="1:8" x14ac:dyDescent="0.2">
      <c r="A1880" s="156">
        <f>Ocorrências!G1876</f>
        <v>0</v>
      </c>
      <c r="B1880" s="136">
        <f>Ocorrências!B1876</f>
        <v>0</v>
      </c>
      <c r="C1880" s="136">
        <f>Ocorrências!C1876</f>
        <v>0</v>
      </c>
      <c r="D1880" s="136">
        <f>Ocorrências!D1876</f>
        <v>0</v>
      </c>
      <c r="E1880" s="136">
        <f>Ocorrências!E1876</f>
        <v>0</v>
      </c>
      <c r="F1880" s="136">
        <f>Ocorrências!F1876</f>
        <v>0</v>
      </c>
      <c r="G1880" s="135">
        <f>Ocorrências!A1876</f>
        <v>0</v>
      </c>
      <c r="H1880" s="136">
        <f>Ocorrências!H1876</f>
        <v>0</v>
      </c>
    </row>
    <row r="1881" spans="1:8" x14ac:dyDescent="0.2">
      <c r="A1881" s="156">
        <f>Ocorrências!G1877</f>
        <v>0</v>
      </c>
      <c r="B1881" s="136">
        <f>Ocorrências!B1877</f>
        <v>0</v>
      </c>
      <c r="C1881" s="136">
        <f>Ocorrências!C1877</f>
        <v>0</v>
      </c>
      <c r="D1881" s="136">
        <f>Ocorrências!D1877</f>
        <v>0</v>
      </c>
      <c r="E1881" s="136">
        <f>Ocorrências!E1877</f>
        <v>0</v>
      </c>
      <c r="F1881" s="136">
        <f>Ocorrências!F1877</f>
        <v>0</v>
      </c>
      <c r="G1881" s="135">
        <f>Ocorrências!A1877</f>
        <v>0</v>
      </c>
      <c r="H1881" s="136">
        <f>Ocorrências!H1877</f>
        <v>0</v>
      </c>
    </row>
    <row r="1882" spans="1:8" x14ac:dyDescent="0.2">
      <c r="A1882" s="156">
        <f>Ocorrências!G1878</f>
        <v>0</v>
      </c>
      <c r="B1882" s="136">
        <f>Ocorrências!B1878</f>
        <v>0</v>
      </c>
      <c r="C1882" s="136">
        <f>Ocorrências!C1878</f>
        <v>0</v>
      </c>
      <c r="D1882" s="136">
        <f>Ocorrências!D1878</f>
        <v>0</v>
      </c>
      <c r="E1882" s="136">
        <f>Ocorrências!E1878</f>
        <v>0</v>
      </c>
      <c r="F1882" s="136">
        <f>Ocorrências!F1878</f>
        <v>0</v>
      </c>
      <c r="G1882" s="135">
        <f>Ocorrências!A1878</f>
        <v>0</v>
      </c>
      <c r="H1882" s="136">
        <f>Ocorrências!H1878</f>
        <v>0</v>
      </c>
    </row>
    <row r="1883" spans="1:8" x14ac:dyDescent="0.2">
      <c r="A1883" s="156">
        <f>Ocorrências!G1879</f>
        <v>0</v>
      </c>
      <c r="B1883" s="136">
        <f>Ocorrências!B1879</f>
        <v>0</v>
      </c>
      <c r="C1883" s="136">
        <f>Ocorrências!C1879</f>
        <v>0</v>
      </c>
      <c r="D1883" s="136">
        <f>Ocorrências!D1879</f>
        <v>0</v>
      </c>
      <c r="E1883" s="136">
        <f>Ocorrências!E1879</f>
        <v>0</v>
      </c>
      <c r="F1883" s="136">
        <f>Ocorrências!F1879</f>
        <v>0</v>
      </c>
      <c r="G1883" s="135">
        <f>Ocorrências!A1879</f>
        <v>0</v>
      </c>
      <c r="H1883" s="136">
        <f>Ocorrências!H1879</f>
        <v>0</v>
      </c>
    </row>
    <row r="1884" spans="1:8" x14ac:dyDescent="0.2">
      <c r="A1884" s="156">
        <f>Ocorrências!G1880</f>
        <v>0</v>
      </c>
      <c r="B1884" s="136">
        <f>Ocorrências!B1880</f>
        <v>0</v>
      </c>
      <c r="C1884" s="136">
        <f>Ocorrências!C1880</f>
        <v>0</v>
      </c>
      <c r="D1884" s="136">
        <f>Ocorrências!D1880</f>
        <v>0</v>
      </c>
      <c r="E1884" s="136">
        <f>Ocorrências!E1880</f>
        <v>0</v>
      </c>
      <c r="F1884" s="136">
        <f>Ocorrências!F1880</f>
        <v>0</v>
      </c>
      <c r="G1884" s="135">
        <f>Ocorrências!A1880</f>
        <v>0</v>
      </c>
      <c r="H1884" s="136">
        <f>Ocorrências!H1880</f>
        <v>0</v>
      </c>
    </row>
    <row r="1885" spans="1:8" x14ac:dyDescent="0.2">
      <c r="A1885" s="156">
        <f>Ocorrências!G1881</f>
        <v>0</v>
      </c>
      <c r="B1885" s="136">
        <f>Ocorrências!B1881</f>
        <v>0</v>
      </c>
      <c r="C1885" s="136">
        <f>Ocorrências!C1881</f>
        <v>0</v>
      </c>
      <c r="D1885" s="136">
        <f>Ocorrências!D1881</f>
        <v>0</v>
      </c>
      <c r="E1885" s="136">
        <f>Ocorrências!E1881</f>
        <v>0</v>
      </c>
      <c r="F1885" s="136">
        <f>Ocorrências!F1881</f>
        <v>0</v>
      </c>
      <c r="G1885" s="135">
        <f>Ocorrências!A1881</f>
        <v>0</v>
      </c>
      <c r="H1885" s="136">
        <f>Ocorrências!H1881</f>
        <v>0</v>
      </c>
    </row>
    <row r="1886" spans="1:8" x14ac:dyDescent="0.2">
      <c r="A1886" s="156">
        <f>Ocorrências!G1882</f>
        <v>0</v>
      </c>
      <c r="B1886" s="136">
        <f>Ocorrências!B1882</f>
        <v>0</v>
      </c>
      <c r="C1886" s="136">
        <f>Ocorrências!C1882</f>
        <v>0</v>
      </c>
      <c r="D1886" s="136">
        <f>Ocorrências!D1882</f>
        <v>0</v>
      </c>
      <c r="E1886" s="136">
        <f>Ocorrências!E1882</f>
        <v>0</v>
      </c>
      <c r="F1886" s="136">
        <f>Ocorrências!F1882</f>
        <v>0</v>
      </c>
      <c r="G1886" s="135">
        <f>Ocorrências!A1882</f>
        <v>0</v>
      </c>
      <c r="H1886" s="136">
        <f>Ocorrências!H1882</f>
        <v>0</v>
      </c>
    </row>
    <row r="1887" spans="1:8" x14ac:dyDescent="0.2">
      <c r="A1887" s="156">
        <f>Ocorrências!G1883</f>
        <v>0</v>
      </c>
      <c r="B1887" s="136">
        <f>Ocorrências!B1883</f>
        <v>0</v>
      </c>
      <c r="C1887" s="136">
        <f>Ocorrências!C1883</f>
        <v>0</v>
      </c>
      <c r="D1887" s="136">
        <f>Ocorrências!D1883</f>
        <v>0</v>
      </c>
      <c r="E1887" s="136">
        <f>Ocorrências!E1883</f>
        <v>0</v>
      </c>
      <c r="F1887" s="136">
        <f>Ocorrências!F1883</f>
        <v>0</v>
      </c>
      <c r="G1887" s="135">
        <f>Ocorrências!A1883</f>
        <v>0</v>
      </c>
      <c r="H1887" s="136">
        <f>Ocorrências!H1883</f>
        <v>0</v>
      </c>
    </row>
    <row r="1888" spans="1:8" x14ac:dyDescent="0.2">
      <c r="A1888" s="156">
        <f>Ocorrências!G1884</f>
        <v>0</v>
      </c>
      <c r="B1888" s="136">
        <f>Ocorrências!B1884</f>
        <v>0</v>
      </c>
      <c r="C1888" s="136">
        <f>Ocorrências!C1884</f>
        <v>0</v>
      </c>
      <c r="D1888" s="136">
        <f>Ocorrências!D1884</f>
        <v>0</v>
      </c>
      <c r="E1888" s="136">
        <f>Ocorrências!E1884</f>
        <v>0</v>
      </c>
      <c r="F1888" s="136">
        <f>Ocorrências!F1884</f>
        <v>0</v>
      </c>
      <c r="G1888" s="135">
        <f>Ocorrências!A1884</f>
        <v>0</v>
      </c>
      <c r="H1888" s="136">
        <f>Ocorrências!H1884</f>
        <v>0</v>
      </c>
    </row>
    <row r="1889" spans="1:8" x14ac:dyDescent="0.2">
      <c r="A1889" s="156">
        <f>Ocorrências!G1885</f>
        <v>0</v>
      </c>
      <c r="B1889" s="136">
        <f>Ocorrências!B1885</f>
        <v>0</v>
      </c>
      <c r="C1889" s="136">
        <f>Ocorrências!C1885</f>
        <v>0</v>
      </c>
      <c r="D1889" s="136">
        <f>Ocorrências!D1885</f>
        <v>0</v>
      </c>
      <c r="E1889" s="136">
        <f>Ocorrências!E1885</f>
        <v>0</v>
      </c>
      <c r="F1889" s="136">
        <f>Ocorrências!F1885</f>
        <v>0</v>
      </c>
      <c r="G1889" s="135">
        <f>Ocorrências!A1885</f>
        <v>0</v>
      </c>
      <c r="H1889" s="136">
        <f>Ocorrências!H1885</f>
        <v>0</v>
      </c>
    </row>
    <row r="1890" spans="1:8" x14ac:dyDescent="0.2">
      <c r="A1890" s="156">
        <f>Ocorrências!G1886</f>
        <v>0</v>
      </c>
      <c r="B1890" s="136">
        <f>Ocorrências!B1886</f>
        <v>0</v>
      </c>
      <c r="C1890" s="136">
        <f>Ocorrências!C1886</f>
        <v>0</v>
      </c>
      <c r="D1890" s="136">
        <f>Ocorrências!D1886</f>
        <v>0</v>
      </c>
      <c r="E1890" s="136">
        <f>Ocorrências!E1886</f>
        <v>0</v>
      </c>
      <c r="F1890" s="136">
        <f>Ocorrências!F1886</f>
        <v>0</v>
      </c>
      <c r="G1890" s="135">
        <f>Ocorrências!A1886</f>
        <v>0</v>
      </c>
      <c r="H1890" s="136">
        <f>Ocorrências!H1886</f>
        <v>0</v>
      </c>
    </row>
    <row r="1891" spans="1:8" x14ac:dyDescent="0.2">
      <c r="A1891" s="156">
        <f>Ocorrências!G1887</f>
        <v>0</v>
      </c>
      <c r="B1891" s="136">
        <f>Ocorrências!B1887</f>
        <v>0</v>
      </c>
      <c r="C1891" s="136">
        <f>Ocorrências!C1887</f>
        <v>0</v>
      </c>
      <c r="D1891" s="136">
        <f>Ocorrências!D1887</f>
        <v>0</v>
      </c>
      <c r="E1891" s="136">
        <f>Ocorrências!E1887</f>
        <v>0</v>
      </c>
      <c r="F1891" s="136">
        <f>Ocorrências!F1887</f>
        <v>0</v>
      </c>
      <c r="G1891" s="135">
        <f>Ocorrências!A1887</f>
        <v>0</v>
      </c>
      <c r="H1891" s="136">
        <f>Ocorrências!H1887</f>
        <v>0</v>
      </c>
    </row>
    <row r="1892" spans="1:8" x14ac:dyDescent="0.2">
      <c r="A1892" s="156">
        <f>Ocorrências!G1888</f>
        <v>0</v>
      </c>
      <c r="B1892" s="136">
        <f>Ocorrências!B1888</f>
        <v>0</v>
      </c>
      <c r="C1892" s="136">
        <f>Ocorrências!C1888</f>
        <v>0</v>
      </c>
      <c r="D1892" s="136">
        <f>Ocorrências!D1888</f>
        <v>0</v>
      </c>
      <c r="E1892" s="136">
        <f>Ocorrências!E1888</f>
        <v>0</v>
      </c>
      <c r="F1892" s="136">
        <f>Ocorrências!F1888</f>
        <v>0</v>
      </c>
      <c r="G1892" s="135">
        <f>Ocorrências!A1888</f>
        <v>0</v>
      </c>
      <c r="H1892" s="136">
        <f>Ocorrências!H1888</f>
        <v>0</v>
      </c>
    </row>
    <row r="1893" spans="1:8" x14ac:dyDescent="0.2">
      <c r="A1893" s="156">
        <f>Ocorrências!G1889</f>
        <v>0</v>
      </c>
      <c r="B1893" s="136">
        <f>Ocorrências!B1889</f>
        <v>0</v>
      </c>
      <c r="C1893" s="136">
        <f>Ocorrências!C1889</f>
        <v>0</v>
      </c>
      <c r="D1893" s="136">
        <f>Ocorrências!D1889</f>
        <v>0</v>
      </c>
      <c r="E1893" s="136">
        <f>Ocorrências!E1889</f>
        <v>0</v>
      </c>
      <c r="F1893" s="136">
        <f>Ocorrências!F1889</f>
        <v>0</v>
      </c>
      <c r="G1893" s="135">
        <f>Ocorrências!A1889</f>
        <v>0</v>
      </c>
      <c r="H1893" s="136">
        <f>Ocorrências!H1889</f>
        <v>0</v>
      </c>
    </row>
    <row r="1894" spans="1:8" x14ac:dyDescent="0.2">
      <c r="A1894" s="156">
        <f>Ocorrências!G1890</f>
        <v>0</v>
      </c>
      <c r="B1894" s="136">
        <f>Ocorrências!B1890</f>
        <v>0</v>
      </c>
      <c r="C1894" s="136">
        <f>Ocorrências!C1890</f>
        <v>0</v>
      </c>
      <c r="D1894" s="136">
        <f>Ocorrências!D1890</f>
        <v>0</v>
      </c>
      <c r="E1894" s="136">
        <f>Ocorrências!E1890</f>
        <v>0</v>
      </c>
      <c r="F1894" s="136">
        <f>Ocorrências!F1890</f>
        <v>0</v>
      </c>
      <c r="G1894" s="135">
        <f>Ocorrências!A1890</f>
        <v>0</v>
      </c>
      <c r="H1894" s="136">
        <f>Ocorrências!H1890</f>
        <v>0</v>
      </c>
    </row>
    <row r="1895" spans="1:8" x14ac:dyDescent="0.2">
      <c r="A1895" s="156">
        <f>Ocorrências!G1891</f>
        <v>0</v>
      </c>
      <c r="B1895" s="136">
        <f>Ocorrências!B1891</f>
        <v>0</v>
      </c>
      <c r="C1895" s="136">
        <f>Ocorrências!C1891</f>
        <v>0</v>
      </c>
      <c r="D1895" s="136">
        <f>Ocorrências!D1891</f>
        <v>0</v>
      </c>
      <c r="E1895" s="136">
        <f>Ocorrências!E1891</f>
        <v>0</v>
      </c>
      <c r="F1895" s="136">
        <f>Ocorrências!F1891</f>
        <v>0</v>
      </c>
      <c r="G1895" s="135">
        <f>Ocorrências!A1891</f>
        <v>0</v>
      </c>
      <c r="H1895" s="136">
        <f>Ocorrências!H1891</f>
        <v>0</v>
      </c>
    </row>
    <row r="1896" spans="1:8" x14ac:dyDescent="0.2">
      <c r="A1896" s="156">
        <f>Ocorrências!G1892</f>
        <v>0</v>
      </c>
      <c r="B1896" s="136">
        <f>Ocorrências!B1892</f>
        <v>0</v>
      </c>
      <c r="C1896" s="136">
        <f>Ocorrências!C1892</f>
        <v>0</v>
      </c>
      <c r="D1896" s="136">
        <f>Ocorrências!D1892</f>
        <v>0</v>
      </c>
      <c r="E1896" s="136">
        <f>Ocorrências!E1892</f>
        <v>0</v>
      </c>
      <c r="F1896" s="136">
        <f>Ocorrências!F1892</f>
        <v>0</v>
      </c>
      <c r="G1896" s="135">
        <f>Ocorrências!A1892</f>
        <v>0</v>
      </c>
      <c r="H1896" s="136">
        <f>Ocorrências!H1892</f>
        <v>0</v>
      </c>
    </row>
    <row r="1897" spans="1:8" x14ac:dyDescent="0.2">
      <c r="A1897" s="156">
        <f>Ocorrências!G1893</f>
        <v>0</v>
      </c>
      <c r="B1897" s="136">
        <f>Ocorrências!B1893</f>
        <v>0</v>
      </c>
      <c r="C1897" s="136">
        <f>Ocorrências!C1893</f>
        <v>0</v>
      </c>
      <c r="D1897" s="136">
        <f>Ocorrências!D1893</f>
        <v>0</v>
      </c>
      <c r="E1897" s="136">
        <f>Ocorrências!E1893</f>
        <v>0</v>
      </c>
      <c r="F1897" s="136">
        <f>Ocorrências!F1893</f>
        <v>0</v>
      </c>
      <c r="G1897" s="135">
        <f>Ocorrências!A1893</f>
        <v>0</v>
      </c>
      <c r="H1897" s="136">
        <f>Ocorrências!H1893</f>
        <v>0</v>
      </c>
    </row>
    <row r="1898" spans="1:8" x14ac:dyDescent="0.2">
      <c r="A1898" s="156">
        <f>Ocorrências!G1894</f>
        <v>0</v>
      </c>
      <c r="B1898" s="136">
        <f>Ocorrências!B1894</f>
        <v>0</v>
      </c>
      <c r="C1898" s="136">
        <f>Ocorrências!C1894</f>
        <v>0</v>
      </c>
      <c r="D1898" s="136">
        <f>Ocorrências!D1894</f>
        <v>0</v>
      </c>
      <c r="E1898" s="136">
        <f>Ocorrências!E1894</f>
        <v>0</v>
      </c>
      <c r="F1898" s="136">
        <f>Ocorrências!F1894</f>
        <v>0</v>
      </c>
      <c r="G1898" s="135">
        <f>Ocorrências!A1894</f>
        <v>0</v>
      </c>
      <c r="H1898" s="136">
        <f>Ocorrências!H1894</f>
        <v>0</v>
      </c>
    </row>
    <row r="1899" spans="1:8" x14ac:dyDescent="0.2">
      <c r="A1899" s="156">
        <f>Ocorrências!G1895</f>
        <v>0</v>
      </c>
      <c r="B1899" s="136">
        <f>Ocorrências!B1895</f>
        <v>0</v>
      </c>
      <c r="C1899" s="136">
        <f>Ocorrências!C1895</f>
        <v>0</v>
      </c>
      <c r="D1899" s="136">
        <f>Ocorrências!D1895</f>
        <v>0</v>
      </c>
      <c r="E1899" s="136">
        <f>Ocorrências!E1895</f>
        <v>0</v>
      </c>
      <c r="F1899" s="136">
        <f>Ocorrências!F1895</f>
        <v>0</v>
      </c>
      <c r="G1899" s="135">
        <f>Ocorrências!A1895</f>
        <v>0</v>
      </c>
      <c r="H1899" s="136">
        <f>Ocorrências!H1895</f>
        <v>0</v>
      </c>
    </row>
    <row r="1900" spans="1:8" x14ac:dyDescent="0.2">
      <c r="A1900" s="156">
        <f>Ocorrências!G1896</f>
        <v>0</v>
      </c>
      <c r="B1900" s="136">
        <f>Ocorrências!B1896</f>
        <v>0</v>
      </c>
      <c r="C1900" s="136">
        <f>Ocorrências!C1896</f>
        <v>0</v>
      </c>
      <c r="D1900" s="136">
        <f>Ocorrências!D1896</f>
        <v>0</v>
      </c>
      <c r="E1900" s="136">
        <f>Ocorrências!E1896</f>
        <v>0</v>
      </c>
      <c r="F1900" s="136">
        <f>Ocorrências!F1896</f>
        <v>0</v>
      </c>
      <c r="G1900" s="135">
        <f>Ocorrências!A1896</f>
        <v>0</v>
      </c>
      <c r="H1900" s="136">
        <f>Ocorrências!H1896</f>
        <v>0</v>
      </c>
    </row>
    <row r="1901" spans="1:8" x14ac:dyDescent="0.2">
      <c r="A1901" s="156">
        <f>Ocorrências!G1897</f>
        <v>0</v>
      </c>
      <c r="B1901" s="136">
        <f>Ocorrências!B1897</f>
        <v>0</v>
      </c>
      <c r="C1901" s="136">
        <f>Ocorrências!C1897</f>
        <v>0</v>
      </c>
      <c r="D1901" s="136">
        <f>Ocorrências!D1897</f>
        <v>0</v>
      </c>
      <c r="E1901" s="136">
        <f>Ocorrências!E1897</f>
        <v>0</v>
      </c>
      <c r="F1901" s="136">
        <f>Ocorrências!F1897</f>
        <v>0</v>
      </c>
      <c r="G1901" s="135">
        <f>Ocorrências!A1897</f>
        <v>0</v>
      </c>
      <c r="H1901" s="136">
        <f>Ocorrências!H1897</f>
        <v>0</v>
      </c>
    </row>
    <row r="1902" spans="1:8" x14ac:dyDescent="0.2">
      <c r="A1902" s="156">
        <f>Ocorrências!G1898</f>
        <v>0</v>
      </c>
      <c r="B1902" s="136">
        <f>Ocorrências!B1898</f>
        <v>0</v>
      </c>
      <c r="C1902" s="136">
        <f>Ocorrências!C1898</f>
        <v>0</v>
      </c>
      <c r="D1902" s="136">
        <f>Ocorrências!D1898</f>
        <v>0</v>
      </c>
      <c r="E1902" s="136">
        <f>Ocorrências!E1898</f>
        <v>0</v>
      </c>
      <c r="F1902" s="136">
        <f>Ocorrências!F1898</f>
        <v>0</v>
      </c>
      <c r="G1902" s="135">
        <f>Ocorrências!A1898</f>
        <v>0</v>
      </c>
      <c r="H1902" s="136">
        <f>Ocorrências!H1898</f>
        <v>0</v>
      </c>
    </row>
    <row r="1903" spans="1:8" x14ac:dyDescent="0.2">
      <c r="A1903" s="156">
        <f>Ocorrências!G1899</f>
        <v>0</v>
      </c>
      <c r="B1903" s="136">
        <f>Ocorrências!B1899</f>
        <v>0</v>
      </c>
      <c r="C1903" s="136">
        <f>Ocorrências!C1899</f>
        <v>0</v>
      </c>
      <c r="D1903" s="136">
        <f>Ocorrências!D1899</f>
        <v>0</v>
      </c>
      <c r="E1903" s="136">
        <f>Ocorrências!E1899</f>
        <v>0</v>
      </c>
      <c r="F1903" s="136">
        <f>Ocorrências!F1899</f>
        <v>0</v>
      </c>
      <c r="G1903" s="135">
        <f>Ocorrências!A1899</f>
        <v>0</v>
      </c>
      <c r="H1903" s="136">
        <f>Ocorrências!H1899</f>
        <v>0</v>
      </c>
    </row>
    <row r="1904" spans="1:8" x14ac:dyDescent="0.2">
      <c r="A1904" s="156">
        <f>Ocorrências!G1900</f>
        <v>0</v>
      </c>
      <c r="B1904" s="136">
        <f>Ocorrências!B1900</f>
        <v>0</v>
      </c>
      <c r="C1904" s="136">
        <f>Ocorrências!C1900</f>
        <v>0</v>
      </c>
      <c r="D1904" s="136">
        <f>Ocorrências!D1900</f>
        <v>0</v>
      </c>
      <c r="E1904" s="136">
        <f>Ocorrências!E1900</f>
        <v>0</v>
      </c>
      <c r="F1904" s="136">
        <f>Ocorrências!F1900</f>
        <v>0</v>
      </c>
      <c r="G1904" s="135">
        <f>Ocorrências!A1900</f>
        <v>0</v>
      </c>
      <c r="H1904" s="136">
        <f>Ocorrências!H1900</f>
        <v>0</v>
      </c>
    </row>
    <row r="1905" spans="1:8" x14ac:dyDescent="0.2">
      <c r="A1905" s="156">
        <f>Ocorrências!G1901</f>
        <v>0</v>
      </c>
      <c r="B1905" s="136">
        <f>Ocorrências!B1901</f>
        <v>0</v>
      </c>
      <c r="C1905" s="136">
        <f>Ocorrências!C1901</f>
        <v>0</v>
      </c>
      <c r="D1905" s="136">
        <f>Ocorrências!D1901</f>
        <v>0</v>
      </c>
      <c r="E1905" s="136">
        <f>Ocorrências!E1901</f>
        <v>0</v>
      </c>
      <c r="F1905" s="136">
        <f>Ocorrências!F1901</f>
        <v>0</v>
      </c>
      <c r="G1905" s="135">
        <f>Ocorrências!A1901</f>
        <v>0</v>
      </c>
      <c r="H1905" s="136">
        <f>Ocorrências!H1901</f>
        <v>0</v>
      </c>
    </row>
    <row r="1906" spans="1:8" x14ac:dyDescent="0.2">
      <c r="A1906" s="156">
        <f>Ocorrências!G1902</f>
        <v>0</v>
      </c>
      <c r="B1906" s="136">
        <f>Ocorrências!B1902</f>
        <v>0</v>
      </c>
      <c r="C1906" s="136">
        <f>Ocorrências!C1902</f>
        <v>0</v>
      </c>
      <c r="D1906" s="136">
        <f>Ocorrências!D1902</f>
        <v>0</v>
      </c>
      <c r="E1906" s="136">
        <f>Ocorrências!E1902</f>
        <v>0</v>
      </c>
      <c r="F1906" s="136">
        <f>Ocorrências!F1902</f>
        <v>0</v>
      </c>
      <c r="G1906" s="135">
        <f>Ocorrências!A1902</f>
        <v>0</v>
      </c>
      <c r="H1906" s="136">
        <f>Ocorrências!H1902</f>
        <v>0</v>
      </c>
    </row>
    <row r="1907" spans="1:8" x14ac:dyDescent="0.2">
      <c r="A1907" s="156">
        <f>Ocorrências!G1903</f>
        <v>0</v>
      </c>
      <c r="B1907" s="136">
        <f>Ocorrências!B1903</f>
        <v>0</v>
      </c>
      <c r="C1907" s="136">
        <f>Ocorrências!C1903</f>
        <v>0</v>
      </c>
      <c r="D1907" s="136">
        <f>Ocorrências!D1903</f>
        <v>0</v>
      </c>
      <c r="E1907" s="136">
        <f>Ocorrências!E1903</f>
        <v>0</v>
      </c>
      <c r="F1907" s="136">
        <f>Ocorrências!F1903</f>
        <v>0</v>
      </c>
      <c r="G1907" s="135">
        <f>Ocorrências!A1903</f>
        <v>0</v>
      </c>
      <c r="H1907" s="136">
        <f>Ocorrências!H1903</f>
        <v>0</v>
      </c>
    </row>
    <row r="1908" spans="1:8" x14ac:dyDescent="0.2">
      <c r="A1908" s="156">
        <f>Ocorrências!G1904</f>
        <v>0</v>
      </c>
      <c r="B1908" s="136">
        <f>Ocorrências!B1904</f>
        <v>0</v>
      </c>
      <c r="C1908" s="136">
        <f>Ocorrências!C1904</f>
        <v>0</v>
      </c>
      <c r="D1908" s="136">
        <f>Ocorrências!D1904</f>
        <v>0</v>
      </c>
      <c r="E1908" s="136">
        <f>Ocorrências!E1904</f>
        <v>0</v>
      </c>
      <c r="F1908" s="136">
        <f>Ocorrências!F1904</f>
        <v>0</v>
      </c>
      <c r="G1908" s="135">
        <f>Ocorrências!A1904</f>
        <v>0</v>
      </c>
      <c r="H1908" s="136">
        <f>Ocorrências!H1904</f>
        <v>0</v>
      </c>
    </row>
    <row r="1909" spans="1:8" x14ac:dyDescent="0.2">
      <c r="A1909" s="156">
        <f>Ocorrências!G1905</f>
        <v>0</v>
      </c>
      <c r="B1909" s="136">
        <f>Ocorrências!B1905</f>
        <v>0</v>
      </c>
      <c r="C1909" s="136">
        <f>Ocorrências!C1905</f>
        <v>0</v>
      </c>
      <c r="D1909" s="136">
        <f>Ocorrências!D1905</f>
        <v>0</v>
      </c>
      <c r="E1909" s="136">
        <f>Ocorrências!E1905</f>
        <v>0</v>
      </c>
      <c r="F1909" s="136">
        <f>Ocorrências!F1905</f>
        <v>0</v>
      </c>
      <c r="G1909" s="135">
        <f>Ocorrências!A1905</f>
        <v>0</v>
      </c>
      <c r="H1909" s="136">
        <f>Ocorrências!H1905</f>
        <v>0</v>
      </c>
    </row>
    <row r="1910" spans="1:8" x14ac:dyDescent="0.2">
      <c r="A1910" s="156">
        <f>Ocorrências!G1906</f>
        <v>0</v>
      </c>
      <c r="B1910" s="136">
        <f>Ocorrências!B1906</f>
        <v>0</v>
      </c>
      <c r="C1910" s="136">
        <f>Ocorrências!C1906</f>
        <v>0</v>
      </c>
      <c r="D1910" s="136">
        <f>Ocorrências!D1906</f>
        <v>0</v>
      </c>
      <c r="E1910" s="136">
        <f>Ocorrências!E1906</f>
        <v>0</v>
      </c>
      <c r="F1910" s="136">
        <f>Ocorrências!F1906</f>
        <v>0</v>
      </c>
      <c r="G1910" s="135">
        <f>Ocorrências!A1906</f>
        <v>0</v>
      </c>
      <c r="H1910" s="136">
        <f>Ocorrências!H1906</f>
        <v>0</v>
      </c>
    </row>
    <row r="1911" spans="1:8" x14ac:dyDescent="0.2">
      <c r="A1911" s="156">
        <f>Ocorrências!G1907</f>
        <v>0</v>
      </c>
      <c r="B1911" s="136">
        <f>Ocorrências!B1907</f>
        <v>0</v>
      </c>
      <c r="C1911" s="136">
        <f>Ocorrências!C1907</f>
        <v>0</v>
      </c>
      <c r="D1911" s="136">
        <f>Ocorrências!D1907</f>
        <v>0</v>
      </c>
      <c r="E1911" s="136">
        <f>Ocorrências!E1907</f>
        <v>0</v>
      </c>
      <c r="F1911" s="136">
        <f>Ocorrências!F1907</f>
        <v>0</v>
      </c>
      <c r="G1911" s="135">
        <f>Ocorrências!A1907</f>
        <v>0</v>
      </c>
      <c r="H1911" s="136">
        <f>Ocorrências!H1907</f>
        <v>0</v>
      </c>
    </row>
    <row r="1912" spans="1:8" x14ac:dyDescent="0.2">
      <c r="A1912" s="156">
        <f>Ocorrências!G1908</f>
        <v>0</v>
      </c>
      <c r="B1912" s="136">
        <f>Ocorrências!B1908</f>
        <v>0</v>
      </c>
      <c r="C1912" s="136">
        <f>Ocorrências!C1908</f>
        <v>0</v>
      </c>
      <c r="D1912" s="136">
        <f>Ocorrências!D1908</f>
        <v>0</v>
      </c>
      <c r="E1912" s="136">
        <f>Ocorrências!E1908</f>
        <v>0</v>
      </c>
      <c r="F1912" s="136">
        <f>Ocorrências!F1908</f>
        <v>0</v>
      </c>
      <c r="G1912" s="135">
        <f>Ocorrências!A1908</f>
        <v>0</v>
      </c>
      <c r="H1912" s="136">
        <f>Ocorrências!H1908</f>
        <v>0</v>
      </c>
    </row>
    <row r="1913" spans="1:8" x14ac:dyDescent="0.2">
      <c r="A1913" s="156">
        <f>Ocorrências!G1909</f>
        <v>0</v>
      </c>
      <c r="B1913" s="136">
        <f>Ocorrências!B1909</f>
        <v>0</v>
      </c>
      <c r="C1913" s="136">
        <f>Ocorrências!C1909</f>
        <v>0</v>
      </c>
      <c r="D1913" s="136">
        <f>Ocorrências!D1909</f>
        <v>0</v>
      </c>
      <c r="E1913" s="136">
        <f>Ocorrências!E1909</f>
        <v>0</v>
      </c>
      <c r="F1913" s="136">
        <f>Ocorrências!F1909</f>
        <v>0</v>
      </c>
      <c r="G1913" s="135">
        <f>Ocorrências!A1909</f>
        <v>0</v>
      </c>
      <c r="H1913" s="136">
        <f>Ocorrências!H1909</f>
        <v>0</v>
      </c>
    </row>
    <row r="1914" spans="1:8" x14ac:dyDescent="0.2">
      <c r="A1914" s="156">
        <f>Ocorrências!G1910</f>
        <v>0</v>
      </c>
      <c r="B1914" s="136">
        <f>Ocorrências!B1910</f>
        <v>0</v>
      </c>
      <c r="C1914" s="136">
        <f>Ocorrências!C1910</f>
        <v>0</v>
      </c>
      <c r="D1914" s="136">
        <f>Ocorrências!D1910</f>
        <v>0</v>
      </c>
      <c r="E1914" s="136">
        <f>Ocorrências!E1910</f>
        <v>0</v>
      </c>
      <c r="F1914" s="136">
        <f>Ocorrências!F1910</f>
        <v>0</v>
      </c>
      <c r="G1914" s="135">
        <f>Ocorrências!A1910</f>
        <v>0</v>
      </c>
      <c r="H1914" s="136">
        <f>Ocorrências!H1910</f>
        <v>0</v>
      </c>
    </row>
    <row r="1915" spans="1:8" x14ac:dyDescent="0.2">
      <c r="A1915" s="156">
        <f>Ocorrências!G1911</f>
        <v>0</v>
      </c>
      <c r="B1915" s="136">
        <f>Ocorrências!B1911</f>
        <v>0</v>
      </c>
      <c r="C1915" s="136">
        <f>Ocorrências!C1911</f>
        <v>0</v>
      </c>
      <c r="D1915" s="136">
        <f>Ocorrências!D1911</f>
        <v>0</v>
      </c>
      <c r="E1915" s="136">
        <f>Ocorrências!E1911</f>
        <v>0</v>
      </c>
      <c r="F1915" s="136">
        <f>Ocorrências!F1911</f>
        <v>0</v>
      </c>
      <c r="G1915" s="135">
        <f>Ocorrências!A1911</f>
        <v>0</v>
      </c>
      <c r="H1915" s="136">
        <f>Ocorrências!H1911</f>
        <v>0</v>
      </c>
    </row>
    <row r="1916" spans="1:8" x14ac:dyDescent="0.2">
      <c r="A1916" s="156">
        <f>Ocorrências!G1912</f>
        <v>0</v>
      </c>
      <c r="B1916" s="136">
        <f>Ocorrências!B1912</f>
        <v>0</v>
      </c>
      <c r="C1916" s="136">
        <f>Ocorrências!C1912</f>
        <v>0</v>
      </c>
      <c r="D1916" s="136">
        <f>Ocorrências!D1912</f>
        <v>0</v>
      </c>
      <c r="E1916" s="136">
        <f>Ocorrências!E1912</f>
        <v>0</v>
      </c>
      <c r="F1916" s="136">
        <f>Ocorrências!F1912</f>
        <v>0</v>
      </c>
      <c r="G1916" s="135">
        <f>Ocorrências!A1912</f>
        <v>0</v>
      </c>
      <c r="H1916" s="136">
        <f>Ocorrências!H1912</f>
        <v>0</v>
      </c>
    </row>
    <row r="1917" spans="1:8" x14ac:dyDescent="0.2">
      <c r="A1917" s="156">
        <f>Ocorrências!G1913</f>
        <v>0</v>
      </c>
      <c r="B1917" s="136">
        <f>Ocorrências!B1913</f>
        <v>0</v>
      </c>
      <c r="C1917" s="136">
        <f>Ocorrências!C1913</f>
        <v>0</v>
      </c>
      <c r="D1917" s="136">
        <f>Ocorrências!D1913</f>
        <v>0</v>
      </c>
      <c r="E1917" s="136">
        <f>Ocorrências!E1913</f>
        <v>0</v>
      </c>
      <c r="F1917" s="136">
        <f>Ocorrências!F1913</f>
        <v>0</v>
      </c>
      <c r="G1917" s="135">
        <f>Ocorrências!A1913</f>
        <v>0</v>
      </c>
      <c r="H1917" s="136">
        <f>Ocorrências!H1913</f>
        <v>0</v>
      </c>
    </row>
    <row r="1918" spans="1:8" x14ac:dyDescent="0.2">
      <c r="A1918" s="156">
        <f>Ocorrências!G1914</f>
        <v>0</v>
      </c>
      <c r="B1918" s="136">
        <f>Ocorrências!B1914</f>
        <v>0</v>
      </c>
      <c r="C1918" s="136">
        <f>Ocorrências!C1914</f>
        <v>0</v>
      </c>
      <c r="D1918" s="136">
        <f>Ocorrências!D1914</f>
        <v>0</v>
      </c>
      <c r="E1918" s="136">
        <f>Ocorrências!E1914</f>
        <v>0</v>
      </c>
      <c r="F1918" s="136">
        <f>Ocorrências!F1914</f>
        <v>0</v>
      </c>
      <c r="G1918" s="135">
        <f>Ocorrências!A1914</f>
        <v>0</v>
      </c>
      <c r="H1918" s="136">
        <f>Ocorrências!H1914</f>
        <v>0</v>
      </c>
    </row>
    <row r="1919" spans="1:8" x14ac:dyDescent="0.2">
      <c r="A1919" s="156">
        <f>Ocorrências!G1915</f>
        <v>0</v>
      </c>
      <c r="B1919" s="136">
        <f>Ocorrências!B1915</f>
        <v>0</v>
      </c>
      <c r="C1919" s="136">
        <f>Ocorrências!C1915</f>
        <v>0</v>
      </c>
      <c r="D1919" s="136">
        <f>Ocorrências!D1915</f>
        <v>0</v>
      </c>
      <c r="E1919" s="136">
        <f>Ocorrências!E1915</f>
        <v>0</v>
      </c>
      <c r="F1919" s="136">
        <f>Ocorrências!F1915</f>
        <v>0</v>
      </c>
      <c r="G1919" s="135">
        <f>Ocorrências!A1915</f>
        <v>0</v>
      </c>
      <c r="H1919" s="136">
        <f>Ocorrências!H1915</f>
        <v>0</v>
      </c>
    </row>
    <row r="1920" spans="1:8" x14ac:dyDescent="0.2">
      <c r="A1920" s="156">
        <f>Ocorrências!G1916</f>
        <v>0</v>
      </c>
      <c r="B1920" s="136">
        <f>Ocorrências!B1916</f>
        <v>0</v>
      </c>
      <c r="C1920" s="136">
        <f>Ocorrências!C1916</f>
        <v>0</v>
      </c>
      <c r="D1920" s="136">
        <f>Ocorrências!D1916</f>
        <v>0</v>
      </c>
      <c r="E1920" s="136">
        <f>Ocorrências!E1916</f>
        <v>0</v>
      </c>
      <c r="F1920" s="136">
        <f>Ocorrências!F1916</f>
        <v>0</v>
      </c>
      <c r="G1920" s="135">
        <f>Ocorrências!A1916</f>
        <v>0</v>
      </c>
      <c r="H1920" s="136">
        <f>Ocorrências!H1916</f>
        <v>0</v>
      </c>
    </row>
    <row r="1921" spans="1:8" x14ac:dyDescent="0.2">
      <c r="A1921" s="156">
        <f>Ocorrências!G1917</f>
        <v>0</v>
      </c>
      <c r="B1921" s="136">
        <f>Ocorrências!B1917</f>
        <v>0</v>
      </c>
      <c r="C1921" s="136">
        <f>Ocorrências!C1917</f>
        <v>0</v>
      </c>
      <c r="D1921" s="136">
        <f>Ocorrências!D1917</f>
        <v>0</v>
      </c>
      <c r="E1921" s="136">
        <f>Ocorrências!E1917</f>
        <v>0</v>
      </c>
      <c r="F1921" s="136">
        <f>Ocorrências!F1917</f>
        <v>0</v>
      </c>
      <c r="G1921" s="135">
        <f>Ocorrências!A1917</f>
        <v>0</v>
      </c>
      <c r="H1921" s="136">
        <f>Ocorrências!H1917</f>
        <v>0</v>
      </c>
    </row>
    <row r="1922" spans="1:8" x14ac:dyDescent="0.2">
      <c r="A1922" s="156">
        <f>Ocorrências!G1918</f>
        <v>0</v>
      </c>
      <c r="B1922" s="136">
        <f>Ocorrências!B1918</f>
        <v>0</v>
      </c>
      <c r="C1922" s="136">
        <f>Ocorrências!C1918</f>
        <v>0</v>
      </c>
      <c r="D1922" s="136">
        <f>Ocorrências!D1918</f>
        <v>0</v>
      </c>
      <c r="E1922" s="136">
        <f>Ocorrências!E1918</f>
        <v>0</v>
      </c>
      <c r="F1922" s="136">
        <f>Ocorrências!F1918</f>
        <v>0</v>
      </c>
      <c r="G1922" s="135">
        <f>Ocorrências!A1918</f>
        <v>0</v>
      </c>
      <c r="H1922" s="136">
        <f>Ocorrências!H1918</f>
        <v>0</v>
      </c>
    </row>
    <row r="1923" spans="1:8" x14ac:dyDescent="0.2">
      <c r="A1923" s="156">
        <f>Ocorrências!G1919</f>
        <v>0</v>
      </c>
      <c r="B1923" s="136">
        <f>Ocorrências!B1919</f>
        <v>0</v>
      </c>
      <c r="C1923" s="136">
        <f>Ocorrências!C1919</f>
        <v>0</v>
      </c>
      <c r="D1923" s="136">
        <f>Ocorrências!D1919</f>
        <v>0</v>
      </c>
      <c r="E1923" s="136">
        <f>Ocorrências!E1919</f>
        <v>0</v>
      </c>
      <c r="F1923" s="136">
        <f>Ocorrências!F1919</f>
        <v>0</v>
      </c>
      <c r="G1923" s="135">
        <f>Ocorrências!A1919</f>
        <v>0</v>
      </c>
      <c r="H1923" s="136">
        <f>Ocorrências!H1919</f>
        <v>0</v>
      </c>
    </row>
    <row r="1924" spans="1:8" x14ac:dyDescent="0.2">
      <c r="A1924" s="156">
        <f>Ocorrências!G1920</f>
        <v>0</v>
      </c>
      <c r="B1924" s="136">
        <f>Ocorrências!B1920</f>
        <v>0</v>
      </c>
      <c r="C1924" s="136">
        <f>Ocorrências!C1920</f>
        <v>0</v>
      </c>
      <c r="D1924" s="136">
        <f>Ocorrências!D1920</f>
        <v>0</v>
      </c>
      <c r="E1924" s="136">
        <f>Ocorrências!E1920</f>
        <v>0</v>
      </c>
      <c r="F1924" s="136">
        <f>Ocorrências!F1920</f>
        <v>0</v>
      </c>
      <c r="G1924" s="135">
        <f>Ocorrências!A1920</f>
        <v>0</v>
      </c>
      <c r="H1924" s="136">
        <f>Ocorrências!H1920</f>
        <v>0</v>
      </c>
    </row>
    <row r="1925" spans="1:8" x14ac:dyDescent="0.2">
      <c r="A1925" s="156">
        <f>Ocorrências!G1921</f>
        <v>0</v>
      </c>
      <c r="B1925" s="136">
        <f>Ocorrências!B1921</f>
        <v>0</v>
      </c>
      <c r="C1925" s="136">
        <f>Ocorrências!C1921</f>
        <v>0</v>
      </c>
      <c r="D1925" s="136">
        <f>Ocorrências!D1921</f>
        <v>0</v>
      </c>
      <c r="E1925" s="136">
        <f>Ocorrências!E1921</f>
        <v>0</v>
      </c>
      <c r="F1925" s="136">
        <f>Ocorrências!F1921</f>
        <v>0</v>
      </c>
      <c r="G1925" s="135">
        <f>Ocorrências!A1921</f>
        <v>0</v>
      </c>
      <c r="H1925" s="136">
        <f>Ocorrências!H1921</f>
        <v>0</v>
      </c>
    </row>
    <row r="1926" spans="1:8" x14ac:dyDescent="0.2">
      <c r="A1926" s="156">
        <f>Ocorrências!G1922</f>
        <v>0</v>
      </c>
      <c r="B1926" s="136">
        <f>Ocorrências!B1922</f>
        <v>0</v>
      </c>
      <c r="C1926" s="136">
        <f>Ocorrências!C1922</f>
        <v>0</v>
      </c>
      <c r="D1926" s="136">
        <f>Ocorrências!D1922</f>
        <v>0</v>
      </c>
      <c r="E1926" s="136">
        <f>Ocorrências!E1922</f>
        <v>0</v>
      </c>
      <c r="F1926" s="136">
        <f>Ocorrências!F1922</f>
        <v>0</v>
      </c>
      <c r="G1926" s="135">
        <f>Ocorrências!A1922</f>
        <v>0</v>
      </c>
      <c r="H1926" s="136">
        <f>Ocorrências!H1922</f>
        <v>0</v>
      </c>
    </row>
    <row r="1927" spans="1:8" x14ac:dyDescent="0.2">
      <c r="A1927" s="156">
        <f>Ocorrências!G1923</f>
        <v>0</v>
      </c>
      <c r="B1927" s="136">
        <f>Ocorrências!B1923</f>
        <v>0</v>
      </c>
      <c r="C1927" s="136">
        <f>Ocorrências!C1923</f>
        <v>0</v>
      </c>
      <c r="D1927" s="136">
        <f>Ocorrências!D1923</f>
        <v>0</v>
      </c>
      <c r="E1927" s="136">
        <f>Ocorrências!E1923</f>
        <v>0</v>
      </c>
      <c r="F1927" s="136">
        <f>Ocorrências!F1923</f>
        <v>0</v>
      </c>
      <c r="G1927" s="135">
        <f>Ocorrências!A1923</f>
        <v>0</v>
      </c>
      <c r="H1927" s="136">
        <f>Ocorrências!H1923</f>
        <v>0</v>
      </c>
    </row>
    <row r="1928" spans="1:8" x14ac:dyDescent="0.2">
      <c r="A1928" s="156">
        <f>Ocorrências!G1924</f>
        <v>0</v>
      </c>
      <c r="B1928" s="136">
        <f>Ocorrências!B1924</f>
        <v>0</v>
      </c>
      <c r="C1928" s="136">
        <f>Ocorrências!C1924</f>
        <v>0</v>
      </c>
      <c r="D1928" s="136">
        <f>Ocorrências!D1924</f>
        <v>0</v>
      </c>
      <c r="E1928" s="136">
        <f>Ocorrências!E1924</f>
        <v>0</v>
      </c>
      <c r="F1928" s="136">
        <f>Ocorrências!F1924</f>
        <v>0</v>
      </c>
      <c r="G1928" s="135">
        <f>Ocorrências!A1924</f>
        <v>0</v>
      </c>
      <c r="H1928" s="136">
        <f>Ocorrências!H1924</f>
        <v>0</v>
      </c>
    </row>
    <row r="1929" spans="1:8" x14ac:dyDescent="0.2">
      <c r="A1929" s="156">
        <f>Ocorrências!G1925</f>
        <v>0</v>
      </c>
      <c r="B1929" s="136">
        <f>Ocorrências!B1925</f>
        <v>0</v>
      </c>
      <c r="C1929" s="136">
        <f>Ocorrências!C1925</f>
        <v>0</v>
      </c>
      <c r="D1929" s="136">
        <f>Ocorrências!D1925</f>
        <v>0</v>
      </c>
      <c r="E1929" s="136">
        <f>Ocorrências!E1925</f>
        <v>0</v>
      </c>
      <c r="F1929" s="136">
        <f>Ocorrências!F1925</f>
        <v>0</v>
      </c>
      <c r="G1929" s="135">
        <f>Ocorrências!A1925</f>
        <v>0</v>
      </c>
      <c r="H1929" s="136">
        <f>Ocorrências!H1925</f>
        <v>0</v>
      </c>
    </row>
    <row r="1930" spans="1:8" x14ac:dyDescent="0.2">
      <c r="A1930" s="156">
        <f>Ocorrências!G1926</f>
        <v>0</v>
      </c>
      <c r="B1930" s="136">
        <f>Ocorrências!B1926</f>
        <v>0</v>
      </c>
      <c r="C1930" s="136">
        <f>Ocorrências!C1926</f>
        <v>0</v>
      </c>
      <c r="D1930" s="136">
        <f>Ocorrências!D1926</f>
        <v>0</v>
      </c>
      <c r="E1930" s="136">
        <f>Ocorrências!E1926</f>
        <v>0</v>
      </c>
      <c r="F1930" s="136">
        <f>Ocorrências!F1926</f>
        <v>0</v>
      </c>
      <c r="G1930" s="135">
        <f>Ocorrências!A1926</f>
        <v>0</v>
      </c>
      <c r="H1930" s="136">
        <f>Ocorrências!H1926</f>
        <v>0</v>
      </c>
    </row>
    <row r="1931" spans="1:8" x14ac:dyDescent="0.2">
      <c r="A1931" s="156">
        <f>Ocorrências!G1927</f>
        <v>0</v>
      </c>
      <c r="B1931" s="136">
        <f>Ocorrências!B1927</f>
        <v>0</v>
      </c>
      <c r="C1931" s="136">
        <f>Ocorrências!C1927</f>
        <v>0</v>
      </c>
      <c r="D1931" s="136">
        <f>Ocorrências!D1927</f>
        <v>0</v>
      </c>
      <c r="E1931" s="136">
        <f>Ocorrências!E1927</f>
        <v>0</v>
      </c>
      <c r="F1931" s="136">
        <f>Ocorrências!F1927</f>
        <v>0</v>
      </c>
      <c r="G1931" s="135">
        <f>Ocorrências!A1927</f>
        <v>0</v>
      </c>
      <c r="H1931" s="136">
        <f>Ocorrências!H1927</f>
        <v>0</v>
      </c>
    </row>
    <row r="1932" spans="1:8" x14ac:dyDescent="0.2">
      <c r="A1932" s="156">
        <f>Ocorrências!G1928</f>
        <v>0</v>
      </c>
      <c r="B1932" s="136">
        <f>Ocorrências!B1928</f>
        <v>0</v>
      </c>
      <c r="C1932" s="136">
        <f>Ocorrências!C1928</f>
        <v>0</v>
      </c>
      <c r="D1932" s="136">
        <f>Ocorrências!D1928</f>
        <v>0</v>
      </c>
      <c r="E1932" s="136">
        <f>Ocorrências!E1928</f>
        <v>0</v>
      </c>
      <c r="F1932" s="136">
        <f>Ocorrências!F1928</f>
        <v>0</v>
      </c>
      <c r="G1932" s="135">
        <f>Ocorrências!A1928</f>
        <v>0</v>
      </c>
      <c r="H1932" s="136">
        <f>Ocorrências!H1928</f>
        <v>0</v>
      </c>
    </row>
    <row r="1933" spans="1:8" x14ac:dyDescent="0.2">
      <c r="A1933" s="156">
        <f>Ocorrências!G1929</f>
        <v>0</v>
      </c>
      <c r="B1933" s="136">
        <f>Ocorrências!B1929</f>
        <v>0</v>
      </c>
      <c r="C1933" s="136">
        <f>Ocorrências!C1929</f>
        <v>0</v>
      </c>
      <c r="D1933" s="136">
        <f>Ocorrências!D1929</f>
        <v>0</v>
      </c>
      <c r="E1933" s="136">
        <f>Ocorrências!E1929</f>
        <v>0</v>
      </c>
      <c r="F1933" s="136">
        <f>Ocorrências!F1929</f>
        <v>0</v>
      </c>
      <c r="G1933" s="135">
        <f>Ocorrências!A1929</f>
        <v>0</v>
      </c>
      <c r="H1933" s="136">
        <f>Ocorrências!H1929</f>
        <v>0</v>
      </c>
    </row>
    <row r="1934" spans="1:8" x14ac:dyDescent="0.2">
      <c r="A1934" s="156">
        <f>Ocorrências!G1930</f>
        <v>0</v>
      </c>
      <c r="B1934" s="136">
        <f>Ocorrências!B1930</f>
        <v>0</v>
      </c>
      <c r="C1934" s="136">
        <f>Ocorrências!C1930</f>
        <v>0</v>
      </c>
      <c r="D1934" s="136">
        <f>Ocorrências!D1930</f>
        <v>0</v>
      </c>
      <c r="E1934" s="136">
        <f>Ocorrências!E1930</f>
        <v>0</v>
      </c>
      <c r="F1934" s="136">
        <f>Ocorrências!F1930</f>
        <v>0</v>
      </c>
      <c r="G1934" s="135">
        <f>Ocorrências!A1930</f>
        <v>0</v>
      </c>
      <c r="H1934" s="136">
        <f>Ocorrências!H1930</f>
        <v>0</v>
      </c>
    </row>
    <row r="1935" spans="1:8" x14ac:dyDescent="0.2">
      <c r="A1935" s="156">
        <f>Ocorrências!G1931</f>
        <v>0</v>
      </c>
      <c r="B1935" s="136">
        <f>Ocorrências!B1931</f>
        <v>0</v>
      </c>
      <c r="C1935" s="136">
        <f>Ocorrências!C1931</f>
        <v>0</v>
      </c>
      <c r="D1935" s="136">
        <f>Ocorrências!D1931</f>
        <v>0</v>
      </c>
      <c r="E1935" s="136">
        <f>Ocorrências!E1931</f>
        <v>0</v>
      </c>
      <c r="F1935" s="136">
        <f>Ocorrências!F1931</f>
        <v>0</v>
      </c>
      <c r="G1935" s="135">
        <f>Ocorrências!A1931</f>
        <v>0</v>
      </c>
      <c r="H1935" s="136">
        <f>Ocorrências!H1931</f>
        <v>0</v>
      </c>
    </row>
    <row r="1936" spans="1:8" x14ac:dyDescent="0.2">
      <c r="A1936" s="156">
        <f>Ocorrências!G1932</f>
        <v>0</v>
      </c>
      <c r="B1936" s="136">
        <f>Ocorrências!B1932</f>
        <v>0</v>
      </c>
      <c r="C1936" s="136">
        <f>Ocorrências!C1932</f>
        <v>0</v>
      </c>
      <c r="D1936" s="136">
        <f>Ocorrências!D1932</f>
        <v>0</v>
      </c>
      <c r="E1936" s="136">
        <f>Ocorrências!E1932</f>
        <v>0</v>
      </c>
      <c r="F1936" s="136">
        <f>Ocorrências!F1932</f>
        <v>0</v>
      </c>
      <c r="G1936" s="135">
        <f>Ocorrências!A1932</f>
        <v>0</v>
      </c>
      <c r="H1936" s="136">
        <f>Ocorrências!H1932</f>
        <v>0</v>
      </c>
    </row>
    <row r="1937" spans="1:8" x14ac:dyDescent="0.2">
      <c r="A1937" s="156">
        <f>Ocorrências!G1933</f>
        <v>0</v>
      </c>
      <c r="B1937" s="136">
        <f>Ocorrências!B1933</f>
        <v>0</v>
      </c>
      <c r="C1937" s="136">
        <f>Ocorrências!C1933</f>
        <v>0</v>
      </c>
      <c r="D1937" s="136">
        <f>Ocorrências!D1933</f>
        <v>0</v>
      </c>
      <c r="E1937" s="136">
        <f>Ocorrências!E1933</f>
        <v>0</v>
      </c>
      <c r="F1937" s="136">
        <f>Ocorrências!F1933</f>
        <v>0</v>
      </c>
      <c r="G1937" s="135">
        <f>Ocorrências!A1933</f>
        <v>0</v>
      </c>
      <c r="H1937" s="136">
        <f>Ocorrências!H1933</f>
        <v>0</v>
      </c>
    </row>
    <row r="1938" spans="1:8" x14ac:dyDescent="0.2">
      <c r="A1938" s="156">
        <f>Ocorrências!G1934</f>
        <v>0</v>
      </c>
      <c r="B1938" s="136">
        <f>Ocorrências!B1934</f>
        <v>0</v>
      </c>
      <c r="C1938" s="136">
        <f>Ocorrências!C1934</f>
        <v>0</v>
      </c>
      <c r="D1938" s="136">
        <f>Ocorrências!D1934</f>
        <v>0</v>
      </c>
      <c r="E1938" s="136">
        <f>Ocorrências!E1934</f>
        <v>0</v>
      </c>
      <c r="F1938" s="136">
        <f>Ocorrências!F1934</f>
        <v>0</v>
      </c>
      <c r="G1938" s="135">
        <f>Ocorrências!A1934</f>
        <v>0</v>
      </c>
      <c r="H1938" s="136">
        <f>Ocorrências!H1934</f>
        <v>0</v>
      </c>
    </row>
    <row r="1939" spans="1:8" x14ac:dyDescent="0.2">
      <c r="A1939" s="156">
        <f>Ocorrências!G1935</f>
        <v>0</v>
      </c>
      <c r="B1939" s="136">
        <f>Ocorrências!B1935</f>
        <v>0</v>
      </c>
      <c r="C1939" s="136">
        <f>Ocorrências!C1935</f>
        <v>0</v>
      </c>
      <c r="D1939" s="136">
        <f>Ocorrências!D1935</f>
        <v>0</v>
      </c>
      <c r="E1939" s="136">
        <f>Ocorrências!E1935</f>
        <v>0</v>
      </c>
      <c r="F1939" s="136">
        <f>Ocorrências!F1935</f>
        <v>0</v>
      </c>
      <c r="G1939" s="135">
        <f>Ocorrências!A1935</f>
        <v>0</v>
      </c>
      <c r="H1939" s="136">
        <f>Ocorrências!H1935</f>
        <v>0</v>
      </c>
    </row>
    <row r="1940" spans="1:8" x14ac:dyDescent="0.2">
      <c r="A1940" s="156">
        <f>Ocorrências!G1936</f>
        <v>0</v>
      </c>
      <c r="B1940" s="136">
        <f>Ocorrências!B1936</f>
        <v>0</v>
      </c>
      <c r="C1940" s="136">
        <f>Ocorrências!C1936</f>
        <v>0</v>
      </c>
      <c r="D1940" s="136">
        <f>Ocorrências!D1936</f>
        <v>0</v>
      </c>
      <c r="E1940" s="136">
        <f>Ocorrências!E1936</f>
        <v>0</v>
      </c>
      <c r="F1940" s="136">
        <f>Ocorrências!F1936</f>
        <v>0</v>
      </c>
      <c r="G1940" s="135">
        <f>Ocorrências!A1936</f>
        <v>0</v>
      </c>
      <c r="H1940" s="136">
        <f>Ocorrências!H1936</f>
        <v>0</v>
      </c>
    </row>
    <row r="1941" spans="1:8" x14ac:dyDescent="0.2">
      <c r="A1941" s="156">
        <f>Ocorrências!G1937</f>
        <v>0</v>
      </c>
      <c r="B1941" s="136">
        <f>Ocorrências!B1937</f>
        <v>0</v>
      </c>
      <c r="C1941" s="136">
        <f>Ocorrências!C1937</f>
        <v>0</v>
      </c>
      <c r="D1941" s="136">
        <f>Ocorrências!D1937</f>
        <v>0</v>
      </c>
      <c r="E1941" s="136">
        <f>Ocorrências!E1937</f>
        <v>0</v>
      </c>
      <c r="F1941" s="136">
        <f>Ocorrências!F1937</f>
        <v>0</v>
      </c>
      <c r="G1941" s="135">
        <f>Ocorrências!A1937</f>
        <v>0</v>
      </c>
      <c r="H1941" s="136">
        <f>Ocorrências!H1937</f>
        <v>0</v>
      </c>
    </row>
    <row r="1942" spans="1:8" x14ac:dyDescent="0.2">
      <c r="A1942" s="156">
        <f>Ocorrências!G1938</f>
        <v>0</v>
      </c>
      <c r="B1942" s="136">
        <f>Ocorrências!B1938</f>
        <v>0</v>
      </c>
      <c r="C1942" s="136">
        <f>Ocorrências!C1938</f>
        <v>0</v>
      </c>
      <c r="D1942" s="136">
        <f>Ocorrências!D1938</f>
        <v>0</v>
      </c>
      <c r="E1942" s="136">
        <f>Ocorrências!E1938</f>
        <v>0</v>
      </c>
      <c r="F1942" s="136">
        <f>Ocorrências!F1938</f>
        <v>0</v>
      </c>
      <c r="G1942" s="135">
        <f>Ocorrências!A1938</f>
        <v>0</v>
      </c>
      <c r="H1942" s="136">
        <f>Ocorrências!H1938</f>
        <v>0</v>
      </c>
    </row>
    <row r="1943" spans="1:8" x14ac:dyDescent="0.2">
      <c r="A1943" s="156">
        <f>Ocorrências!G1939</f>
        <v>0</v>
      </c>
      <c r="B1943" s="136">
        <f>Ocorrências!B1939</f>
        <v>0</v>
      </c>
      <c r="C1943" s="136">
        <f>Ocorrências!C1939</f>
        <v>0</v>
      </c>
      <c r="D1943" s="136">
        <f>Ocorrências!D1939</f>
        <v>0</v>
      </c>
      <c r="E1943" s="136">
        <f>Ocorrências!E1939</f>
        <v>0</v>
      </c>
      <c r="F1943" s="136">
        <f>Ocorrências!F1939</f>
        <v>0</v>
      </c>
      <c r="G1943" s="135">
        <f>Ocorrências!A1939</f>
        <v>0</v>
      </c>
      <c r="H1943" s="136">
        <f>Ocorrências!H1939</f>
        <v>0</v>
      </c>
    </row>
    <row r="1944" spans="1:8" x14ac:dyDescent="0.2">
      <c r="A1944" s="156">
        <f>Ocorrências!G1940</f>
        <v>0</v>
      </c>
      <c r="B1944" s="136">
        <f>Ocorrências!B1940</f>
        <v>0</v>
      </c>
      <c r="C1944" s="136">
        <f>Ocorrências!C1940</f>
        <v>0</v>
      </c>
      <c r="D1944" s="136">
        <f>Ocorrências!D1940</f>
        <v>0</v>
      </c>
      <c r="E1944" s="136">
        <f>Ocorrências!E1940</f>
        <v>0</v>
      </c>
      <c r="F1944" s="136">
        <f>Ocorrências!F1940</f>
        <v>0</v>
      </c>
      <c r="G1944" s="135">
        <f>Ocorrências!A1940</f>
        <v>0</v>
      </c>
      <c r="H1944" s="136">
        <f>Ocorrências!H1940</f>
        <v>0</v>
      </c>
    </row>
    <row r="1945" spans="1:8" x14ac:dyDescent="0.2">
      <c r="A1945" s="156">
        <f>Ocorrências!G1941</f>
        <v>0</v>
      </c>
      <c r="B1945" s="136">
        <f>Ocorrências!B1941</f>
        <v>0</v>
      </c>
      <c r="C1945" s="136">
        <f>Ocorrências!C1941</f>
        <v>0</v>
      </c>
      <c r="D1945" s="136">
        <f>Ocorrências!D1941</f>
        <v>0</v>
      </c>
      <c r="E1945" s="136">
        <f>Ocorrências!E1941</f>
        <v>0</v>
      </c>
      <c r="F1945" s="136">
        <f>Ocorrências!F1941</f>
        <v>0</v>
      </c>
      <c r="G1945" s="135">
        <f>Ocorrências!A1941</f>
        <v>0</v>
      </c>
      <c r="H1945" s="136">
        <f>Ocorrências!H1941</f>
        <v>0</v>
      </c>
    </row>
    <row r="1946" spans="1:8" x14ac:dyDescent="0.2">
      <c r="A1946" s="156">
        <f>Ocorrências!G1942</f>
        <v>0</v>
      </c>
      <c r="B1946" s="136">
        <f>Ocorrências!B1942</f>
        <v>0</v>
      </c>
      <c r="C1946" s="136">
        <f>Ocorrências!C1942</f>
        <v>0</v>
      </c>
      <c r="D1946" s="136">
        <f>Ocorrências!D1942</f>
        <v>0</v>
      </c>
      <c r="E1946" s="136">
        <f>Ocorrências!E1942</f>
        <v>0</v>
      </c>
      <c r="F1946" s="136">
        <f>Ocorrências!F1942</f>
        <v>0</v>
      </c>
      <c r="G1946" s="135">
        <f>Ocorrências!A1942</f>
        <v>0</v>
      </c>
      <c r="H1946" s="136">
        <f>Ocorrências!H1942</f>
        <v>0</v>
      </c>
    </row>
    <row r="1947" spans="1:8" x14ac:dyDescent="0.2">
      <c r="A1947" s="156">
        <f>Ocorrências!G1943</f>
        <v>0</v>
      </c>
      <c r="B1947" s="136">
        <f>Ocorrências!B1943</f>
        <v>0</v>
      </c>
      <c r="C1947" s="136">
        <f>Ocorrências!C1943</f>
        <v>0</v>
      </c>
      <c r="D1947" s="136">
        <f>Ocorrências!D1943</f>
        <v>0</v>
      </c>
      <c r="E1947" s="136">
        <f>Ocorrências!E1943</f>
        <v>0</v>
      </c>
      <c r="F1947" s="136">
        <f>Ocorrências!F1943</f>
        <v>0</v>
      </c>
      <c r="G1947" s="135">
        <f>Ocorrências!A1943</f>
        <v>0</v>
      </c>
      <c r="H1947" s="136">
        <f>Ocorrências!H1943</f>
        <v>0</v>
      </c>
    </row>
    <row r="1948" spans="1:8" x14ac:dyDescent="0.2">
      <c r="A1948" s="156">
        <f>Ocorrências!G1944</f>
        <v>0</v>
      </c>
      <c r="B1948" s="136">
        <f>Ocorrências!B1944</f>
        <v>0</v>
      </c>
      <c r="C1948" s="136">
        <f>Ocorrências!C1944</f>
        <v>0</v>
      </c>
      <c r="D1948" s="136">
        <f>Ocorrências!D1944</f>
        <v>0</v>
      </c>
      <c r="E1948" s="136">
        <f>Ocorrências!E1944</f>
        <v>0</v>
      </c>
      <c r="F1948" s="136">
        <f>Ocorrências!F1944</f>
        <v>0</v>
      </c>
      <c r="G1948" s="135">
        <f>Ocorrências!A1944</f>
        <v>0</v>
      </c>
      <c r="H1948" s="136">
        <f>Ocorrências!H1944</f>
        <v>0</v>
      </c>
    </row>
    <row r="1949" spans="1:8" x14ac:dyDescent="0.2">
      <c r="A1949" s="156">
        <f>Ocorrências!G1945</f>
        <v>0</v>
      </c>
      <c r="B1949" s="136">
        <f>Ocorrências!B1945</f>
        <v>0</v>
      </c>
      <c r="C1949" s="136">
        <f>Ocorrências!C1945</f>
        <v>0</v>
      </c>
      <c r="D1949" s="136">
        <f>Ocorrências!D1945</f>
        <v>0</v>
      </c>
      <c r="E1949" s="136">
        <f>Ocorrências!E1945</f>
        <v>0</v>
      </c>
      <c r="F1949" s="136">
        <f>Ocorrências!F1945</f>
        <v>0</v>
      </c>
      <c r="G1949" s="135">
        <f>Ocorrências!A1945</f>
        <v>0</v>
      </c>
      <c r="H1949" s="136">
        <f>Ocorrências!H1945</f>
        <v>0</v>
      </c>
    </row>
    <row r="1950" spans="1:8" x14ac:dyDescent="0.2">
      <c r="A1950" s="156">
        <f>Ocorrências!G1946</f>
        <v>0</v>
      </c>
      <c r="B1950" s="136">
        <f>Ocorrências!B1946</f>
        <v>0</v>
      </c>
      <c r="C1950" s="136">
        <f>Ocorrências!C1946</f>
        <v>0</v>
      </c>
      <c r="D1950" s="136">
        <f>Ocorrências!D1946</f>
        <v>0</v>
      </c>
      <c r="E1950" s="136">
        <f>Ocorrências!E1946</f>
        <v>0</v>
      </c>
      <c r="F1950" s="136">
        <f>Ocorrências!F1946</f>
        <v>0</v>
      </c>
      <c r="G1950" s="135">
        <f>Ocorrências!A1946</f>
        <v>0</v>
      </c>
      <c r="H1950" s="136">
        <f>Ocorrências!H1946</f>
        <v>0</v>
      </c>
    </row>
    <row r="1951" spans="1:8" x14ac:dyDescent="0.2">
      <c r="A1951" s="156">
        <f>Ocorrências!G1947</f>
        <v>0</v>
      </c>
      <c r="B1951" s="136">
        <f>Ocorrências!B1947</f>
        <v>0</v>
      </c>
      <c r="C1951" s="136">
        <f>Ocorrências!C1947</f>
        <v>0</v>
      </c>
      <c r="D1951" s="136">
        <f>Ocorrências!D1947</f>
        <v>0</v>
      </c>
      <c r="E1951" s="136">
        <f>Ocorrências!E1947</f>
        <v>0</v>
      </c>
      <c r="F1951" s="136">
        <f>Ocorrências!F1947</f>
        <v>0</v>
      </c>
      <c r="G1951" s="135">
        <f>Ocorrências!A1947</f>
        <v>0</v>
      </c>
      <c r="H1951" s="136">
        <f>Ocorrências!H1947</f>
        <v>0</v>
      </c>
    </row>
    <row r="1952" spans="1:8" x14ac:dyDescent="0.2">
      <c r="A1952" s="156">
        <f>Ocorrências!G1948</f>
        <v>0</v>
      </c>
      <c r="B1952" s="136">
        <f>Ocorrências!B1948</f>
        <v>0</v>
      </c>
      <c r="C1952" s="136">
        <f>Ocorrências!C1948</f>
        <v>0</v>
      </c>
      <c r="D1952" s="136">
        <f>Ocorrências!D1948</f>
        <v>0</v>
      </c>
      <c r="E1952" s="136">
        <f>Ocorrências!E1948</f>
        <v>0</v>
      </c>
      <c r="F1952" s="136">
        <f>Ocorrências!F1948</f>
        <v>0</v>
      </c>
      <c r="G1952" s="135">
        <f>Ocorrências!A1948</f>
        <v>0</v>
      </c>
      <c r="H1952" s="136">
        <f>Ocorrências!H1948</f>
        <v>0</v>
      </c>
    </row>
    <row r="1953" spans="1:8" x14ac:dyDescent="0.2">
      <c r="A1953" s="156">
        <f>Ocorrências!G1949</f>
        <v>0</v>
      </c>
      <c r="B1953" s="136">
        <f>Ocorrências!B1949</f>
        <v>0</v>
      </c>
      <c r="C1953" s="136">
        <f>Ocorrências!C1949</f>
        <v>0</v>
      </c>
      <c r="D1953" s="136">
        <f>Ocorrências!D1949</f>
        <v>0</v>
      </c>
      <c r="E1953" s="136">
        <f>Ocorrências!E1949</f>
        <v>0</v>
      </c>
      <c r="F1953" s="136">
        <f>Ocorrências!F1949</f>
        <v>0</v>
      </c>
      <c r="G1953" s="135">
        <f>Ocorrências!A1949</f>
        <v>0</v>
      </c>
      <c r="H1953" s="136">
        <f>Ocorrências!H1949</f>
        <v>0</v>
      </c>
    </row>
    <row r="1954" spans="1:8" x14ac:dyDescent="0.2">
      <c r="A1954" s="156">
        <f>Ocorrências!G1950</f>
        <v>0</v>
      </c>
      <c r="B1954" s="136">
        <f>Ocorrências!B1950</f>
        <v>0</v>
      </c>
      <c r="C1954" s="136">
        <f>Ocorrências!C1950</f>
        <v>0</v>
      </c>
      <c r="D1954" s="136">
        <f>Ocorrências!D1950</f>
        <v>0</v>
      </c>
      <c r="E1954" s="136">
        <f>Ocorrências!E1950</f>
        <v>0</v>
      </c>
      <c r="F1954" s="136">
        <f>Ocorrências!F1950</f>
        <v>0</v>
      </c>
      <c r="G1954" s="135">
        <f>Ocorrências!A1950</f>
        <v>0</v>
      </c>
      <c r="H1954" s="136">
        <f>Ocorrências!H1950</f>
        <v>0</v>
      </c>
    </row>
    <row r="1955" spans="1:8" x14ac:dyDescent="0.2">
      <c r="A1955" s="156">
        <f>Ocorrências!G1951</f>
        <v>0</v>
      </c>
      <c r="B1955" s="136">
        <f>Ocorrências!B1951</f>
        <v>0</v>
      </c>
      <c r="C1955" s="136">
        <f>Ocorrências!C1951</f>
        <v>0</v>
      </c>
      <c r="D1955" s="136">
        <f>Ocorrências!D1951</f>
        <v>0</v>
      </c>
      <c r="E1955" s="136">
        <f>Ocorrências!E1951</f>
        <v>0</v>
      </c>
      <c r="F1955" s="136">
        <f>Ocorrências!F1951</f>
        <v>0</v>
      </c>
      <c r="G1955" s="135">
        <f>Ocorrências!A1951</f>
        <v>0</v>
      </c>
      <c r="H1955" s="136">
        <f>Ocorrências!H1951</f>
        <v>0</v>
      </c>
    </row>
    <row r="1956" spans="1:8" x14ac:dyDescent="0.2">
      <c r="A1956" s="156">
        <f>Ocorrências!G1952</f>
        <v>0</v>
      </c>
      <c r="B1956" s="136">
        <f>Ocorrências!B1952</f>
        <v>0</v>
      </c>
      <c r="C1956" s="136">
        <f>Ocorrências!C1952</f>
        <v>0</v>
      </c>
      <c r="D1956" s="136">
        <f>Ocorrências!D1952</f>
        <v>0</v>
      </c>
      <c r="E1956" s="136">
        <f>Ocorrências!E1952</f>
        <v>0</v>
      </c>
      <c r="F1956" s="136">
        <f>Ocorrências!F1952</f>
        <v>0</v>
      </c>
      <c r="G1956" s="135">
        <f>Ocorrências!A1952</f>
        <v>0</v>
      </c>
      <c r="H1956" s="136">
        <f>Ocorrências!H1952</f>
        <v>0</v>
      </c>
    </row>
    <row r="1957" spans="1:8" x14ac:dyDescent="0.2">
      <c r="A1957" s="156">
        <f>Ocorrências!G1953</f>
        <v>0</v>
      </c>
      <c r="B1957" s="136">
        <f>Ocorrências!B1953</f>
        <v>0</v>
      </c>
      <c r="C1957" s="136">
        <f>Ocorrências!C1953</f>
        <v>0</v>
      </c>
      <c r="D1957" s="136">
        <f>Ocorrências!D1953</f>
        <v>0</v>
      </c>
      <c r="E1957" s="136">
        <f>Ocorrências!E1953</f>
        <v>0</v>
      </c>
      <c r="F1957" s="136">
        <f>Ocorrências!F1953</f>
        <v>0</v>
      </c>
      <c r="G1957" s="135">
        <f>Ocorrências!A1953</f>
        <v>0</v>
      </c>
      <c r="H1957" s="136">
        <f>Ocorrências!H1953</f>
        <v>0</v>
      </c>
    </row>
    <row r="1958" spans="1:8" x14ac:dyDescent="0.2">
      <c r="A1958" s="156">
        <f>Ocorrências!G1954</f>
        <v>0</v>
      </c>
      <c r="B1958" s="136">
        <f>Ocorrências!B1954</f>
        <v>0</v>
      </c>
      <c r="C1958" s="136">
        <f>Ocorrências!C1954</f>
        <v>0</v>
      </c>
      <c r="D1958" s="136">
        <f>Ocorrências!D1954</f>
        <v>0</v>
      </c>
      <c r="E1958" s="136">
        <f>Ocorrências!E1954</f>
        <v>0</v>
      </c>
      <c r="F1958" s="136">
        <f>Ocorrências!F1954</f>
        <v>0</v>
      </c>
      <c r="G1958" s="135">
        <f>Ocorrências!A1954</f>
        <v>0</v>
      </c>
      <c r="H1958" s="136">
        <f>Ocorrências!H1954</f>
        <v>0</v>
      </c>
    </row>
    <row r="1959" spans="1:8" x14ac:dyDescent="0.2">
      <c r="A1959" s="156">
        <f>Ocorrências!G1955</f>
        <v>0</v>
      </c>
      <c r="B1959" s="136">
        <f>Ocorrências!B1955</f>
        <v>0</v>
      </c>
      <c r="C1959" s="136">
        <f>Ocorrências!C1955</f>
        <v>0</v>
      </c>
      <c r="D1959" s="136">
        <f>Ocorrências!D1955</f>
        <v>0</v>
      </c>
      <c r="E1959" s="136">
        <f>Ocorrências!E1955</f>
        <v>0</v>
      </c>
      <c r="F1959" s="136">
        <f>Ocorrências!F1955</f>
        <v>0</v>
      </c>
      <c r="G1959" s="135">
        <f>Ocorrências!A1955</f>
        <v>0</v>
      </c>
      <c r="H1959" s="136">
        <f>Ocorrências!H1955</f>
        <v>0</v>
      </c>
    </row>
    <row r="1960" spans="1:8" x14ac:dyDescent="0.2">
      <c r="A1960" s="156">
        <f>Ocorrências!G1956</f>
        <v>0</v>
      </c>
      <c r="B1960" s="136">
        <f>Ocorrências!B1956</f>
        <v>0</v>
      </c>
      <c r="C1960" s="136">
        <f>Ocorrências!C1956</f>
        <v>0</v>
      </c>
      <c r="D1960" s="136">
        <f>Ocorrências!D1956</f>
        <v>0</v>
      </c>
      <c r="E1960" s="136">
        <f>Ocorrências!E1956</f>
        <v>0</v>
      </c>
      <c r="F1960" s="136">
        <f>Ocorrências!F1956</f>
        <v>0</v>
      </c>
      <c r="G1960" s="135">
        <f>Ocorrências!A1956</f>
        <v>0</v>
      </c>
      <c r="H1960" s="136">
        <f>Ocorrências!H1956</f>
        <v>0</v>
      </c>
    </row>
    <row r="1961" spans="1:8" x14ac:dyDescent="0.2">
      <c r="A1961" s="156">
        <f>Ocorrências!G1957</f>
        <v>0</v>
      </c>
      <c r="B1961" s="136">
        <f>Ocorrências!B1957</f>
        <v>0</v>
      </c>
      <c r="C1961" s="136">
        <f>Ocorrências!C1957</f>
        <v>0</v>
      </c>
      <c r="D1961" s="136">
        <f>Ocorrências!D1957</f>
        <v>0</v>
      </c>
      <c r="E1961" s="136">
        <f>Ocorrências!E1957</f>
        <v>0</v>
      </c>
      <c r="F1961" s="136">
        <f>Ocorrências!F1957</f>
        <v>0</v>
      </c>
      <c r="G1961" s="135">
        <f>Ocorrências!A1957</f>
        <v>0</v>
      </c>
      <c r="H1961" s="136">
        <f>Ocorrências!H1957</f>
        <v>0</v>
      </c>
    </row>
    <row r="1962" spans="1:8" x14ac:dyDescent="0.2">
      <c r="A1962" s="156">
        <f>Ocorrências!G1958</f>
        <v>0</v>
      </c>
      <c r="B1962" s="136">
        <f>Ocorrências!B1958</f>
        <v>0</v>
      </c>
      <c r="C1962" s="136">
        <f>Ocorrências!C1958</f>
        <v>0</v>
      </c>
      <c r="D1962" s="136">
        <f>Ocorrências!D1958</f>
        <v>0</v>
      </c>
      <c r="E1962" s="136">
        <f>Ocorrências!E1958</f>
        <v>0</v>
      </c>
      <c r="F1962" s="136">
        <f>Ocorrências!F1958</f>
        <v>0</v>
      </c>
      <c r="G1962" s="135">
        <f>Ocorrências!A1958</f>
        <v>0</v>
      </c>
      <c r="H1962" s="136">
        <f>Ocorrências!H1958</f>
        <v>0</v>
      </c>
    </row>
    <row r="1963" spans="1:8" x14ac:dyDescent="0.2">
      <c r="A1963" s="156">
        <f>Ocorrências!G1959</f>
        <v>0</v>
      </c>
      <c r="B1963" s="136">
        <f>Ocorrências!B1959</f>
        <v>0</v>
      </c>
      <c r="C1963" s="136">
        <f>Ocorrências!C1959</f>
        <v>0</v>
      </c>
      <c r="D1963" s="136">
        <f>Ocorrências!D1959</f>
        <v>0</v>
      </c>
      <c r="E1963" s="136">
        <f>Ocorrências!E1959</f>
        <v>0</v>
      </c>
      <c r="F1963" s="136">
        <f>Ocorrências!F1959</f>
        <v>0</v>
      </c>
      <c r="G1963" s="135">
        <f>Ocorrências!A1959</f>
        <v>0</v>
      </c>
      <c r="H1963" s="136">
        <f>Ocorrências!H1959</f>
        <v>0</v>
      </c>
    </row>
    <row r="1964" spans="1:8" x14ac:dyDescent="0.2">
      <c r="A1964" s="156">
        <f>Ocorrências!G1960</f>
        <v>0</v>
      </c>
      <c r="B1964" s="136">
        <f>Ocorrências!B1960</f>
        <v>0</v>
      </c>
      <c r="C1964" s="136">
        <f>Ocorrências!C1960</f>
        <v>0</v>
      </c>
      <c r="D1964" s="136">
        <f>Ocorrências!D1960</f>
        <v>0</v>
      </c>
      <c r="E1964" s="136">
        <f>Ocorrências!E1960</f>
        <v>0</v>
      </c>
      <c r="F1964" s="136">
        <f>Ocorrências!F1960</f>
        <v>0</v>
      </c>
      <c r="G1964" s="135">
        <f>Ocorrências!A1960</f>
        <v>0</v>
      </c>
      <c r="H1964" s="136">
        <f>Ocorrências!H1960</f>
        <v>0</v>
      </c>
    </row>
    <row r="1965" spans="1:8" x14ac:dyDescent="0.2">
      <c r="A1965" s="156">
        <f>Ocorrências!G1961</f>
        <v>0</v>
      </c>
      <c r="B1965" s="136">
        <f>Ocorrências!B1961</f>
        <v>0</v>
      </c>
      <c r="C1965" s="136">
        <f>Ocorrências!C1961</f>
        <v>0</v>
      </c>
      <c r="D1965" s="136">
        <f>Ocorrências!D1961</f>
        <v>0</v>
      </c>
      <c r="E1965" s="136">
        <f>Ocorrências!E1961</f>
        <v>0</v>
      </c>
      <c r="F1965" s="136">
        <f>Ocorrências!F1961</f>
        <v>0</v>
      </c>
      <c r="G1965" s="135">
        <f>Ocorrências!A1961</f>
        <v>0</v>
      </c>
      <c r="H1965" s="136">
        <f>Ocorrências!H1961</f>
        <v>0</v>
      </c>
    </row>
    <row r="1966" spans="1:8" x14ac:dyDescent="0.2">
      <c r="A1966" s="156">
        <f>Ocorrências!G1962</f>
        <v>0</v>
      </c>
      <c r="B1966" s="136">
        <f>Ocorrências!B1962</f>
        <v>0</v>
      </c>
      <c r="C1966" s="136">
        <f>Ocorrências!C1962</f>
        <v>0</v>
      </c>
      <c r="D1966" s="136">
        <f>Ocorrências!D1962</f>
        <v>0</v>
      </c>
      <c r="E1966" s="136">
        <f>Ocorrências!E1962</f>
        <v>0</v>
      </c>
      <c r="F1966" s="136">
        <f>Ocorrências!F1962</f>
        <v>0</v>
      </c>
      <c r="G1966" s="135">
        <f>Ocorrências!A1962</f>
        <v>0</v>
      </c>
      <c r="H1966" s="136">
        <f>Ocorrências!H1962</f>
        <v>0</v>
      </c>
    </row>
    <row r="1967" spans="1:8" x14ac:dyDescent="0.2">
      <c r="A1967" s="156">
        <f>Ocorrências!G1963</f>
        <v>0</v>
      </c>
      <c r="B1967" s="136">
        <f>Ocorrências!B1963</f>
        <v>0</v>
      </c>
      <c r="C1967" s="136">
        <f>Ocorrências!C1963</f>
        <v>0</v>
      </c>
      <c r="D1967" s="136">
        <f>Ocorrências!D1963</f>
        <v>0</v>
      </c>
      <c r="E1967" s="136">
        <f>Ocorrências!E1963</f>
        <v>0</v>
      </c>
      <c r="F1967" s="136">
        <f>Ocorrências!F1963</f>
        <v>0</v>
      </c>
      <c r="G1967" s="135">
        <f>Ocorrências!A1963</f>
        <v>0</v>
      </c>
      <c r="H1967" s="136">
        <f>Ocorrências!H1963</f>
        <v>0</v>
      </c>
    </row>
    <row r="1968" spans="1:8" x14ac:dyDescent="0.2">
      <c r="A1968" s="156">
        <f>Ocorrências!G1964</f>
        <v>0</v>
      </c>
      <c r="B1968" s="136">
        <f>Ocorrências!B1964</f>
        <v>0</v>
      </c>
      <c r="C1968" s="136">
        <f>Ocorrências!C1964</f>
        <v>0</v>
      </c>
      <c r="D1968" s="136">
        <f>Ocorrências!D1964</f>
        <v>0</v>
      </c>
      <c r="E1968" s="136">
        <f>Ocorrências!E1964</f>
        <v>0</v>
      </c>
      <c r="F1968" s="136">
        <f>Ocorrências!F1964</f>
        <v>0</v>
      </c>
      <c r="G1968" s="135">
        <f>Ocorrências!A1964</f>
        <v>0</v>
      </c>
      <c r="H1968" s="136">
        <f>Ocorrências!H1964</f>
        <v>0</v>
      </c>
    </row>
    <row r="1969" spans="1:8" x14ac:dyDescent="0.2">
      <c r="A1969" s="156">
        <f>Ocorrências!G1965</f>
        <v>0</v>
      </c>
      <c r="B1969" s="136">
        <f>Ocorrências!B1965</f>
        <v>0</v>
      </c>
      <c r="C1969" s="136">
        <f>Ocorrências!C1965</f>
        <v>0</v>
      </c>
      <c r="D1969" s="136">
        <f>Ocorrências!D1965</f>
        <v>0</v>
      </c>
      <c r="E1969" s="136">
        <f>Ocorrências!E1965</f>
        <v>0</v>
      </c>
      <c r="F1969" s="136">
        <f>Ocorrências!F1965</f>
        <v>0</v>
      </c>
      <c r="G1969" s="135">
        <f>Ocorrências!A1965</f>
        <v>0</v>
      </c>
      <c r="H1969" s="136">
        <f>Ocorrências!H1965</f>
        <v>0</v>
      </c>
    </row>
    <row r="1970" spans="1:8" x14ac:dyDescent="0.2">
      <c r="A1970" s="156">
        <f>Ocorrências!G1966</f>
        <v>0</v>
      </c>
      <c r="B1970" s="136">
        <f>Ocorrências!B1966</f>
        <v>0</v>
      </c>
      <c r="C1970" s="136">
        <f>Ocorrências!C1966</f>
        <v>0</v>
      </c>
      <c r="D1970" s="136">
        <f>Ocorrências!D1966</f>
        <v>0</v>
      </c>
      <c r="E1970" s="136">
        <f>Ocorrências!E1966</f>
        <v>0</v>
      </c>
      <c r="F1970" s="136">
        <f>Ocorrências!F1966</f>
        <v>0</v>
      </c>
      <c r="G1970" s="135">
        <f>Ocorrências!A1966</f>
        <v>0</v>
      </c>
      <c r="H1970" s="136">
        <f>Ocorrências!H1966</f>
        <v>0</v>
      </c>
    </row>
    <row r="1971" spans="1:8" x14ac:dyDescent="0.2">
      <c r="A1971" s="156">
        <f>Ocorrências!G1967</f>
        <v>0</v>
      </c>
      <c r="B1971" s="136">
        <f>Ocorrências!B1967</f>
        <v>0</v>
      </c>
      <c r="C1971" s="136">
        <f>Ocorrências!C1967</f>
        <v>0</v>
      </c>
      <c r="D1971" s="136">
        <f>Ocorrências!D1967</f>
        <v>0</v>
      </c>
      <c r="E1971" s="136">
        <f>Ocorrências!E1967</f>
        <v>0</v>
      </c>
      <c r="F1971" s="136">
        <f>Ocorrências!F1967</f>
        <v>0</v>
      </c>
      <c r="G1971" s="135">
        <f>Ocorrências!A1967</f>
        <v>0</v>
      </c>
      <c r="H1971" s="136">
        <f>Ocorrências!H1967</f>
        <v>0</v>
      </c>
    </row>
    <row r="1972" spans="1:8" x14ac:dyDescent="0.2">
      <c r="A1972" s="156">
        <f>Ocorrências!G1968</f>
        <v>0</v>
      </c>
      <c r="B1972" s="136">
        <f>Ocorrências!B1968</f>
        <v>0</v>
      </c>
      <c r="C1972" s="136">
        <f>Ocorrências!C1968</f>
        <v>0</v>
      </c>
      <c r="D1972" s="136">
        <f>Ocorrências!D1968</f>
        <v>0</v>
      </c>
      <c r="E1972" s="136">
        <f>Ocorrências!E1968</f>
        <v>0</v>
      </c>
      <c r="F1972" s="136">
        <f>Ocorrências!F1968</f>
        <v>0</v>
      </c>
      <c r="G1972" s="135">
        <f>Ocorrências!A1968</f>
        <v>0</v>
      </c>
      <c r="H1972" s="136">
        <f>Ocorrências!H1968</f>
        <v>0</v>
      </c>
    </row>
    <row r="1973" spans="1:8" x14ac:dyDescent="0.2">
      <c r="A1973" s="156">
        <f>Ocorrências!G1969</f>
        <v>0</v>
      </c>
      <c r="B1973" s="136">
        <f>Ocorrências!B1969</f>
        <v>0</v>
      </c>
      <c r="C1973" s="136">
        <f>Ocorrências!C1969</f>
        <v>0</v>
      </c>
      <c r="D1973" s="136">
        <f>Ocorrências!D1969</f>
        <v>0</v>
      </c>
      <c r="E1973" s="136">
        <f>Ocorrências!E1969</f>
        <v>0</v>
      </c>
      <c r="F1973" s="136">
        <f>Ocorrências!F1969</f>
        <v>0</v>
      </c>
      <c r="G1973" s="135">
        <f>Ocorrências!A1969</f>
        <v>0</v>
      </c>
      <c r="H1973" s="136">
        <f>Ocorrências!H1969</f>
        <v>0</v>
      </c>
    </row>
    <row r="1974" spans="1:8" x14ac:dyDescent="0.2">
      <c r="A1974" s="156">
        <f>Ocorrências!G1970</f>
        <v>0</v>
      </c>
      <c r="B1974" s="136">
        <f>Ocorrências!B1970</f>
        <v>0</v>
      </c>
      <c r="C1974" s="136">
        <f>Ocorrências!C1970</f>
        <v>0</v>
      </c>
      <c r="D1974" s="136">
        <f>Ocorrências!D1970</f>
        <v>0</v>
      </c>
      <c r="E1974" s="136">
        <f>Ocorrências!E1970</f>
        <v>0</v>
      </c>
      <c r="F1974" s="136">
        <f>Ocorrências!F1970</f>
        <v>0</v>
      </c>
      <c r="G1974" s="135">
        <f>Ocorrências!A1970</f>
        <v>0</v>
      </c>
      <c r="H1974" s="136">
        <f>Ocorrências!H1970</f>
        <v>0</v>
      </c>
    </row>
    <row r="1975" spans="1:8" x14ac:dyDescent="0.2">
      <c r="A1975" s="156">
        <f>Ocorrências!G1971</f>
        <v>0</v>
      </c>
      <c r="B1975" s="136">
        <f>Ocorrências!B1971</f>
        <v>0</v>
      </c>
      <c r="C1975" s="136">
        <f>Ocorrências!C1971</f>
        <v>0</v>
      </c>
      <c r="D1975" s="136">
        <f>Ocorrências!D1971</f>
        <v>0</v>
      </c>
      <c r="E1975" s="136">
        <f>Ocorrências!E1971</f>
        <v>0</v>
      </c>
      <c r="F1975" s="136">
        <f>Ocorrências!F1971</f>
        <v>0</v>
      </c>
      <c r="G1975" s="135">
        <f>Ocorrências!A1971</f>
        <v>0</v>
      </c>
      <c r="H1975" s="136">
        <f>Ocorrências!H1971</f>
        <v>0</v>
      </c>
    </row>
    <row r="1976" spans="1:8" x14ac:dyDescent="0.2">
      <c r="A1976" s="156">
        <f>Ocorrências!G1972</f>
        <v>0</v>
      </c>
      <c r="B1976" s="136">
        <f>Ocorrências!B1972</f>
        <v>0</v>
      </c>
      <c r="C1976" s="136">
        <f>Ocorrências!C1972</f>
        <v>0</v>
      </c>
      <c r="D1976" s="136">
        <f>Ocorrências!D1972</f>
        <v>0</v>
      </c>
      <c r="E1976" s="136">
        <f>Ocorrências!E1972</f>
        <v>0</v>
      </c>
      <c r="F1976" s="136">
        <f>Ocorrências!F1972</f>
        <v>0</v>
      </c>
      <c r="G1976" s="135">
        <f>Ocorrências!A1972</f>
        <v>0</v>
      </c>
      <c r="H1976" s="136">
        <f>Ocorrências!H1972</f>
        <v>0</v>
      </c>
    </row>
    <row r="1977" spans="1:8" x14ac:dyDescent="0.2">
      <c r="A1977" s="156">
        <f>Ocorrências!G1973</f>
        <v>0</v>
      </c>
      <c r="B1977" s="136">
        <f>Ocorrências!B1973</f>
        <v>0</v>
      </c>
      <c r="C1977" s="136">
        <f>Ocorrências!C1973</f>
        <v>0</v>
      </c>
      <c r="D1977" s="136">
        <f>Ocorrências!D1973</f>
        <v>0</v>
      </c>
      <c r="E1977" s="136">
        <f>Ocorrências!E1973</f>
        <v>0</v>
      </c>
      <c r="F1977" s="136">
        <f>Ocorrências!F1973</f>
        <v>0</v>
      </c>
      <c r="G1977" s="135">
        <f>Ocorrências!A1973</f>
        <v>0</v>
      </c>
      <c r="H1977" s="136">
        <f>Ocorrências!H1973</f>
        <v>0</v>
      </c>
    </row>
    <row r="1978" spans="1:8" x14ac:dyDescent="0.2">
      <c r="A1978" s="156">
        <f>Ocorrências!G1974</f>
        <v>0</v>
      </c>
      <c r="B1978" s="136">
        <f>Ocorrências!B1974</f>
        <v>0</v>
      </c>
      <c r="C1978" s="136">
        <f>Ocorrências!C1974</f>
        <v>0</v>
      </c>
      <c r="D1978" s="136">
        <f>Ocorrências!D1974</f>
        <v>0</v>
      </c>
      <c r="E1978" s="136">
        <f>Ocorrências!E1974</f>
        <v>0</v>
      </c>
      <c r="F1978" s="136">
        <f>Ocorrências!F1974</f>
        <v>0</v>
      </c>
      <c r="G1978" s="135">
        <f>Ocorrências!A1974</f>
        <v>0</v>
      </c>
      <c r="H1978" s="136">
        <f>Ocorrências!H1974</f>
        <v>0</v>
      </c>
    </row>
    <row r="1979" spans="1:8" x14ac:dyDescent="0.2">
      <c r="A1979" s="156">
        <f>Ocorrências!G1975</f>
        <v>0</v>
      </c>
      <c r="B1979" s="136">
        <f>Ocorrências!B1975</f>
        <v>0</v>
      </c>
      <c r="C1979" s="136">
        <f>Ocorrências!C1975</f>
        <v>0</v>
      </c>
      <c r="D1979" s="136">
        <f>Ocorrências!D1975</f>
        <v>0</v>
      </c>
      <c r="E1979" s="136">
        <f>Ocorrências!E1975</f>
        <v>0</v>
      </c>
      <c r="F1979" s="136">
        <f>Ocorrências!F1975</f>
        <v>0</v>
      </c>
      <c r="G1979" s="135">
        <f>Ocorrências!A1975</f>
        <v>0</v>
      </c>
      <c r="H1979" s="136">
        <f>Ocorrências!H1975</f>
        <v>0</v>
      </c>
    </row>
    <row r="1980" spans="1:8" x14ac:dyDescent="0.2">
      <c r="A1980" s="156">
        <f>Ocorrências!G1976</f>
        <v>0</v>
      </c>
      <c r="B1980" s="136">
        <f>Ocorrências!B1976</f>
        <v>0</v>
      </c>
      <c r="C1980" s="136">
        <f>Ocorrências!C1976</f>
        <v>0</v>
      </c>
      <c r="D1980" s="136">
        <f>Ocorrências!D1976</f>
        <v>0</v>
      </c>
      <c r="E1980" s="136">
        <f>Ocorrências!E1976</f>
        <v>0</v>
      </c>
      <c r="F1980" s="136">
        <f>Ocorrências!F1976</f>
        <v>0</v>
      </c>
      <c r="G1980" s="135">
        <f>Ocorrências!A1976</f>
        <v>0</v>
      </c>
      <c r="H1980" s="136">
        <f>Ocorrências!H1976</f>
        <v>0</v>
      </c>
    </row>
    <row r="1981" spans="1:8" x14ac:dyDescent="0.2">
      <c r="A1981" s="156">
        <f>Ocorrências!G1977</f>
        <v>0</v>
      </c>
      <c r="B1981" s="136">
        <f>Ocorrências!B1977</f>
        <v>0</v>
      </c>
      <c r="C1981" s="136">
        <f>Ocorrências!C1977</f>
        <v>0</v>
      </c>
      <c r="D1981" s="136">
        <f>Ocorrências!D1977</f>
        <v>0</v>
      </c>
      <c r="E1981" s="136">
        <f>Ocorrências!E1977</f>
        <v>0</v>
      </c>
      <c r="F1981" s="136">
        <f>Ocorrências!F1977</f>
        <v>0</v>
      </c>
      <c r="G1981" s="135">
        <f>Ocorrências!A1977</f>
        <v>0</v>
      </c>
      <c r="H1981" s="136">
        <f>Ocorrências!H1977</f>
        <v>0</v>
      </c>
    </row>
    <row r="1982" spans="1:8" x14ac:dyDescent="0.2">
      <c r="A1982" s="156">
        <f>Ocorrências!G1978</f>
        <v>0</v>
      </c>
      <c r="B1982" s="136">
        <f>Ocorrências!B1978</f>
        <v>0</v>
      </c>
      <c r="C1982" s="136">
        <f>Ocorrências!C1978</f>
        <v>0</v>
      </c>
      <c r="D1982" s="136">
        <f>Ocorrências!D1978</f>
        <v>0</v>
      </c>
      <c r="E1982" s="136">
        <f>Ocorrências!E1978</f>
        <v>0</v>
      </c>
      <c r="F1982" s="136">
        <f>Ocorrências!F1978</f>
        <v>0</v>
      </c>
      <c r="G1982" s="135">
        <f>Ocorrências!A1978</f>
        <v>0</v>
      </c>
      <c r="H1982" s="136">
        <f>Ocorrências!H1978</f>
        <v>0</v>
      </c>
    </row>
    <row r="1983" spans="1:8" x14ac:dyDescent="0.2">
      <c r="A1983" s="156">
        <f>Ocorrências!G1979</f>
        <v>0</v>
      </c>
      <c r="B1983" s="136">
        <f>Ocorrências!B1979</f>
        <v>0</v>
      </c>
      <c r="C1983" s="136">
        <f>Ocorrências!C1979</f>
        <v>0</v>
      </c>
      <c r="D1983" s="136">
        <f>Ocorrências!D1979</f>
        <v>0</v>
      </c>
      <c r="E1983" s="136">
        <f>Ocorrências!E1979</f>
        <v>0</v>
      </c>
      <c r="F1983" s="136">
        <f>Ocorrências!F1979</f>
        <v>0</v>
      </c>
      <c r="G1983" s="135">
        <f>Ocorrências!A1979</f>
        <v>0</v>
      </c>
      <c r="H1983" s="136">
        <f>Ocorrências!H1979</f>
        <v>0</v>
      </c>
    </row>
    <row r="1984" spans="1:8" x14ac:dyDescent="0.2">
      <c r="A1984" s="156">
        <f>Ocorrências!G1980</f>
        <v>0</v>
      </c>
      <c r="B1984" s="136">
        <f>Ocorrências!B1980</f>
        <v>0</v>
      </c>
      <c r="C1984" s="136">
        <f>Ocorrências!C1980</f>
        <v>0</v>
      </c>
      <c r="D1984" s="136">
        <f>Ocorrências!D1980</f>
        <v>0</v>
      </c>
      <c r="E1984" s="136">
        <f>Ocorrências!E1980</f>
        <v>0</v>
      </c>
      <c r="F1984" s="136">
        <f>Ocorrências!F1980</f>
        <v>0</v>
      </c>
      <c r="G1984" s="135">
        <f>Ocorrências!A1980</f>
        <v>0</v>
      </c>
      <c r="H1984" s="136">
        <f>Ocorrências!H1980</f>
        <v>0</v>
      </c>
    </row>
    <row r="1985" spans="1:8" x14ac:dyDescent="0.2">
      <c r="A1985" s="156">
        <f>Ocorrências!G1981</f>
        <v>0</v>
      </c>
      <c r="B1985" s="136">
        <f>Ocorrências!B1981</f>
        <v>0</v>
      </c>
      <c r="C1985" s="136">
        <f>Ocorrências!C1981</f>
        <v>0</v>
      </c>
      <c r="D1985" s="136">
        <f>Ocorrências!D1981</f>
        <v>0</v>
      </c>
      <c r="E1985" s="136">
        <f>Ocorrências!E1981</f>
        <v>0</v>
      </c>
      <c r="F1985" s="136">
        <f>Ocorrências!F1981</f>
        <v>0</v>
      </c>
      <c r="G1985" s="135">
        <f>Ocorrências!A1981</f>
        <v>0</v>
      </c>
      <c r="H1985" s="136">
        <f>Ocorrências!H1981</f>
        <v>0</v>
      </c>
    </row>
    <row r="1986" spans="1:8" x14ac:dyDescent="0.2">
      <c r="A1986" s="156">
        <f>Ocorrências!G1982</f>
        <v>0</v>
      </c>
      <c r="B1986" s="136">
        <f>Ocorrências!B1982</f>
        <v>0</v>
      </c>
      <c r="C1986" s="136">
        <f>Ocorrências!C1982</f>
        <v>0</v>
      </c>
      <c r="D1986" s="136">
        <f>Ocorrências!D1982</f>
        <v>0</v>
      </c>
      <c r="E1986" s="136">
        <f>Ocorrências!E1982</f>
        <v>0</v>
      </c>
      <c r="F1986" s="136">
        <f>Ocorrências!F1982</f>
        <v>0</v>
      </c>
      <c r="G1986" s="135">
        <f>Ocorrências!A1982</f>
        <v>0</v>
      </c>
      <c r="H1986" s="136">
        <f>Ocorrências!H1982</f>
        <v>0</v>
      </c>
    </row>
    <row r="1987" spans="1:8" x14ac:dyDescent="0.2">
      <c r="A1987" s="156">
        <f>Ocorrências!G1983</f>
        <v>0</v>
      </c>
      <c r="B1987" s="136">
        <f>Ocorrências!B1983</f>
        <v>0</v>
      </c>
      <c r="C1987" s="136">
        <f>Ocorrências!C1983</f>
        <v>0</v>
      </c>
      <c r="D1987" s="136">
        <f>Ocorrências!D1983</f>
        <v>0</v>
      </c>
      <c r="E1987" s="136">
        <f>Ocorrências!E1983</f>
        <v>0</v>
      </c>
      <c r="F1987" s="136">
        <f>Ocorrências!F1983</f>
        <v>0</v>
      </c>
      <c r="G1987" s="135">
        <f>Ocorrências!A1983</f>
        <v>0</v>
      </c>
      <c r="H1987" s="136">
        <f>Ocorrências!H1983</f>
        <v>0</v>
      </c>
    </row>
    <row r="1988" spans="1:8" x14ac:dyDescent="0.2">
      <c r="A1988" s="156">
        <f>Ocorrências!G1984</f>
        <v>0</v>
      </c>
      <c r="B1988" s="136">
        <f>Ocorrências!B1984</f>
        <v>0</v>
      </c>
      <c r="C1988" s="136">
        <f>Ocorrências!C1984</f>
        <v>0</v>
      </c>
      <c r="D1988" s="136">
        <f>Ocorrências!D1984</f>
        <v>0</v>
      </c>
      <c r="E1988" s="136">
        <f>Ocorrências!E1984</f>
        <v>0</v>
      </c>
      <c r="F1988" s="136">
        <f>Ocorrências!F1984</f>
        <v>0</v>
      </c>
      <c r="G1988" s="135">
        <f>Ocorrências!A1984</f>
        <v>0</v>
      </c>
      <c r="H1988" s="136">
        <f>Ocorrências!H1984</f>
        <v>0</v>
      </c>
    </row>
    <row r="1989" spans="1:8" x14ac:dyDescent="0.2">
      <c r="A1989" s="156">
        <f>Ocorrências!G1985</f>
        <v>0</v>
      </c>
      <c r="B1989" s="136">
        <f>Ocorrências!B1985</f>
        <v>0</v>
      </c>
      <c r="C1989" s="136">
        <f>Ocorrências!C1985</f>
        <v>0</v>
      </c>
      <c r="D1989" s="136">
        <f>Ocorrências!D1985</f>
        <v>0</v>
      </c>
      <c r="E1989" s="136">
        <f>Ocorrências!E1985</f>
        <v>0</v>
      </c>
      <c r="F1989" s="136">
        <f>Ocorrências!F1985</f>
        <v>0</v>
      </c>
      <c r="G1989" s="135">
        <f>Ocorrências!A1985</f>
        <v>0</v>
      </c>
      <c r="H1989" s="136">
        <f>Ocorrências!H1985</f>
        <v>0</v>
      </c>
    </row>
    <row r="1990" spans="1:8" x14ac:dyDescent="0.2">
      <c r="A1990" s="156">
        <f>Ocorrências!G1986</f>
        <v>0</v>
      </c>
      <c r="B1990" s="136">
        <f>Ocorrências!B1986</f>
        <v>0</v>
      </c>
      <c r="C1990" s="136">
        <f>Ocorrências!C1986</f>
        <v>0</v>
      </c>
      <c r="D1990" s="136">
        <f>Ocorrências!D1986</f>
        <v>0</v>
      </c>
      <c r="E1990" s="136">
        <f>Ocorrências!E1986</f>
        <v>0</v>
      </c>
      <c r="F1990" s="136">
        <f>Ocorrências!F1986</f>
        <v>0</v>
      </c>
      <c r="G1990" s="135">
        <f>Ocorrências!A1986</f>
        <v>0</v>
      </c>
      <c r="H1990" s="136">
        <f>Ocorrências!H1986</f>
        <v>0</v>
      </c>
    </row>
    <row r="1991" spans="1:8" x14ac:dyDescent="0.2">
      <c r="A1991" s="156">
        <f>Ocorrências!G1987</f>
        <v>0</v>
      </c>
      <c r="B1991" s="136">
        <f>Ocorrências!B1987</f>
        <v>0</v>
      </c>
      <c r="C1991" s="136">
        <f>Ocorrências!C1987</f>
        <v>0</v>
      </c>
      <c r="D1991" s="136">
        <f>Ocorrências!D1987</f>
        <v>0</v>
      </c>
      <c r="E1991" s="136">
        <f>Ocorrências!E1987</f>
        <v>0</v>
      </c>
      <c r="F1991" s="136">
        <f>Ocorrências!F1987</f>
        <v>0</v>
      </c>
      <c r="G1991" s="135">
        <f>Ocorrências!A1987</f>
        <v>0</v>
      </c>
      <c r="H1991" s="136">
        <f>Ocorrências!H1987</f>
        <v>0</v>
      </c>
    </row>
    <row r="1992" spans="1:8" x14ac:dyDescent="0.2">
      <c r="A1992" s="156">
        <f>Ocorrências!G1988</f>
        <v>0</v>
      </c>
      <c r="B1992" s="136">
        <f>Ocorrências!B1988</f>
        <v>0</v>
      </c>
      <c r="C1992" s="136">
        <f>Ocorrências!C1988</f>
        <v>0</v>
      </c>
      <c r="D1992" s="136">
        <f>Ocorrências!D1988</f>
        <v>0</v>
      </c>
      <c r="E1992" s="136">
        <f>Ocorrências!E1988</f>
        <v>0</v>
      </c>
      <c r="F1992" s="136">
        <f>Ocorrências!F1988</f>
        <v>0</v>
      </c>
      <c r="G1992" s="135">
        <f>Ocorrências!A1988</f>
        <v>0</v>
      </c>
      <c r="H1992" s="136">
        <f>Ocorrências!H1988</f>
        <v>0</v>
      </c>
    </row>
    <row r="1993" spans="1:8" x14ac:dyDescent="0.2">
      <c r="A1993" s="156">
        <f>Ocorrências!G1989</f>
        <v>0</v>
      </c>
      <c r="B1993" s="136">
        <f>Ocorrências!B1989</f>
        <v>0</v>
      </c>
      <c r="C1993" s="136">
        <f>Ocorrências!C1989</f>
        <v>0</v>
      </c>
      <c r="D1993" s="136">
        <f>Ocorrências!D1989</f>
        <v>0</v>
      </c>
      <c r="E1993" s="136">
        <f>Ocorrências!E1989</f>
        <v>0</v>
      </c>
      <c r="F1993" s="136">
        <f>Ocorrências!F1989</f>
        <v>0</v>
      </c>
      <c r="G1993" s="135">
        <f>Ocorrências!A1989</f>
        <v>0</v>
      </c>
      <c r="H1993" s="136">
        <f>Ocorrências!H1989</f>
        <v>0</v>
      </c>
    </row>
    <row r="1994" spans="1:8" x14ac:dyDescent="0.2">
      <c r="A1994" s="156">
        <f>Ocorrências!G1990</f>
        <v>0</v>
      </c>
      <c r="B1994" s="136">
        <f>Ocorrências!B1990</f>
        <v>0</v>
      </c>
      <c r="C1994" s="136">
        <f>Ocorrências!C1990</f>
        <v>0</v>
      </c>
      <c r="D1994" s="136">
        <f>Ocorrências!D1990</f>
        <v>0</v>
      </c>
      <c r="E1994" s="136">
        <f>Ocorrências!E1990</f>
        <v>0</v>
      </c>
      <c r="F1994" s="136">
        <f>Ocorrências!F1990</f>
        <v>0</v>
      </c>
      <c r="G1994" s="135">
        <f>Ocorrências!A1990</f>
        <v>0</v>
      </c>
      <c r="H1994" s="136">
        <f>Ocorrências!H1990</f>
        <v>0</v>
      </c>
    </row>
    <row r="1995" spans="1:8" x14ac:dyDescent="0.2">
      <c r="A1995" s="156">
        <f>Ocorrências!G1991</f>
        <v>0</v>
      </c>
      <c r="B1995" s="136">
        <f>Ocorrências!B1991</f>
        <v>0</v>
      </c>
      <c r="C1995" s="136">
        <f>Ocorrências!C1991</f>
        <v>0</v>
      </c>
      <c r="D1995" s="136">
        <f>Ocorrências!D1991</f>
        <v>0</v>
      </c>
      <c r="E1995" s="136">
        <f>Ocorrências!E1991</f>
        <v>0</v>
      </c>
      <c r="F1995" s="136">
        <f>Ocorrências!F1991</f>
        <v>0</v>
      </c>
      <c r="G1995" s="135">
        <f>Ocorrências!A1991</f>
        <v>0</v>
      </c>
      <c r="H1995" s="136">
        <f>Ocorrências!H1991</f>
        <v>0</v>
      </c>
    </row>
    <row r="1996" spans="1:8" x14ac:dyDescent="0.2">
      <c r="A1996" s="156">
        <f>Ocorrências!G1992</f>
        <v>0</v>
      </c>
      <c r="B1996" s="136">
        <f>Ocorrências!B1992</f>
        <v>0</v>
      </c>
      <c r="C1996" s="136">
        <f>Ocorrências!C1992</f>
        <v>0</v>
      </c>
      <c r="D1996" s="136">
        <f>Ocorrências!D1992</f>
        <v>0</v>
      </c>
      <c r="E1996" s="136">
        <f>Ocorrências!E1992</f>
        <v>0</v>
      </c>
      <c r="F1996" s="136">
        <f>Ocorrências!F1992</f>
        <v>0</v>
      </c>
      <c r="G1996" s="135">
        <f>Ocorrências!A1992</f>
        <v>0</v>
      </c>
      <c r="H1996" s="136">
        <f>Ocorrências!H1992</f>
        <v>0</v>
      </c>
    </row>
    <row r="1997" spans="1:8" x14ac:dyDescent="0.2">
      <c r="A1997" s="156">
        <f>Ocorrências!G1993</f>
        <v>0</v>
      </c>
      <c r="B1997" s="136">
        <f>Ocorrências!B1993</f>
        <v>0</v>
      </c>
      <c r="C1997" s="136">
        <f>Ocorrências!C1993</f>
        <v>0</v>
      </c>
      <c r="D1997" s="136">
        <f>Ocorrências!D1993</f>
        <v>0</v>
      </c>
      <c r="E1997" s="136">
        <f>Ocorrências!E1993</f>
        <v>0</v>
      </c>
      <c r="F1997" s="136">
        <f>Ocorrências!F1993</f>
        <v>0</v>
      </c>
      <c r="G1997" s="135">
        <f>Ocorrências!A1993</f>
        <v>0</v>
      </c>
      <c r="H1997" s="136">
        <f>Ocorrências!H1993</f>
        <v>0</v>
      </c>
    </row>
    <row r="1998" spans="1:8" x14ac:dyDescent="0.2">
      <c r="A1998" s="156">
        <f>Ocorrências!G1994</f>
        <v>0</v>
      </c>
      <c r="B1998" s="136">
        <f>Ocorrências!B1994</f>
        <v>0</v>
      </c>
      <c r="C1998" s="136">
        <f>Ocorrências!C1994</f>
        <v>0</v>
      </c>
      <c r="D1998" s="136">
        <f>Ocorrências!D1994</f>
        <v>0</v>
      </c>
      <c r="E1998" s="136">
        <f>Ocorrências!E1994</f>
        <v>0</v>
      </c>
      <c r="F1998" s="136">
        <f>Ocorrências!F1994</f>
        <v>0</v>
      </c>
      <c r="G1998" s="135">
        <f>Ocorrências!A1994</f>
        <v>0</v>
      </c>
      <c r="H1998" s="136">
        <f>Ocorrências!H1994</f>
        <v>0</v>
      </c>
    </row>
    <row r="1999" spans="1:8" x14ac:dyDescent="0.2">
      <c r="A1999" s="156">
        <f>Ocorrências!G1995</f>
        <v>0</v>
      </c>
      <c r="B1999" s="136">
        <f>Ocorrências!B1995</f>
        <v>0</v>
      </c>
      <c r="C1999" s="136">
        <f>Ocorrências!C1995</f>
        <v>0</v>
      </c>
      <c r="D1999" s="136">
        <f>Ocorrências!D1995</f>
        <v>0</v>
      </c>
      <c r="E1999" s="136">
        <f>Ocorrências!E1995</f>
        <v>0</v>
      </c>
      <c r="F1999" s="136">
        <f>Ocorrências!F1995</f>
        <v>0</v>
      </c>
      <c r="G1999" s="135">
        <f>Ocorrências!A1995</f>
        <v>0</v>
      </c>
      <c r="H1999" s="136">
        <f>Ocorrências!H1995</f>
        <v>0</v>
      </c>
    </row>
    <row r="2000" spans="1:8" x14ac:dyDescent="0.2">
      <c r="A2000" s="156">
        <f>Ocorrências!G1996</f>
        <v>0</v>
      </c>
      <c r="B2000" s="136">
        <f>Ocorrências!B1996</f>
        <v>0</v>
      </c>
      <c r="C2000" s="136">
        <f>Ocorrências!C1996</f>
        <v>0</v>
      </c>
      <c r="D2000" s="136">
        <f>Ocorrências!D1996</f>
        <v>0</v>
      </c>
      <c r="E2000" s="136">
        <f>Ocorrências!E1996</f>
        <v>0</v>
      </c>
      <c r="F2000" s="136">
        <f>Ocorrências!F1996</f>
        <v>0</v>
      </c>
      <c r="G2000" s="135">
        <f>Ocorrências!A1996</f>
        <v>0</v>
      </c>
      <c r="H2000" s="136">
        <f>Ocorrências!H1996</f>
        <v>0</v>
      </c>
    </row>
    <row r="2001" spans="1:8" x14ac:dyDescent="0.2">
      <c r="A2001" s="156">
        <f>Ocorrências!G1997</f>
        <v>0</v>
      </c>
      <c r="B2001" s="136">
        <f>Ocorrências!B1997</f>
        <v>0</v>
      </c>
      <c r="C2001" s="136">
        <f>Ocorrências!C1997</f>
        <v>0</v>
      </c>
      <c r="D2001" s="136">
        <f>Ocorrências!D1997</f>
        <v>0</v>
      </c>
      <c r="E2001" s="136">
        <f>Ocorrências!E1997</f>
        <v>0</v>
      </c>
      <c r="F2001" s="136">
        <f>Ocorrências!F1997</f>
        <v>0</v>
      </c>
      <c r="G2001" s="135">
        <f>Ocorrências!A1997</f>
        <v>0</v>
      </c>
      <c r="H2001" s="136">
        <f>Ocorrências!H1997</f>
        <v>0</v>
      </c>
    </row>
    <row r="2002" spans="1:8" x14ac:dyDescent="0.2">
      <c r="A2002" s="156">
        <f>Ocorrências!G1998</f>
        <v>0</v>
      </c>
      <c r="B2002" s="136">
        <f>Ocorrências!B1998</f>
        <v>0</v>
      </c>
      <c r="C2002" s="136">
        <f>Ocorrências!C1998</f>
        <v>0</v>
      </c>
      <c r="D2002" s="136">
        <f>Ocorrências!D1998</f>
        <v>0</v>
      </c>
      <c r="E2002" s="136">
        <f>Ocorrências!E1998</f>
        <v>0</v>
      </c>
      <c r="F2002" s="136">
        <f>Ocorrências!F1998</f>
        <v>0</v>
      </c>
      <c r="G2002" s="135">
        <f>Ocorrências!A1998</f>
        <v>0</v>
      </c>
      <c r="H2002" s="136">
        <f>Ocorrências!H1998</f>
        <v>0</v>
      </c>
    </row>
    <row r="2003" spans="1:8" x14ac:dyDescent="0.2">
      <c r="A2003" s="156">
        <f>Ocorrências!G1999</f>
        <v>0</v>
      </c>
      <c r="B2003" s="136">
        <f>Ocorrências!B1999</f>
        <v>0</v>
      </c>
      <c r="C2003" s="136">
        <f>Ocorrências!C1999</f>
        <v>0</v>
      </c>
      <c r="D2003" s="136">
        <f>Ocorrências!D1999</f>
        <v>0</v>
      </c>
      <c r="E2003" s="136">
        <f>Ocorrências!E1999</f>
        <v>0</v>
      </c>
      <c r="F2003" s="136">
        <f>Ocorrências!F1999</f>
        <v>0</v>
      </c>
      <c r="G2003" s="135">
        <f>Ocorrências!A1999</f>
        <v>0</v>
      </c>
      <c r="H2003" s="136">
        <f>Ocorrências!H1999</f>
        <v>0</v>
      </c>
    </row>
    <row r="2004" spans="1:8" x14ac:dyDescent="0.2">
      <c r="A2004" s="156">
        <f>Ocorrências!G2000</f>
        <v>0</v>
      </c>
      <c r="B2004" s="136">
        <f>Ocorrências!B2000</f>
        <v>0</v>
      </c>
      <c r="C2004" s="136">
        <f>Ocorrências!C2000</f>
        <v>0</v>
      </c>
      <c r="D2004" s="136">
        <f>Ocorrências!D2000</f>
        <v>0</v>
      </c>
      <c r="E2004" s="136">
        <f>Ocorrências!E2000</f>
        <v>0</v>
      </c>
      <c r="F2004" s="136">
        <f>Ocorrências!F2000</f>
        <v>0</v>
      </c>
      <c r="G2004" s="135">
        <f>Ocorrências!A2000</f>
        <v>0</v>
      </c>
      <c r="H2004" s="136">
        <f>Ocorrências!H2000</f>
        <v>0</v>
      </c>
    </row>
    <row r="2005" spans="1:8" x14ac:dyDescent="0.2">
      <c r="A2005" s="156">
        <f>Ocorrências!G2001</f>
        <v>0</v>
      </c>
      <c r="B2005" s="136">
        <f>Ocorrências!B2001</f>
        <v>0</v>
      </c>
      <c r="C2005" s="136">
        <f>Ocorrências!C2001</f>
        <v>0</v>
      </c>
      <c r="D2005" s="136">
        <f>Ocorrências!D2001</f>
        <v>0</v>
      </c>
      <c r="E2005" s="136">
        <f>Ocorrências!E2001</f>
        <v>0</v>
      </c>
      <c r="F2005" s="136">
        <f>Ocorrências!F2001</f>
        <v>0</v>
      </c>
      <c r="G2005" s="135">
        <f>Ocorrências!A2001</f>
        <v>0</v>
      </c>
      <c r="H2005" s="136">
        <f>Ocorrências!H2001</f>
        <v>0</v>
      </c>
    </row>
    <row r="2006" spans="1:8" x14ac:dyDescent="0.2">
      <c r="A2006" s="156">
        <f>Ocorrências!G2002</f>
        <v>0</v>
      </c>
      <c r="B2006" s="136">
        <f>Ocorrências!B2002</f>
        <v>0</v>
      </c>
      <c r="C2006" s="136">
        <f>Ocorrências!C2002</f>
        <v>0</v>
      </c>
      <c r="D2006" s="136">
        <f>Ocorrências!D2002</f>
        <v>0</v>
      </c>
      <c r="E2006" s="136">
        <f>Ocorrências!E2002</f>
        <v>0</v>
      </c>
      <c r="F2006" s="136">
        <f>Ocorrências!F2002</f>
        <v>0</v>
      </c>
      <c r="G2006" s="135">
        <f>Ocorrências!A2002</f>
        <v>0</v>
      </c>
      <c r="H2006" s="136">
        <f>Ocorrências!H2002</f>
        <v>0</v>
      </c>
    </row>
    <row r="2007" spans="1:8" x14ac:dyDescent="0.2">
      <c r="A2007" s="156">
        <f>Ocorrências!G2003</f>
        <v>0</v>
      </c>
      <c r="B2007" s="136">
        <f>Ocorrências!B2003</f>
        <v>0</v>
      </c>
      <c r="C2007" s="136">
        <f>Ocorrências!C2003</f>
        <v>0</v>
      </c>
      <c r="D2007" s="136">
        <f>Ocorrências!D2003</f>
        <v>0</v>
      </c>
      <c r="E2007" s="136">
        <f>Ocorrências!E2003</f>
        <v>0</v>
      </c>
      <c r="F2007" s="136">
        <f>Ocorrências!F2003</f>
        <v>0</v>
      </c>
      <c r="G2007" s="135">
        <f>Ocorrências!A2003</f>
        <v>0</v>
      </c>
      <c r="H2007" s="136">
        <f>Ocorrências!H2003</f>
        <v>0</v>
      </c>
    </row>
    <row r="2008" spans="1:8" x14ac:dyDescent="0.2">
      <c r="A2008" s="156">
        <f>Ocorrências!G2004</f>
        <v>0</v>
      </c>
      <c r="B2008" s="136">
        <f>Ocorrências!B2004</f>
        <v>0</v>
      </c>
      <c r="C2008" s="136">
        <f>Ocorrências!C2004</f>
        <v>0</v>
      </c>
      <c r="D2008" s="136">
        <f>Ocorrências!D2004</f>
        <v>0</v>
      </c>
      <c r="E2008" s="136">
        <f>Ocorrências!E2004</f>
        <v>0</v>
      </c>
      <c r="F2008" s="136">
        <f>Ocorrências!F2004</f>
        <v>0</v>
      </c>
      <c r="G2008" s="135">
        <f>Ocorrências!A2004</f>
        <v>0</v>
      </c>
      <c r="H2008" s="136">
        <f>Ocorrências!H2004</f>
        <v>0</v>
      </c>
    </row>
    <row r="2009" spans="1:8" x14ac:dyDescent="0.2">
      <c r="A2009" s="156">
        <f>Ocorrências!G2005</f>
        <v>0</v>
      </c>
      <c r="B2009" s="136">
        <f>Ocorrências!B2005</f>
        <v>0</v>
      </c>
      <c r="C2009" s="136">
        <f>Ocorrências!C2005</f>
        <v>0</v>
      </c>
      <c r="D2009" s="136">
        <f>Ocorrências!D2005</f>
        <v>0</v>
      </c>
      <c r="E2009" s="136">
        <f>Ocorrências!E2005</f>
        <v>0</v>
      </c>
      <c r="F2009" s="136">
        <f>Ocorrências!F2005</f>
        <v>0</v>
      </c>
      <c r="G2009" s="135">
        <f>Ocorrências!A2005</f>
        <v>0</v>
      </c>
      <c r="H2009" s="136">
        <f>Ocorrências!H2005</f>
        <v>0</v>
      </c>
    </row>
    <row r="2010" spans="1:8" x14ac:dyDescent="0.2">
      <c r="A2010" s="156">
        <f>Ocorrências!G2006</f>
        <v>0</v>
      </c>
      <c r="B2010" s="136">
        <f>Ocorrências!B2006</f>
        <v>0</v>
      </c>
      <c r="C2010" s="136">
        <f>Ocorrências!C2006</f>
        <v>0</v>
      </c>
      <c r="D2010" s="136">
        <f>Ocorrências!D2006</f>
        <v>0</v>
      </c>
      <c r="E2010" s="136">
        <f>Ocorrências!E2006</f>
        <v>0</v>
      </c>
      <c r="F2010" s="136">
        <f>Ocorrências!F2006</f>
        <v>0</v>
      </c>
      <c r="G2010" s="135">
        <f>Ocorrências!A2006</f>
        <v>0</v>
      </c>
      <c r="H2010" s="136">
        <f>Ocorrências!H2006</f>
        <v>0</v>
      </c>
    </row>
    <row r="2011" spans="1:8" x14ac:dyDescent="0.2">
      <c r="A2011" s="156">
        <f>Ocorrências!G2007</f>
        <v>0</v>
      </c>
      <c r="B2011" s="136">
        <f>Ocorrências!B2007</f>
        <v>0</v>
      </c>
      <c r="C2011" s="136">
        <f>Ocorrências!C2007</f>
        <v>0</v>
      </c>
      <c r="D2011" s="136">
        <f>Ocorrências!D2007</f>
        <v>0</v>
      </c>
      <c r="E2011" s="136">
        <f>Ocorrências!E2007</f>
        <v>0</v>
      </c>
      <c r="F2011" s="136">
        <f>Ocorrências!F2007</f>
        <v>0</v>
      </c>
      <c r="G2011" s="135">
        <f>Ocorrências!A2007</f>
        <v>0</v>
      </c>
      <c r="H2011" s="136">
        <f>Ocorrências!H2007</f>
        <v>0</v>
      </c>
    </row>
    <row r="2012" spans="1:8" x14ac:dyDescent="0.2">
      <c r="A2012" s="156">
        <f>Ocorrências!G2008</f>
        <v>0</v>
      </c>
      <c r="B2012" s="136">
        <f>Ocorrências!B2008</f>
        <v>0</v>
      </c>
      <c r="C2012" s="136">
        <f>Ocorrências!C2008</f>
        <v>0</v>
      </c>
      <c r="D2012" s="136">
        <f>Ocorrências!D2008</f>
        <v>0</v>
      </c>
      <c r="E2012" s="136">
        <f>Ocorrências!E2008</f>
        <v>0</v>
      </c>
      <c r="F2012" s="136">
        <f>Ocorrências!F2008</f>
        <v>0</v>
      </c>
      <c r="G2012" s="135">
        <f>Ocorrências!A2008</f>
        <v>0</v>
      </c>
      <c r="H2012" s="136">
        <f>Ocorrências!H2008</f>
        <v>0</v>
      </c>
    </row>
    <row r="2013" spans="1:8" x14ac:dyDescent="0.2">
      <c r="A2013" s="156">
        <f>Ocorrências!G2009</f>
        <v>0</v>
      </c>
      <c r="B2013" s="136">
        <f>Ocorrências!B2009</f>
        <v>0</v>
      </c>
      <c r="C2013" s="136">
        <f>Ocorrências!C2009</f>
        <v>0</v>
      </c>
      <c r="D2013" s="136">
        <f>Ocorrências!D2009</f>
        <v>0</v>
      </c>
      <c r="E2013" s="136">
        <f>Ocorrências!E2009</f>
        <v>0</v>
      </c>
      <c r="F2013" s="136">
        <f>Ocorrências!F2009</f>
        <v>0</v>
      </c>
      <c r="G2013" s="135">
        <f>Ocorrências!A2009</f>
        <v>0</v>
      </c>
      <c r="H2013" s="136">
        <f>Ocorrências!H2009</f>
        <v>0</v>
      </c>
    </row>
    <row r="2014" spans="1:8" x14ac:dyDescent="0.2">
      <c r="A2014" s="156">
        <f>Ocorrências!G2010</f>
        <v>0</v>
      </c>
      <c r="B2014" s="136">
        <f>Ocorrências!B2010</f>
        <v>0</v>
      </c>
      <c r="C2014" s="136">
        <f>Ocorrências!C2010</f>
        <v>0</v>
      </c>
      <c r="D2014" s="136">
        <f>Ocorrências!D2010</f>
        <v>0</v>
      </c>
      <c r="E2014" s="136">
        <f>Ocorrências!E2010</f>
        <v>0</v>
      </c>
      <c r="F2014" s="136">
        <f>Ocorrências!F2010</f>
        <v>0</v>
      </c>
      <c r="G2014" s="135">
        <f>Ocorrências!A2010</f>
        <v>0</v>
      </c>
      <c r="H2014" s="136">
        <f>Ocorrências!H2010</f>
        <v>0</v>
      </c>
    </row>
    <row r="2015" spans="1:8" x14ac:dyDescent="0.2">
      <c r="A2015" s="156">
        <f>Ocorrências!G2011</f>
        <v>0</v>
      </c>
      <c r="B2015" s="136">
        <f>Ocorrências!B2011</f>
        <v>0</v>
      </c>
      <c r="C2015" s="136">
        <f>Ocorrências!C2011</f>
        <v>0</v>
      </c>
      <c r="D2015" s="136">
        <f>Ocorrências!D2011</f>
        <v>0</v>
      </c>
      <c r="E2015" s="136">
        <f>Ocorrências!E2011</f>
        <v>0</v>
      </c>
      <c r="F2015" s="136">
        <f>Ocorrências!F2011</f>
        <v>0</v>
      </c>
      <c r="G2015" s="135">
        <f>Ocorrências!A2011</f>
        <v>0</v>
      </c>
      <c r="H2015" s="136">
        <f>Ocorrências!H2011</f>
        <v>0</v>
      </c>
    </row>
    <row r="2016" spans="1:8" x14ac:dyDescent="0.2">
      <c r="A2016" s="156">
        <f>Ocorrências!G2012</f>
        <v>0</v>
      </c>
      <c r="B2016" s="136">
        <f>Ocorrências!B2012</f>
        <v>0</v>
      </c>
      <c r="C2016" s="136">
        <f>Ocorrências!C2012</f>
        <v>0</v>
      </c>
      <c r="D2016" s="136">
        <f>Ocorrências!D2012</f>
        <v>0</v>
      </c>
      <c r="E2016" s="136">
        <f>Ocorrências!E2012</f>
        <v>0</v>
      </c>
      <c r="F2016" s="136">
        <f>Ocorrências!F2012</f>
        <v>0</v>
      </c>
      <c r="G2016" s="135">
        <f>Ocorrências!A2012</f>
        <v>0</v>
      </c>
      <c r="H2016" s="136">
        <f>Ocorrências!H2012</f>
        <v>0</v>
      </c>
    </row>
    <row r="2017" spans="1:8" x14ac:dyDescent="0.2">
      <c r="A2017" s="156">
        <f>Ocorrências!G2013</f>
        <v>0</v>
      </c>
      <c r="B2017" s="136">
        <f>Ocorrências!B2013</f>
        <v>0</v>
      </c>
      <c r="C2017" s="136">
        <f>Ocorrências!C2013</f>
        <v>0</v>
      </c>
      <c r="D2017" s="136">
        <f>Ocorrências!D2013</f>
        <v>0</v>
      </c>
      <c r="E2017" s="136">
        <f>Ocorrências!E2013</f>
        <v>0</v>
      </c>
      <c r="F2017" s="136">
        <f>Ocorrências!F2013</f>
        <v>0</v>
      </c>
      <c r="G2017" s="135">
        <f>Ocorrências!A2013</f>
        <v>0</v>
      </c>
      <c r="H2017" s="136">
        <f>Ocorrências!H2013</f>
        <v>0</v>
      </c>
    </row>
    <row r="2018" spans="1:8" x14ac:dyDescent="0.2">
      <c r="A2018" s="156">
        <f>Ocorrências!G2014</f>
        <v>0</v>
      </c>
      <c r="B2018" s="136">
        <f>Ocorrências!B2014</f>
        <v>0</v>
      </c>
      <c r="C2018" s="136">
        <f>Ocorrências!C2014</f>
        <v>0</v>
      </c>
      <c r="D2018" s="136">
        <f>Ocorrências!D2014</f>
        <v>0</v>
      </c>
      <c r="E2018" s="136">
        <f>Ocorrências!E2014</f>
        <v>0</v>
      </c>
      <c r="F2018" s="136">
        <f>Ocorrências!F2014</f>
        <v>0</v>
      </c>
      <c r="G2018" s="135">
        <f>Ocorrências!A2014</f>
        <v>0</v>
      </c>
      <c r="H2018" s="136">
        <f>Ocorrências!H2014</f>
        <v>0</v>
      </c>
    </row>
    <row r="2019" spans="1:8" x14ac:dyDescent="0.2">
      <c r="A2019" s="156">
        <f>Ocorrências!G2015</f>
        <v>0</v>
      </c>
      <c r="B2019" s="136">
        <f>Ocorrências!B2015</f>
        <v>0</v>
      </c>
      <c r="C2019" s="136">
        <f>Ocorrências!C2015</f>
        <v>0</v>
      </c>
      <c r="D2019" s="136">
        <f>Ocorrências!D2015</f>
        <v>0</v>
      </c>
      <c r="E2019" s="136">
        <f>Ocorrências!E2015</f>
        <v>0</v>
      </c>
      <c r="F2019" s="136">
        <f>Ocorrências!F2015</f>
        <v>0</v>
      </c>
      <c r="G2019" s="135">
        <f>Ocorrências!A2015</f>
        <v>0</v>
      </c>
      <c r="H2019" s="136">
        <f>Ocorrências!H2015</f>
        <v>0</v>
      </c>
    </row>
    <row r="2020" spans="1:8" x14ac:dyDescent="0.2">
      <c r="A2020" s="156">
        <f>Ocorrências!G2016</f>
        <v>0</v>
      </c>
      <c r="B2020" s="136">
        <f>Ocorrências!B2016</f>
        <v>0</v>
      </c>
      <c r="C2020" s="136">
        <f>Ocorrências!C2016</f>
        <v>0</v>
      </c>
      <c r="D2020" s="136">
        <f>Ocorrências!D2016</f>
        <v>0</v>
      </c>
      <c r="E2020" s="136">
        <f>Ocorrências!E2016</f>
        <v>0</v>
      </c>
      <c r="F2020" s="136">
        <f>Ocorrências!F2016</f>
        <v>0</v>
      </c>
      <c r="G2020" s="135">
        <f>Ocorrências!A2016</f>
        <v>0</v>
      </c>
      <c r="H2020" s="136">
        <f>Ocorrências!H2016</f>
        <v>0</v>
      </c>
    </row>
    <row r="2021" spans="1:8" x14ac:dyDescent="0.2">
      <c r="A2021" s="156">
        <f>Ocorrências!G2017</f>
        <v>0</v>
      </c>
      <c r="B2021" s="136">
        <f>Ocorrências!B2017</f>
        <v>0</v>
      </c>
      <c r="C2021" s="136">
        <f>Ocorrências!C2017</f>
        <v>0</v>
      </c>
      <c r="D2021" s="136">
        <f>Ocorrências!D2017</f>
        <v>0</v>
      </c>
      <c r="E2021" s="136">
        <f>Ocorrências!E2017</f>
        <v>0</v>
      </c>
      <c r="F2021" s="136">
        <f>Ocorrências!F2017</f>
        <v>0</v>
      </c>
      <c r="G2021" s="135">
        <f>Ocorrências!A2017</f>
        <v>0</v>
      </c>
      <c r="H2021" s="136">
        <f>Ocorrências!H2017</f>
        <v>0</v>
      </c>
    </row>
    <row r="2022" spans="1:8" x14ac:dyDescent="0.2">
      <c r="A2022" s="156">
        <f>Ocorrências!G2018</f>
        <v>0</v>
      </c>
      <c r="B2022" s="136">
        <f>Ocorrências!B2018</f>
        <v>0</v>
      </c>
      <c r="C2022" s="136">
        <f>Ocorrências!C2018</f>
        <v>0</v>
      </c>
      <c r="D2022" s="136">
        <f>Ocorrências!D2018</f>
        <v>0</v>
      </c>
      <c r="E2022" s="136">
        <f>Ocorrências!E2018</f>
        <v>0</v>
      </c>
      <c r="F2022" s="136">
        <f>Ocorrências!F2018</f>
        <v>0</v>
      </c>
      <c r="G2022" s="135">
        <f>Ocorrências!A2018</f>
        <v>0</v>
      </c>
      <c r="H2022" s="136">
        <f>Ocorrências!H2018</f>
        <v>0</v>
      </c>
    </row>
    <row r="2023" spans="1:8" x14ac:dyDescent="0.2">
      <c r="A2023" s="156">
        <f>Ocorrências!G2019</f>
        <v>0</v>
      </c>
      <c r="B2023" s="136">
        <f>Ocorrências!B2019</f>
        <v>0</v>
      </c>
      <c r="C2023" s="136">
        <f>Ocorrências!C2019</f>
        <v>0</v>
      </c>
      <c r="D2023" s="136">
        <f>Ocorrências!D2019</f>
        <v>0</v>
      </c>
      <c r="E2023" s="136">
        <f>Ocorrências!E2019</f>
        <v>0</v>
      </c>
      <c r="F2023" s="136">
        <f>Ocorrências!F2019</f>
        <v>0</v>
      </c>
      <c r="G2023" s="135">
        <f>Ocorrências!A2019</f>
        <v>0</v>
      </c>
      <c r="H2023" s="136">
        <f>Ocorrências!H2019</f>
        <v>0</v>
      </c>
    </row>
    <row r="2024" spans="1:8" x14ac:dyDescent="0.2">
      <c r="A2024" s="156">
        <f>Ocorrências!G2020</f>
        <v>0</v>
      </c>
      <c r="B2024" s="136">
        <f>Ocorrências!B2020</f>
        <v>0</v>
      </c>
      <c r="C2024" s="136">
        <f>Ocorrências!C2020</f>
        <v>0</v>
      </c>
      <c r="D2024" s="136">
        <f>Ocorrências!D2020</f>
        <v>0</v>
      </c>
      <c r="E2024" s="136">
        <f>Ocorrências!E2020</f>
        <v>0</v>
      </c>
      <c r="F2024" s="136">
        <f>Ocorrências!F2020</f>
        <v>0</v>
      </c>
      <c r="G2024" s="135">
        <f>Ocorrências!A2020</f>
        <v>0</v>
      </c>
      <c r="H2024" s="136">
        <f>Ocorrências!H2020</f>
        <v>0</v>
      </c>
    </row>
    <row r="2025" spans="1:8" x14ac:dyDescent="0.2">
      <c r="A2025" s="156">
        <f>Ocorrências!G2021</f>
        <v>0</v>
      </c>
      <c r="B2025" s="136">
        <f>Ocorrências!B2021</f>
        <v>0</v>
      </c>
      <c r="C2025" s="136">
        <f>Ocorrências!C2021</f>
        <v>0</v>
      </c>
      <c r="D2025" s="136">
        <f>Ocorrências!D2021</f>
        <v>0</v>
      </c>
      <c r="E2025" s="136">
        <f>Ocorrências!E2021</f>
        <v>0</v>
      </c>
      <c r="F2025" s="136">
        <f>Ocorrências!F2021</f>
        <v>0</v>
      </c>
      <c r="G2025" s="135">
        <f>Ocorrências!A2021</f>
        <v>0</v>
      </c>
      <c r="H2025" s="136">
        <f>Ocorrências!H2021</f>
        <v>0</v>
      </c>
    </row>
    <row r="2026" spans="1:8" x14ac:dyDescent="0.2">
      <c r="A2026" s="156">
        <f>Ocorrências!G2022</f>
        <v>0</v>
      </c>
      <c r="B2026" s="136">
        <f>Ocorrências!B2022</f>
        <v>0</v>
      </c>
      <c r="C2026" s="136">
        <f>Ocorrências!C2022</f>
        <v>0</v>
      </c>
      <c r="D2026" s="136">
        <f>Ocorrências!D2022</f>
        <v>0</v>
      </c>
      <c r="E2026" s="136">
        <f>Ocorrências!E2022</f>
        <v>0</v>
      </c>
      <c r="F2026" s="136">
        <f>Ocorrências!F2022</f>
        <v>0</v>
      </c>
      <c r="G2026" s="135">
        <f>Ocorrências!A2022</f>
        <v>0</v>
      </c>
      <c r="H2026" s="136">
        <f>Ocorrências!H2022</f>
        <v>0</v>
      </c>
    </row>
    <row r="2027" spans="1:8" x14ac:dyDescent="0.2">
      <c r="A2027" s="156">
        <f>Ocorrências!G2023</f>
        <v>0</v>
      </c>
      <c r="B2027" s="136">
        <f>Ocorrências!B2023</f>
        <v>0</v>
      </c>
      <c r="C2027" s="136">
        <f>Ocorrências!C2023</f>
        <v>0</v>
      </c>
      <c r="D2027" s="136">
        <f>Ocorrências!D2023</f>
        <v>0</v>
      </c>
      <c r="E2027" s="136">
        <f>Ocorrências!E2023</f>
        <v>0</v>
      </c>
      <c r="F2027" s="136">
        <f>Ocorrências!F2023</f>
        <v>0</v>
      </c>
      <c r="G2027" s="135">
        <f>Ocorrências!A2023</f>
        <v>0</v>
      </c>
      <c r="H2027" s="136">
        <f>Ocorrências!H2023</f>
        <v>0</v>
      </c>
    </row>
    <row r="2028" spans="1:8" x14ac:dyDescent="0.2">
      <c r="A2028" s="156">
        <f>Ocorrências!G2024</f>
        <v>0</v>
      </c>
      <c r="B2028" s="136">
        <f>Ocorrências!B2024</f>
        <v>0</v>
      </c>
      <c r="C2028" s="136">
        <f>Ocorrências!C2024</f>
        <v>0</v>
      </c>
      <c r="D2028" s="136">
        <f>Ocorrências!D2024</f>
        <v>0</v>
      </c>
      <c r="E2028" s="136">
        <f>Ocorrências!E2024</f>
        <v>0</v>
      </c>
      <c r="F2028" s="136">
        <f>Ocorrências!F2024</f>
        <v>0</v>
      </c>
      <c r="G2028" s="135">
        <f>Ocorrências!A2024</f>
        <v>0</v>
      </c>
      <c r="H2028" s="136">
        <f>Ocorrências!H2024</f>
        <v>0</v>
      </c>
    </row>
    <row r="2029" spans="1:8" x14ac:dyDescent="0.2">
      <c r="A2029" s="156">
        <f>Ocorrências!G2025</f>
        <v>0</v>
      </c>
      <c r="B2029" s="136">
        <f>Ocorrências!B2025</f>
        <v>0</v>
      </c>
      <c r="C2029" s="136">
        <f>Ocorrências!C2025</f>
        <v>0</v>
      </c>
      <c r="D2029" s="136">
        <f>Ocorrências!D2025</f>
        <v>0</v>
      </c>
      <c r="E2029" s="136">
        <f>Ocorrências!E2025</f>
        <v>0</v>
      </c>
      <c r="F2029" s="136">
        <f>Ocorrências!F2025</f>
        <v>0</v>
      </c>
      <c r="G2029" s="135">
        <f>Ocorrências!A2025</f>
        <v>0</v>
      </c>
      <c r="H2029" s="136">
        <f>Ocorrências!H2025</f>
        <v>0</v>
      </c>
    </row>
    <row r="2030" spans="1:8" x14ac:dyDescent="0.2">
      <c r="A2030" s="156">
        <f>Ocorrências!G2026</f>
        <v>0</v>
      </c>
      <c r="B2030" s="136">
        <f>Ocorrências!B2026</f>
        <v>0</v>
      </c>
      <c r="C2030" s="136">
        <f>Ocorrências!C2026</f>
        <v>0</v>
      </c>
      <c r="D2030" s="136">
        <f>Ocorrências!D2026</f>
        <v>0</v>
      </c>
      <c r="E2030" s="136">
        <f>Ocorrências!E2026</f>
        <v>0</v>
      </c>
      <c r="F2030" s="136">
        <f>Ocorrências!F2026</f>
        <v>0</v>
      </c>
      <c r="G2030" s="135">
        <f>Ocorrências!A2026</f>
        <v>0</v>
      </c>
      <c r="H2030" s="136">
        <f>Ocorrências!H2026</f>
        <v>0</v>
      </c>
    </row>
    <row r="2031" spans="1:8" x14ac:dyDescent="0.2">
      <c r="A2031" s="156">
        <f>Ocorrências!G2027</f>
        <v>0</v>
      </c>
      <c r="B2031" s="136">
        <f>Ocorrências!B2027</f>
        <v>0</v>
      </c>
      <c r="C2031" s="136">
        <f>Ocorrências!C2027</f>
        <v>0</v>
      </c>
      <c r="D2031" s="136">
        <f>Ocorrências!D2027</f>
        <v>0</v>
      </c>
      <c r="E2031" s="136">
        <f>Ocorrências!E2027</f>
        <v>0</v>
      </c>
      <c r="F2031" s="136">
        <f>Ocorrências!F2027</f>
        <v>0</v>
      </c>
      <c r="G2031" s="135">
        <f>Ocorrências!A2027</f>
        <v>0</v>
      </c>
      <c r="H2031" s="136">
        <f>Ocorrências!H2027</f>
        <v>0</v>
      </c>
    </row>
    <row r="2032" spans="1:8" x14ac:dyDescent="0.2">
      <c r="A2032" s="156">
        <f>Ocorrências!G2028</f>
        <v>0</v>
      </c>
      <c r="B2032" s="136">
        <f>Ocorrências!B2028</f>
        <v>0</v>
      </c>
      <c r="C2032" s="136">
        <f>Ocorrências!C2028</f>
        <v>0</v>
      </c>
      <c r="D2032" s="136">
        <f>Ocorrências!D2028</f>
        <v>0</v>
      </c>
      <c r="E2032" s="136">
        <f>Ocorrências!E2028</f>
        <v>0</v>
      </c>
      <c r="F2032" s="136">
        <f>Ocorrências!F2028</f>
        <v>0</v>
      </c>
      <c r="G2032" s="135">
        <f>Ocorrências!A2028</f>
        <v>0</v>
      </c>
      <c r="H2032" s="136">
        <f>Ocorrências!H2028</f>
        <v>0</v>
      </c>
    </row>
    <row r="2033" spans="1:8" x14ac:dyDescent="0.2">
      <c r="A2033" s="156">
        <f>Ocorrências!G2029</f>
        <v>0</v>
      </c>
      <c r="B2033" s="136">
        <f>Ocorrências!B2029</f>
        <v>0</v>
      </c>
      <c r="C2033" s="136">
        <f>Ocorrências!C2029</f>
        <v>0</v>
      </c>
      <c r="D2033" s="136">
        <f>Ocorrências!D2029</f>
        <v>0</v>
      </c>
      <c r="E2033" s="136">
        <f>Ocorrências!E2029</f>
        <v>0</v>
      </c>
      <c r="F2033" s="136">
        <f>Ocorrências!F2029</f>
        <v>0</v>
      </c>
      <c r="G2033" s="135">
        <f>Ocorrências!A2029</f>
        <v>0</v>
      </c>
      <c r="H2033" s="136">
        <f>Ocorrências!H2029</f>
        <v>0</v>
      </c>
    </row>
    <row r="2034" spans="1:8" x14ac:dyDescent="0.2">
      <c r="A2034" s="156">
        <f>Ocorrências!G2030</f>
        <v>0</v>
      </c>
      <c r="B2034" s="136">
        <f>Ocorrências!B2030</f>
        <v>0</v>
      </c>
      <c r="C2034" s="136">
        <f>Ocorrências!C2030</f>
        <v>0</v>
      </c>
      <c r="D2034" s="136">
        <f>Ocorrências!D2030</f>
        <v>0</v>
      </c>
      <c r="E2034" s="136">
        <f>Ocorrências!E2030</f>
        <v>0</v>
      </c>
      <c r="F2034" s="136">
        <f>Ocorrências!F2030</f>
        <v>0</v>
      </c>
      <c r="G2034" s="135">
        <f>Ocorrências!A2030</f>
        <v>0</v>
      </c>
      <c r="H2034" s="136">
        <f>Ocorrências!H2030</f>
        <v>0</v>
      </c>
    </row>
    <row r="2035" spans="1:8" x14ac:dyDescent="0.2">
      <c r="A2035" s="156">
        <f>Ocorrências!G2031</f>
        <v>0</v>
      </c>
      <c r="B2035" s="136">
        <f>Ocorrências!B2031</f>
        <v>0</v>
      </c>
      <c r="C2035" s="136">
        <f>Ocorrências!C2031</f>
        <v>0</v>
      </c>
      <c r="D2035" s="136">
        <f>Ocorrências!D2031</f>
        <v>0</v>
      </c>
      <c r="E2035" s="136">
        <f>Ocorrências!E2031</f>
        <v>0</v>
      </c>
      <c r="F2035" s="136">
        <f>Ocorrências!F2031</f>
        <v>0</v>
      </c>
      <c r="G2035" s="135">
        <f>Ocorrências!A2031</f>
        <v>0</v>
      </c>
      <c r="H2035" s="136">
        <f>Ocorrências!H2031</f>
        <v>0</v>
      </c>
    </row>
    <row r="2036" spans="1:8" x14ac:dyDescent="0.2">
      <c r="A2036" s="156">
        <f>Ocorrências!G2032</f>
        <v>0</v>
      </c>
      <c r="B2036" s="136">
        <f>Ocorrências!B2032</f>
        <v>0</v>
      </c>
      <c r="C2036" s="136">
        <f>Ocorrências!C2032</f>
        <v>0</v>
      </c>
      <c r="D2036" s="136">
        <f>Ocorrências!D2032</f>
        <v>0</v>
      </c>
      <c r="E2036" s="136">
        <f>Ocorrências!E2032</f>
        <v>0</v>
      </c>
      <c r="F2036" s="136">
        <f>Ocorrências!F2032</f>
        <v>0</v>
      </c>
      <c r="G2036" s="135">
        <f>Ocorrências!A2032</f>
        <v>0</v>
      </c>
      <c r="H2036" s="136">
        <f>Ocorrências!H2032</f>
        <v>0</v>
      </c>
    </row>
    <row r="2037" spans="1:8" x14ac:dyDescent="0.2">
      <c r="A2037" s="156">
        <f>Ocorrências!G2033</f>
        <v>0</v>
      </c>
      <c r="B2037" s="136">
        <f>Ocorrências!B2033</f>
        <v>0</v>
      </c>
      <c r="C2037" s="136">
        <f>Ocorrências!C2033</f>
        <v>0</v>
      </c>
      <c r="D2037" s="136">
        <f>Ocorrências!D2033</f>
        <v>0</v>
      </c>
      <c r="E2037" s="136">
        <f>Ocorrências!E2033</f>
        <v>0</v>
      </c>
      <c r="F2037" s="136">
        <f>Ocorrências!F2033</f>
        <v>0</v>
      </c>
      <c r="G2037" s="135">
        <f>Ocorrências!A2033</f>
        <v>0</v>
      </c>
      <c r="H2037" s="136">
        <f>Ocorrências!H2033</f>
        <v>0</v>
      </c>
    </row>
    <row r="2038" spans="1:8" x14ac:dyDescent="0.2">
      <c r="A2038" s="156">
        <f>Ocorrências!G2034</f>
        <v>0</v>
      </c>
      <c r="B2038" s="136">
        <f>Ocorrências!B2034</f>
        <v>0</v>
      </c>
      <c r="C2038" s="136">
        <f>Ocorrências!C2034</f>
        <v>0</v>
      </c>
      <c r="D2038" s="136">
        <f>Ocorrências!D2034</f>
        <v>0</v>
      </c>
      <c r="E2038" s="136">
        <f>Ocorrências!E2034</f>
        <v>0</v>
      </c>
      <c r="F2038" s="136">
        <f>Ocorrências!F2034</f>
        <v>0</v>
      </c>
      <c r="G2038" s="135">
        <f>Ocorrências!A2034</f>
        <v>0</v>
      </c>
      <c r="H2038" s="136">
        <f>Ocorrências!H2034</f>
        <v>0</v>
      </c>
    </row>
    <row r="2039" spans="1:8" x14ac:dyDescent="0.2">
      <c r="A2039" s="156">
        <f>Ocorrências!G2035</f>
        <v>0</v>
      </c>
      <c r="B2039" s="136">
        <f>Ocorrências!B2035</f>
        <v>0</v>
      </c>
      <c r="C2039" s="136">
        <f>Ocorrências!C2035</f>
        <v>0</v>
      </c>
      <c r="D2039" s="136">
        <f>Ocorrências!D2035</f>
        <v>0</v>
      </c>
      <c r="E2039" s="136">
        <f>Ocorrências!E2035</f>
        <v>0</v>
      </c>
      <c r="F2039" s="136">
        <f>Ocorrências!F2035</f>
        <v>0</v>
      </c>
      <c r="G2039" s="135">
        <f>Ocorrências!A2035</f>
        <v>0</v>
      </c>
      <c r="H2039" s="136">
        <f>Ocorrências!H2035</f>
        <v>0</v>
      </c>
    </row>
    <row r="2040" spans="1:8" x14ac:dyDescent="0.2">
      <c r="A2040" s="156">
        <f>Ocorrências!G2036</f>
        <v>0</v>
      </c>
      <c r="B2040" s="136">
        <f>Ocorrências!B2036</f>
        <v>0</v>
      </c>
      <c r="C2040" s="136">
        <f>Ocorrências!C2036</f>
        <v>0</v>
      </c>
      <c r="D2040" s="136">
        <f>Ocorrências!D2036</f>
        <v>0</v>
      </c>
      <c r="E2040" s="136">
        <f>Ocorrências!E2036</f>
        <v>0</v>
      </c>
      <c r="F2040" s="136">
        <f>Ocorrências!F2036</f>
        <v>0</v>
      </c>
      <c r="G2040" s="135">
        <f>Ocorrências!A2036</f>
        <v>0</v>
      </c>
      <c r="H2040" s="136">
        <f>Ocorrências!H2036</f>
        <v>0</v>
      </c>
    </row>
    <row r="2041" spans="1:8" x14ac:dyDescent="0.2">
      <c r="A2041" s="156">
        <f>Ocorrências!G2037</f>
        <v>0</v>
      </c>
      <c r="B2041" s="136">
        <f>Ocorrências!B2037</f>
        <v>0</v>
      </c>
      <c r="C2041" s="136">
        <f>Ocorrências!C2037</f>
        <v>0</v>
      </c>
      <c r="D2041" s="136">
        <f>Ocorrências!D2037</f>
        <v>0</v>
      </c>
      <c r="E2041" s="136">
        <f>Ocorrências!E2037</f>
        <v>0</v>
      </c>
      <c r="F2041" s="136">
        <f>Ocorrências!F2037</f>
        <v>0</v>
      </c>
      <c r="G2041" s="135">
        <f>Ocorrências!A2037</f>
        <v>0</v>
      </c>
      <c r="H2041" s="136">
        <f>Ocorrências!H2037</f>
        <v>0</v>
      </c>
    </row>
    <row r="2042" spans="1:8" x14ac:dyDescent="0.2">
      <c r="A2042" s="156">
        <f>Ocorrências!G2038</f>
        <v>0</v>
      </c>
      <c r="B2042" s="136">
        <f>Ocorrências!B2038</f>
        <v>0</v>
      </c>
      <c r="C2042" s="136">
        <f>Ocorrências!C2038</f>
        <v>0</v>
      </c>
      <c r="D2042" s="136">
        <f>Ocorrências!D2038</f>
        <v>0</v>
      </c>
      <c r="E2042" s="136">
        <f>Ocorrências!E2038</f>
        <v>0</v>
      </c>
      <c r="F2042" s="136">
        <f>Ocorrências!F2038</f>
        <v>0</v>
      </c>
      <c r="G2042" s="135">
        <f>Ocorrências!A2038</f>
        <v>0</v>
      </c>
      <c r="H2042" s="136">
        <f>Ocorrências!H2038</f>
        <v>0</v>
      </c>
    </row>
    <row r="2043" spans="1:8" x14ac:dyDescent="0.2">
      <c r="A2043" s="156">
        <f>Ocorrências!G2039</f>
        <v>0</v>
      </c>
      <c r="B2043" s="136">
        <f>Ocorrências!B2039</f>
        <v>0</v>
      </c>
      <c r="C2043" s="136">
        <f>Ocorrências!C2039</f>
        <v>0</v>
      </c>
      <c r="D2043" s="136">
        <f>Ocorrências!D2039</f>
        <v>0</v>
      </c>
      <c r="E2043" s="136">
        <f>Ocorrências!E2039</f>
        <v>0</v>
      </c>
      <c r="F2043" s="136">
        <f>Ocorrências!F2039</f>
        <v>0</v>
      </c>
      <c r="G2043" s="135">
        <f>Ocorrências!A2039</f>
        <v>0</v>
      </c>
      <c r="H2043" s="136">
        <f>Ocorrências!H2039</f>
        <v>0</v>
      </c>
    </row>
    <row r="2044" spans="1:8" x14ac:dyDescent="0.2">
      <c r="A2044" s="156">
        <f>Ocorrências!G2040</f>
        <v>0</v>
      </c>
      <c r="B2044" s="136">
        <f>Ocorrências!B2040</f>
        <v>0</v>
      </c>
      <c r="C2044" s="136">
        <f>Ocorrências!C2040</f>
        <v>0</v>
      </c>
      <c r="D2044" s="136">
        <f>Ocorrências!D2040</f>
        <v>0</v>
      </c>
      <c r="E2044" s="136">
        <f>Ocorrências!E2040</f>
        <v>0</v>
      </c>
      <c r="F2044" s="136">
        <f>Ocorrências!F2040</f>
        <v>0</v>
      </c>
      <c r="G2044" s="135">
        <f>Ocorrências!A2040</f>
        <v>0</v>
      </c>
      <c r="H2044" s="136">
        <f>Ocorrências!H2040</f>
        <v>0</v>
      </c>
    </row>
    <row r="2045" spans="1:8" x14ac:dyDescent="0.2">
      <c r="A2045" s="156">
        <f>Ocorrências!G2041</f>
        <v>0</v>
      </c>
      <c r="B2045" s="136">
        <f>Ocorrências!B2041</f>
        <v>0</v>
      </c>
      <c r="C2045" s="136">
        <f>Ocorrências!C2041</f>
        <v>0</v>
      </c>
      <c r="D2045" s="136">
        <f>Ocorrências!D2041</f>
        <v>0</v>
      </c>
      <c r="E2045" s="136">
        <f>Ocorrências!E2041</f>
        <v>0</v>
      </c>
      <c r="F2045" s="136">
        <f>Ocorrências!F2041</f>
        <v>0</v>
      </c>
      <c r="G2045" s="135">
        <f>Ocorrências!A2041</f>
        <v>0</v>
      </c>
      <c r="H2045" s="136">
        <f>Ocorrências!H2041</f>
        <v>0</v>
      </c>
    </row>
    <row r="2046" spans="1:8" x14ac:dyDescent="0.2">
      <c r="A2046" s="156">
        <f>Ocorrências!G2042</f>
        <v>0</v>
      </c>
      <c r="B2046" s="136">
        <f>Ocorrências!B2042</f>
        <v>0</v>
      </c>
      <c r="C2046" s="136">
        <f>Ocorrências!C2042</f>
        <v>0</v>
      </c>
      <c r="D2046" s="136">
        <f>Ocorrências!D2042</f>
        <v>0</v>
      </c>
      <c r="E2046" s="136">
        <f>Ocorrências!E2042</f>
        <v>0</v>
      </c>
      <c r="F2046" s="136">
        <f>Ocorrências!F2042</f>
        <v>0</v>
      </c>
      <c r="G2046" s="135">
        <f>Ocorrências!A2042</f>
        <v>0</v>
      </c>
      <c r="H2046" s="136">
        <f>Ocorrências!H2042</f>
        <v>0</v>
      </c>
    </row>
    <row r="2047" spans="1:8" x14ac:dyDescent="0.2">
      <c r="A2047" s="156">
        <f>Ocorrências!G2043</f>
        <v>0</v>
      </c>
      <c r="B2047" s="136">
        <f>Ocorrências!B2043</f>
        <v>0</v>
      </c>
      <c r="C2047" s="136">
        <f>Ocorrências!C2043</f>
        <v>0</v>
      </c>
      <c r="D2047" s="136">
        <f>Ocorrências!D2043</f>
        <v>0</v>
      </c>
      <c r="E2047" s="136">
        <f>Ocorrências!E2043</f>
        <v>0</v>
      </c>
      <c r="F2047" s="136">
        <f>Ocorrências!F2043</f>
        <v>0</v>
      </c>
      <c r="G2047" s="135">
        <f>Ocorrências!A2043</f>
        <v>0</v>
      </c>
      <c r="H2047" s="136">
        <f>Ocorrências!H2043</f>
        <v>0</v>
      </c>
    </row>
    <row r="2048" spans="1:8" x14ac:dyDescent="0.2">
      <c r="A2048" s="156">
        <f>Ocorrências!G2044</f>
        <v>0</v>
      </c>
      <c r="B2048" s="136">
        <f>Ocorrências!B2044</f>
        <v>0</v>
      </c>
      <c r="C2048" s="136">
        <f>Ocorrências!C2044</f>
        <v>0</v>
      </c>
      <c r="D2048" s="136">
        <f>Ocorrências!D2044</f>
        <v>0</v>
      </c>
      <c r="E2048" s="136">
        <f>Ocorrências!E2044</f>
        <v>0</v>
      </c>
      <c r="F2048" s="136">
        <f>Ocorrências!F2044</f>
        <v>0</v>
      </c>
      <c r="G2048" s="135">
        <f>Ocorrências!A2044</f>
        <v>0</v>
      </c>
      <c r="H2048" s="136">
        <f>Ocorrências!H2044</f>
        <v>0</v>
      </c>
    </row>
    <row r="2049" spans="1:8" x14ac:dyDescent="0.2">
      <c r="A2049" s="156">
        <f>Ocorrências!G2045</f>
        <v>0</v>
      </c>
      <c r="B2049" s="136">
        <f>Ocorrências!B2045</f>
        <v>0</v>
      </c>
      <c r="C2049" s="136">
        <f>Ocorrências!C2045</f>
        <v>0</v>
      </c>
      <c r="D2049" s="136">
        <f>Ocorrências!D2045</f>
        <v>0</v>
      </c>
      <c r="E2049" s="136">
        <f>Ocorrências!E2045</f>
        <v>0</v>
      </c>
      <c r="F2049" s="136">
        <f>Ocorrências!F2045</f>
        <v>0</v>
      </c>
      <c r="G2049" s="135">
        <f>Ocorrências!A2045</f>
        <v>0</v>
      </c>
      <c r="H2049" s="136">
        <f>Ocorrências!H2045</f>
        <v>0</v>
      </c>
    </row>
    <row r="2050" spans="1:8" x14ac:dyDescent="0.2">
      <c r="A2050" s="156">
        <f>Ocorrências!G2046</f>
        <v>0</v>
      </c>
      <c r="B2050" s="136">
        <f>Ocorrências!B2046</f>
        <v>0</v>
      </c>
      <c r="C2050" s="136">
        <f>Ocorrências!C2046</f>
        <v>0</v>
      </c>
      <c r="D2050" s="136">
        <f>Ocorrências!D2046</f>
        <v>0</v>
      </c>
      <c r="E2050" s="136">
        <f>Ocorrências!E2046</f>
        <v>0</v>
      </c>
      <c r="F2050" s="136">
        <f>Ocorrências!F2046</f>
        <v>0</v>
      </c>
      <c r="G2050" s="135">
        <f>Ocorrências!A2046</f>
        <v>0</v>
      </c>
      <c r="H2050" s="136">
        <f>Ocorrências!H2046</f>
        <v>0</v>
      </c>
    </row>
    <row r="2051" spans="1:8" x14ac:dyDescent="0.2">
      <c r="A2051" s="156">
        <f>Ocorrências!G2047</f>
        <v>0</v>
      </c>
      <c r="B2051" s="136">
        <f>Ocorrências!B2047</f>
        <v>0</v>
      </c>
      <c r="C2051" s="136">
        <f>Ocorrências!C2047</f>
        <v>0</v>
      </c>
      <c r="D2051" s="136">
        <f>Ocorrências!D2047</f>
        <v>0</v>
      </c>
      <c r="E2051" s="136">
        <f>Ocorrências!E2047</f>
        <v>0</v>
      </c>
      <c r="F2051" s="136">
        <f>Ocorrências!F2047</f>
        <v>0</v>
      </c>
      <c r="G2051" s="135">
        <f>Ocorrências!A2047</f>
        <v>0</v>
      </c>
      <c r="H2051" s="136">
        <f>Ocorrências!H2047</f>
        <v>0</v>
      </c>
    </row>
    <row r="2052" spans="1:8" x14ac:dyDescent="0.2">
      <c r="A2052" s="156">
        <f>Ocorrências!G2048</f>
        <v>0</v>
      </c>
      <c r="B2052" s="136">
        <f>Ocorrências!B2048</f>
        <v>0</v>
      </c>
      <c r="C2052" s="136">
        <f>Ocorrências!C2048</f>
        <v>0</v>
      </c>
      <c r="D2052" s="136">
        <f>Ocorrências!D2048</f>
        <v>0</v>
      </c>
      <c r="E2052" s="136">
        <f>Ocorrências!E2048</f>
        <v>0</v>
      </c>
      <c r="F2052" s="136">
        <f>Ocorrências!F2048</f>
        <v>0</v>
      </c>
      <c r="G2052" s="135">
        <f>Ocorrências!A2048</f>
        <v>0</v>
      </c>
      <c r="H2052" s="136">
        <f>Ocorrências!H2048</f>
        <v>0</v>
      </c>
    </row>
    <row r="2053" spans="1:8" x14ac:dyDescent="0.2">
      <c r="A2053" s="156">
        <f>Ocorrências!G2049</f>
        <v>0</v>
      </c>
      <c r="B2053" s="136">
        <f>Ocorrências!B2049</f>
        <v>0</v>
      </c>
      <c r="C2053" s="136">
        <f>Ocorrências!C2049</f>
        <v>0</v>
      </c>
      <c r="D2053" s="136">
        <f>Ocorrências!D2049</f>
        <v>0</v>
      </c>
      <c r="E2053" s="136">
        <f>Ocorrências!E2049</f>
        <v>0</v>
      </c>
      <c r="F2053" s="136">
        <f>Ocorrências!F2049</f>
        <v>0</v>
      </c>
      <c r="G2053" s="135">
        <f>Ocorrências!A2049</f>
        <v>0</v>
      </c>
      <c r="H2053" s="136">
        <f>Ocorrências!H2049</f>
        <v>0</v>
      </c>
    </row>
    <row r="2054" spans="1:8" x14ac:dyDescent="0.2">
      <c r="A2054" s="156">
        <f>Ocorrências!G2050</f>
        <v>0</v>
      </c>
      <c r="B2054" s="136">
        <f>Ocorrências!B2050</f>
        <v>0</v>
      </c>
      <c r="C2054" s="136">
        <f>Ocorrências!C2050</f>
        <v>0</v>
      </c>
      <c r="D2054" s="136">
        <f>Ocorrências!D2050</f>
        <v>0</v>
      </c>
      <c r="E2054" s="136">
        <f>Ocorrências!E2050</f>
        <v>0</v>
      </c>
      <c r="F2054" s="136">
        <f>Ocorrências!F2050</f>
        <v>0</v>
      </c>
      <c r="G2054" s="135">
        <f>Ocorrências!A2050</f>
        <v>0</v>
      </c>
      <c r="H2054" s="136">
        <f>Ocorrências!H2050</f>
        <v>0</v>
      </c>
    </row>
    <row r="2055" spans="1:8" x14ac:dyDescent="0.2">
      <c r="A2055" s="156">
        <f>Ocorrências!G2051</f>
        <v>0</v>
      </c>
      <c r="B2055" s="136">
        <f>Ocorrências!B2051</f>
        <v>0</v>
      </c>
      <c r="C2055" s="136">
        <f>Ocorrências!C2051</f>
        <v>0</v>
      </c>
      <c r="D2055" s="136">
        <f>Ocorrências!D2051</f>
        <v>0</v>
      </c>
      <c r="E2055" s="136">
        <f>Ocorrências!E2051</f>
        <v>0</v>
      </c>
      <c r="F2055" s="136">
        <f>Ocorrências!F2051</f>
        <v>0</v>
      </c>
      <c r="G2055" s="135">
        <f>Ocorrências!A2051</f>
        <v>0</v>
      </c>
      <c r="H2055" s="136">
        <f>Ocorrências!H2051</f>
        <v>0</v>
      </c>
    </row>
    <row r="2056" spans="1:8" x14ac:dyDescent="0.2">
      <c r="A2056" s="156">
        <f>Ocorrências!G2052</f>
        <v>0</v>
      </c>
      <c r="B2056" s="136">
        <f>Ocorrências!B2052</f>
        <v>0</v>
      </c>
      <c r="C2056" s="136">
        <f>Ocorrências!C2052</f>
        <v>0</v>
      </c>
      <c r="D2056" s="136">
        <f>Ocorrências!D2052</f>
        <v>0</v>
      </c>
      <c r="E2056" s="136">
        <f>Ocorrências!E2052</f>
        <v>0</v>
      </c>
      <c r="F2056" s="136">
        <f>Ocorrências!F2052</f>
        <v>0</v>
      </c>
      <c r="G2056" s="135">
        <f>Ocorrências!A2052</f>
        <v>0</v>
      </c>
      <c r="H2056" s="136">
        <f>Ocorrências!H2052</f>
        <v>0</v>
      </c>
    </row>
    <row r="2057" spans="1:8" x14ac:dyDescent="0.2">
      <c r="A2057" s="156">
        <f>Ocorrências!G2053</f>
        <v>0</v>
      </c>
      <c r="B2057" s="136">
        <f>Ocorrências!B2053</f>
        <v>0</v>
      </c>
      <c r="C2057" s="136">
        <f>Ocorrências!C2053</f>
        <v>0</v>
      </c>
      <c r="D2057" s="136">
        <f>Ocorrências!D2053</f>
        <v>0</v>
      </c>
      <c r="E2057" s="136">
        <f>Ocorrências!E2053</f>
        <v>0</v>
      </c>
      <c r="F2057" s="136">
        <f>Ocorrências!F2053</f>
        <v>0</v>
      </c>
      <c r="G2057" s="135">
        <f>Ocorrências!A2053</f>
        <v>0</v>
      </c>
      <c r="H2057" s="136">
        <f>Ocorrências!H2053</f>
        <v>0</v>
      </c>
    </row>
    <row r="2058" spans="1:8" x14ac:dyDescent="0.2">
      <c r="A2058" s="156">
        <f>Ocorrências!G2054</f>
        <v>0</v>
      </c>
      <c r="B2058" s="136">
        <f>Ocorrências!B2054</f>
        <v>0</v>
      </c>
      <c r="C2058" s="136">
        <f>Ocorrências!C2054</f>
        <v>0</v>
      </c>
      <c r="D2058" s="136">
        <f>Ocorrências!D2054</f>
        <v>0</v>
      </c>
      <c r="E2058" s="136">
        <f>Ocorrências!E2054</f>
        <v>0</v>
      </c>
      <c r="F2058" s="136">
        <f>Ocorrências!F2054</f>
        <v>0</v>
      </c>
      <c r="G2058" s="135">
        <f>Ocorrências!A2054</f>
        <v>0</v>
      </c>
      <c r="H2058" s="136">
        <f>Ocorrências!H2054</f>
        <v>0</v>
      </c>
    </row>
    <row r="2059" spans="1:8" x14ac:dyDescent="0.2">
      <c r="A2059" s="156">
        <f>Ocorrências!G2055</f>
        <v>0</v>
      </c>
      <c r="B2059" s="136">
        <f>Ocorrências!B2055</f>
        <v>0</v>
      </c>
      <c r="C2059" s="136">
        <f>Ocorrências!C2055</f>
        <v>0</v>
      </c>
      <c r="D2059" s="136">
        <f>Ocorrências!D2055</f>
        <v>0</v>
      </c>
      <c r="E2059" s="136">
        <f>Ocorrências!E2055</f>
        <v>0</v>
      </c>
      <c r="F2059" s="136">
        <f>Ocorrências!F2055</f>
        <v>0</v>
      </c>
      <c r="G2059" s="135">
        <f>Ocorrências!A2055</f>
        <v>0</v>
      </c>
      <c r="H2059" s="136">
        <f>Ocorrências!H2055</f>
        <v>0</v>
      </c>
    </row>
    <row r="2060" spans="1:8" x14ac:dyDescent="0.2">
      <c r="A2060" s="156">
        <f>Ocorrências!G2056</f>
        <v>0</v>
      </c>
      <c r="B2060" s="136">
        <f>Ocorrências!B2056</f>
        <v>0</v>
      </c>
      <c r="C2060" s="136">
        <f>Ocorrências!C2056</f>
        <v>0</v>
      </c>
      <c r="D2060" s="136">
        <f>Ocorrências!D2056</f>
        <v>0</v>
      </c>
      <c r="E2060" s="136">
        <f>Ocorrências!E2056</f>
        <v>0</v>
      </c>
      <c r="F2060" s="136">
        <f>Ocorrências!F2056</f>
        <v>0</v>
      </c>
      <c r="G2060" s="135">
        <f>Ocorrências!A2056</f>
        <v>0</v>
      </c>
      <c r="H2060" s="136">
        <f>Ocorrências!H2056</f>
        <v>0</v>
      </c>
    </row>
    <row r="2061" spans="1:8" x14ac:dyDescent="0.2">
      <c r="A2061" s="156">
        <f>Ocorrências!G2057</f>
        <v>0</v>
      </c>
      <c r="B2061" s="136">
        <f>Ocorrências!B2057</f>
        <v>0</v>
      </c>
      <c r="C2061" s="136">
        <f>Ocorrências!C2057</f>
        <v>0</v>
      </c>
      <c r="D2061" s="136">
        <f>Ocorrências!D2057</f>
        <v>0</v>
      </c>
      <c r="E2061" s="136">
        <f>Ocorrências!E2057</f>
        <v>0</v>
      </c>
      <c r="F2061" s="136">
        <f>Ocorrências!F2057</f>
        <v>0</v>
      </c>
      <c r="G2061" s="135">
        <f>Ocorrências!A2057</f>
        <v>0</v>
      </c>
      <c r="H2061" s="136">
        <f>Ocorrências!H2057</f>
        <v>0</v>
      </c>
    </row>
    <row r="2062" spans="1:8" x14ac:dyDescent="0.2">
      <c r="A2062" s="156">
        <f>Ocorrências!G2058</f>
        <v>0</v>
      </c>
      <c r="B2062" s="136">
        <f>Ocorrências!B2058</f>
        <v>0</v>
      </c>
      <c r="C2062" s="136">
        <f>Ocorrências!C2058</f>
        <v>0</v>
      </c>
      <c r="D2062" s="136">
        <f>Ocorrências!D2058</f>
        <v>0</v>
      </c>
      <c r="E2062" s="136">
        <f>Ocorrências!E2058</f>
        <v>0</v>
      </c>
      <c r="F2062" s="136">
        <f>Ocorrências!F2058</f>
        <v>0</v>
      </c>
      <c r="G2062" s="135">
        <f>Ocorrências!A2058</f>
        <v>0</v>
      </c>
      <c r="H2062" s="136">
        <f>Ocorrências!H2058</f>
        <v>0</v>
      </c>
    </row>
    <row r="2063" spans="1:8" x14ac:dyDescent="0.2">
      <c r="A2063" s="156">
        <f>Ocorrências!G2059</f>
        <v>0</v>
      </c>
      <c r="B2063" s="136">
        <f>Ocorrências!B2059</f>
        <v>0</v>
      </c>
      <c r="C2063" s="136">
        <f>Ocorrências!C2059</f>
        <v>0</v>
      </c>
      <c r="D2063" s="136">
        <f>Ocorrências!D2059</f>
        <v>0</v>
      </c>
      <c r="E2063" s="136">
        <f>Ocorrências!E2059</f>
        <v>0</v>
      </c>
      <c r="F2063" s="136">
        <f>Ocorrências!F2059</f>
        <v>0</v>
      </c>
      <c r="G2063" s="135">
        <f>Ocorrências!A2059</f>
        <v>0</v>
      </c>
      <c r="H2063" s="136">
        <f>Ocorrências!H2059</f>
        <v>0</v>
      </c>
    </row>
    <row r="2064" spans="1:8" x14ac:dyDescent="0.2">
      <c r="A2064" s="156">
        <f>Ocorrências!G2060</f>
        <v>0</v>
      </c>
      <c r="B2064" s="136">
        <f>Ocorrências!B2060</f>
        <v>0</v>
      </c>
      <c r="C2064" s="136">
        <f>Ocorrências!C2060</f>
        <v>0</v>
      </c>
      <c r="D2064" s="136">
        <f>Ocorrências!D2060</f>
        <v>0</v>
      </c>
      <c r="E2064" s="136">
        <f>Ocorrências!E2060</f>
        <v>0</v>
      </c>
      <c r="F2064" s="136">
        <f>Ocorrências!F2060</f>
        <v>0</v>
      </c>
      <c r="G2064" s="135">
        <f>Ocorrências!A2060</f>
        <v>0</v>
      </c>
      <c r="H2064" s="136">
        <f>Ocorrências!H2060</f>
        <v>0</v>
      </c>
    </row>
    <row r="2065" spans="1:8" x14ac:dyDescent="0.2">
      <c r="A2065" s="156">
        <f>Ocorrências!G2061</f>
        <v>0</v>
      </c>
      <c r="B2065" s="136">
        <f>Ocorrências!B2061</f>
        <v>0</v>
      </c>
      <c r="C2065" s="136">
        <f>Ocorrências!C2061</f>
        <v>0</v>
      </c>
      <c r="D2065" s="136">
        <f>Ocorrências!D2061</f>
        <v>0</v>
      </c>
      <c r="E2065" s="136">
        <f>Ocorrências!E2061</f>
        <v>0</v>
      </c>
      <c r="F2065" s="136">
        <f>Ocorrências!F2061</f>
        <v>0</v>
      </c>
      <c r="G2065" s="135">
        <f>Ocorrências!A2061</f>
        <v>0</v>
      </c>
      <c r="H2065" s="136">
        <f>Ocorrências!H2061</f>
        <v>0</v>
      </c>
    </row>
    <row r="2066" spans="1:8" x14ac:dyDescent="0.2">
      <c r="A2066" s="156">
        <f>Ocorrências!G2062</f>
        <v>0</v>
      </c>
      <c r="B2066" s="136">
        <f>Ocorrências!B2062</f>
        <v>0</v>
      </c>
      <c r="C2066" s="136">
        <f>Ocorrências!C2062</f>
        <v>0</v>
      </c>
      <c r="D2066" s="136">
        <f>Ocorrências!D2062</f>
        <v>0</v>
      </c>
      <c r="E2066" s="136">
        <f>Ocorrências!E2062</f>
        <v>0</v>
      </c>
      <c r="F2066" s="136">
        <f>Ocorrências!F2062</f>
        <v>0</v>
      </c>
      <c r="G2066" s="135">
        <f>Ocorrências!A2062</f>
        <v>0</v>
      </c>
      <c r="H2066" s="136">
        <f>Ocorrências!H2062</f>
        <v>0</v>
      </c>
    </row>
    <row r="2067" spans="1:8" x14ac:dyDescent="0.2">
      <c r="A2067" s="156">
        <f>Ocorrências!G2063</f>
        <v>0</v>
      </c>
      <c r="B2067" s="136">
        <f>Ocorrências!B2063</f>
        <v>0</v>
      </c>
      <c r="C2067" s="136">
        <f>Ocorrências!C2063</f>
        <v>0</v>
      </c>
      <c r="D2067" s="136">
        <f>Ocorrências!D2063</f>
        <v>0</v>
      </c>
      <c r="E2067" s="136">
        <f>Ocorrências!E2063</f>
        <v>0</v>
      </c>
      <c r="F2067" s="136">
        <f>Ocorrências!F2063</f>
        <v>0</v>
      </c>
      <c r="G2067" s="135">
        <f>Ocorrências!A2063</f>
        <v>0</v>
      </c>
      <c r="H2067" s="136">
        <f>Ocorrências!H2063</f>
        <v>0</v>
      </c>
    </row>
    <row r="2068" spans="1:8" x14ac:dyDescent="0.2">
      <c r="A2068" s="156">
        <f>Ocorrências!G2064</f>
        <v>0</v>
      </c>
      <c r="B2068" s="136">
        <f>Ocorrências!B2064</f>
        <v>0</v>
      </c>
      <c r="C2068" s="136">
        <f>Ocorrências!C2064</f>
        <v>0</v>
      </c>
      <c r="D2068" s="136">
        <f>Ocorrências!D2064</f>
        <v>0</v>
      </c>
      <c r="E2068" s="136">
        <f>Ocorrências!E2064</f>
        <v>0</v>
      </c>
      <c r="F2068" s="136">
        <f>Ocorrências!F2064</f>
        <v>0</v>
      </c>
      <c r="G2068" s="135">
        <f>Ocorrências!A2064</f>
        <v>0</v>
      </c>
      <c r="H2068" s="136">
        <f>Ocorrências!H2064</f>
        <v>0</v>
      </c>
    </row>
    <row r="2069" spans="1:8" x14ac:dyDescent="0.2">
      <c r="A2069" s="156">
        <f>Ocorrências!G2065</f>
        <v>0</v>
      </c>
      <c r="B2069" s="136">
        <f>Ocorrências!B2065</f>
        <v>0</v>
      </c>
      <c r="C2069" s="136">
        <f>Ocorrências!C2065</f>
        <v>0</v>
      </c>
      <c r="D2069" s="136">
        <f>Ocorrências!D2065</f>
        <v>0</v>
      </c>
      <c r="E2069" s="136">
        <f>Ocorrências!E2065</f>
        <v>0</v>
      </c>
      <c r="F2069" s="136">
        <f>Ocorrências!F2065</f>
        <v>0</v>
      </c>
      <c r="G2069" s="135">
        <f>Ocorrências!A2065</f>
        <v>0</v>
      </c>
      <c r="H2069" s="136">
        <f>Ocorrências!H2065</f>
        <v>0</v>
      </c>
    </row>
    <row r="2070" spans="1:8" x14ac:dyDescent="0.2">
      <c r="A2070" s="156">
        <f>Ocorrências!G2066</f>
        <v>0</v>
      </c>
      <c r="B2070" s="136">
        <f>Ocorrências!B2066</f>
        <v>0</v>
      </c>
      <c r="C2070" s="136">
        <f>Ocorrências!C2066</f>
        <v>0</v>
      </c>
      <c r="D2070" s="136">
        <f>Ocorrências!D2066</f>
        <v>0</v>
      </c>
      <c r="E2070" s="136">
        <f>Ocorrências!E2066</f>
        <v>0</v>
      </c>
      <c r="F2070" s="136">
        <f>Ocorrências!F2066</f>
        <v>0</v>
      </c>
      <c r="G2070" s="135">
        <f>Ocorrências!A2066</f>
        <v>0</v>
      </c>
      <c r="H2070" s="136">
        <f>Ocorrências!H2066</f>
        <v>0</v>
      </c>
    </row>
    <row r="2071" spans="1:8" x14ac:dyDescent="0.2">
      <c r="A2071" s="156">
        <f>Ocorrências!G2067</f>
        <v>0</v>
      </c>
      <c r="B2071" s="136">
        <f>Ocorrências!B2067</f>
        <v>0</v>
      </c>
      <c r="C2071" s="136">
        <f>Ocorrências!C2067</f>
        <v>0</v>
      </c>
      <c r="D2071" s="136">
        <f>Ocorrências!D2067</f>
        <v>0</v>
      </c>
      <c r="E2071" s="136">
        <f>Ocorrências!E2067</f>
        <v>0</v>
      </c>
      <c r="F2071" s="136">
        <f>Ocorrências!F2067</f>
        <v>0</v>
      </c>
      <c r="G2071" s="135">
        <f>Ocorrências!A2067</f>
        <v>0</v>
      </c>
      <c r="H2071" s="136">
        <f>Ocorrências!H2067</f>
        <v>0</v>
      </c>
    </row>
    <row r="2072" spans="1:8" x14ac:dyDescent="0.2">
      <c r="A2072" s="156">
        <f>Ocorrências!G2068</f>
        <v>0</v>
      </c>
      <c r="B2072" s="136">
        <f>Ocorrências!B2068</f>
        <v>0</v>
      </c>
      <c r="C2072" s="136">
        <f>Ocorrências!C2068</f>
        <v>0</v>
      </c>
      <c r="D2072" s="136">
        <f>Ocorrências!D2068</f>
        <v>0</v>
      </c>
      <c r="E2072" s="136">
        <f>Ocorrências!E2068</f>
        <v>0</v>
      </c>
      <c r="F2072" s="136">
        <f>Ocorrências!F2068</f>
        <v>0</v>
      </c>
      <c r="G2072" s="135">
        <f>Ocorrências!A2068</f>
        <v>0</v>
      </c>
      <c r="H2072" s="136">
        <f>Ocorrências!H2068</f>
        <v>0</v>
      </c>
    </row>
    <row r="2073" spans="1:8" x14ac:dyDescent="0.2">
      <c r="A2073" s="156">
        <f>Ocorrências!G2069</f>
        <v>0</v>
      </c>
      <c r="B2073" s="136">
        <f>Ocorrências!B2069</f>
        <v>0</v>
      </c>
      <c r="C2073" s="136">
        <f>Ocorrências!C2069</f>
        <v>0</v>
      </c>
      <c r="D2073" s="136">
        <f>Ocorrências!D2069</f>
        <v>0</v>
      </c>
      <c r="E2073" s="136">
        <f>Ocorrências!E2069</f>
        <v>0</v>
      </c>
      <c r="F2073" s="136">
        <f>Ocorrências!F2069</f>
        <v>0</v>
      </c>
      <c r="G2073" s="135">
        <f>Ocorrências!A2069</f>
        <v>0</v>
      </c>
      <c r="H2073" s="136">
        <f>Ocorrências!H2069</f>
        <v>0</v>
      </c>
    </row>
    <row r="2074" spans="1:8" x14ac:dyDescent="0.2">
      <c r="A2074" s="156">
        <f>Ocorrências!G2070</f>
        <v>0</v>
      </c>
      <c r="B2074" s="136">
        <f>Ocorrências!B2070</f>
        <v>0</v>
      </c>
      <c r="C2074" s="136">
        <f>Ocorrências!C2070</f>
        <v>0</v>
      </c>
      <c r="D2074" s="136">
        <f>Ocorrências!D2070</f>
        <v>0</v>
      </c>
      <c r="E2074" s="136">
        <f>Ocorrências!E2070</f>
        <v>0</v>
      </c>
      <c r="F2074" s="136">
        <f>Ocorrências!F2070</f>
        <v>0</v>
      </c>
      <c r="G2074" s="135">
        <f>Ocorrências!A2070</f>
        <v>0</v>
      </c>
      <c r="H2074" s="136">
        <f>Ocorrências!H2070</f>
        <v>0</v>
      </c>
    </row>
    <row r="2075" spans="1:8" x14ac:dyDescent="0.2">
      <c r="A2075" s="156">
        <f>Ocorrências!G2071</f>
        <v>0</v>
      </c>
      <c r="B2075" s="136">
        <f>Ocorrências!B2071</f>
        <v>0</v>
      </c>
      <c r="C2075" s="136">
        <f>Ocorrências!C2071</f>
        <v>0</v>
      </c>
      <c r="D2075" s="136">
        <f>Ocorrências!D2071</f>
        <v>0</v>
      </c>
      <c r="E2075" s="136">
        <f>Ocorrências!E2071</f>
        <v>0</v>
      </c>
      <c r="F2075" s="136">
        <f>Ocorrências!F2071</f>
        <v>0</v>
      </c>
      <c r="G2075" s="135">
        <f>Ocorrências!A2071</f>
        <v>0</v>
      </c>
      <c r="H2075" s="136">
        <f>Ocorrências!H2071</f>
        <v>0</v>
      </c>
    </row>
    <row r="2076" spans="1:8" x14ac:dyDescent="0.2">
      <c r="A2076" s="156">
        <f>Ocorrências!G2072</f>
        <v>0</v>
      </c>
      <c r="B2076" s="136">
        <f>Ocorrências!B2072</f>
        <v>0</v>
      </c>
      <c r="C2076" s="136">
        <f>Ocorrências!C2072</f>
        <v>0</v>
      </c>
      <c r="D2076" s="136">
        <f>Ocorrências!D2072</f>
        <v>0</v>
      </c>
      <c r="E2076" s="136">
        <f>Ocorrências!E2072</f>
        <v>0</v>
      </c>
      <c r="F2076" s="136">
        <f>Ocorrências!F2072</f>
        <v>0</v>
      </c>
      <c r="G2076" s="135">
        <f>Ocorrências!A2072</f>
        <v>0</v>
      </c>
      <c r="H2076" s="136">
        <f>Ocorrências!H2072</f>
        <v>0</v>
      </c>
    </row>
    <row r="2077" spans="1:8" x14ac:dyDescent="0.2">
      <c r="A2077" s="156">
        <f>Ocorrências!G2073</f>
        <v>0</v>
      </c>
      <c r="B2077" s="136">
        <f>Ocorrências!B2073</f>
        <v>0</v>
      </c>
      <c r="C2077" s="136">
        <f>Ocorrências!C2073</f>
        <v>0</v>
      </c>
      <c r="D2077" s="136">
        <f>Ocorrências!D2073</f>
        <v>0</v>
      </c>
      <c r="E2077" s="136">
        <f>Ocorrências!E2073</f>
        <v>0</v>
      </c>
      <c r="F2077" s="136">
        <f>Ocorrências!F2073</f>
        <v>0</v>
      </c>
      <c r="G2077" s="135">
        <f>Ocorrências!A2073</f>
        <v>0</v>
      </c>
      <c r="H2077" s="136">
        <f>Ocorrências!H2073</f>
        <v>0</v>
      </c>
    </row>
    <row r="2078" spans="1:8" x14ac:dyDescent="0.2">
      <c r="A2078" s="156">
        <f>Ocorrências!G2074</f>
        <v>0</v>
      </c>
      <c r="B2078" s="136">
        <f>Ocorrências!B2074</f>
        <v>0</v>
      </c>
      <c r="C2078" s="136">
        <f>Ocorrências!C2074</f>
        <v>0</v>
      </c>
      <c r="D2078" s="136">
        <f>Ocorrências!D2074</f>
        <v>0</v>
      </c>
      <c r="E2078" s="136">
        <f>Ocorrências!E2074</f>
        <v>0</v>
      </c>
      <c r="F2078" s="136">
        <f>Ocorrências!F2074</f>
        <v>0</v>
      </c>
      <c r="G2078" s="135">
        <f>Ocorrências!A2074</f>
        <v>0</v>
      </c>
      <c r="H2078" s="136">
        <f>Ocorrências!H2074</f>
        <v>0</v>
      </c>
    </row>
    <row r="2079" spans="1:8" x14ac:dyDescent="0.2">
      <c r="A2079" s="156">
        <f>Ocorrências!G2075</f>
        <v>0</v>
      </c>
      <c r="B2079" s="136">
        <f>Ocorrências!B2075</f>
        <v>0</v>
      </c>
      <c r="C2079" s="136">
        <f>Ocorrências!C2075</f>
        <v>0</v>
      </c>
      <c r="D2079" s="136">
        <f>Ocorrências!D2075</f>
        <v>0</v>
      </c>
      <c r="E2079" s="136">
        <f>Ocorrências!E2075</f>
        <v>0</v>
      </c>
      <c r="F2079" s="136">
        <f>Ocorrências!F2075</f>
        <v>0</v>
      </c>
      <c r="G2079" s="135">
        <f>Ocorrências!A2075</f>
        <v>0</v>
      </c>
      <c r="H2079" s="136">
        <f>Ocorrências!H2075</f>
        <v>0</v>
      </c>
    </row>
    <row r="2080" spans="1:8" x14ac:dyDescent="0.2">
      <c r="A2080" s="156">
        <f>Ocorrências!G2076</f>
        <v>0</v>
      </c>
      <c r="B2080" s="136">
        <f>Ocorrências!B2076</f>
        <v>0</v>
      </c>
      <c r="C2080" s="136">
        <f>Ocorrências!C2076</f>
        <v>0</v>
      </c>
      <c r="D2080" s="136">
        <f>Ocorrências!D2076</f>
        <v>0</v>
      </c>
      <c r="E2080" s="136">
        <f>Ocorrências!E2076</f>
        <v>0</v>
      </c>
      <c r="F2080" s="136">
        <f>Ocorrências!F2076</f>
        <v>0</v>
      </c>
      <c r="G2080" s="135">
        <f>Ocorrências!A2076</f>
        <v>0</v>
      </c>
      <c r="H2080" s="136">
        <f>Ocorrências!H2076</f>
        <v>0</v>
      </c>
    </row>
    <row r="2081" spans="1:8" x14ac:dyDescent="0.2">
      <c r="A2081" s="156">
        <f>Ocorrências!G2077</f>
        <v>0</v>
      </c>
      <c r="B2081" s="136">
        <f>Ocorrências!B2077</f>
        <v>0</v>
      </c>
      <c r="C2081" s="136">
        <f>Ocorrências!C2077</f>
        <v>0</v>
      </c>
      <c r="D2081" s="136">
        <f>Ocorrências!D2077</f>
        <v>0</v>
      </c>
      <c r="E2081" s="136">
        <f>Ocorrências!E2077</f>
        <v>0</v>
      </c>
      <c r="F2081" s="136">
        <f>Ocorrências!F2077</f>
        <v>0</v>
      </c>
      <c r="G2081" s="135">
        <f>Ocorrências!A2077</f>
        <v>0</v>
      </c>
      <c r="H2081" s="136">
        <f>Ocorrências!H2077</f>
        <v>0</v>
      </c>
    </row>
    <row r="2082" spans="1:8" x14ac:dyDescent="0.2">
      <c r="A2082" s="156">
        <f>Ocorrências!G2078</f>
        <v>0</v>
      </c>
      <c r="B2082" s="136">
        <f>Ocorrências!B2078</f>
        <v>0</v>
      </c>
      <c r="C2082" s="136">
        <f>Ocorrências!C2078</f>
        <v>0</v>
      </c>
      <c r="D2082" s="136">
        <f>Ocorrências!D2078</f>
        <v>0</v>
      </c>
      <c r="E2082" s="136">
        <f>Ocorrências!E2078</f>
        <v>0</v>
      </c>
      <c r="F2082" s="136">
        <f>Ocorrências!F2078</f>
        <v>0</v>
      </c>
      <c r="G2082" s="135">
        <f>Ocorrências!A2078</f>
        <v>0</v>
      </c>
      <c r="H2082" s="136">
        <f>Ocorrências!H2078</f>
        <v>0</v>
      </c>
    </row>
    <row r="2083" spans="1:8" x14ac:dyDescent="0.2">
      <c r="A2083" s="156">
        <f>Ocorrências!G2079</f>
        <v>0</v>
      </c>
      <c r="B2083" s="136">
        <f>Ocorrências!B2079</f>
        <v>0</v>
      </c>
      <c r="C2083" s="136">
        <f>Ocorrências!C2079</f>
        <v>0</v>
      </c>
      <c r="D2083" s="136">
        <f>Ocorrências!D2079</f>
        <v>0</v>
      </c>
      <c r="E2083" s="136">
        <f>Ocorrências!E2079</f>
        <v>0</v>
      </c>
      <c r="F2083" s="136">
        <f>Ocorrências!F2079</f>
        <v>0</v>
      </c>
      <c r="G2083" s="135">
        <f>Ocorrências!A2079</f>
        <v>0</v>
      </c>
      <c r="H2083" s="136">
        <f>Ocorrências!H2079</f>
        <v>0</v>
      </c>
    </row>
    <row r="2084" spans="1:8" x14ac:dyDescent="0.2">
      <c r="A2084" s="156">
        <f>Ocorrências!G2080</f>
        <v>0</v>
      </c>
      <c r="B2084" s="136">
        <f>Ocorrências!B2080</f>
        <v>0</v>
      </c>
      <c r="C2084" s="136">
        <f>Ocorrências!C2080</f>
        <v>0</v>
      </c>
      <c r="D2084" s="136">
        <f>Ocorrências!D2080</f>
        <v>0</v>
      </c>
      <c r="E2084" s="136">
        <f>Ocorrências!E2080</f>
        <v>0</v>
      </c>
      <c r="F2084" s="136">
        <f>Ocorrências!F2080</f>
        <v>0</v>
      </c>
      <c r="G2084" s="135">
        <f>Ocorrências!A2080</f>
        <v>0</v>
      </c>
      <c r="H2084" s="136">
        <f>Ocorrências!H2080</f>
        <v>0</v>
      </c>
    </row>
    <row r="2085" spans="1:8" x14ac:dyDescent="0.2">
      <c r="A2085" s="156">
        <f>Ocorrências!G2081</f>
        <v>0</v>
      </c>
      <c r="B2085" s="136">
        <f>Ocorrências!B2081</f>
        <v>0</v>
      </c>
      <c r="C2085" s="136">
        <f>Ocorrências!C2081</f>
        <v>0</v>
      </c>
      <c r="D2085" s="136">
        <f>Ocorrências!D2081</f>
        <v>0</v>
      </c>
      <c r="E2085" s="136">
        <f>Ocorrências!E2081</f>
        <v>0</v>
      </c>
      <c r="F2085" s="136">
        <f>Ocorrências!F2081</f>
        <v>0</v>
      </c>
      <c r="G2085" s="135">
        <f>Ocorrências!A2081</f>
        <v>0</v>
      </c>
      <c r="H2085" s="136">
        <f>Ocorrências!H2081</f>
        <v>0</v>
      </c>
    </row>
    <row r="2086" spans="1:8" x14ac:dyDescent="0.2">
      <c r="A2086" s="156">
        <f>Ocorrências!G2082</f>
        <v>0</v>
      </c>
      <c r="B2086" s="136">
        <f>Ocorrências!B2082</f>
        <v>0</v>
      </c>
      <c r="C2086" s="136">
        <f>Ocorrências!C2082</f>
        <v>0</v>
      </c>
      <c r="D2086" s="136">
        <f>Ocorrências!D2082</f>
        <v>0</v>
      </c>
      <c r="E2086" s="136">
        <f>Ocorrências!E2082</f>
        <v>0</v>
      </c>
      <c r="F2086" s="136">
        <f>Ocorrências!F2082</f>
        <v>0</v>
      </c>
      <c r="G2086" s="135">
        <f>Ocorrências!A2082</f>
        <v>0</v>
      </c>
      <c r="H2086" s="136">
        <f>Ocorrências!H2082</f>
        <v>0</v>
      </c>
    </row>
    <row r="2087" spans="1:8" x14ac:dyDescent="0.2">
      <c r="A2087" s="156">
        <f>Ocorrências!G2083</f>
        <v>0</v>
      </c>
      <c r="B2087" s="136">
        <f>Ocorrências!B2083</f>
        <v>0</v>
      </c>
      <c r="C2087" s="136">
        <f>Ocorrências!C2083</f>
        <v>0</v>
      </c>
      <c r="D2087" s="136">
        <f>Ocorrências!D2083</f>
        <v>0</v>
      </c>
      <c r="E2087" s="136">
        <f>Ocorrências!E2083</f>
        <v>0</v>
      </c>
      <c r="F2087" s="136">
        <f>Ocorrências!F2083</f>
        <v>0</v>
      </c>
      <c r="G2087" s="135">
        <f>Ocorrências!A2083</f>
        <v>0</v>
      </c>
      <c r="H2087" s="136">
        <f>Ocorrências!H2083</f>
        <v>0</v>
      </c>
    </row>
    <row r="2088" spans="1:8" x14ac:dyDescent="0.2">
      <c r="A2088" s="156">
        <f>Ocorrências!G2084</f>
        <v>0</v>
      </c>
      <c r="B2088" s="136">
        <f>Ocorrências!B2084</f>
        <v>0</v>
      </c>
      <c r="C2088" s="136">
        <f>Ocorrências!C2084</f>
        <v>0</v>
      </c>
      <c r="D2088" s="136">
        <f>Ocorrências!D2084</f>
        <v>0</v>
      </c>
      <c r="E2088" s="136">
        <f>Ocorrências!E2084</f>
        <v>0</v>
      </c>
      <c r="F2088" s="136">
        <f>Ocorrências!F2084</f>
        <v>0</v>
      </c>
      <c r="G2088" s="135">
        <f>Ocorrências!A2084</f>
        <v>0</v>
      </c>
      <c r="H2088" s="136">
        <f>Ocorrências!H2084</f>
        <v>0</v>
      </c>
    </row>
    <row r="2089" spans="1:8" x14ac:dyDescent="0.2">
      <c r="A2089" s="156">
        <f>Ocorrências!G2085</f>
        <v>0</v>
      </c>
      <c r="B2089" s="136">
        <f>Ocorrências!B2085</f>
        <v>0</v>
      </c>
      <c r="C2089" s="136">
        <f>Ocorrências!C2085</f>
        <v>0</v>
      </c>
      <c r="D2089" s="136">
        <f>Ocorrências!D2085</f>
        <v>0</v>
      </c>
      <c r="E2089" s="136">
        <f>Ocorrências!E2085</f>
        <v>0</v>
      </c>
      <c r="F2089" s="136">
        <f>Ocorrências!F2085</f>
        <v>0</v>
      </c>
      <c r="G2089" s="135">
        <f>Ocorrências!A2085</f>
        <v>0</v>
      </c>
      <c r="H2089" s="136">
        <f>Ocorrências!H2085</f>
        <v>0</v>
      </c>
    </row>
    <row r="2090" spans="1:8" x14ac:dyDescent="0.2">
      <c r="A2090" s="156">
        <f>Ocorrências!G2086</f>
        <v>0</v>
      </c>
      <c r="B2090" s="136">
        <f>Ocorrências!B2086</f>
        <v>0</v>
      </c>
      <c r="C2090" s="136">
        <f>Ocorrências!C2086</f>
        <v>0</v>
      </c>
      <c r="D2090" s="136">
        <f>Ocorrências!D2086</f>
        <v>0</v>
      </c>
      <c r="E2090" s="136">
        <f>Ocorrências!E2086</f>
        <v>0</v>
      </c>
      <c r="F2090" s="136">
        <f>Ocorrências!F2086</f>
        <v>0</v>
      </c>
      <c r="G2090" s="135">
        <f>Ocorrências!A2086</f>
        <v>0</v>
      </c>
      <c r="H2090" s="136">
        <f>Ocorrências!H2086</f>
        <v>0</v>
      </c>
    </row>
    <row r="2091" spans="1:8" x14ac:dyDescent="0.2">
      <c r="A2091" s="156">
        <f>Ocorrências!G2087</f>
        <v>0</v>
      </c>
      <c r="B2091" s="136">
        <f>Ocorrências!B2087</f>
        <v>0</v>
      </c>
      <c r="C2091" s="136">
        <f>Ocorrências!C2087</f>
        <v>0</v>
      </c>
      <c r="D2091" s="136">
        <f>Ocorrências!D2087</f>
        <v>0</v>
      </c>
      <c r="E2091" s="136">
        <f>Ocorrências!E2087</f>
        <v>0</v>
      </c>
      <c r="F2091" s="136">
        <f>Ocorrências!F2087</f>
        <v>0</v>
      </c>
      <c r="G2091" s="135">
        <f>Ocorrências!A2087</f>
        <v>0</v>
      </c>
      <c r="H2091" s="136">
        <f>Ocorrências!H2087</f>
        <v>0</v>
      </c>
    </row>
    <row r="2092" spans="1:8" x14ac:dyDescent="0.2">
      <c r="A2092" s="156">
        <f>Ocorrências!G2088</f>
        <v>0</v>
      </c>
      <c r="B2092" s="136">
        <f>Ocorrências!B2088</f>
        <v>0</v>
      </c>
      <c r="C2092" s="136">
        <f>Ocorrências!C2088</f>
        <v>0</v>
      </c>
      <c r="D2092" s="136">
        <f>Ocorrências!D2088</f>
        <v>0</v>
      </c>
      <c r="E2092" s="136">
        <f>Ocorrências!E2088</f>
        <v>0</v>
      </c>
      <c r="F2092" s="136">
        <f>Ocorrências!F2088</f>
        <v>0</v>
      </c>
      <c r="G2092" s="135">
        <f>Ocorrências!A2088</f>
        <v>0</v>
      </c>
      <c r="H2092" s="136">
        <f>Ocorrências!H2088</f>
        <v>0</v>
      </c>
    </row>
    <row r="2093" spans="1:8" x14ac:dyDescent="0.2">
      <c r="A2093" s="156">
        <f>Ocorrências!G2089</f>
        <v>0</v>
      </c>
      <c r="B2093" s="136">
        <f>Ocorrências!B2089</f>
        <v>0</v>
      </c>
      <c r="C2093" s="136">
        <f>Ocorrências!C2089</f>
        <v>0</v>
      </c>
      <c r="D2093" s="136">
        <f>Ocorrências!D2089</f>
        <v>0</v>
      </c>
      <c r="E2093" s="136">
        <f>Ocorrências!E2089</f>
        <v>0</v>
      </c>
      <c r="F2093" s="136">
        <f>Ocorrências!F2089</f>
        <v>0</v>
      </c>
      <c r="G2093" s="135">
        <f>Ocorrências!A2089</f>
        <v>0</v>
      </c>
      <c r="H2093" s="136">
        <f>Ocorrências!H2089</f>
        <v>0</v>
      </c>
    </row>
    <row r="2094" spans="1:8" x14ac:dyDescent="0.2">
      <c r="A2094" s="156">
        <f>Ocorrências!G2090</f>
        <v>0</v>
      </c>
      <c r="B2094" s="136">
        <f>Ocorrências!B2090</f>
        <v>0</v>
      </c>
      <c r="C2094" s="136">
        <f>Ocorrências!C2090</f>
        <v>0</v>
      </c>
      <c r="D2094" s="136">
        <f>Ocorrências!D2090</f>
        <v>0</v>
      </c>
      <c r="E2094" s="136">
        <f>Ocorrências!E2090</f>
        <v>0</v>
      </c>
      <c r="F2094" s="136">
        <f>Ocorrências!F2090</f>
        <v>0</v>
      </c>
      <c r="G2094" s="135">
        <f>Ocorrências!A2090</f>
        <v>0</v>
      </c>
      <c r="H2094" s="136">
        <f>Ocorrências!H2090</f>
        <v>0</v>
      </c>
    </row>
    <row r="2095" spans="1:8" x14ac:dyDescent="0.2">
      <c r="A2095" s="156">
        <f>Ocorrências!G2091</f>
        <v>0</v>
      </c>
      <c r="B2095" s="136">
        <f>Ocorrências!B2091</f>
        <v>0</v>
      </c>
      <c r="C2095" s="136">
        <f>Ocorrências!C2091</f>
        <v>0</v>
      </c>
      <c r="D2095" s="136">
        <f>Ocorrências!D2091</f>
        <v>0</v>
      </c>
      <c r="E2095" s="136">
        <f>Ocorrências!E2091</f>
        <v>0</v>
      </c>
      <c r="F2095" s="136">
        <f>Ocorrências!F2091</f>
        <v>0</v>
      </c>
      <c r="G2095" s="135">
        <f>Ocorrências!A2091</f>
        <v>0</v>
      </c>
      <c r="H2095" s="136">
        <f>Ocorrências!H2091</f>
        <v>0</v>
      </c>
    </row>
    <row r="2096" spans="1:8" x14ac:dyDescent="0.2">
      <c r="A2096" s="156">
        <f>Ocorrências!G2092</f>
        <v>0</v>
      </c>
      <c r="B2096" s="136">
        <f>Ocorrências!B2092</f>
        <v>0</v>
      </c>
      <c r="C2096" s="136">
        <f>Ocorrências!C2092</f>
        <v>0</v>
      </c>
      <c r="D2096" s="136">
        <f>Ocorrências!D2092</f>
        <v>0</v>
      </c>
      <c r="E2096" s="136">
        <f>Ocorrências!E2092</f>
        <v>0</v>
      </c>
      <c r="F2096" s="136">
        <f>Ocorrências!F2092</f>
        <v>0</v>
      </c>
      <c r="G2096" s="135">
        <f>Ocorrências!A2092</f>
        <v>0</v>
      </c>
      <c r="H2096" s="136">
        <f>Ocorrências!H2092</f>
        <v>0</v>
      </c>
    </row>
    <row r="2097" spans="1:8" x14ac:dyDescent="0.2">
      <c r="A2097" s="156">
        <f>Ocorrências!G2093</f>
        <v>0</v>
      </c>
      <c r="B2097" s="136">
        <f>Ocorrências!B2093</f>
        <v>0</v>
      </c>
      <c r="C2097" s="136">
        <f>Ocorrências!C2093</f>
        <v>0</v>
      </c>
      <c r="D2097" s="136">
        <f>Ocorrências!D2093</f>
        <v>0</v>
      </c>
      <c r="E2097" s="136">
        <f>Ocorrências!E2093</f>
        <v>0</v>
      </c>
      <c r="F2097" s="136">
        <f>Ocorrências!F2093</f>
        <v>0</v>
      </c>
      <c r="G2097" s="135">
        <f>Ocorrências!A2093</f>
        <v>0</v>
      </c>
      <c r="H2097" s="136">
        <f>Ocorrências!H2093</f>
        <v>0</v>
      </c>
    </row>
    <row r="2098" spans="1:8" x14ac:dyDescent="0.2">
      <c r="A2098" s="156">
        <f>Ocorrências!G2094</f>
        <v>0</v>
      </c>
      <c r="B2098" s="136">
        <f>Ocorrências!B2094</f>
        <v>0</v>
      </c>
      <c r="C2098" s="136">
        <f>Ocorrências!C2094</f>
        <v>0</v>
      </c>
      <c r="D2098" s="136">
        <f>Ocorrências!D2094</f>
        <v>0</v>
      </c>
      <c r="E2098" s="136">
        <f>Ocorrências!E2094</f>
        <v>0</v>
      </c>
      <c r="F2098" s="136">
        <f>Ocorrências!F2094</f>
        <v>0</v>
      </c>
      <c r="G2098" s="135">
        <f>Ocorrências!A2094</f>
        <v>0</v>
      </c>
      <c r="H2098" s="136">
        <f>Ocorrências!H2094</f>
        <v>0</v>
      </c>
    </row>
    <row r="2099" spans="1:8" x14ac:dyDescent="0.2">
      <c r="A2099" s="156">
        <f>Ocorrências!G2095</f>
        <v>0</v>
      </c>
      <c r="B2099" s="136">
        <f>Ocorrências!B2095</f>
        <v>0</v>
      </c>
      <c r="C2099" s="136">
        <f>Ocorrências!C2095</f>
        <v>0</v>
      </c>
      <c r="D2099" s="136">
        <f>Ocorrências!D2095</f>
        <v>0</v>
      </c>
      <c r="E2099" s="136">
        <f>Ocorrências!E2095</f>
        <v>0</v>
      </c>
      <c r="F2099" s="136">
        <f>Ocorrências!F2095</f>
        <v>0</v>
      </c>
      <c r="G2099" s="135">
        <f>Ocorrências!A2095</f>
        <v>0</v>
      </c>
      <c r="H2099" s="136">
        <f>Ocorrências!H2095</f>
        <v>0</v>
      </c>
    </row>
    <row r="2100" spans="1:8" x14ac:dyDescent="0.2">
      <c r="A2100" s="156">
        <f>Ocorrências!G2096</f>
        <v>0</v>
      </c>
      <c r="B2100" s="136">
        <f>Ocorrências!B2096</f>
        <v>0</v>
      </c>
      <c r="C2100" s="136">
        <f>Ocorrências!C2096</f>
        <v>0</v>
      </c>
      <c r="D2100" s="136">
        <f>Ocorrências!D2096</f>
        <v>0</v>
      </c>
      <c r="E2100" s="136">
        <f>Ocorrências!E2096</f>
        <v>0</v>
      </c>
      <c r="F2100" s="136">
        <f>Ocorrências!F2096</f>
        <v>0</v>
      </c>
      <c r="G2100" s="135">
        <f>Ocorrências!A2096</f>
        <v>0</v>
      </c>
      <c r="H2100" s="136">
        <f>Ocorrências!H2096</f>
        <v>0</v>
      </c>
    </row>
    <row r="2101" spans="1:8" x14ac:dyDescent="0.2">
      <c r="A2101" s="156">
        <f>Ocorrências!G2097</f>
        <v>0</v>
      </c>
      <c r="B2101" s="136">
        <f>Ocorrências!B2097</f>
        <v>0</v>
      </c>
      <c r="C2101" s="136">
        <f>Ocorrências!C2097</f>
        <v>0</v>
      </c>
      <c r="D2101" s="136">
        <f>Ocorrências!D2097</f>
        <v>0</v>
      </c>
      <c r="E2101" s="136">
        <f>Ocorrências!E2097</f>
        <v>0</v>
      </c>
      <c r="F2101" s="136">
        <f>Ocorrências!F2097</f>
        <v>0</v>
      </c>
      <c r="G2101" s="135">
        <f>Ocorrências!A2097</f>
        <v>0</v>
      </c>
      <c r="H2101" s="136">
        <f>Ocorrências!H2097</f>
        <v>0</v>
      </c>
    </row>
    <row r="2102" spans="1:8" x14ac:dyDescent="0.2">
      <c r="A2102" s="156">
        <f>Ocorrências!G2098</f>
        <v>0</v>
      </c>
      <c r="B2102" s="136">
        <f>Ocorrências!B2098</f>
        <v>0</v>
      </c>
      <c r="C2102" s="136">
        <f>Ocorrências!C2098</f>
        <v>0</v>
      </c>
      <c r="D2102" s="136">
        <f>Ocorrências!D2098</f>
        <v>0</v>
      </c>
      <c r="E2102" s="136">
        <f>Ocorrências!E2098</f>
        <v>0</v>
      </c>
      <c r="F2102" s="136">
        <f>Ocorrências!F2098</f>
        <v>0</v>
      </c>
      <c r="G2102" s="135">
        <f>Ocorrências!A2098</f>
        <v>0</v>
      </c>
      <c r="H2102" s="136">
        <f>Ocorrências!H2098</f>
        <v>0</v>
      </c>
    </row>
    <row r="2103" spans="1:8" x14ac:dyDescent="0.2">
      <c r="A2103" s="156">
        <f>Ocorrências!G2099</f>
        <v>0</v>
      </c>
      <c r="B2103" s="136">
        <f>Ocorrências!B2099</f>
        <v>0</v>
      </c>
      <c r="C2103" s="136">
        <f>Ocorrências!C2099</f>
        <v>0</v>
      </c>
      <c r="D2103" s="136">
        <f>Ocorrências!D2099</f>
        <v>0</v>
      </c>
      <c r="E2103" s="136">
        <f>Ocorrências!E2099</f>
        <v>0</v>
      </c>
      <c r="F2103" s="136">
        <f>Ocorrências!F2099</f>
        <v>0</v>
      </c>
      <c r="G2103" s="135">
        <f>Ocorrências!A2099</f>
        <v>0</v>
      </c>
      <c r="H2103" s="136">
        <f>Ocorrências!H2099</f>
        <v>0</v>
      </c>
    </row>
    <row r="2104" spans="1:8" x14ac:dyDescent="0.2">
      <c r="A2104" s="156">
        <f>Ocorrências!G2100</f>
        <v>0</v>
      </c>
      <c r="B2104" s="136">
        <f>Ocorrências!B2100</f>
        <v>0</v>
      </c>
      <c r="C2104" s="136">
        <f>Ocorrências!C2100</f>
        <v>0</v>
      </c>
      <c r="D2104" s="136">
        <f>Ocorrências!D2100</f>
        <v>0</v>
      </c>
      <c r="E2104" s="136">
        <f>Ocorrências!E2100</f>
        <v>0</v>
      </c>
      <c r="F2104" s="136">
        <f>Ocorrências!F2100</f>
        <v>0</v>
      </c>
      <c r="G2104" s="135">
        <f>Ocorrências!A2100</f>
        <v>0</v>
      </c>
      <c r="H2104" s="136">
        <f>Ocorrências!H2100</f>
        <v>0</v>
      </c>
    </row>
    <row r="2105" spans="1:8" x14ac:dyDescent="0.2">
      <c r="A2105" s="156">
        <f>Ocorrências!G2101</f>
        <v>0</v>
      </c>
      <c r="B2105" s="136">
        <f>Ocorrências!B2101</f>
        <v>0</v>
      </c>
      <c r="C2105" s="136">
        <f>Ocorrências!C2101</f>
        <v>0</v>
      </c>
      <c r="D2105" s="136">
        <f>Ocorrências!D2101</f>
        <v>0</v>
      </c>
      <c r="E2105" s="136">
        <f>Ocorrências!E2101</f>
        <v>0</v>
      </c>
      <c r="F2105" s="136">
        <f>Ocorrências!F2101</f>
        <v>0</v>
      </c>
      <c r="G2105" s="135">
        <f>Ocorrências!A2101</f>
        <v>0</v>
      </c>
      <c r="H2105" s="136">
        <f>Ocorrências!H2101</f>
        <v>0</v>
      </c>
    </row>
    <row r="2106" spans="1:8" x14ac:dyDescent="0.2">
      <c r="A2106" s="156">
        <f>Ocorrências!G2102</f>
        <v>0</v>
      </c>
      <c r="B2106" s="136">
        <f>Ocorrências!B2102</f>
        <v>0</v>
      </c>
      <c r="C2106" s="136">
        <f>Ocorrências!C2102</f>
        <v>0</v>
      </c>
      <c r="D2106" s="136">
        <f>Ocorrências!D2102</f>
        <v>0</v>
      </c>
      <c r="E2106" s="136">
        <f>Ocorrências!E2102</f>
        <v>0</v>
      </c>
      <c r="F2106" s="136">
        <f>Ocorrências!F2102</f>
        <v>0</v>
      </c>
      <c r="G2106" s="135">
        <f>Ocorrências!A2102</f>
        <v>0</v>
      </c>
      <c r="H2106" s="136">
        <f>Ocorrências!H2102</f>
        <v>0</v>
      </c>
    </row>
    <row r="2107" spans="1:8" x14ac:dyDescent="0.2">
      <c r="A2107" s="156">
        <f>Ocorrências!G2103</f>
        <v>0</v>
      </c>
      <c r="B2107" s="136">
        <f>Ocorrências!B2103</f>
        <v>0</v>
      </c>
      <c r="C2107" s="136">
        <f>Ocorrências!C2103</f>
        <v>0</v>
      </c>
      <c r="D2107" s="136">
        <f>Ocorrências!D2103</f>
        <v>0</v>
      </c>
      <c r="E2107" s="136">
        <f>Ocorrências!E2103</f>
        <v>0</v>
      </c>
      <c r="F2107" s="136">
        <f>Ocorrências!F2103</f>
        <v>0</v>
      </c>
      <c r="G2107" s="135">
        <f>Ocorrências!A2103</f>
        <v>0</v>
      </c>
      <c r="H2107" s="136">
        <f>Ocorrências!H2103</f>
        <v>0</v>
      </c>
    </row>
    <row r="2108" spans="1:8" x14ac:dyDescent="0.2">
      <c r="A2108" s="156">
        <f>Ocorrências!G2104</f>
        <v>0</v>
      </c>
      <c r="B2108" s="136">
        <f>Ocorrências!B2104</f>
        <v>0</v>
      </c>
      <c r="C2108" s="136">
        <f>Ocorrências!C2104</f>
        <v>0</v>
      </c>
      <c r="D2108" s="136">
        <f>Ocorrências!D2104</f>
        <v>0</v>
      </c>
      <c r="E2108" s="136">
        <f>Ocorrências!E2104</f>
        <v>0</v>
      </c>
      <c r="F2108" s="136">
        <f>Ocorrências!F2104</f>
        <v>0</v>
      </c>
      <c r="G2108" s="135">
        <f>Ocorrências!A2104</f>
        <v>0</v>
      </c>
      <c r="H2108" s="136">
        <f>Ocorrências!H2104</f>
        <v>0</v>
      </c>
    </row>
    <row r="2109" spans="1:8" x14ac:dyDescent="0.2">
      <c r="A2109" s="156">
        <f>Ocorrências!G2105</f>
        <v>0</v>
      </c>
      <c r="B2109" s="136">
        <f>Ocorrências!B2105</f>
        <v>0</v>
      </c>
      <c r="C2109" s="136">
        <f>Ocorrências!C2105</f>
        <v>0</v>
      </c>
      <c r="D2109" s="136">
        <f>Ocorrências!D2105</f>
        <v>0</v>
      </c>
      <c r="E2109" s="136">
        <f>Ocorrências!E2105</f>
        <v>0</v>
      </c>
      <c r="F2109" s="136">
        <f>Ocorrências!F2105</f>
        <v>0</v>
      </c>
      <c r="G2109" s="135">
        <f>Ocorrências!A2105</f>
        <v>0</v>
      </c>
      <c r="H2109" s="136">
        <f>Ocorrências!H2105</f>
        <v>0</v>
      </c>
    </row>
    <row r="2110" spans="1:8" x14ac:dyDescent="0.2">
      <c r="A2110" s="156">
        <f>Ocorrências!G2106</f>
        <v>0</v>
      </c>
      <c r="B2110" s="136">
        <f>Ocorrências!B2106</f>
        <v>0</v>
      </c>
      <c r="C2110" s="136">
        <f>Ocorrências!C2106</f>
        <v>0</v>
      </c>
      <c r="D2110" s="136">
        <f>Ocorrências!D2106</f>
        <v>0</v>
      </c>
      <c r="E2110" s="136">
        <f>Ocorrências!E2106</f>
        <v>0</v>
      </c>
      <c r="F2110" s="136">
        <f>Ocorrências!F2106</f>
        <v>0</v>
      </c>
      <c r="G2110" s="135">
        <f>Ocorrências!A2106</f>
        <v>0</v>
      </c>
      <c r="H2110" s="136">
        <f>Ocorrências!H2106</f>
        <v>0</v>
      </c>
    </row>
    <row r="2111" spans="1:8" x14ac:dyDescent="0.2">
      <c r="A2111" s="156">
        <f>Ocorrências!G2107</f>
        <v>0</v>
      </c>
      <c r="B2111" s="136">
        <f>Ocorrências!B2107</f>
        <v>0</v>
      </c>
      <c r="C2111" s="136">
        <f>Ocorrências!C2107</f>
        <v>0</v>
      </c>
      <c r="D2111" s="136">
        <f>Ocorrências!D2107</f>
        <v>0</v>
      </c>
      <c r="E2111" s="136">
        <f>Ocorrências!E2107</f>
        <v>0</v>
      </c>
      <c r="F2111" s="136">
        <f>Ocorrências!F2107</f>
        <v>0</v>
      </c>
      <c r="G2111" s="135">
        <f>Ocorrências!A2107</f>
        <v>0</v>
      </c>
      <c r="H2111" s="136">
        <f>Ocorrências!H2107</f>
        <v>0</v>
      </c>
    </row>
    <row r="2112" spans="1:8" x14ac:dyDescent="0.2">
      <c r="A2112" s="156">
        <f>Ocorrências!G2108</f>
        <v>0</v>
      </c>
      <c r="B2112" s="136">
        <f>Ocorrências!B2108</f>
        <v>0</v>
      </c>
      <c r="C2112" s="136">
        <f>Ocorrências!C2108</f>
        <v>0</v>
      </c>
      <c r="D2112" s="136">
        <f>Ocorrências!D2108</f>
        <v>0</v>
      </c>
      <c r="E2112" s="136">
        <f>Ocorrências!E2108</f>
        <v>0</v>
      </c>
      <c r="F2112" s="136">
        <f>Ocorrências!F2108</f>
        <v>0</v>
      </c>
      <c r="G2112" s="135">
        <f>Ocorrências!A2108</f>
        <v>0</v>
      </c>
      <c r="H2112" s="136">
        <f>Ocorrências!H2108</f>
        <v>0</v>
      </c>
    </row>
    <row r="2113" spans="1:8" x14ac:dyDescent="0.2">
      <c r="A2113" s="156">
        <f>Ocorrências!G2109</f>
        <v>0</v>
      </c>
      <c r="B2113" s="136">
        <f>Ocorrências!B2109</f>
        <v>0</v>
      </c>
      <c r="C2113" s="136">
        <f>Ocorrências!C2109</f>
        <v>0</v>
      </c>
      <c r="D2113" s="136">
        <f>Ocorrências!D2109</f>
        <v>0</v>
      </c>
      <c r="E2113" s="136">
        <f>Ocorrências!E2109</f>
        <v>0</v>
      </c>
      <c r="F2113" s="136">
        <f>Ocorrências!F2109</f>
        <v>0</v>
      </c>
      <c r="G2113" s="135">
        <f>Ocorrências!A2109</f>
        <v>0</v>
      </c>
      <c r="H2113" s="136">
        <f>Ocorrências!H2109</f>
        <v>0</v>
      </c>
    </row>
    <row r="2114" spans="1:8" x14ac:dyDescent="0.2">
      <c r="A2114" s="156">
        <f>Ocorrências!G2110</f>
        <v>0</v>
      </c>
      <c r="B2114" s="136">
        <f>Ocorrências!B2110</f>
        <v>0</v>
      </c>
      <c r="C2114" s="136">
        <f>Ocorrências!C2110</f>
        <v>0</v>
      </c>
      <c r="D2114" s="136">
        <f>Ocorrências!D2110</f>
        <v>0</v>
      </c>
      <c r="E2114" s="136">
        <f>Ocorrências!E2110</f>
        <v>0</v>
      </c>
      <c r="F2114" s="136">
        <f>Ocorrências!F2110</f>
        <v>0</v>
      </c>
      <c r="G2114" s="135">
        <f>Ocorrências!A2110</f>
        <v>0</v>
      </c>
      <c r="H2114" s="136">
        <f>Ocorrências!H2110</f>
        <v>0</v>
      </c>
    </row>
    <row r="2115" spans="1:8" x14ac:dyDescent="0.2">
      <c r="A2115" s="156">
        <f>Ocorrências!G2111</f>
        <v>0</v>
      </c>
      <c r="B2115" s="136">
        <f>Ocorrências!B2111</f>
        <v>0</v>
      </c>
      <c r="C2115" s="136">
        <f>Ocorrências!C2111</f>
        <v>0</v>
      </c>
      <c r="D2115" s="136">
        <f>Ocorrências!D2111</f>
        <v>0</v>
      </c>
      <c r="E2115" s="136">
        <f>Ocorrências!E2111</f>
        <v>0</v>
      </c>
      <c r="F2115" s="136">
        <f>Ocorrências!F2111</f>
        <v>0</v>
      </c>
      <c r="G2115" s="135">
        <f>Ocorrências!A2111</f>
        <v>0</v>
      </c>
      <c r="H2115" s="136">
        <f>Ocorrências!H2111</f>
        <v>0</v>
      </c>
    </row>
    <row r="2116" spans="1:8" x14ac:dyDescent="0.2">
      <c r="A2116" s="156">
        <f>Ocorrências!G2112</f>
        <v>0</v>
      </c>
      <c r="B2116" s="136">
        <f>Ocorrências!B2112</f>
        <v>0</v>
      </c>
      <c r="C2116" s="136">
        <f>Ocorrências!C2112</f>
        <v>0</v>
      </c>
      <c r="D2116" s="136">
        <f>Ocorrências!D2112</f>
        <v>0</v>
      </c>
      <c r="E2116" s="136">
        <f>Ocorrências!E2112</f>
        <v>0</v>
      </c>
      <c r="F2116" s="136">
        <f>Ocorrências!F2112</f>
        <v>0</v>
      </c>
      <c r="G2116" s="135">
        <f>Ocorrências!A2112</f>
        <v>0</v>
      </c>
      <c r="H2116" s="136">
        <f>Ocorrências!H2112</f>
        <v>0</v>
      </c>
    </row>
    <row r="2117" spans="1:8" x14ac:dyDescent="0.2">
      <c r="A2117" s="156">
        <f>Ocorrências!G2113</f>
        <v>0</v>
      </c>
      <c r="B2117" s="136">
        <f>Ocorrências!B2113</f>
        <v>0</v>
      </c>
      <c r="C2117" s="136">
        <f>Ocorrências!C2113</f>
        <v>0</v>
      </c>
      <c r="D2117" s="136">
        <f>Ocorrências!D2113</f>
        <v>0</v>
      </c>
      <c r="E2117" s="136">
        <f>Ocorrências!E2113</f>
        <v>0</v>
      </c>
      <c r="F2117" s="136">
        <f>Ocorrências!F2113</f>
        <v>0</v>
      </c>
      <c r="G2117" s="135">
        <f>Ocorrências!A2113</f>
        <v>0</v>
      </c>
      <c r="H2117" s="136">
        <f>Ocorrências!H2113</f>
        <v>0</v>
      </c>
    </row>
    <row r="2118" spans="1:8" x14ac:dyDescent="0.2">
      <c r="A2118" s="156">
        <f>Ocorrências!G2114</f>
        <v>0</v>
      </c>
      <c r="B2118" s="136">
        <f>Ocorrências!B2114</f>
        <v>0</v>
      </c>
      <c r="C2118" s="136">
        <f>Ocorrências!C2114</f>
        <v>0</v>
      </c>
      <c r="D2118" s="136">
        <f>Ocorrências!D2114</f>
        <v>0</v>
      </c>
      <c r="E2118" s="136">
        <f>Ocorrências!E2114</f>
        <v>0</v>
      </c>
      <c r="F2118" s="136">
        <f>Ocorrências!F2114</f>
        <v>0</v>
      </c>
      <c r="G2118" s="135">
        <f>Ocorrências!A2114</f>
        <v>0</v>
      </c>
      <c r="H2118" s="136">
        <f>Ocorrências!H2114</f>
        <v>0</v>
      </c>
    </row>
    <row r="2119" spans="1:8" x14ac:dyDescent="0.2">
      <c r="A2119" s="156">
        <f>Ocorrências!G2115</f>
        <v>0</v>
      </c>
      <c r="B2119" s="136">
        <f>Ocorrências!B2115</f>
        <v>0</v>
      </c>
      <c r="C2119" s="136">
        <f>Ocorrências!C2115</f>
        <v>0</v>
      </c>
      <c r="D2119" s="136">
        <f>Ocorrências!D2115</f>
        <v>0</v>
      </c>
      <c r="E2119" s="136">
        <f>Ocorrências!E2115</f>
        <v>0</v>
      </c>
      <c r="F2119" s="136">
        <f>Ocorrências!F2115</f>
        <v>0</v>
      </c>
      <c r="G2119" s="135">
        <f>Ocorrências!A2115</f>
        <v>0</v>
      </c>
      <c r="H2119" s="136">
        <f>Ocorrências!H2115</f>
        <v>0</v>
      </c>
    </row>
    <row r="2120" spans="1:8" x14ac:dyDescent="0.2">
      <c r="A2120" s="156">
        <f>Ocorrências!G2116</f>
        <v>0</v>
      </c>
      <c r="B2120" s="136">
        <f>Ocorrências!B2116</f>
        <v>0</v>
      </c>
      <c r="C2120" s="136">
        <f>Ocorrências!C2116</f>
        <v>0</v>
      </c>
      <c r="D2120" s="136">
        <f>Ocorrências!D2116</f>
        <v>0</v>
      </c>
      <c r="E2120" s="136">
        <f>Ocorrências!E2116</f>
        <v>0</v>
      </c>
      <c r="F2120" s="136">
        <f>Ocorrências!F2116</f>
        <v>0</v>
      </c>
      <c r="G2120" s="135">
        <f>Ocorrências!A2116</f>
        <v>0</v>
      </c>
      <c r="H2120" s="136">
        <f>Ocorrências!H2116</f>
        <v>0</v>
      </c>
    </row>
    <row r="2121" spans="1:8" x14ac:dyDescent="0.2">
      <c r="A2121" s="156">
        <f>Ocorrências!G2117</f>
        <v>0</v>
      </c>
      <c r="B2121" s="136">
        <f>Ocorrências!B2117</f>
        <v>0</v>
      </c>
      <c r="C2121" s="136">
        <f>Ocorrências!C2117</f>
        <v>0</v>
      </c>
      <c r="D2121" s="136">
        <f>Ocorrências!D2117</f>
        <v>0</v>
      </c>
      <c r="E2121" s="136">
        <f>Ocorrências!E2117</f>
        <v>0</v>
      </c>
      <c r="F2121" s="136">
        <f>Ocorrências!F2117</f>
        <v>0</v>
      </c>
      <c r="G2121" s="135">
        <f>Ocorrências!A2117</f>
        <v>0</v>
      </c>
      <c r="H2121" s="136">
        <f>Ocorrências!H2117</f>
        <v>0</v>
      </c>
    </row>
    <row r="2122" spans="1:8" x14ac:dyDescent="0.2">
      <c r="A2122" s="156">
        <f>Ocorrências!G2118</f>
        <v>0</v>
      </c>
      <c r="B2122" s="136">
        <f>Ocorrências!B2118</f>
        <v>0</v>
      </c>
      <c r="C2122" s="136">
        <f>Ocorrências!C2118</f>
        <v>0</v>
      </c>
      <c r="D2122" s="136">
        <f>Ocorrências!D2118</f>
        <v>0</v>
      </c>
      <c r="E2122" s="136">
        <f>Ocorrências!E2118</f>
        <v>0</v>
      </c>
      <c r="F2122" s="136">
        <f>Ocorrências!F2118</f>
        <v>0</v>
      </c>
      <c r="G2122" s="135">
        <f>Ocorrências!A2118</f>
        <v>0</v>
      </c>
      <c r="H2122" s="136">
        <f>Ocorrências!H2118</f>
        <v>0</v>
      </c>
    </row>
    <row r="2123" spans="1:8" x14ac:dyDescent="0.2">
      <c r="A2123" s="156">
        <f>Ocorrências!G2119</f>
        <v>0</v>
      </c>
      <c r="B2123" s="136">
        <f>Ocorrências!B2119</f>
        <v>0</v>
      </c>
      <c r="C2123" s="136">
        <f>Ocorrências!C2119</f>
        <v>0</v>
      </c>
      <c r="D2123" s="136">
        <f>Ocorrências!D2119</f>
        <v>0</v>
      </c>
      <c r="E2123" s="136">
        <f>Ocorrências!E2119</f>
        <v>0</v>
      </c>
      <c r="F2123" s="136">
        <f>Ocorrências!F2119</f>
        <v>0</v>
      </c>
      <c r="G2123" s="135">
        <f>Ocorrências!A2119</f>
        <v>0</v>
      </c>
      <c r="H2123" s="136">
        <f>Ocorrências!H2119</f>
        <v>0</v>
      </c>
    </row>
    <row r="2124" spans="1:8" x14ac:dyDescent="0.2">
      <c r="A2124" s="156">
        <f>Ocorrências!G2120</f>
        <v>0</v>
      </c>
      <c r="B2124" s="136">
        <f>Ocorrências!B2120</f>
        <v>0</v>
      </c>
      <c r="C2124" s="136">
        <f>Ocorrências!C2120</f>
        <v>0</v>
      </c>
      <c r="D2124" s="136">
        <f>Ocorrências!D2120</f>
        <v>0</v>
      </c>
      <c r="E2124" s="136">
        <f>Ocorrências!E2120</f>
        <v>0</v>
      </c>
      <c r="F2124" s="136">
        <f>Ocorrências!F2120</f>
        <v>0</v>
      </c>
      <c r="G2124" s="135">
        <f>Ocorrências!A2120</f>
        <v>0</v>
      </c>
      <c r="H2124" s="136">
        <f>Ocorrências!H2120</f>
        <v>0</v>
      </c>
    </row>
    <row r="2125" spans="1:8" x14ac:dyDescent="0.2">
      <c r="A2125" s="156">
        <f>Ocorrências!G2121</f>
        <v>0</v>
      </c>
      <c r="B2125" s="136">
        <f>Ocorrências!B2121</f>
        <v>0</v>
      </c>
      <c r="C2125" s="136">
        <f>Ocorrências!C2121</f>
        <v>0</v>
      </c>
      <c r="D2125" s="136">
        <f>Ocorrências!D2121</f>
        <v>0</v>
      </c>
      <c r="E2125" s="136">
        <f>Ocorrências!E2121</f>
        <v>0</v>
      </c>
      <c r="F2125" s="136">
        <f>Ocorrências!F2121</f>
        <v>0</v>
      </c>
      <c r="G2125" s="135">
        <f>Ocorrências!A2121</f>
        <v>0</v>
      </c>
      <c r="H2125" s="136">
        <f>Ocorrências!H2121</f>
        <v>0</v>
      </c>
    </row>
    <row r="2126" spans="1:8" x14ac:dyDescent="0.2">
      <c r="A2126" s="156">
        <f>Ocorrências!G2122</f>
        <v>0</v>
      </c>
      <c r="B2126" s="136">
        <f>Ocorrências!B2122</f>
        <v>0</v>
      </c>
      <c r="C2126" s="136">
        <f>Ocorrências!C2122</f>
        <v>0</v>
      </c>
      <c r="D2126" s="136">
        <f>Ocorrências!D2122</f>
        <v>0</v>
      </c>
      <c r="E2126" s="136">
        <f>Ocorrências!E2122</f>
        <v>0</v>
      </c>
      <c r="F2126" s="136">
        <f>Ocorrências!F2122</f>
        <v>0</v>
      </c>
      <c r="G2126" s="135">
        <f>Ocorrências!A2122</f>
        <v>0</v>
      </c>
      <c r="H2126" s="136">
        <f>Ocorrências!H2122</f>
        <v>0</v>
      </c>
    </row>
    <row r="2127" spans="1:8" x14ac:dyDescent="0.2">
      <c r="A2127" s="156">
        <f>Ocorrências!G2123</f>
        <v>0</v>
      </c>
      <c r="B2127" s="136">
        <f>Ocorrências!B2123</f>
        <v>0</v>
      </c>
      <c r="C2127" s="136">
        <f>Ocorrências!C2123</f>
        <v>0</v>
      </c>
      <c r="D2127" s="136">
        <f>Ocorrências!D2123</f>
        <v>0</v>
      </c>
      <c r="E2127" s="136">
        <f>Ocorrências!E2123</f>
        <v>0</v>
      </c>
      <c r="F2127" s="136">
        <f>Ocorrências!F2123</f>
        <v>0</v>
      </c>
      <c r="G2127" s="135">
        <f>Ocorrências!A2123</f>
        <v>0</v>
      </c>
      <c r="H2127" s="136">
        <f>Ocorrências!H2123</f>
        <v>0</v>
      </c>
    </row>
    <row r="2128" spans="1:8" x14ac:dyDescent="0.2">
      <c r="A2128" s="156">
        <f>Ocorrências!G2124</f>
        <v>0</v>
      </c>
      <c r="B2128" s="136">
        <f>Ocorrências!B2124</f>
        <v>0</v>
      </c>
      <c r="C2128" s="136">
        <f>Ocorrências!C2124</f>
        <v>0</v>
      </c>
      <c r="D2128" s="136">
        <f>Ocorrências!D2124</f>
        <v>0</v>
      </c>
      <c r="E2128" s="136">
        <f>Ocorrências!E2124</f>
        <v>0</v>
      </c>
      <c r="F2128" s="136">
        <f>Ocorrências!F2124</f>
        <v>0</v>
      </c>
      <c r="G2128" s="135">
        <f>Ocorrências!A2124</f>
        <v>0</v>
      </c>
      <c r="H2128" s="136">
        <f>Ocorrências!H2124</f>
        <v>0</v>
      </c>
    </row>
    <row r="2129" spans="1:8" x14ac:dyDescent="0.2">
      <c r="A2129" s="156">
        <f>Ocorrências!G2125</f>
        <v>0</v>
      </c>
      <c r="B2129" s="136">
        <f>Ocorrências!B2125</f>
        <v>0</v>
      </c>
      <c r="C2129" s="136">
        <f>Ocorrências!C2125</f>
        <v>0</v>
      </c>
      <c r="D2129" s="136">
        <f>Ocorrências!D2125</f>
        <v>0</v>
      </c>
      <c r="E2129" s="136">
        <f>Ocorrências!E2125</f>
        <v>0</v>
      </c>
      <c r="F2129" s="136">
        <f>Ocorrências!F2125</f>
        <v>0</v>
      </c>
      <c r="G2129" s="135">
        <f>Ocorrências!A2125</f>
        <v>0</v>
      </c>
      <c r="H2129" s="136">
        <f>Ocorrências!H2125</f>
        <v>0</v>
      </c>
    </row>
    <row r="2130" spans="1:8" x14ac:dyDescent="0.2">
      <c r="A2130" s="156">
        <f>Ocorrências!G2126</f>
        <v>0</v>
      </c>
      <c r="B2130" s="136">
        <f>Ocorrências!B2126</f>
        <v>0</v>
      </c>
      <c r="C2130" s="136">
        <f>Ocorrências!C2126</f>
        <v>0</v>
      </c>
      <c r="D2130" s="136">
        <f>Ocorrências!D2126</f>
        <v>0</v>
      </c>
      <c r="E2130" s="136">
        <f>Ocorrências!E2126</f>
        <v>0</v>
      </c>
      <c r="F2130" s="136">
        <f>Ocorrências!F2126</f>
        <v>0</v>
      </c>
      <c r="G2130" s="135">
        <f>Ocorrências!A2126</f>
        <v>0</v>
      </c>
      <c r="H2130" s="136">
        <f>Ocorrências!H2126</f>
        <v>0</v>
      </c>
    </row>
    <row r="2131" spans="1:8" x14ac:dyDescent="0.2">
      <c r="A2131" s="156">
        <f>Ocorrências!G2127</f>
        <v>0</v>
      </c>
      <c r="B2131" s="136">
        <f>Ocorrências!B2127</f>
        <v>0</v>
      </c>
      <c r="C2131" s="136">
        <f>Ocorrências!C2127</f>
        <v>0</v>
      </c>
      <c r="D2131" s="136">
        <f>Ocorrências!D2127</f>
        <v>0</v>
      </c>
      <c r="E2131" s="136">
        <f>Ocorrências!E2127</f>
        <v>0</v>
      </c>
      <c r="F2131" s="136">
        <f>Ocorrências!F2127</f>
        <v>0</v>
      </c>
      <c r="G2131" s="135">
        <f>Ocorrências!A2127</f>
        <v>0</v>
      </c>
      <c r="H2131" s="136">
        <f>Ocorrências!H2127</f>
        <v>0</v>
      </c>
    </row>
    <row r="2132" spans="1:8" x14ac:dyDescent="0.2">
      <c r="A2132" s="156">
        <f>Ocorrências!G2128</f>
        <v>0</v>
      </c>
      <c r="B2132" s="136">
        <f>Ocorrências!B2128</f>
        <v>0</v>
      </c>
      <c r="C2132" s="136">
        <f>Ocorrências!C2128</f>
        <v>0</v>
      </c>
      <c r="D2132" s="136">
        <f>Ocorrências!D2128</f>
        <v>0</v>
      </c>
      <c r="E2132" s="136">
        <f>Ocorrências!E2128</f>
        <v>0</v>
      </c>
      <c r="F2132" s="136">
        <f>Ocorrências!F2128</f>
        <v>0</v>
      </c>
      <c r="G2132" s="135">
        <f>Ocorrências!A2128</f>
        <v>0</v>
      </c>
      <c r="H2132" s="136">
        <f>Ocorrências!H2128</f>
        <v>0</v>
      </c>
    </row>
    <row r="2133" spans="1:8" x14ac:dyDescent="0.2">
      <c r="A2133" s="156">
        <f>Ocorrências!G2129</f>
        <v>0</v>
      </c>
      <c r="B2133" s="136">
        <f>Ocorrências!B2129</f>
        <v>0</v>
      </c>
      <c r="C2133" s="136">
        <f>Ocorrências!C2129</f>
        <v>0</v>
      </c>
      <c r="D2133" s="136">
        <f>Ocorrências!D2129</f>
        <v>0</v>
      </c>
      <c r="E2133" s="136">
        <f>Ocorrências!E2129</f>
        <v>0</v>
      </c>
      <c r="F2133" s="136">
        <f>Ocorrências!F2129</f>
        <v>0</v>
      </c>
      <c r="G2133" s="135">
        <f>Ocorrências!A2129</f>
        <v>0</v>
      </c>
      <c r="H2133" s="136">
        <f>Ocorrências!H2129</f>
        <v>0</v>
      </c>
    </row>
    <row r="2134" spans="1:8" x14ac:dyDescent="0.2">
      <c r="A2134" s="156">
        <f>Ocorrências!G2130</f>
        <v>0</v>
      </c>
      <c r="B2134" s="136">
        <f>Ocorrências!B2130</f>
        <v>0</v>
      </c>
      <c r="C2134" s="136">
        <f>Ocorrências!C2130</f>
        <v>0</v>
      </c>
      <c r="D2134" s="136">
        <f>Ocorrências!D2130</f>
        <v>0</v>
      </c>
      <c r="E2134" s="136">
        <f>Ocorrências!E2130</f>
        <v>0</v>
      </c>
      <c r="F2134" s="136">
        <f>Ocorrências!F2130</f>
        <v>0</v>
      </c>
      <c r="G2134" s="135">
        <f>Ocorrências!A2130</f>
        <v>0</v>
      </c>
      <c r="H2134" s="136">
        <f>Ocorrências!H2130</f>
        <v>0</v>
      </c>
    </row>
    <row r="2135" spans="1:8" x14ac:dyDescent="0.2">
      <c r="A2135" s="156">
        <f>Ocorrências!G2131</f>
        <v>0</v>
      </c>
      <c r="B2135" s="136">
        <f>Ocorrências!B2131</f>
        <v>0</v>
      </c>
      <c r="C2135" s="136">
        <f>Ocorrências!C2131</f>
        <v>0</v>
      </c>
      <c r="D2135" s="136">
        <f>Ocorrências!D2131</f>
        <v>0</v>
      </c>
      <c r="E2135" s="136">
        <f>Ocorrências!E2131</f>
        <v>0</v>
      </c>
      <c r="F2135" s="136">
        <f>Ocorrências!F2131</f>
        <v>0</v>
      </c>
      <c r="G2135" s="135">
        <f>Ocorrências!A2131</f>
        <v>0</v>
      </c>
      <c r="H2135" s="136">
        <f>Ocorrências!H2131</f>
        <v>0</v>
      </c>
    </row>
    <row r="2136" spans="1:8" x14ac:dyDescent="0.2">
      <c r="A2136" s="156">
        <f>Ocorrências!G2132</f>
        <v>0</v>
      </c>
      <c r="B2136" s="136">
        <f>Ocorrências!B2132</f>
        <v>0</v>
      </c>
      <c r="C2136" s="136">
        <f>Ocorrências!C2132</f>
        <v>0</v>
      </c>
      <c r="D2136" s="136">
        <f>Ocorrências!D2132</f>
        <v>0</v>
      </c>
      <c r="E2136" s="136">
        <f>Ocorrências!E2132</f>
        <v>0</v>
      </c>
      <c r="F2136" s="136">
        <f>Ocorrências!F2132</f>
        <v>0</v>
      </c>
      <c r="G2136" s="135">
        <f>Ocorrências!A2132</f>
        <v>0</v>
      </c>
      <c r="H2136" s="136">
        <f>Ocorrências!H2132</f>
        <v>0</v>
      </c>
    </row>
    <row r="2137" spans="1:8" x14ac:dyDescent="0.2">
      <c r="A2137" s="156">
        <f>Ocorrências!G2133</f>
        <v>0</v>
      </c>
      <c r="B2137" s="136">
        <f>Ocorrências!B2133</f>
        <v>0</v>
      </c>
      <c r="C2137" s="136">
        <f>Ocorrências!C2133</f>
        <v>0</v>
      </c>
      <c r="D2137" s="136">
        <f>Ocorrências!D2133</f>
        <v>0</v>
      </c>
      <c r="E2137" s="136">
        <f>Ocorrências!E2133</f>
        <v>0</v>
      </c>
      <c r="F2137" s="136">
        <f>Ocorrências!F2133</f>
        <v>0</v>
      </c>
      <c r="G2137" s="135">
        <f>Ocorrências!A2133</f>
        <v>0</v>
      </c>
      <c r="H2137" s="136">
        <f>Ocorrências!H2133</f>
        <v>0</v>
      </c>
    </row>
    <row r="2138" spans="1:8" x14ac:dyDescent="0.2">
      <c r="A2138" s="156">
        <f>Ocorrências!G2134</f>
        <v>0</v>
      </c>
      <c r="B2138" s="136">
        <f>Ocorrências!B2134</f>
        <v>0</v>
      </c>
      <c r="C2138" s="136">
        <f>Ocorrências!C2134</f>
        <v>0</v>
      </c>
      <c r="D2138" s="136">
        <f>Ocorrências!D2134</f>
        <v>0</v>
      </c>
      <c r="E2138" s="136">
        <f>Ocorrências!E2134</f>
        <v>0</v>
      </c>
      <c r="F2138" s="136">
        <f>Ocorrências!F2134</f>
        <v>0</v>
      </c>
      <c r="G2138" s="135">
        <f>Ocorrências!A2134</f>
        <v>0</v>
      </c>
      <c r="H2138" s="136">
        <f>Ocorrências!H2134</f>
        <v>0</v>
      </c>
    </row>
    <row r="2139" spans="1:8" x14ac:dyDescent="0.2">
      <c r="A2139" s="156">
        <f>Ocorrências!G2135</f>
        <v>0</v>
      </c>
      <c r="B2139" s="136">
        <f>Ocorrências!B2135</f>
        <v>0</v>
      </c>
      <c r="C2139" s="136">
        <f>Ocorrências!C2135</f>
        <v>0</v>
      </c>
      <c r="D2139" s="136">
        <f>Ocorrências!D2135</f>
        <v>0</v>
      </c>
      <c r="E2139" s="136">
        <f>Ocorrências!E2135</f>
        <v>0</v>
      </c>
      <c r="F2139" s="136">
        <f>Ocorrências!F2135</f>
        <v>0</v>
      </c>
      <c r="G2139" s="135">
        <f>Ocorrências!A2135</f>
        <v>0</v>
      </c>
      <c r="H2139" s="136">
        <f>Ocorrências!H2135</f>
        <v>0</v>
      </c>
    </row>
    <row r="2140" spans="1:8" x14ac:dyDescent="0.2">
      <c r="A2140" s="156">
        <f>Ocorrências!G2136</f>
        <v>0</v>
      </c>
      <c r="B2140" s="136">
        <f>Ocorrências!B2136</f>
        <v>0</v>
      </c>
      <c r="C2140" s="136">
        <f>Ocorrências!C2136</f>
        <v>0</v>
      </c>
      <c r="D2140" s="136">
        <f>Ocorrências!D2136</f>
        <v>0</v>
      </c>
      <c r="E2140" s="136">
        <f>Ocorrências!E2136</f>
        <v>0</v>
      </c>
      <c r="F2140" s="136">
        <f>Ocorrências!F2136</f>
        <v>0</v>
      </c>
      <c r="G2140" s="135">
        <f>Ocorrências!A2136</f>
        <v>0</v>
      </c>
      <c r="H2140" s="136">
        <f>Ocorrências!H2136</f>
        <v>0</v>
      </c>
    </row>
    <row r="2141" spans="1:8" x14ac:dyDescent="0.2">
      <c r="A2141" s="156">
        <f>Ocorrências!G2137</f>
        <v>0</v>
      </c>
      <c r="B2141" s="136">
        <f>Ocorrências!B2137</f>
        <v>0</v>
      </c>
      <c r="C2141" s="136">
        <f>Ocorrências!C2137</f>
        <v>0</v>
      </c>
      <c r="D2141" s="136">
        <f>Ocorrências!D2137</f>
        <v>0</v>
      </c>
      <c r="E2141" s="136">
        <f>Ocorrências!E2137</f>
        <v>0</v>
      </c>
      <c r="F2141" s="136">
        <f>Ocorrências!F2137</f>
        <v>0</v>
      </c>
      <c r="G2141" s="135">
        <f>Ocorrências!A2137</f>
        <v>0</v>
      </c>
      <c r="H2141" s="136">
        <f>Ocorrências!H2137</f>
        <v>0</v>
      </c>
    </row>
    <row r="2142" spans="1:8" x14ac:dyDescent="0.2">
      <c r="A2142" s="156">
        <f>Ocorrências!G2138</f>
        <v>0</v>
      </c>
      <c r="B2142" s="136">
        <f>Ocorrências!B2138</f>
        <v>0</v>
      </c>
      <c r="C2142" s="136">
        <f>Ocorrências!C2138</f>
        <v>0</v>
      </c>
      <c r="D2142" s="136">
        <f>Ocorrências!D2138</f>
        <v>0</v>
      </c>
      <c r="E2142" s="136">
        <f>Ocorrências!E2138</f>
        <v>0</v>
      </c>
      <c r="F2142" s="136">
        <f>Ocorrências!F2138</f>
        <v>0</v>
      </c>
      <c r="G2142" s="135">
        <f>Ocorrências!A2138</f>
        <v>0</v>
      </c>
      <c r="H2142" s="136">
        <f>Ocorrências!H2138</f>
        <v>0</v>
      </c>
    </row>
    <row r="2143" spans="1:8" x14ac:dyDescent="0.2">
      <c r="A2143" s="156">
        <f>Ocorrências!G2139</f>
        <v>0</v>
      </c>
      <c r="B2143" s="136">
        <f>Ocorrências!B2139</f>
        <v>0</v>
      </c>
      <c r="C2143" s="136">
        <f>Ocorrências!C2139</f>
        <v>0</v>
      </c>
      <c r="D2143" s="136">
        <f>Ocorrências!D2139</f>
        <v>0</v>
      </c>
      <c r="E2143" s="136">
        <f>Ocorrências!E2139</f>
        <v>0</v>
      </c>
      <c r="F2143" s="136">
        <f>Ocorrências!F2139</f>
        <v>0</v>
      </c>
      <c r="G2143" s="135">
        <f>Ocorrências!A2139</f>
        <v>0</v>
      </c>
      <c r="H2143" s="136">
        <f>Ocorrências!H2139</f>
        <v>0</v>
      </c>
    </row>
    <row r="2144" spans="1:8" x14ac:dyDescent="0.2">
      <c r="A2144" s="156">
        <f>Ocorrências!G2140</f>
        <v>0</v>
      </c>
      <c r="B2144" s="136">
        <f>Ocorrências!B2140</f>
        <v>0</v>
      </c>
      <c r="C2144" s="136">
        <f>Ocorrências!C2140</f>
        <v>0</v>
      </c>
      <c r="D2144" s="136">
        <f>Ocorrências!D2140</f>
        <v>0</v>
      </c>
      <c r="E2144" s="136">
        <f>Ocorrências!E2140</f>
        <v>0</v>
      </c>
      <c r="F2144" s="136">
        <f>Ocorrências!F2140</f>
        <v>0</v>
      </c>
      <c r="G2144" s="135">
        <f>Ocorrências!A2140</f>
        <v>0</v>
      </c>
      <c r="H2144" s="136">
        <f>Ocorrências!H2140</f>
        <v>0</v>
      </c>
    </row>
    <row r="2145" spans="1:8" x14ac:dyDescent="0.2">
      <c r="A2145" s="156">
        <f>Ocorrências!G2141</f>
        <v>0</v>
      </c>
      <c r="B2145" s="136">
        <f>Ocorrências!B2141</f>
        <v>0</v>
      </c>
      <c r="C2145" s="136">
        <f>Ocorrências!C2141</f>
        <v>0</v>
      </c>
      <c r="D2145" s="136">
        <f>Ocorrências!D2141</f>
        <v>0</v>
      </c>
      <c r="E2145" s="136">
        <f>Ocorrências!E2141</f>
        <v>0</v>
      </c>
      <c r="F2145" s="136">
        <f>Ocorrências!F2141</f>
        <v>0</v>
      </c>
      <c r="G2145" s="135">
        <f>Ocorrências!A2141</f>
        <v>0</v>
      </c>
      <c r="H2145" s="136">
        <f>Ocorrências!H2141</f>
        <v>0</v>
      </c>
    </row>
    <row r="2146" spans="1:8" x14ac:dyDescent="0.2">
      <c r="A2146" s="156">
        <f>Ocorrências!G2142</f>
        <v>0</v>
      </c>
      <c r="B2146" s="136">
        <f>Ocorrências!B2142</f>
        <v>0</v>
      </c>
      <c r="C2146" s="136">
        <f>Ocorrências!C2142</f>
        <v>0</v>
      </c>
      <c r="D2146" s="136">
        <f>Ocorrências!D2142</f>
        <v>0</v>
      </c>
      <c r="E2146" s="136">
        <f>Ocorrências!E2142</f>
        <v>0</v>
      </c>
      <c r="F2146" s="136">
        <f>Ocorrências!F2142</f>
        <v>0</v>
      </c>
      <c r="G2146" s="135">
        <f>Ocorrências!A2142</f>
        <v>0</v>
      </c>
      <c r="H2146" s="136">
        <f>Ocorrências!H2142</f>
        <v>0</v>
      </c>
    </row>
    <row r="2147" spans="1:8" x14ac:dyDescent="0.2">
      <c r="A2147" s="156">
        <f>Ocorrências!G2143</f>
        <v>0</v>
      </c>
      <c r="B2147" s="136">
        <f>Ocorrências!B2143</f>
        <v>0</v>
      </c>
      <c r="C2147" s="136">
        <f>Ocorrências!C2143</f>
        <v>0</v>
      </c>
      <c r="D2147" s="136">
        <f>Ocorrências!D2143</f>
        <v>0</v>
      </c>
      <c r="E2147" s="136">
        <f>Ocorrências!E2143</f>
        <v>0</v>
      </c>
      <c r="F2147" s="136">
        <f>Ocorrências!F2143</f>
        <v>0</v>
      </c>
      <c r="G2147" s="135">
        <f>Ocorrências!A2143</f>
        <v>0</v>
      </c>
      <c r="H2147" s="136">
        <f>Ocorrências!H2143</f>
        <v>0</v>
      </c>
    </row>
    <row r="2148" spans="1:8" x14ac:dyDescent="0.2">
      <c r="A2148" s="156">
        <f>Ocorrências!G2144</f>
        <v>0</v>
      </c>
      <c r="B2148" s="136">
        <f>Ocorrências!B2144</f>
        <v>0</v>
      </c>
      <c r="C2148" s="136">
        <f>Ocorrências!C2144</f>
        <v>0</v>
      </c>
      <c r="D2148" s="136">
        <f>Ocorrências!D2144</f>
        <v>0</v>
      </c>
      <c r="E2148" s="136">
        <f>Ocorrências!E2144</f>
        <v>0</v>
      </c>
      <c r="F2148" s="136">
        <f>Ocorrências!F2144</f>
        <v>0</v>
      </c>
      <c r="G2148" s="135">
        <f>Ocorrências!A2144</f>
        <v>0</v>
      </c>
      <c r="H2148" s="136">
        <f>Ocorrências!H2144</f>
        <v>0</v>
      </c>
    </row>
    <row r="2149" spans="1:8" x14ac:dyDescent="0.2">
      <c r="A2149" s="156">
        <f>Ocorrências!G2145</f>
        <v>0</v>
      </c>
      <c r="B2149" s="136">
        <f>Ocorrências!B2145</f>
        <v>0</v>
      </c>
      <c r="C2149" s="136">
        <f>Ocorrências!C2145</f>
        <v>0</v>
      </c>
      <c r="D2149" s="136">
        <f>Ocorrências!D2145</f>
        <v>0</v>
      </c>
      <c r="E2149" s="136">
        <f>Ocorrências!E2145</f>
        <v>0</v>
      </c>
      <c r="F2149" s="136">
        <f>Ocorrências!F2145</f>
        <v>0</v>
      </c>
      <c r="G2149" s="135">
        <f>Ocorrências!A2145</f>
        <v>0</v>
      </c>
      <c r="H2149" s="136">
        <f>Ocorrências!H2145</f>
        <v>0</v>
      </c>
    </row>
    <row r="2150" spans="1:8" x14ac:dyDescent="0.2">
      <c r="A2150" s="156">
        <f>Ocorrências!G2146</f>
        <v>0</v>
      </c>
      <c r="B2150" s="136">
        <f>Ocorrências!B2146</f>
        <v>0</v>
      </c>
      <c r="C2150" s="136">
        <f>Ocorrências!C2146</f>
        <v>0</v>
      </c>
      <c r="D2150" s="136">
        <f>Ocorrências!D2146</f>
        <v>0</v>
      </c>
      <c r="E2150" s="136">
        <f>Ocorrências!E2146</f>
        <v>0</v>
      </c>
      <c r="F2150" s="136">
        <f>Ocorrências!F2146</f>
        <v>0</v>
      </c>
      <c r="G2150" s="135">
        <f>Ocorrências!A2146</f>
        <v>0</v>
      </c>
      <c r="H2150" s="136">
        <f>Ocorrências!H2146</f>
        <v>0</v>
      </c>
    </row>
    <row r="2151" spans="1:8" x14ac:dyDescent="0.2">
      <c r="A2151" s="156">
        <f>Ocorrências!G2147</f>
        <v>0</v>
      </c>
      <c r="B2151" s="136">
        <f>Ocorrências!B2147</f>
        <v>0</v>
      </c>
      <c r="C2151" s="136">
        <f>Ocorrências!C2147</f>
        <v>0</v>
      </c>
      <c r="D2151" s="136">
        <f>Ocorrências!D2147</f>
        <v>0</v>
      </c>
      <c r="E2151" s="136">
        <f>Ocorrências!E2147</f>
        <v>0</v>
      </c>
      <c r="F2151" s="136">
        <f>Ocorrências!F2147</f>
        <v>0</v>
      </c>
      <c r="G2151" s="135">
        <f>Ocorrências!A2147</f>
        <v>0</v>
      </c>
      <c r="H2151" s="136">
        <f>Ocorrências!H2147</f>
        <v>0</v>
      </c>
    </row>
    <row r="2152" spans="1:8" x14ac:dyDescent="0.2">
      <c r="A2152" s="156">
        <f>Ocorrências!G2148</f>
        <v>0</v>
      </c>
      <c r="B2152" s="136">
        <f>Ocorrências!B2148</f>
        <v>0</v>
      </c>
      <c r="C2152" s="136">
        <f>Ocorrências!C2148</f>
        <v>0</v>
      </c>
      <c r="D2152" s="136">
        <f>Ocorrências!D2148</f>
        <v>0</v>
      </c>
      <c r="E2152" s="136">
        <f>Ocorrências!E2148</f>
        <v>0</v>
      </c>
      <c r="F2152" s="136">
        <f>Ocorrências!F2148</f>
        <v>0</v>
      </c>
      <c r="G2152" s="135">
        <f>Ocorrências!A2148</f>
        <v>0</v>
      </c>
      <c r="H2152" s="136">
        <f>Ocorrências!H2148</f>
        <v>0</v>
      </c>
    </row>
    <row r="2153" spans="1:8" x14ac:dyDescent="0.2">
      <c r="A2153" s="156">
        <f>Ocorrências!G2149</f>
        <v>0</v>
      </c>
      <c r="B2153" s="136">
        <f>Ocorrências!B2149</f>
        <v>0</v>
      </c>
      <c r="C2153" s="136">
        <f>Ocorrências!C2149</f>
        <v>0</v>
      </c>
      <c r="D2153" s="136">
        <f>Ocorrências!D2149</f>
        <v>0</v>
      </c>
      <c r="E2153" s="136">
        <f>Ocorrências!E2149</f>
        <v>0</v>
      </c>
      <c r="F2153" s="136">
        <f>Ocorrências!F2149</f>
        <v>0</v>
      </c>
      <c r="G2153" s="135">
        <f>Ocorrências!A2149</f>
        <v>0</v>
      </c>
      <c r="H2153" s="136">
        <f>Ocorrências!H2149</f>
        <v>0</v>
      </c>
    </row>
    <row r="2154" spans="1:8" x14ac:dyDescent="0.2">
      <c r="A2154" s="156">
        <f>Ocorrências!G2150</f>
        <v>0</v>
      </c>
      <c r="B2154" s="136">
        <f>Ocorrências!B2150</f>
        <v>0</v>
      </c>
      <c r="C2154" s="136">
        <f>Ocorrências!C2150</f>
        <v>0</v>
      </c>
      <c r="D2154" s="136">
        <f>Ocorrências!D2150</f>
        <v>0</v>
      </c>
      <c r="E2154" s="136">
        <f>Ocorrências!E2150</f>
        <v>0</v>
      </c>
      <c r="F2154" s="136">
        <f>Ocorrências!F2150</f>
        <v>0</v>
      </c>
      <c r="G2154" s="135">
        <f>Ocorrências!A2150</f>
        <v>0</v>
      </c>
      <c r="H2154" s="136">
        <f>Ocorrências!H2150</f>
        <v>0</v>
      </c>
    </row>
    <row r="2155" spans="1:8" x14ac:dyDescent="0.2">
      <c r="A2155" s="156">
        <f>Ocorrências!G2151</f>
        <v>0</v>
      </c>
      <c r="B2155" s="136">
        <f>Ocorrências!B2151</f>
        <v>0</v>
      </c>
      <c r="C2155" s="136">
        <f>Ocorrências!C2151</f>
        <v>0</v>
      </c>
      <c r="D2155" s="136">
        <f>Ocorrências!D2151</f>
        <v>0</v>
      </c>
      <c r="E2155" s="136">
        <f>Ocorrências!E2151</f>
        <v>0</v>
      </c>
      <c r="F2155" s="136">
        <f>Ocorrências!F2151</f>
        <v>0</v>
      </c>
      <c r="G2155" s="135">
        <f>Ocorrências!A2151</f>
        <v>0</v>
      </c>
      <c r="H2155" s="136">
        <f>Ocorrências!H2151</f>
        <v>0</v>
      </c>
    </row>
    <row r="2156" spans="1:8" x14ac:dyDescent="0.2">
      <c r="A2156" s="156">
        <f>Ocorrências!G2152</f>
        <v>0</v>
      </c>
      <c r="B2156" s="136">
        <f>Ocorrências!B2152</f>
        <v>0</v>
      </c>
      <c r="C2156" s="136">
        <f>Ocorrências!C2152</f>
        <v>0</v>
      </c>
      <c r="D2156" s="136">
        <f>Ocorrências!D2152</f>
        <v>0</v>
      </c>
      <c r="E2156" s="136">
        <f>Ocorrências!E2152</f>
        <v>0</v>
      </c>
      <c r="F2156" s="136">
        <f>Ocorrências!F2152</f>
        <v>0</v>
      </c>
      <c r="G2156" s="135">
        <f>Ocorrências!A2152</f>
        <v>0</v>
      </c>
      <c r="H2156" s="136">
        <f>Ocorrências!H2152</f>
        <v>0</v>
      </c>
    </row>
    <row r="2157" spans="1:8" x14ac:dyDescent="0.2">
      <c r="A2157" s="156">
        <f>Ocorrências!G2153</f>
        <v>0</v>
      </c>
      <c r="B2157" s="136">
        <f>Ocorrências!B2153</f>
        <v>0</v>
      </c>
      <c r="C2157" s="136">
        <f>Ocorrências!C2153</f>
        <v>0</v>
      </c>
      <c r="D2157" s="136">
        <f>Ocorrências!D2153</f>
        <v>0</v>
      </c>
      <c r="E2157" s="136">
        <f>Ocorrências!E2153</f>
        <v>0</v>
      </c>
      <c r="F2157" s="136">
        <f>Ocorrências!F2153</f>
        <v>0</v>
      </c>
      <c r="G2157" s="135">
        <f>Ocorrências!A2153</f>
        <v>0</v>
      </c>
      <c r="H2157" s="136">
        <f>Ocorrências!H2153</f>
        <v>0</v>
      </c>
    </row>
    <row r="2158" spans="1:8" x14ac:dyDescent="0.2">
      <c r="A2158" s="156">
        <f>Ocorrências!G2154</f>
        <v>0</v>
      </c>
      <c r="B2158" s="136">
        <f>Ocorrências!B2154</f>
        <v>0</v>
      </c>
      <c r="C2158" s="136">
        <f>Ocorrências!C2154</f>
        <v>0</v>
      </c>
      <c r="D2158" s="136">
        <f>Ocorrências!D2154</f>
        <v>0</v>
      </c>
      <c r="E2158" s="136">
        <f>Ocorrências!E2154</f>
        <v>0</v>
      </c>
      <c r="F2158" s="136">
        <f>Ocorrências!F2154</f>
        <v>0</v>
      </c>
      <c r="G2158" s="135">
        <f>Ocorrências!A2154</f>
        <v>0</v>
      </c>
      <c r="H2158" s="136">
        <f>Ocorrências!H2154</f>
        <v>0</v>
      </c>
    </row>
    <row r="2159" spans="1:8" x14ac:dyDescent="0.2">
      <c r="A2159" s="156">
        <f>Ocorrências!G2155</f>
        <v>0</v>
      </c>
      <c r="B2159" s="136">
        <f>Ocorrências!B2155</f>
        <v>0</v>
      </c>
      <c r="C2159" s="136">
        <f>Ocorrências!C2155</f>
        <v>0</v>
      </c>
      <c r="D2159" s="136">
        <f>Ocorrências!D2155</f>
        <v>0</v>
      </c>
      <c r="E2159" s="136">
        <f>Ocorrências!E2155</f>
        <v>0</v>
      </c>
      <c r="F2159" s="136">
        <f>Ocorrências!F2155</f>
        <v>0</v>
      </c>
      <c r="G2159" s="135">
        <f>Ocorrências!A2155</f>
        <v>0</v>
      </c>
      <c r="H2159" s="136">
        <f>Ocorrências!H2155</f>
        <v>0</v>
      </c>
    </row>
    <row r="2160" spans="1:8" x14ac:dyDescent="0.2">
      <c r="A2160" s="156">
        <f>Ocorrências!G2156</f>
        <v>0</v>
      </c>
      <c r="B2160" s="136">
        <f>Ocorrências!B2156</f>
        <v>0</v>
      </c>
      <c r="C2160" s="136">
        <f>Ocorrências!C2156</f>
        <v>0</v>
      </c>
      <c r="D2160" s="136">
        <f>Ocorrências!D2156</f>
        <v>0</v>
      </c>
      <c r="E2160" s="136">
        <f>Ocorrências!E2156</f>
        <v>0</v>
      </c>
      <c r="F2160" s="136">
        <f>Ocorrências!F2156</f>
        <v>0</v>
      </c>
      <c r="G2160" s="135">
        <f>Ocorrências!A2156</f>
        <v>0</v>
      </c>
      <c r="H2160" s="136">
        <f>Ocorrências!H2156</f>
        <v>0</v>
      </c>
    </row>
    <row r="2161" spans="1:8" x14ac:dyDescent="0.2">
      <c r="A2161" s="156">
        <f>Ocorrências!G2157</f>
        <v>0</v>
      </c>
      <c r="B2161" s="136">
        <f>Ocorrências!B2157</f>
        <v>0</v>
      </c>
      <c r="C2161" s="136">
        <f>Ocorrências!C2157</f>
        <v>0</v>
      </c>
      <c r="D2161" s="136">
        <f>Ocorrências!D2157</f>
        <v>0</v>
      </c>
      <c r="E2161" s="136">
        <f>Ocorrências!E2157</f>
        <v>0</v>
      </c>
      <c r="F2161" s="136">
        <f>Ocorrências!F2157</f>
        <v>0</v>
      </c>
      <c r="G2161" s="135">
        <f>Ocorrências!A2157</f>
        <v>0</v>
      </c>
      <c r="H2161" s="136">
        <f>Ocorrências!H2157</f>
        <v>0</v>
      </c>
    </row>
    <row r="2162" spans="1:8" x14ac:dyDescent="0.2">
      <c r="A2162" s="156">
        <f>Ocorrências!G2158</f>
        <v>0</v>
      </c>
      <c r="B2162" s="136">
        <f>Ocorrências!B2158</f>
        <v>0</v>
      </c>
      <c r="C2162" s="136">
        <f>Ocorrências!C2158</f>
        <v>0</v>
      </c>
      <c r="D2162" s="136">
        <f>Ocorrências!D2158</f>
        <v>0</v>
      </c>
      <c r="E2162" s="136">
        <f>Ocorrências!E2158</f>
        <v>0</v>
      </c>
      <c r="F2162" s="136">
        <f>Ocorrências!F2158</f>
        <v>0</v>
      </c>
      <c r="G2162" s="135">
        <f>Ocorrências!A2158</f>
        <v>0</v>
      </c>
      <c r="H2162" s="136">
        <f>Ocorrências!H2158</f>
        <v>0</v>
      </c>
    </row>
    <row r="2163" spans="1:8" x14ac:dyDescent="0.2">
      <c r="A2163" s="156">
        <f>Ocorrências!G2159</f>
        <v>0</v>
      </c>
      <c r="B2163" s="136">
        <f>Ocorrências!B2159</f>
        <v>0</v>
      </c>
      <c r="C2163" s="136">
        <f>Ocorrências!C2159</f>
        <v>0</v>
      </c>
      <c r="D2163" s="136">
        <f>Ocorrências!D2159</f>
        <v>0</v>
      </c>
      <c r="E2163" s="136">
        <f>Ocorrências!E2159</f>
        <v>0</v>
      </c>
      <c r="F2163" s="136">
        <f>Ocorrências!F2159</f>
        <v>0</v>
      </c>
      <c r="G2163" s="135">
        <f>Ocorrências!A2159</f>
        <v>0</v>
      </c>
      <c r="H2163" s="136">
        <f>Ocorrências!H2159</f>
        <v>0</v>
      </c>
    </row>
    <row r="2164" spans="1:8" x14ac:dyDescent="0.2">
      <c r="A2164" s="156">
        <f>Ocorrências!G2160</f>
        <v>0</v>
      </c>
      <c r="B2164" s="136">
        <f>Ocorrências!B2160</f>
        <v>0</v>
      </c>
      <c r="C2164" s="136">
        <f>Ocorrências!C2160</f>
        <v>0</v>
      </c>
      <c r="D2164" s="136">
        <f>Ocorrências!D2160</f>
        <v>0</v>
      </c>
      <c r="E2164" s="136">
        <f>Ocorrências!E2160</f>
        <v>0</v>
      </c>
      <c r="F2164" s="136">
        <f>Ocorrências!F2160</f>
        <v>0</v>
      </c>
      <c r="G2164" s="135">
        <f>Ocorrências!A2160</f>
        <v>0</v>
      </c>
      <c r="H2164" s="136">
        <f>Ocorrências!H2160</f>
        <v>0</v>
      </c>
    </row>
    <row r="2165" spans="1:8" x14ac:dyDescent="0.2">
      <c r="A2165" s="156">
        <f>Ocorrências!G2161</f>
        <v>0</v>
      </c>
      <c r="B2165" s="136">
        <f>Ocorrências!B2161</f>
        <v>0</v>
      </c>
      <c r="C2165" s="136">
        <f>Ocorrências!C2161</f>
        <v>0</v>
      </c>
      <c r="D2165" s="136">
        <f>Ocorrências!D2161</f>
        <v>0</v>
      </c>
      <c r="E2165" s="136">
        <f>Ocorrências!E2161</f>
        <v>0</v>
      </c>
      <c r="F2165" s="136">
        <f>Ocorrências!F2161</f>
        <v>0</v>
      </c>
      <c r="G2165" s="135">
        <f>Ocorrências!A2161</f>
        <v>0</v>
      </c>
      <c r="H2165" s="136">
        <f>Ocorrências!H2161</f>
        <v>0</v>
      </c>
    </row>
    <row r="2166" spans="1:8" x14ac:dyDescent="0.2">
      <c r="A2166" s="156">
        <f>Ocorrências!G2162</f>
        <v>0</v>
      </c>
      <c r="B2166" s="136">
        <f>Ocorrências!B2162</f>
        <v>0</v>
      </c>
      <c r="C2166" s="136">
        <f>Ocorrências!C2162</f>
        <v>0</v>
      </c>
      <c r="D2166" s="136">
        <f>Ocorrências!D2162</f>
        <v>0</v>
      </c>
      <c r="E2166" s="136">
        <f>Ocorrências!E2162</f>
        <v>0</v>
      </c>
      <c r="F2166" s="136">
        <f>Ocorrências!F2162</f>
        <v>0</v>
      </c>
      <c r="G2166" s="135">
        <f>Ocorrências!A2162</f>
        <v>0</v>
      </c>
      <c r="H2166" s="136">
        <f>Ocorrências!H2162</f>
        <v>0</v>
      </c>
    </row>
    <row r="2167" spans="1:8" x14ac:dyDescent="0.2">
      <c r="A2167" s="156">
        <f>Ocorrências!G2163</f>
        <v>0</v>
      </c>
      <c r="B2167" s="136">
        <f>Ocorrências!B2163</f>
        <v>0</v>
      </c>
      <c r="C2167" s="136">
        <f>Ocorrências!C2163</f>
        <v>0</v>
      </c>
      <c r="D2167" s="136">
        <f>Ocorrências!D2163</f>
        <v>0</v>
      </c>
      <c r="E2167" s="136">
        <f>Ocorrências!E2163</f>
        <v>0</v>
      </c>
      <c r="F2167" s="136">
        <f>Ocorrências!F2163</f>
        <v>0</v>
      </c>
      <c r="G2167" s="135">
        <f>Ocorrências!A2163</f>
        <v>0</v>
      </c>
      <c r="H2167" s="136">
        <f>Ocorrências!H2163</f>
        <v>0</v>
      </c>
    </row>
    <row r="2168" spans="1:8" x14ac:dyDescent="0.2">
      <c r="A2168" s="156">
        <f>Ocorrências!G2164</f>
        <v>0</v>
      </c>
      <c r="B2168" s="136">
        <f>Ocorrências!B2164</f>
        <v>0</v>
      </c>
      <c r="C2168" s="136">
        <f>Ocorrências!C2164</f>
        <v>0</v>
      </c>
      <c r="D2168" s="136">
        <f>Ocorrências!D2164</f>
        <v>0</v>
      </c>
      <c r="E2168" s="136">
        <f>Ocorrências!E2164</f>
        <v>0</v>
      </c>
      <c r="F2168" s="136">
        <f>Ocorrências!F2164</f>
        <v>0</v>
      </c>
      <c r="G2168" s="135">
        <f>Ocorrências!A2164</f>
        <v>0</v>
      </c>
      <c r="H2168" s="136">
        <f>Ocorrências!H2164</f>
        <v>0</v>
      </c>
    </row>
    <row r="2169" spans="1:8" x14ac:dyDescent="0.2">
      <c r="A2169" s="156">
        <f>Ocorrências!G2165</f>
        <v>0</v>
      </c>
      <c r="B2169" s="136">
        <f>Ocorrências!B2165</f>
        <v>0</v>
      </c>
      <c r="C2169" s="136">
        <f>Ocorrências!C2165</f>
        <v>0</v>
      </c>
      <c r="D2169" s="136">
        <f>Ocorrências!D2165</f>
        <v>0</v>
      </c>
      <c r="E2169" s="136">
        <f>Ocorrências!E2165</f>
        <v>0</v>
      </c>
      <c r="F2169" s="136">
        <f>Ocorrências!F2165</f>
        <v>0</v>
      </c>
      <c r="G2169" s="135">
        <f>Ocorrências!A2165</f>
        <v>0</v>
      </c>
      <c r="H2169" s="136">
        <f>Ocorrências!H2165</f>
        <v>0</v>
      </c>
    </row>
    <row r="2170" spans="1:8" x14ac:dyDescent="0.2">
      <c r="A2170" s="156">
        <f>Ocorrências!G2166</f>
        <v>0</v>
      </c>
      <c r="B2170" s="136">
        <f>Ocorrências!B2166</f>
        <v>0</v>
      </c>
      <c r="C2170" s="136">
        <f>Ocorrências!C2166</f>
        <v>0</v>
      </c>
      <c r="D2170" s="136">
        <f>Ocorrências!D2166</f>
        <v>0</v>
      </c>
      <c r="E2170" s="136">
        <f>Ocorrências!E2166</f>
        <v>0</v>
      </c>
      <c r="F2170" s="136">
        <f>Ocorrências!F2166</f>
        <v>0</v>
      </c>
      <c r="G2170" s="135">
        <f>Ocorrências!A2166</f>
        <v>0</v>
      </c>
      <c r="H2170" s="136">
        <f>Ocorrências!H2166</f>
        <v>0</v>
      </c>
    </row>
    <row r="2171" spans="1:8" x14ac:dyDescent="0.2">
      <c r="A2171" s="156">
        <f>Ocorrências!G2167</f>
        <v>0</v>
      </c>
      <c r="B2171" s="136">
        <f>Ocorrências!B2167</f>
        <v>0</v>
      </c>
      <c r="C2171" s="136">
        <f>Ocorrências!C2167</f>
        <v>0</v>
      </c>
      <c r="D2171" s="136">
        <f>Ocorrências!D2167</f>
        <v>0</v>
      </c>
      <c r="E2171" s="136">
        <f>Ocorrências!E2167</f>
        <v>0</v>
      </c>
      <c r="F2171" s="136">
        <f>Ocorrências!F2167</f>
        <v>0</v>
      </c>
      <c r="G2171" s="135">
        <f>Ocorrências!A2167</f>
        <v>0</v>
      </c>
      <c r="H2171" s="136">
        <f>Ocorrências!H2167</f>
        <v>0</v>
      </c>
    </row>
    <row r="2172" spans="1:8" x14ac:dyDescent="0.2">
      <c r="A2172" s="156">
        <f>Ocorrências!G2168</f>
        <v>0</v>
      </c>
      <c r="B2172" s="136">
        <f>Ocorrências!B2168</f>
        <v>0</v>
      </c>
      <c r="C2172" s="136">
        <f>Ocorrências!C2168</f>
        <v>0</v>
      </c>
      <c r="D2172" s="136">
        <f>Ocorrências!D2168</f>
        <v>0</v>
      </c>
      <c r="E2172" s="136">
        <f>Ocorrências!E2168</f>
        <v>0</v>
      </c>
      <c r="F2172" s="136">
        <f>Ocorrências!F2168</f>
        <v>0</v>
      </c>
      <c r="G2172" s="135">
        <f>Ocorrências!A2168</f>
        <v>0</v>
      </c>
      <c r="H2172" s="136">
        <f>Ocorrências!H2168</f>
        <v>0</v>
      </c>
    </row>
    <row r="2173" spans="1:8" x14ac:dyDescent="0.2">
      <c r="A2173" s="156">
        <f>Ocorrências!G2169</f>
        <v>0</v>
      </c>
      <c r="B2173" s="136">
        <f>Ocorrências!B2169</f>
        <v>0</v>
      </c>
      <c r="C2173" s="136">
        <f>Ocorrências!C2169</f>
        <v>0</v>
      </c>
      <c r="D2173" s="136">
        <f>Ocorrências!D2169</f>
        <v>0</v>
      </c>
      <c r="E2173" s="136">
        <f>Ocorrências!E2169</f>
        <v>0</v>
      </c>
      <c r="F2173" s="136">
        <f>Ocorrências!F2169</f>
        <v>0</v>
      </c>
      <c r="G2173" s="135">
        <f>Ocorrências!A2169</f>
        <v>0</v>
      </c>
      <c r="H2173" s="136">
        <f>Ocorrências!H2169</f>
        <v>0</v>
      </c>
    </row>
    <row r="2174" spans="1:8" x14ac:dyDescent="0.2">
      <c r="A2174" s="156">
        <f>Ocorrências!G2170</f>
        <v>0</v>
      </c>
      <c r="B2174" s="136">
        <f>Ocorrências!B2170</f>
        <v>0</v>
      </c>
      <c r="C2174" s="136">
        <f>Ocorrências!C2170</f>
        <v>0</v>
      </c>
      <c r="D2174" s="136">
        <f>Ocorrências!D2170</f>
        <v>0</v>
      </c>
      <c r="E2174" s="136">
        <f>Ocorrências!E2170</f>
        <v>0</v>
      </c>
      <c r="F2174" s="136">
        <f>Ocorrências!F2170</f>
        <v>0</v>
      </c>
      <c r="G2174" s="135">
        <f>Ocorrências!A2170</f>
        <v>0</v>
      </c>
      <c r="H2174" s="136">
        <f>Ocorrências!H2170</f>
        <v>0</v>
      </c>
    </row>
    <row r="2175" spans="1:8" x14ac:dyDescent="0.2">
      <c r="A2175" s="156">
        <f>Ocorrências!G2171</f>
        <v>0</v>
      </c>
      <c r="B2175" s="136">
        <f>Ocorrências!B2171</f>
        <v>0</v>
      </c>
      <c r="C2175" s="136">
        <f>Ocorrências!C2171</f>
        <v>0</v>
      </c>
      <c r="D2175" s="136">
        <f>Ocorrências!D2171</f>
        <v>0</v>
      </c>
      <c r="E2175" s="136">
        <f>Ocorrências!E2171</f>
        <v>0</v>
      </c>
      <c r="F2175" s="136">
        <f>Ocorrências!F2171</f>
        <v>0</v>
      </c>
      <c r="G2175" s="135">
        <f>Ocorrências!A2171</f>
        <v>0</v>
      </c>
      <c r="H2175" s="136">
        <f>Ocorrências!H2171</f>
        <v>0</v>
      </c>
    </row>
    <row r="2176" spans="1:8" x14ac:dyDescent="0.2">
      <c r="A2176" s="156">
        <f>Ocorrências!G2172</f>
        <v>0</v>
      </c>
      <c r="B2176" s="136">
        <f>Ocorrências!B2172</f>
        <v>0</v>
      </c>
      <c r="C2176" s="136">
        <f>Ocorrências!C2172</f>
        <v>0</v>
      </c>
      <c r="D2176" s="136">
        <f>Ocorrências!D2172</f>
        <v>0</v>
      </c>
      <c r="E2176" s="136">
        <f>Ocorrências!E2172</f>
        <v>0</v>
      </c>
      <c r="F2176" s="136">
        <f>Ocorrências!F2172</f>
        <v>0</v>
      </c>
      <c r="G2176" s="135">
        <f>Ocorrências!A2172</f>
        <v>0</v>
      </c>
      <c r="H2176" s="136">
        <f>Ocorrências!H2172</f>
        <v>0</v>
      </c>
    </row>
    <row r="2177" spans="1:8" x14ac:dyDescent="0.2">
      <c r="A2177" s="156">
        <f>Ocorrências!G2173</f>
        <v>0</v>
      </c>
      <c r="B2177" s="136">
        <f>Ocorrências!B2173</f>
        <v>0</v>
      </c>
      <c r="C2177" s="136">
        <f>Ocorrências!C2173</f>
        <v>0</v>
      </c>
      <c r="D2177" s="136">
        <f>Ocorrências!D2173</f>
        <v>0</v>
      </c>
      <c r="E2177" s="136">
        <f>Ocorrências!E2173</f>
        <v>0</v>
      </c>
      <c r="F2177" s="136">
        <f>Ocorrências!F2173</f>
        <v>0</v>
      </c>
      <c r="G2177" s="135">
        <f>Ocorrências!A2173</f>
        <v>0</v>
      </c>
      <c r="H2177" s="136">
        <f>Ocorrências!H2173</f>
        <v>0</v>
      </c>
    </row>
    <row r="2178" spans="1:8" x14ac:dyDescent="0.2">
      <c r="A2178" s="156">
        <f>Ocorrências!G2174</f>
        <v>0</v>
      </c>
      <c r="B2178" s="136">
        <f>Ocorrências!B2174</f>
        <v>0</v>
      </c>
      <c r="C2178" s="136">
        <f>Ocorrências!C2174</f>
        <v>0</v>
      </c>
      <c r="D2178" s="136">
        <f>Ocorrências!D2174</f>
        <v>0</v>
      </c>
      <c r="E2178" s="136">
        <f>Ocorrências!E2174</f>
        <v>0</v>
      </c>
      <c r="F2178" s="136">
        <f>Ocorrências!F2174</f>
        <v>0</v>
      </c>
      <c r="G2178" s="135">
        <f>Ocorrências!A2174</f>
        <v>0</v>
      </c>
      <c r="H2178" s="136">
        <f>Ocorrências!H2174</f>
        <v>0</v>
      </c>
    </row>
    <row r="2179" spans="1:8" x14ac:dyDescent="0.2">
      <c r="A2179" s="156">
        <f>Ocorrências!G2175</f>
        <v>0</v>
      </c>
      <c r="B2179" s="136">
        <f>Ocorrências!B2175</f>
        <v>0</v>
      </c>
      <c r="C2179" s="136">
        <f>Ocorrências!C2175</f>
        <v>0</v>
      </c>
      <c r="D2179" s="136">
        <f>Ocorrências!D2175</f>
        <v>0</v>
      </c>
      <c r="E2179" s="136">
        <f>Ocorrências!E2175</f>
        <v>0</v>
      </c>
      <c r="F2179" s="136">
        <f>Ocorrências!F2175</f>
        <v>0</v>
      </c>
      <c r="G2179" s="135">
        <f>Ocorrências!A2175</f>
        <v>0</v>
      </c>
      <c r="H2179" s="136">
        <f>Ocorrências!H2175</f>
        <v>0</v>
      </c>
    </row>
    <row r="2180" spans="1:8" x14ac:dyDescent="0.2">
      <c r="A2180" s="156">
        <f>Ocorrências!G2176</f>
        <v>0</v>
      </c>
      <c r="B2180" s="136">
        <f>Ocorrências!B2176</f>
        <v>0</v>
      </c>
      <c r="C2180" s="136">
        <f>Ocorrências!C2176</f>
        <v>0</v>
      </c>
      <c r="D2180" s="136">
        <f>Ocorrências!D2176</f>
        <v>0</v>
      </c>
      <c r="E2180" s="136">
        <f>Ocorrências!E2176</f>
        <v>0</v>
      </c>
      <c r="F2180" s="136">
        <f>Ocorrências!F2176</f>
        <v>0</v>
      </c>
      <c r="G2180" s="135">
        <f>Ocorrências!A2176</f>
        <v>0</v>
      </c>
      <c r="H2180" s="136">
        <f>Ocorrências!H2176</f>
        <v>0</v>
      </c>
    </row>
    <row r="2181" spans="1:8" x14ac:dyDescent="0.2">
      <c r="A2181" s="156">
        <f>Ocorrências!G2177</f>
        <v>0</v>
      </c>
      <c r="B2181" s="136">
        <f>Ocorrências!B2177</f>
        <v>0</v>
      </c>
      <c r="C2181" s="136">
        <f>Ocorrências!C2177</f>
        <v>0</v>
      </c>
      <c r="D2181" s="136">
        <f>Ocorrências!D2177</f>
        <v>0</v>
      </c>
      <c r="E2181" s="136">
        <f>Ocorrências!E2177</f>
        <v>0</v>
      </c>
      <c r="F2181" s="136">
        <f>Ocorrências!F2177</f>
        <v>0</v>
      </c>
      <c r="G2181" s="135">
        <f>Ocorrências!A2177</f>
        <v>0</v>
      </c>
      <c r="H2181" s="136">
        <f>Ocorrências!H2177</f>
        <v>0</v>
      </c>
    </row>
    <row r="2182" spans="1:8" x14ac:dyDescent="0.2">
      <c r="A2182" s="156">
        <f>Ocorrências!G2178</f>
        <v>0</v>
      </c>
      <c r="B2182" s="136">
        <f>Ocorrências!B2178</f>
        <v>0</v>
      </c>
      <c r="C2182" s="136">
        <f>Ocorrências!C2178</f>
        <v>0</v>
      </c>
      <c r="D2182" s="136">
        <f>Ocorrências!D2178</f>
        <v>0</v>
      </c>
      <c r="E2182" s="136">
        <f>Ocorrências!E2178</f>
        <v>0</v>
      </c>
      <c r="F2182" s="136">
        <f>Ocorrências!F2178</f>
        <v>0</v>
      </c>
      <c r="G2182" s="135">
        <f>Ocorrências!A2178</f>
        <v>0</v>
      </c>
      <c r="H2182" s="136">
        <f>Ocorrências!H2178</f>
        <v>0</v>
      </c>
    </row>
    <row r="2183" spans="1:8" x14ac:dyDescent="0.2">
      <c r="A2183" s="156">
        <f>Ocorrências!G2179</f>
        <v>0</v>
      </c>
      <c r="B2183" s="136">
        <f>Ocorrências!B2179</f>
        <v>0</v>
      </c>
      <c r="C2183" s="136">
        <f>Ocorrências!C2179</f>
        <v>0</v>
      </c>
      <c r="D2183" s="136">
        <f>Ocorrências!D2179</f>
        <v>0</v>
      </c>
      <c r="E2183" s="136">
        <f>Ocorrências!E2179</f>
        <v>0</v>
      </c>
      <c r="F2183" s="136">
        <f>Ocorrências!F2179</f>
        <v>0</v>
      </c>
      <c r="G2183" s="135">
        <f>Ocorrências!A2179</f>
        <v>0</v>
      </c>
      <c r="H2183" s="136">
        <f>Ocorrências!H2179</f>
        <v>0</v>
      </c>
    </row>
    <row r="2184" spans="1:8" x14ac:dyDescent="0.2">
      <c r="A2184" s="156">
        <f>Ocorrências!G2180</f>
        <v>0</v>
      </c>
      <c r="B2184" s="136">
        <f>Ocorrências!B2180</f>
        <v>0</v>
      </c>
      <c r="C2184" s="136">
        <f>Ocorrências!C2180</f>
        <v>0</v>
      </c>
      <c r="D2184" s="136">
        <f>Ocorrências!D2180</f>
        <v>0</v>
      </c>
      <c r="E2184" s="136">
        <f>Ocorrências!E2180</f>
        <v>0</v>
      </c>
      <c r="F2184" s="136">
        <f>Ocorrências!F2180</f>
        <v>0</v>
      </c>
      <c r="G2184" s="135">
        <f>Ocorrências!A2180</f>
        <v>0</v>
      </c>
      <c r="H2184" s="136">
        <f>Ocorrências!H2180</f>
        <v>0</v>
      </c>
    </row>
    <row r="2185" spans="1:8" x14ac:dyDescent="0.2">
      <c r="A2185" s="156">
        <f>Ocorrências!G2181</f>
        <v>0</v>
      </c>
      <c r="B2185" s="136">
        <f>Ocorrências!B2181</f>
        <v>0</v>
      </c>
      <c r="C2185" s="136">
        <f>Ocorrências!C2181</f>
        <v>0</v>
      </c>
      <c r="D2185" s="136">
        <f>Ocorrências!D2181</f>
        <v>0</v>
      </c>
      <c r="E2185" s="136">
        <f>Ocorrências!E2181</f>
        <v>0</v>
      </c>
      <c r="F2185" s="136">
        <f>Ocorrências!F2181</f>
        <v>0</v>
      </c>
      <c r="G2185" s="135">
        <f>Ocorrências!A2181</f>
        <v>0</v>
      </c>
      <c r="H2185" s="136">
        <f>Ocorrências!H2181</f>
        <v>0</v>
      </c>
    </row>
    <row r="2186" spans="1:8" x14ac:dyDescent="0.2">
      <c r="A2186" s="156">
        <f>Ocorrências!G2182</f>
        <v>0</v>
      </c>
      <c r="B2186" s="136">
        <f>Ocorrências!B2182</f>
        <v>0</v>
      </c>
      <c r="C2186" s="136">
        <f>Ocorrências!C2182</f>
        <v>0</v>
      </c>
      <c r="D2186" s="136">
        <f>Ocorrências!D2182</f>
        <v>0</v>
      </c>
      <c r="E2186" s="136">
        <f>Ocorrências!E2182</f>
        <v>0</v>
      </c>
      <c r="F2186" s="136">
        <f>Ocorrências!F2182</f>
        <v>0</v>
      </c>
      <c r="G2186" s="135">
        <f>Ocorrências!A2182</f>
        <v>0</v>
      </c>
      <c r="H2186" s="136">
        <f>Ocorrências!H2182</f>
        <v>0</v>
      </c>
    </row>
    <row r="2187" spans="1:8" x14ac:dyDescent="0.2">
      <c r="A2187" s="156">
        <f>Ocorrências!G2183</f>
        <v>0</v>
      </c>
      <c r="B2187" s="136">
        <f>Ocorrências!B2183</f>
        <v>0</v>
      </c>
      <c r="C2187" s="136">
        <f>Ocorrências!C2183</f>
        <v>0</v>
      </c>
      <c r="D2187" s="136">
        <f>Ocorrências!D2183</f>
        <v>0</v>
      </c>
      <c r="E2187" s="136">
        <f>Ocorrências!E2183</f>
        <v>0</v>
      </c>
      <c r="F2187" s="136">
        <f>Ocorrências!F2183</f>
        <v>0</v>
      </c>
      <c r="G2187" s="135">
        <f>Ocorrências!A2183</f>
        <v>0</v>
      </c>
      <c r="H2187" s="136">
        <f>Ocorrências!H2183</f>
        <v>0</v>
      </c>
    </row>
    <row r="2188" spans="1:8" x14ac:dyDescent="0.2">
      <c r="A2188" s="156">
        <f>Ocorrências!G2184</f>
        <v>0</v>
      </c>
      <c r="B2188" s="136">
        <f>Ocorrências!B2184</f>
        <v>0</v>
      </c>
      <c r="C2188" s="136">
        <f>Ocorrências!C2184</f>
        <v>0</v>
      </c>
      <c r="D2188" s="136">
        <f>Ocorrências!D2184</f>
        <v>0</v>
      </c>
      <c r="E2188" s="136">
        <f>Ocorrências!E2184</f>
        <v>0</v>
      </c>
      <c r="F2188" s="136">
        <f>Ocorrências!F2184</f>
        <v>0</v>
      </c>
      <c r="G2188" s="135">
        <f>Ocorrências!A2184</f>
        <v>0</v>
      </c>
      <c r="H2188" s="136">
        <f>Ocorrências!H2184</f>
        <v>0</v>
      </c>
    </row>
    <row r="2189" spans="1:8" x14ac:dyDescent="0.2">
      <c r="A2189" s="156">
        <f>Ocorrências!G2185</f>
        <v>0</v>
      </c>
      <c r="B2189" s="136">
        <f>Ocorrências!B2185</f>
        <v>0</v>
      </c>
      <c r="C2189" s="136">
        <f>Ocorrências!C2185</f>
        <v>0</v>
      </c>
      <c r="D2189" s="136">
        <f>Ocorrências!D2185</f>
        <v>0</v>
      </c>
      <c r="E2189" s="136">
        <f>Ocorrências!E2185</f>
        <v>0</v>
      </c>
      <c r="F2189" s="136">
        <f>Ocorrências!F2185</f>
        <v>0</v>
      </c>
      <c r="G2189" s="135">
        <f>Ocorrências!A2185</f>
        <v>0</v>
      </c>
      <c r="H2189" s="136">
        <f>Ocorrências!H2185</f>
        <v>0</v>
      </c>
    </row>
    <row r="2190" spans="1:8" x14ac:dyDescent="0.2">
      <c r="A2190" s="156">
        <f>Ocorrências!G2186</f>
        <v>0</v>
      </c>
      <c r="B2190" s="136">
        <f>Ocorrências!B2186</f>
        <v>0</v>
      </c>
      <c r="C2190" s="136">
        <f>Ocorrências!C2186</f>
        <v>0</v>
      </c>
      <c r="D2190" s="136">
        <f>Ocorrências!D2186</f>
        <v>0</v>
      </c>
      <c r="E2190" s="136">
        <f>Ocorrências!E2186</f>
        <v>0</v>
      </c>
      <c r="F2190" s="136">
        <f>Ocorrências!F2186</f>
        <v>0</v>
      </c>
      <c r="G2190" s="135">
        <f>Ocorrências!A2186</f>
        <v>0</v>
      </c>
      <c r="H2190" s="136">
        <f>Ocorrências!H2186</f>
        <v>0</v>
      </c>
    </row>
    <row r="2191" spans="1:8" x14ac:dyDescent="0.2">
      <c r="A2191" s="156">
        <f>Ocorrências!G2187</f>
        <v>0</v>
      </c>
      <c r="B2191" s="136">
        <f>Ocorrências!B2187</f>
        <v>0</v>
      </c>
      <c r="C2191" s="136">
        <f>Ocorrências!C2187</f>
        <v>0</v>
      </c>
      <c r="D2191" s="136">
        <f>Ocorrências!D2187</f>
        <v>0</v>
      </c>
      <c r="E2191" s="136">
        <f>Ocorrências!E2187</f>
        <v>0</v>
      </c>
      <c r="F2191" s="136">
        <f>Ocorrências!F2187</f>
        <v>0</v>
      </c>
      <c r="G2191" s="135">
        <f>Ocorrências!A2187</f>
        <v>0</v>
      </c>
      <c r="H2191" s="136">
        <f>Ocorrências!H2187</f>
        <v>0</v>
      </c>
    </row>
    <row r="2192" spans="1:8" x14ac:dyDescent="0.2">
      <c r="A2192" s="156">
        <f>Ocorrências!G2188</f>
        <v>0</v>
      </c>
      <c r="B2192" s="136">
        <f>Ocorrências!B2188</f>
        <v>0</v>
      </c>
      <c r="C2192" s="136">
        <f>Ocorrências!C2188</f>
        <v>0</v>
      </c>
      <c r="D2192" s="136">
        <f>Ocorrências!D2188</f>
        <v>0</v>
      </c>
      <c r="E2192" s="136">
        <f>Ocorrências!E2188</f>
        <v>0</v>
      </c>
      <c r="F2192" s="136">
        <f>Ocorrências!F2188</f>
        <v>0</v>
      </c>
      <c r="G2192" s="135">
        <f>Ocorrências!A2188</f>
        <v>0</v>
      </c>
      <c r="H2192" s="136">
        <f>Ocorrências!H2188</f>
        <v>0</v>
      </c>
    </row>
    <row r="2193" spans="1:8" x14ac:dyDescent="0.2">
      <c r="A2193" s="156">
        <f>Ocorrências!G2189</f>
        <v>0</v>
      </c>
      <c r="B2193" s="136">
        <f>Ocorrências!B2189</f>
        <v>0</v>
      </c>
      <c r="C2193" s="136">
        <f>Ocorrências!C2189</f>
        <v>0</v>
      </c>
      <c r="D2193" s="136">
        <f>Ocorrências!D2189</f>
        <v>0</v>
      </c>
      <c r="E2193" s="136">
        <f>Ocorrências!E2189</f>
        <v>0</v>
      </c>
      <c r="F2193" s="136">
        <f>Ocorrências!F2189</f>
        <v>0</v>
      </c>
      <c r="G2193" s="135">
        <f>Ocorrências!A2189</f>
        <v>0</v>
      </c>
      <c r="H2193" s="136">
        <f>Ocorrências!H2189</f>
        <v>0</v>
      </c>
    </row>
    <row r="2194" spans="1:8" x14ac:dyDescent="0.2">
      <c r="A2194" s="156">
        <f>Ocorrências!G2190</f>
        <v>0</v>
      </c>
      <c r="B2194" s="136">
        <f>Ocorrências!B2190</f>
        <v>0</v>
      </c>
      <c r="C2194" s="136">
        <f>Ocorrências!C2190</f>
        <v>0</v>
      </c>
      <c r="D2194" s="136">
        <f>Ocorrências!D2190</f>
        <v>0</v>
      </c>
      <c r="E2194" s="136">
        <f>Ocorrências!E2190</f>
        <v>0</v>
      </c>
      <c r="F2194" s="136">
        <f>Ocorrências!F2190</f>
        <v>0</v>
      </c>
      <c r="G2194" s="135">
        <f>Ocorrências!A2190</f>
        <v>0</v>
      </c>
      <c r="H2194" s="136">
        <f>Ocorrências!H2190</f>
        <v>0</v>
      </c>
    </row>
    <row r="2195" spans="1:8" x14ac:dyDescent="0.2">
      <c r="A2195" s="156">
        <f>Ocorrências!G2191</f>
        <v>0</v>
      </c>
      <c r="B2195" s="136">
        <f>Ocorrências!B2191</f>
        <v>0</v>
      </c>
      <c r="C2195" s="136">
        <f>Ocorrências!C2191</f>
        <v>0</v>
      </c>
      <c r="D2195" s="136">
        <f>Ocorrências!D2191</f>
        <v>0</v>
      </c>
      <c r="E2195" s="136">
        <f>Ocorrências!E2191</f>
        <v>0</v>
      </c>
      <c r="F2195" s="136">
        <f>Ocorrências!F2191</f>
        <v>0</v>
      </c>
      <c r="G2195" s="135">
        <f>Ocorrências!A2191</f>
        <v>0</v>
      </c>
      <c r="H2195" s="136">
        <f>Ocorrências!H2191</f>
        <v>0</v>
      </c>
    </row>
    <row r="2196" spans="1:8" x14ac:dyDescent="0.2">
      <c r="A2196" s="156">
        <f>Ocorrências!G2192</f>
        <v>0</v>
      </c>
      <c r="B2196" s="136">
        <f>Ocorrências!B2192</f>
        <v>0</v>
      </c>
      <c r="C2196" s="136">
        <f>Ocorrências!C2192</f>
        <v>0</v>
      </c>
      <c r="D2196" s="136">
        <f>Ocorrências!D2192</f>
        <v>0</v>
      </c>
      <c r="E2196" s="136">
        <f>Ocorrências!E2192</f>
        <v>0</v>
      </c>
      <c r="F2196" s="136">
        <f>Ocorrências!F2192</f>
        <v>0</v>
      </c>
      <c r="G2196" s="135">
        <f>Ocorrências!A2192</f>
        <v>0</v>
      </c>
      <c r="H2196" s="136">
        <f>Ocorrências!H2192</f>
        <v>0</v>
      </c>
    </row>
    <row r="2197" spans="1:8" x14ac:dyDescent="0.2">
      <c r="A2197" s="156">
        <f>Ocorrências!G2193</f>
        <v>0</v>
      </c>
      <c r="B2197" s="136">
        <f>Ocorrências!B2193</f>
        <v>0</v>
      </c>
      <c r="C2197" s="136">
        <f>Ocorrências!C2193</f>
        <v>0</v>
      </c>
      <c r="D2197" s="136">
        <f>Ocorrências!D2193</f>
        <v>0</v>
      </c>
      <c r="E2197" s="136">
        <f>Ocorrências!E2193</f>
        <v>0</v>
      </c>
      <c r="F2197" s="136">
        <f>Ocorrências!F2193</f>
        <v>0</v>
      </c>
      <c r="G2197" s="135">
        <f>Ocorrências!A2193</f>
        <v>0</v>
      </c>
      <c r="H2197" s="136">
        <f>Ocorrências!H2193</f>
        <v>0</v>
      </c>
    </row>
    <row r="2198" spans="1:8" x14ac:dyDescent="0.2">
      <c r="A2198" s="156">
        <f>Ocorrências!G2194</f>
        <v>0</v>
      </c>
      <c r="B2198" s="136">
        <f>Ocorrências!B2194</f>
        <v>0</v>
      </c>
      <c r="C2198" s="136">
        <f>Ocorrências!C2194</f>
        <v>0</v>
      </c>
      <c r="D2198" s="136">
        <f>Ocorrências!D2194</f>
        <v>0</v>
      </c>
      <c r="E2198" s="136">
        <f>Ocorrências!E2194</f>
        <v>0</v>
      </c>
      <c r="F2198" s="136">
        <f>Ocorrências!F2194</f>
        <v>0</v>
      </c>
      <c r="G2198" s="135">
        <f>Ocorrências!A2194</f>
        <v>0</v>
      </c>
      <c r="H2198" s="136">
        <f>Ocorrências!H2194</f>
        <v>0</v>
      </c>
    </row>
    <row r="2199" spans="1:8" x14ac:dyDescent="0.2">
      <c r="A2199" s="156">
        <f>Ocorrências!G2195</f>
        <v>0</v>
      </c>
      <c r="B2199" s="136">
        <f>Ocorrências!B2195</f>
        <v>0</v>
      </c>
      <c r="C2199" s="136">
        <f>Ocorrências!C2195</f>
        <v>0</v>
      </c>
      <c r="D2199" s="136">
        <f>Ocorrências!D2195</f>
        <v>0</v>
      </c>
      <c r="E2199" s="136">
        <f>Ocorrências!E2195</f>
        <v>0</v>
      </c>
      <c r="F2199" s="136">
        <f>Ocorrências!F2195</f>
        <v>0</v>
      </c>
      <c r="G2199" s="135">
        <f>Ocorrências!A2195</f>
        <v>0</v>
      </c>
      <c r="H2199" s="136">
        <f>Ocorrências!H2195</f>
        <v>0</v>
      </c>
    </row>
    <row r="2200" spans="1:8" x14ac:dyDescent="0.2">
      <c r="A2200" s="156">
        <f>Ocorrências!G2196</f>
        <v>0</v>
      </c>
      <c r="B2200" s="136">
        <f>Ocorrências!B2196</f>
        <v>0</v>
      </c>
      <c r="C2200" s="136">
        <f>Ocorrências!C2196</f>
        <v>0</v>
      </c>
      <c r="D2200" s="136">
        <f>Ocorrências!D2196</f>
        <v>0</v>
      </c>
      <c r="E2200" s="136">
        <f>Ocorrências!E2196</f>
        <v>0</v>
      </c>
      <c r="F2200" s="136">
        <f>Ocorrências!F2196</f>
        <v>0</v>
      </c>
      <c r="G2200" s="135">
        <f>Ocorrências!A2196</f>
        <v>0</v>
      </c>
      <c r="H2200" s="136">
        <f>Ocorrências!H2196</f>
        <v>0</v>
      </c>
    </row>
    <row r="2201" spans="1:8" x14ac:dyDescent="0.2">
      <c r="A2201" s="156">
        <f>Ocorrências!G2197</f>
        <v>0</v>
      </c>
      <c r="B2201" s="136">
        <f>Ocorrências!B2197</f>
        <v>0</v>
      </c>
      <c r="C2201" s="136">
        <f>Ocorrências!C2197</f>
        <v>0</v>
      </c>
      <c r="D2201" s="136">
        <f>Ocorrências!D2197</f>
        <v>0</v>
      </c>
      <c r="E2201" s="136">
        <f>Ocorrências!E2197</f>
        <v>0</v>
      </c>
      <c r="F2201" s="136">
        <f>Ocorrências!F2197</f>
        <v>0</v>
      </c>
      <c r="G2201" s="135">
        <f>Ocorrências!A2197</f>
        <v>0</v>
      </c>
      <c r="H2201" s="136">
        <f>Ocorrências!H2197</f>
        <v>0</v>
      </c>
    </row>
    <row r="2202" spans="1:8" x14ac:dyDescent="0.2">
      <c r="A2202" s="156">
        <f>Ocorrências!G2198</f>
        <v>0</v>
      </c>
      <c r="B2202" s="136">
        <f>Ocorrências!B2198</f>
        <v>0</v>
      </c>
      <c r="C2202" s="136">
        <f>Ocorrências!C2198</f>
        <v>0</v>
      </c>
      <c r="D2202" s="136">
        <f>Ocorrências!D2198</f>
        <v>0</v>
      </c>
      <c r="E2202" s="136">
        <f>Ocorrências!E2198</f>
        <v>0</v>
      </c>
      <c r="F2202" s="136">
        <f>Ocorrências!F2198</f>
        <v>0</v>
      </c>
      <c r="G2202" s="135">
        <f>Ocorrências!A2198</f>
        <v>0</v>
      </c>
      <c r="H2202" s="136">
        <f>Ocorrências!H2198</f>
        <v>0</v>
      </c>
    </row>
    <row r="2203" spans="1:8" x14ac:dyDescent="0.2">
      <c r="A2203" s="156">
        <f>Ocorrências!G2199</f>
        <v>0</v>
      </c>
      <c r="B2203" s="136">
        <f>Ocorrências!B2199</f>
        <v>0</v>
      </c>
      <c r="C2203" s="136">
        <f>Ocorrências!C2199</f>
        <v>0</v>
      </c>
      <c r="D2203" s="136">
        <f>Ocorrências!D2199</f>
        <v>0</v>
      </c>
      <c r="E2203" s="136">
        <f>Ocorrências!E2199</f>
        <v>0</v>
      </c>
      <c r="F2203" s="136">
        <f>Ocorrências!F2199</f>
        <v>0</v>
      </c>
      <c r="G2203" s="135">
        <f>Ocorrências!A2199</f>
        <v>0</v>
      </c>
      <c r="H2203" s="136">
        <f>Ocorrências!H2199</f>
        <v>0</v>
      </c>
    </row>
    <row r="2204" spans="1:8" x14ac:dyDescent="0.2">
      <c r="A2204" s="156">
        <f>Ocorrências!G2200</f>
        <v>0</v>
      </c>
      <c r="B2204" s="136">
        <f>Ocorrências!B2200</f>
        <v>0</v>
      </c>
      <c r="C2204" s="136">
        <f>Ocorrências!C2200</f>
        <v>0</v>
      </c>
      <c r="D2204" s="136">
        <f>Ocorrências!D2200</f>
        <v>0</v>
      </c>
      <c r="E2204" s="136">
        <f>Ocorrências!E2200</f>
        <v>0</v>
      </c>
      <c r="F2204" s="136">
        <f>Ocorrências!F2200</f>
        <v>0</v>
      </c>
      <c r="G2204" s="135">
        <f>Ocorrências!A2200</f>
        <v>0</v>
      </c>
      <c r="H2204" s="136">
        <f>Ocorrências!H2200</f>
        <v>0</v>
      </c>
    </row>
    <row r="2205" spans="1:8" x14ac:dyDescent="0.2">
      <c r="A2205" s="156">
        <f>Ocorrências!G2201</f>
        <v>0</v>
      </c>
      <c r="B2205" s="136">
        <f>Ocorrências!B2201</f>
        <v>0</v>
      </c>
      <c r="C2205" s="136">
        <f>Ocorrências!C2201</f>
        <v>0</v>
      </c>
      <c r="D2205" s="136">
        <f>Ocorrências!D2201</f>
        <v>0</v>
      </c>
      <c r="E2205" s="136">
        <f>Ocorrências!E2201</f>
        <v>0</v>
      </c>
      <c r="F2205" s="136">
        <f>Ocorrências!F2201</f>
        <v>0</v>
      </c>
      <c r="G2205" s="135">
        <f>Ocorrências!A2201</f>
        <v>0</v>
      </c>
      <c r="H2205" s="136">
        <f>Ocorrências!H2201</f>
        <v>0</v>
      </c>
    </row>
    <row r="2206" spans="1:8" x14ac:dyDescent="0.2">
      <c r="A2206" s="156">
        <f>Ocorrências!G2202</f>
        <v>0</v>
      </c>
      <c r="B2206" s="136">
        <f>Ocorrências!B2202</f>
        <v>0</v>
      </c>
      <c r="C2206" s="136">
        <f>Ocorrências!C2202</f>
        <v>0</v>
      </c>
      <c r="D2206" s="136">
        <f>Ocorrências!D2202</f>
        <v>0</v>
      </c>
      <c r="E2206" s="136">
        <f>Ocorrências!E2202</f>
        <v>0</v>
      </c>
      <c r="F2206" s="136">
        <f>Ocorrências!F2202</f>
        <v>0</v>
      </c>
      <c r="G2206" s="135">
        <f>Ocorrências!A2202</f>
        <v>0</v>
      </c>
      <c r="H2206" s="136">
        <f>Ocorrências!H2202</f>
        <v>0</v>
      </c>
    </row>
    <row r="2207" spans="1:8" x14ac:dyDescent="0.2">
      <c r="A2207" s="156">
        <f>Ocorrências!G2203</f>
        <v>0</v>
      </c>
      <c r="B2207" s="136">
        <f>Ocorrências!B2203</f>
        <v>0</v>
      </c>
      <c r="C2207" s="136">
        <f>Ocorrências!C2203</f>
        <v>0</v>
      </c>
      <c r="D2207" s="136">
        <f>Ocorrências!D2203</f>
        <v>0</v>
      </c>
      <c r="E2207" s="136">
        <f>Ocorrências!E2203</f>
        <v>0</v>
      </c>
      <c r="F2207" s="136">
        <f>Ocorrências!F2203</f>
        <v>0</v>
      </c>
      <c r="G2207" s="135">
        <f>Ocorrências!A2203</f>
        <v>0</v>
      </c>
      <c r="H2207" s="136">
        <f>Ocorrências!H2203</f>
        <v>0</v>
      </c>
    </row>
    <row r="2208" spans="1:8" x14ac:dyDescent="0.2">
      <c r="A2208" s="156">
        <f>Ocorrências!G2204</f>
        <v>0</v>
      </c>
      <c r="B2208" s="136">
        <f>Ocorrências!B2204</f>
        <v>0</v>
      </c>
      <c r="C2208" s="136">
        <f>Ocorrências!C2204</f>
        <v>0</v>
      </c>
      <c r="D2208" s="136">
        <f>Ocorrências!D2204</f>
        <v>0</v>
      </c>
      <c r="E2208" s="136">
        <f>Ocorrências!E2204</f>
        <v>0</v>
      </c>
      <c r="F2208" s="136">
        <f>Ocorrências!F2204</f>
        <v>0</v>
      </c>
      <c r="G2208" s="135">
        <f>Ocorrências!A2204</f>
        <v>0</v>
      </c>
      <c r="H2208" s="136">
        <f>Ocorrências!H2204</f>
        <v>0</v>
      </c>
    </row>
    <row r="2209" spans="1:8" x14ac:dyDescent="0.2">
      <c r="A2209" s="156">
        <f>Ocorrências!G2205</f>
        <v>0</v>
      </c>
      <c r="B2209" s="136">
        <f>Ocorrências!B2205</f>
        <v>0</v>
      </c>
      <c r="C2209" s="136">
        <f>Ocorrências!C2205</f>
        <v>0</v>
      </c>
      <c r="D2209" s="136">
        <f>Ocorrências!D2205</f>
        <v>0</v>
      </c>
      <c r="E2209" s="136">
        <f>Ocorrências!E2205</f>
        <v>0</v>
      </c>
      <c r="F2209" s="136">
        <f>Ocorrências!F2205</f>
        <v>0</v>
      </c>
      <c r="G2209" s="135">
        <f>Ocorrências!A2205</f>
        <v>0</v>
      </c>
      <c r="H2209" s="136">
        <f>Ocorrências!H2205</f>
        <v>0</v>
      </c>
    </row>
    <row r="2210" spans="1:8" x14ac:dyDescent="0.2">
      <c r="A2210" s="156">
        <f>Ocorrências!G2206</f>
        <v>0</v>
      </c>
      <c r="B2210" s="136">
        <f>Ocorrências!B2206</f>
        <v>0</v>
      </c>
      <c r="C2210" s="136">
        <f>Ocorrências!C2206</f>
        <v>0</v>
      </c>
      <c r="D2210" s="136">
        <f>Ocorrências!D2206</f>
        <v>0</v>
      </c>
      <c r="E2210" s="136">
        <f>Ocorrências!E2206</f>
        <v>0</v>
      </c>
      <c r="F2210" s="136">
        <f>Ocorrências!F2206</f>
        <v>0</v>
      </c>
      <c r="G2210" s="135">
        <f>Ocorrências!A2206</f>
        <v>0</v>
      </c>
      <c r="H2210" s="136">
        <f>Ocorrências!H2206</f>
        <v>0</v>
      </c>
    </row>
    <row r="2211" spans="1:8" x14ac:dyDescent="0.2">
      <c r="A2211" s="156">
        <f>Ocorrências!G2207</f>
        <v>0</v>
      </c>
      <c r="B2211" s="136">
        <f>Ocorrências!B2207</f>
        <v>0</v>
      </c>
      <c r="C2211" s="136">
        <f>Ocorrências!C2207</f>
        <v>0</v>
      </c>
      <c r="D2211" s="136">
        <f>Ocorrências!D2207</f>
        <v>0</v>
      </c>
      <c r="E2211" s="136">
        <f>Ocorrências!E2207</f>
        <v>0</v>
      </c>
      <c r="F2211" s="136">
        <f>Ocorrências!F2207</f>
        <v>0</v>
      </c>
      <c r="G2211" s="135">
        <f>Ocorrências!A2207</f>
        <v>0</v>
      </c>
      <c r="H2211" s="136">
        <f>Ocorrências!H2207</f>
        <v>0</v>
      </c>
    </row>
    <row r="2212" spans="1:8" x14ac:dyDescent="0.2">
      <c r="A2212" s="156">
        <f>Ocorrências!G2208</f>
        <v>0</v>
      </c>
      <c r="B2212" s="136">
        <f>Ocorrências!B2208</f>
        <v>0</v>
      </c>
      <c r="C2212" s="136">
        <f>Ocorrências!C2208</f>
        <v>0</v>
      </c>
      <c r="D2212" s="136">
        <f>Ocorrências!D2208</f>
        <v>0</v>
      </c>
      <c r="E2212" s="136">
        <f>Ocorrências!E2208</f>
        <v>0</v>
      </c>
      <c r="F2212" s="136">
        <f>Ocorrências!F2208</f>
        <v>0</v>
      </c>
      <c r="G2212" s="135">
        <f>Ocorrências!A2208</f>
        <v>0</v>
      </c>
      <c r="H2212" s="136">
        <f>Ocorrências!H2208</f>
        <v>0</v>
      </c>
    </row>
    <row r="2213" spans="1:8" x14ac:dyDescent="0.2">
      <c r="A2213" s="156">
        <f>Ocorrências!G2209</f>
        <v>0</v>
      </c>
      <c r="B2213" s="136">
        <f>Ocorrências!B2209</f>
        <v>0</v>
      </c>
      <c r="C2213" s="136">
        <f>Ocorrências!C2209</f>
        <v>0</v>
      </c>
      <c r="D2213" s="136">
        <f>Ocorrências!D2209</f>
        <v>0</v>
      </c>
      <c r="E2213" s="136">
        <f>Ocorrências!E2209</f>
        <v>0</v>
      </c>
      <c r="F2213" s="136">
        <f>Ocorrências!F2209</f>
        <v>0</v>
      </c>
      <c r="G2213" s="135">
        <f>Ocorrências!A2209</f>
        <v>0</v>
      </c>
      <c r="H2213" s="136">
        <f>Ocorrências!H2209</f>
        <v>0</v>
      </c>
    </row>
    <row r="2214" spans="1:8" x14ac:dyDescent="0.2">
      <c r="A2214" s="156">
        <f>Ocorrências!G2210</f>
        <v>0</v>
      </c>
      <c r="B2214" s="136">
        <f>Ocorrências!B2210</f>
        <v>0</v>
      </c>
      <c r="C2214" s="136">
        <f>Ocorrências!C2210</f>
        <v>0</v>
      </c>
      <c r="D2214" s="136">
        <f>Ocorrências!D2210</f>
        <v>0</v>
      </c>
      <c r="E2214" s="136">
        <f>Ocorrências!E2210</f>
        <v>0</v>
      </c>
      <c r="F2214" s="136">
        <f>Ocorrências!F2210</f>
        <v>0</v>
      </c>
      <c r="G2214" s="135">
        <f>Ocorrências!A2210</f>
        <v>0</v>
      </c>
      <c r="H2214" s="136">
        <f>Ocorrências!H2210</f>
        <v>0</v>
      </c>
    </row>
    <row r="2215" spans="1:8" x14ac:dyDescent="0.2">
      <c r="A2215" s="156">
        <f>Ocorrências!G2211</f>
        <v>0</v>
      </c>
      <c r="B2215" s="136">
        <f>Ocorrências!B2211</f>
        <v>0</v>
      </c>
      <c r="C2215" s="136">
        <f>Ocorrências!C2211</f>
        <v>0</v>
      </c>
      <c r="D2215" s="136">
        <f>Ocorrências!D2211</f>
        <v>0</v>
      </c>
      <c r="E2215" s="136">
        <f>Ocorrências!E2211</f>
        <v>0</v>
      </c>
      <c r="F2215" s="136">
        <f>Ocorrências!F2211</f>
        <v>0</v>
      </c>
      <c r="G2215" s="135">
        <f>Ocorrências!A2211</f>
        <v>0</v>
      </c>
      <c r="H2215" s="136">
        <f>Ocorrências!H2211</f>
        <v>0</v>
      </c>
    </row>
    <row r="2216" spans="1:8" x14ac:dyDescent="0.2">
      <c r="A2216" s="156">
        <f>Ocorrências!G2212</f>
        <v>0</v>
      </c>
      <c r="B2216" s="136">
        <f>Ocorrências!B2212</f>
        <v>0</v>
      </c>
      <c r="C2216" s="136">
        <f>Ocorrências!C2212</f>
        <v>0</v>
      </c>
      <c r="D2216" s="136">
        <f>Ocorrências!D2212</f>
        <v>0</v>
      </c>
      <c r="E2216" s="136">
        <f>Ocorrências!E2212</f>
        <v>0</v>
      </c>
      <c r="F2216" s="136">
        <f>Ocorrências!F2212</f>
        <v>0</v>
      </c>
      <c r="G2216" s="135">
        <f>Ocorrências!A2212</f>
        <v>0</v>
      </c>
      <c r="H2216" s="136">
        <f>Ocorrências!H2212</f>
        <v>0</v>
      </c>
    </row>
    <row r="2217" spans="1:8" x14ac:dyDescent="0.2">
      <c r="A2217" s="156">
        <f>Ocorrências!G2213</f>
        <v>0</v>
      </c>
      <c r="B2217" s="136">
        <f>Ocorrências!B2213</f>
        <v>0</v>
      </c>
      <c r="C2217" s="136">
        <f>Ocorrências!C2213</f>
        <v>0</v>
      </c>
      <c r="D2217" s="136">
        <f>Ocorrências!D2213</f>
        <v>0</v>
      </c>
      <c r="E2217" s="136">
        <f>Ocorrências!E2213</f>
        <v>0</v>
      </c>
      <c r="F2217" s="136">
        <f>Ocorrências!F2213</f>
        <v>0</v>
      </c>
      <c r="G2217" s="135">
        <f>Ocorrências!A2213</f>
        <v>0</v>
      </c>
      <c r="H2217" s="136">
        <f>Ocorrências!H2213</f>
        <v>0</v>
      </c>
    </row>
    <row r="2218" spans="1:8" x14ac:dyDescent="0.2">
      <c r="A2218" s="156">
        <f>Ocorrências!G2214</f>
        <v>0</v>
      </c>
      <c r="B2218" s="136">
        <f>Ocorrências!B2214</f>
        <v>0</v>
      </c>
      <c r="C2218" s="136">
        <f>Ocorrências!C2214</f>
        <v>0</v>
      </c>
      <c r="D2218" s="136">
        <f>Ocorrências!D2214</f>
        <v>0</v>
      </c>
      <c r="E2218" s="136">
        <f>Ocorrências!E2214</f>
        <v>0</v>
      </c>
      <c r="F2218" s="136">
        <f>Ocorrências!F2214</f>
        <v>0</v>
      </c>
      <c r="G2218" s="135">
        <f>Ocorrências!A2214</f>
        <v>0</v>
      </c>
      <c r="H2218" s="136">
        <f>Ocorrências!H2214</f>
        <v>0</v>
      </c>
    </row>
    <row r="2219" spans="1:8" x14ac:dyDescent="0.2">
      <c r="A2219" s="156">
        <f>Ocorrências!G2215</f>
        <v>0</v>
      </c>
      <c r="B2219" s="136">
        <f>Ocorrências!B2215</f>
        <v>0</v>
      </c>
      <c r="C2219" s="136">
        <f>Ocorrências!C2215</f>
        <v>0</v>
      </c>
      <c r="D2219" s="136">
        <f>Ocorrências!D2215</f>
        <v>0</v>
      </c>
      <c r="E2219" s="136">
        <f>Ocorrências!E2215</f>
        <v>0</v>
      </c>
      <c r="F2219" s="136">
        <f>Ocorrências!F2215</f>
        <v>0</v>
      </c>
      <c r="G2219" s="135">
        <f>Ocorrências!A2215</f>
        <v>0</v>
      </c>
      <c r="H2219" s="136">
        <f>Ocorrências!H2215</f>
        <v>0</v>
      </c>
    </row>
    <row r="2220" spans="1:8" x14ac:dyDescent="0.2">
      <c r="A2220" s="156">
        <f>Ocorrências!G2216</f>
        <v>0</v>
      </c>
      <c r="B2220" s="136">
        <f>Ocorrências!B2216</f>
        <v>0</v>
      </c>
      <c r="C2220" s="136">
        <f>Ocorrências!C2216</f>
        <v>0</v>
      </c>
      <c r="D2220" s="136">
        <f>Ocorrências!D2216</f>
        <v>0</v>
      </c>
      <c r="E2220" s="136">
        <f>Ocorrências!E2216</f>
        <v>0</v>
      </c>
      <c r="F2220" s="136">
        <f>Ocorrências!F2216</f>
        <v>0</v>
      </c>
      <c r="G2220" s="135">
        <f>Ocorrências!A2216</f>
        <v>0</v>
      </c>
      <c r="H2220" s="136">
        <f>Ocorrências!H2216</f>
        <v>0</v>
      </c>
    </row>
    <row r="2221" spans="1:8" x14ac:dyDescent="0.2">
      <c r="A2221" s="156">
        <f>Ocorrências!G2217</f>
        <v>0</v>
      </c>
      <c r="B2221" s="136">
        <f>Ocorrências!B2217</f>
        <v>0</v>
      </c>
      <c r="C2221" s="136">
        <f>Ocorrências!C2217</f>
        <v>0</v>
      </c>
      <c r="D2221" s="136">
        <f>Ocorrências!D2217</f>
        <v>0</v>
      </c>
      <c r="E2221" s="136">
        <f>Ocorrências!E2217</f>
        <v>0</v>
      </c>
      <c r="F2221" s="136">
        <f>Ocorrências!F2217</f>
        <v>0</v>
      </c>
      <c r="G2221" s="135">
        <f>Ocorrências!A2217</f>
        <v>0</v>
      </c>
      <c r="H2221" s="136">
        <f>Ocorrências!H2217</f>
        <v>0</v>
      </c>
    </row>
    <row r="2222" spans="1:8" x14ac:dyDescent="0.2">
      <c r="A2222" s="156">
        <f>Ocorrências!G2218</f>
        <v>0</v>
      </c>
      <c r="B2222" s="136">
        <f>Ocorrências!B2218</f>
        <v>0</v>
      </c>
      <c r="C2222" s="136">
        <f>Ocorrências!C2218</f>
        <v>0</v>
      </c>
      <c r="D2222" s="136">
        <f>Ocorrências!D2218</f>
        <v>0</v>
      </c>
      <c r="E2222" s="136">
        <f>Ocorrências!E2218</f>
        <v>0</v>
      </c>
      <c r="F2222" s="136">
        <f>Ocorrências!F2218</f>
        <v>0</v>
      </c>
      <c r="G2222" s="135">
        <f>Ocorrências!A2218</f>
        <v>0</v>
      </c>
      <c r="H2222" s="136">
        <f>Ocorrências!H2218</f>
        <v>0</v>
      </c>
    </row>
    <row r="2223" spans="1:8" x14ac:dyDescent="0.2">
      <c r="A2223" s="156">
        <f>Ocorrências!G2219</f>
        <v>0</v>
      </c>
      <c r="B2223" s="136">
        <f>Ocorrências!B2219</f>
        <v>0</v>
      </c>
      <c r="C2223" s="136">
        <f>Ocorrências!C2219</f>
        <v>0</v>
      </c>
      <c r="D2223" s="136">
        <f>Ocorrências!D2219</f>
        <v>0</v>
      </c>
      <c r="E2223" s="136">
        <f>Ocorrências!E2219</f>
        <v>0</v>
      </c>
      <c r="F2223" s="136">
        <f>Ocorrências!F2219</f>
        <v>0</v>
      </c>
      <c r="G2223" s="135">
        <f>Ocorrências!A2219</f>
        <v>0</v>
      </c>
      <c r="H2223" s="136">
        <f>Ocorrências!H2219</f>
        <v>0</v>
      </c>
    </row>
    <row r="2224" spans="1:8" x14ac:dyDescent="0.2">
      <c r="A2224" s="156">
        <f>Ocorrências!G2220</f>
        <v>0</v>
      </c>
      <c r="B2224" s="136">
        <f>Ocorrências!B2220</f>
        <v>0</v>
      </c>
      <c r="C2224" s="136">
        <f>Ocorrências!C2220</f>
        <v>0</v>
      </c>
      <c r="D2224" s="136">
        <f>Ocorrências!D2220</f>
        <v>0</v>
      </c>
      <c r="E2224" s="136">
        <f>Ocorrências!E2220</f>
        <v>0</v>
      </c>
      <c r="F2224" s="136">
        <f>Ocorrências!F2220</f>
        <v>0</v>
      </c>
      <c r="G2224" s="135">
        <f>Ocorrências!A2220</f>
        <v>0</v>
      </c>
      <c r="H2224" s="136">
        <f>Ocorrências!H2220</f>
        <v>0</v>
      </c>
    </row>
    <row r="2225" spans="1:8" x14ac:dyDescent="0.2">
      <c r="A2225" s="156">
        <f>Ocorrências!G2221</f>
        <v>0</v>
      </c>
      <c r="B2225" s="136">
        <f>Ocorrências!B2221</f>
        <v>0</v>
      </c>
      <c r="C2225" s="136">
        <f>Ocorrências!C2221</f>
        <v>0</v>
      </c>
      <c r="D2225" s="136">
        <f>Ocorrências!D2221</f>
        <v>0</v>
      </c>
      <c r="E2225" s="136">
        <f>Ocorrências!E2221</f>
        <v>0</v>
      </c>
      <c r="F2225" s="136">
        <f>Ocorrências!F2221</f>
        <v>0</v>
      </c>
      <c r="G2225" s="135">
        <f>Ocorrências!A2221</f>
        <v>0</v>
      </c>
      <c r="H2225" s="136">
        <f>Ocorrências!H2221</f>
        <v>0</v>
      </c>
    </row>
    <row r="2226" spans="1:8" x14ac:dyDescent="0.2">
      <c r="A2226" s="156">
        <f>Ocorrências!G2222</f>
        <v>0</v>
      </c>
      <c r="B2226" s="136">
        <f>Ocorrências!B2222</f>
        <v>0</v>
      </c>
      <c r="C2226" s="136">
        <f>Ocorrências!C2222</f>
        <v>0</v>
      </c>
      <c r="D2226" s="136">
        <f>Ocorrências!D2222</f>
        <v>0</v>
      </c>
      <c r="E2226" s="136">
        <f>Ocorrências!E2222</f>
        <v>0</v>
      </c>
      <c r="F2226" s="136">
        <f>Ocorrências!F2222</f>
        <v>0</v>
      </c>
      <c r="G2226" s="135">
        <f>Ocorrências!A2222</f>
        <v>0</v>
      </c>
      <c r="H2226" s="136">
        <f>Ocorrências!H2222</f>
        <v>0</v>
      </c>
    </row>
    <row r="2227" spans="1:8" x14ac:dyDescent="0.2">
      <c r="A2227" s="156">
        <f>Ocorrências!G2223</f>
        <v>0</v>
      </c>
      <c r="B2227" s="136">
        <f>Ocorrências!B2223</f>
        <v>0</v>
      </c>
      <c r="C2227" s="136">
        <f>Ocorrências!C2223</f>
        <v>0</v>
      </c>
      <c r="D2227" s="136">
        <f>Ocorrências!D2223</f>
        <v>0</v>
      </c>
      <c r="E2227" s="136">
        <f>Ocorrências!E2223</f>
        <v>0</v>
      </c>
      <c r="F2227" s="136">
        <f>Ocorrências!F2223</f>
        <v>0</v>
      </c>
      <c r="G2227" s="135">
        <f>Ocorrências!A2223</f>
        <v>0</v>
      </c>
      <c r="H2227" s="136">
        <f>Ocorrências!H2223</f>
        <v>0</v>
      </c>
    </row>
    <row r="2228" spans="1:8" x14ac:dyDescent="0.2">
      <c r="A2228" s="156">
        <f>Ocorrências!G2224</f>
        <v>0</v>
      </c>
      <c r="B2228" s="136">
        <f>Ocorrências!B2224</f>
        <v>0</v>
      </c>
      <c r="C2228" s="136">
        <f>Ocorrências!C2224</f>
        <v>0</v>
      </c>
      <c r="D2228" s="136">
        <f>Ocorrências!D2224</f>
        <v>0</v>
      </c>
      <c r="E2228" s="136">
        <f>Ocorrências!E2224</f>
        <v>0</v>
      </c>
      <c r="F2228" s="136">
        <f>Ocorrências!F2224</f>
        <v>0</v>
      </c>
      <c r="G2228" s="135">
        <f>Ocorrências!A2224</f>
        <v>0</v>
      </c>
      <c r="H2228" s="136">
        <f>Ocorrências!H2224</f>
        <v>0</v>
      </c>
    </row>
    <row r="2229" spans="1:8" x14ac:dyDescent="0.2">
      <c r="A2229" s="156">
        <f>Ocorrências!G2225</f>
        <v>0</v>
      </c>
      <c r="B2229" s="136">
        <f>Ocorrências!B2225</f>
        <v>0</v>
      </c>
      <c r="C2229" s="136">
        <f>Ocorrências!C2225</f>
        <v>0</v>
      </c>
      <c r="D2229" s="136">
        <f>Ocorrências!D2225</f>
        <v>0</v>
      </c>
      <c r="E2229" s="136">
        <f>Ocorrências!E2225</f>
        <v>0</v>
      </c>
      <c r="F2229" s="136">
        <f>Ocorrências!F2225</f>
        <v>0</v>
      </c>
      <c r="G2229" s="135">
        <f>Ocorrências!A2225</f>
        <v>0</v>
      </c>
      <c r="H2229" s="136">
        <f>Ocorrências!H2225</f>
        <v>0</v>
      </c>
    </row>
    <row r="2230" spans="1:8" x14ac:dyDescent="0.2">
      <c r="A2230" s="156">
        <f>Ocorrências!G2226</f>
        <v>0</v>
      </c>
      <c r="B2230" s="136">
        <f>Ocorrências!B2226</f>
        <v>0</v>
      </c>
      <c r="C2230" s="136">
        <f>Ocorrências!C2226</f>
        <v>0</v>
      </c>
      <c r="D2230" s="136">
        <f>Ocorrências!D2226</f>
        <v>0</v>
      </c>
      <c r="E2230" s="136">
        <f>Ocorrências!E2226</f>
        <v>0</v>
      </c>
      <c r="F2230" s="136">
        <f>Ocorrências!F2226</f>
        <v>0</v>
      </c>
      <c r="G2230" s="135">
        <f>Ocorrências!A2226</f>
        <v>0</v>
      </c>
      <c r="H2230" s="136">
        <f>Ocorrências!H2226</f>
        <v>0</v>
      </c>
    </row>
    <row r="2231" spans="1:8" x14ac:dyDescent="0.2">
      <c r="A2231" s="156">
        <f>Ocorrências!G2227</f>
        <v>0</v>
      </c>
      <c r="B2231" s="136">
        <f>Ocorrências!B2227</f>
        <v>0</v>
      </c>
      <c r="C2231" s="136">
        <f>Ocorrências!C2227</f>
        <v>0</v>
      </c>
      <c r="D2231" s="136">
        <f>Ocorrências!D2227</f>
        <v>0</v>
      </c>
      <c r="E2231" s="136">
        <f>Ocorrências!E2227</f>
        <v>0</v>
      </c>
      <c r="F2231" s="136">
        <f>Ocorrências!F2227</f>
        <v>0</v>
      </c>
      <c r="G2231" s="135">
        <f>Ocorrências!A2227</f>
        <v>0</v>
      </c>
      <c r="H2231" s="136">
        <f>Ocorrências!H2227</f>
        <v>0</v>
      </c>
    </row>
    <row r="2232" spans="1:8" x14ac:dyDescent="0.2">
      <c r="A2232" s="156">
        <f>Ocorrências!G2228</f>
        <v>0</v>
      </c>
      <c r="B2232" s="136">
        <f>Ocorrências!B2228</f>
        <v>0</v>
      </c>
      <c r="C2232" s="136">
        <f>Ocorrências!C2228</f>
        <v>0</v>
      </c>
      <c r="D2232" s="136">
        <f>Ocorrências!D2228</f>
        <v>0</v>
      </c>
      <c r="E2232" s="136">
        <f>Ocorrências!E2228</f>
        <v>0</v>
      </c>
      <c r="F2232" s="136">
        <f>Ocorrências!F2228</f>
        <v>0</v>
      </c>
      <c r="G2232" s="135">
        <f>Ocorrências!A2228</f>
        <v>0</v>
      </c>
      <c r="H2232" s="136">
        <f>Ocorrências!H2228</f>
        <v>0</v>
      </c>
    </row>
    <row r="2233" spans="1:8" x14ac:dyDescent="0.2">
      <c r="A2233" s="156">
        <f>Ocorrências!G2229</f>
        <v>0</v>
      </c>
      <c r="B2233" s="136">
        <f>Ocorrências!B2229</f>
        <v>0</v>
      </c>
      <c r="C2233" s="136">
        <f>Ocorrências!C2229</f>
        <v>0</v>
      </c>
      <c r="D2233" s="136">
        <f>Ocorrências!D2229</f>
        <v>0</v>
      </c>
      <c r="E2233" s="136">
        <f>Ocorrências!E2229</f>
        <v>0</v>
      </c>
      <c r="F2233" s="136">
        <f>Ocorrências!F2229</f>
        <v>0</v>
      </c>
      <c r="G2233" s="135">
        <f>Ocorrências!A2229</f>
        <v>0</v>
      </c>
      <c r="H2233" s="136">
        <f>Ocorrências!H2229</f>
        <v>0</v>
      </c>
    </row>
    <row r="2234" spans="1:8" x14ac:dyDescent="0.2">
      <c r="A2234" s="156">
        <f>Ocorrências!G2230</f>
        <v>0</v>
      </c>
      <c r="B2234" s="136">
        <f>Ocorrências!B2230</f>
        <v>0</v>
      </c>
      <c r="C2234" s="136">
        <f>Ocorrências!C2230</f>
        <v>0</v>
      </c>
      <c r="D2234" s="136">
        <f>Ocorrências!D2230</f>
        <v>0</v>
      </c>
      <c r="E2234" s="136">
        <f>Ocorrências!E2230</f>
        <v>0</v>
      </c>
      <c r="F2234" s="136">
        <f>Ocorrências!F2230</f>
        <v>0</v>
      </c>
      <c r="G2234" s="135">
        <f>Ocorrências!A2230</f>
        <v>0</v>
      </c>
      <c r="H2234" s="136">
        <f>Ocorrências!H2230</f>
        <v>0</v>
      </c>
    </row>
    <row r="2235" spans="1:8" x14ac:dyDescent="0.2">
      <c r="A2235" s="156">
        <f>Ocorrências!G2231</f>
        <v>0</v>
      </c>
      <c r="B2235" s="136">
        <f>Ocorrências!B2231</f>
        <v>0</v>
      </c>
      <c r="C2235" s="136">
        <f>Ocorrências!C2231</f>
        <v>0</v>
      </c>
      <c r="D2235" s="136">
        <f>Ocorrências!D2231</f>
        <v>0</v>
      </c>
      <c r="E2235" s="136">
        <f>Ocorrências!E2231</f>
        <v>0</v>
      </c>
      <c r="F2235" s="136">
        <f>Ocorrências!F2231</f>
        <v>0</v>
      </c>
      <c r="G2235" s="135">
        <f>Ocorrências!A2231</f>
        <v>0</v>
      </c>
      <c r="H2235" s="136">
        <f>Ocorrências!H2231</f>
        <v>0</v>
      </c>
    </row>
    <row r="2236" spans="1:8" x14ac:dyDescent="0.2">
      <c r="A2236" s="156">
        <f>Ocorrências!G2232</f>
        <v>0</v>
      </c>
      <c r="B2236" s="136">
        <f>Ocorrências!B2232</f>
        <v>0</v>
      </c>
      <c r="C2236" s="136">
        <f>Ocorrências!C2232</f>
        <v>0</v>
      </c>
      <c r="D2236" s="136">
        <f>Ocorrências!D2232</f>
        <v>0</v>
      </c>
      <c r="E2236" s="136">
        <f>Ocorrências!E2232</f>
        <v>0</v>
      </c>
      <c r="F2236" s="136">
        <f>Ocorrências!F2232</f>
        <v>0</v>
      </c>
      <c r="G2236" s="135">
        <f>Ocorrências!A2232</f>
        <v>0</v>
      </c>
      <c r="H2236" s="136">
        <f>Ocorrências!H2232</f>
        <v>0</v>
      </c>
    </row>
    <row r="2237" spans="1:8" x14ac:dyDescent="0.2">
      <c r="A2237" s="156">
        <f>Ocorrências!G2233</f>
        <v>0</v>
      </c>
      <c r="B2237" s="136">
        <f>Ocorrências!B2233</f>
        <v>0</v>
      </c>
      <c r="C2237" s="136">
        <f>Ocorrências!C2233</f>
        <v>0</v>
      </c>
      <c r="D2237" s="136">
        <f>Ocorrências!D2233</f>
        <v>0</v>
      </c>
      <c r="E2237" s="136">
        <f>Ocorrências!E2233</f>
        <v>0</v>
      </c>
      <c r="F2237" s="136">
        <f>Ocorrências!F2233</f>
        <v>0</v>
      </c>
      <c r="G2237" s="135">
        <f>Ocorrências!A2233</f>
        <v>0</v>
      </c>
      <c r="H2237" s="136">
        <f>Ocorrências!H2233</f>
        <v>0</v>
      </c>
    </row>
    <row r="2238" spans="1:8" x14ac:dyDescent="0.2">
      <c r="A2238" s="156">
        <f>Ocorrências!G2234</f>
        <v>0</v>
      </c>
      <c r="B2238" s="136">
        <f>Ocorrências!B2234</f>
        <v>0</v>
      </c>
      <c r="C2238" s="136">
        <f>Ocorrências!C2234</f>
        <v>0</v>
      </c>
      <c r="D2238" s="136">
        <f>Ocorrências!D2234</f>
        <v>0</v>
      </c>
      <c r="E2238" s="136">
        <f>Ocorrências!E2234</f>
        <v>0</v>
      </c>
      <c r="F2238" s="136">
        <f>Ocorrências!F2234</f>
        <v>0</v>
      </c>
      <c r="G2238" s="135">
        <f>Ocorrências!A2234</f>
        <v>0</v>
      </c>
      <c r="H2238" s="136">
        <f>Ocorrências!H2234</f>
        <v>0</v>
      </c>
    </row>
    <row r="2239" spans="1:8" x14ac:dyDescent="0.2">
      <c r="A2239" s="156">
        <f>Ocorrências!G2235</f>
        <v>0</v>
      </c>
      <c r="B2239" s="136">
        <f>Ocorrências!B2235</f>
        <v>0</v>
      </c>
      <c r="C2239" s="136">
        <f>Ocorrências!C2235</f>
        <v>0</v>
      </c>
      <c r="D2239" s="136">
        <f>Ocorrências!D2235</f>
        <v>0</v>
      </c>
      <c r="E2239" s="136">
        <f>Ocorrências!E2235</f>
        <v>0</v>
      </c>
      <c r="F2239" s="136">
        <f>Ocorrências!F2235</f>
        <v>0</v>
      </c>
      <c r="G2239" s="135">
        <f>Ocorrências!A2235</f>
        <v>0</v>
      </c>
      <c r="H2239" s="136">
        <f>Ocorrências!H2235</f>
        <v>0</v>
      </c>
    </row>
    <row r="2240" spans="1:8" x14ac:dyDescent="0.2">
      <c r="A2240" s="156">
        <f>Ocorrências!G2236</f>
        <v>0</v>
      </c>
      <c r="B2240" s="136">
        <f>Ocorrências!B2236</f>
        <v>0</v>
      </c>
      <c r="C2240" s="136">
        <f>Ocorrências!C2236</f>
        <v>0</v>
      </c>
      <c r="D2240" s="136">
        <f>Ocorrências!D2236</f>
        <v>0</v>
      </c>
      <c r="E2240" s="136">
        <f>Ocorrências!E2236</f>
        <v>0</v>
      </c>
      <c r="F2240" s="136">
        <f>Ocorrências!F2236</f>
        <v>0</v>
      </c>
      <c r="G2240" s="135">
        <f>Ocorrências!A2236</f>
        <v>0</v>
      </c>
      <c r="H2240" s="136">
        <f>Ocorrências!H2236</f>
        <v>0</v>
      </c>
    </row>
    <row r="2241" spans="1:8" x14ac:dyDescent="0.2">
      <c r="A2241" s="156">
        <f>Ocorrências!G2237</f>
        <v>0</v>
      </c>
      <c r="B2241" s="136">
        <f>Ocorrências!B2237</f>
        <v>0</v>
      </c>
      <c r="C2241" s="136">
        <f>Ocorrências!C2237</f>
        <v>0</v>
      </c>
      <c r="D2241" s="136">
        <f>Ocorrências!D2237</f>
        <v>0</v>
      </c>
      <c r="E2241" s="136">
        <f>Ocorrências!E2237</f>
        <v>0</v>
      </c>
      <c r="F2241" s="136">
        <f>Ocorrências!F2237</f>
        <v>0</v>
      </c>
      <c r="G2241" s="135">
        <f>Ocorrências!A2237</f>
        <v>0</v>
      </c>
      <c r="H2241" s="136">
        <f>Ocorrências!H2237</f>
        <v>0</v>
      </c>
    </row>
    <row r="2242" spans="1:8" x14ac:dyDescent="0.2">
      <c r="A2242" s="156">
        <f>Ocorrências!G2238</f>
        <v>0</v>
      </c>
      <c r="B2242" s="136">
        <f>Ocorrências!B2238</f>
        <v>0</v>
      </c>
      <c r="C2242" s="136">
        <f>Ocorrências!C2238</f>
        <v>0</v>
      </c>
      <c r="D2242" s="136">
        <f>Ocorrências!D2238</f>
        <v>0</v>
      </c>
      <c r="E2242" s="136">
        <f>Ocorrências!E2238</f>
        <v>0</v>
      </c>
      <c r="F2242" s="136">
        <f>Ocorrências!F2238</f>
        <v>0</v>
      </c>
      <c r="G2242" s="135">
        <f>Ocorrências!A2238</f>
        <v>0</v>
      </c>
      <c r="H2242" s="136">
        <f>Ocorrências!H2238</f>
        <v>0</v>
      </c>
    </row>
    <row r="2243" spans="1:8" x14ac:dyDescent="0.2">
      <c r="A2243" s="156">
        <f>Ocorrências!G2239</f>
        <v>0</v>
      </c>
      <c r="B2243" s="136">
        <f>Ocorrências!B2239</f>
        <v>0</v>
      </c>
      <c r="C2243" s="136">
        <f>Ocorrências!C2239</f>
        <v>0</v>
      </c>
      <c r="D2243" s="136">
        <f>Ocorrências!D2239</f>
        <v>0</v>
      </c>
      <c r="E2243" s="136">
        <f>Ocorrências!E2239</f>
        <v>0</v>
      </c>
      <c r="F2243" s="136">
        <f>Ocorrências!F2239</f>
        <v>0</v>
      </c>
      <c r="G2243" s="135">
        <f>Ocorrências!A2239</f>
        <v>0</v>
      </c>
      <c r="H2243" s="136">
        <f>Ocorrências!H2239</f>
        <v>0</v>
      </c>
    </row>
    <row r="2244" spans="1:8" x14ac:dyDescent="0.2">
      <c r="A2244" s="156">
        <f>Ocorrências!G2240</f>
        <v>0</v>
      </c>
      <c r="B2244" s="136">
        <f>Ocorrências!B2240</f>
        <v>0</v>
      </c>
      <c r="C2244" s="136">
        <f>Ocorrências!C2240</f>
        <v>0</v>
      </c>
      <c r="D2244" s="136">
        <f>Ocorrências!D2240</f>
        <v>0</v>
      </c>
      <c r="E2244" s="136">
        <f>Ocorrências!E2240</f>
        <v>0</v>
      </c>
      <c r="F2244" s="136">
        <f>Ocorrências!F2240</f>
        <v>0</v>
      </c>
      <c r="G2244" s="135">
        <f>Ocorrências!A2240</f>
        <v>0</v>
      </c>
      <c r="H2244" s="136">
        <f>Ocorrências!H2240</f>
        <v>0</v>
      </c>
    </row>
    <row r="2245" spans="1:8" x14ac:dyDescent="0.2">
      <c r="A2245" s="156">
        <f>Ocorrências!G2241</f>
        <v>0</v>
      </c>
      <c r="B2245" s="136">
        <f>Ocorrências!B2241</f>
        <v>0</v>
      </c>
      <c r="C2245" s="136">
        <f>Ocorrências!C2241</f>
        <v>0</v>
      </c>
      <c r="D2245" s="136">
        <f>Ocorrências!D2241</f>
        <v>0</v>
      </c>
      <c r="E2245" s="136">
        <f>Ocorrências!E2241</f>
        <v>0</v>
      </c>
      <c r="F2245" s="136">
        <f>Ocorrências!F2241</f>
        <v>0</v>
      </c>
      <c r="G2245" s="135">
        <f>Ocorrências!A2241</f>
        <v>0</v>
      </c>
      <c r="H2245" s="136">
        <f>Ocorrências!H2241</f>
        <v>0</v>
      </c>
    </row>
    <row r="2246" spans="1:8" x14ac:dyDescent="0.2">
      <c r="A2246" s="156">
        <f>Ocorrências!G2242</f>
        <v>0</v>
      </c>
      <c r="B2246" s="136">
        <f>Ocorrências!B2242</f>
        <v>0</v>
      </c>
      <c r="C2246" s="136">
        <f>Ocorrências!C2242</f>
        <v>0</v>
      </c>
      <c r="D2246" s="136">
        <f>Ocorrências!D2242</f>
        <v>0</v>
      </c>
      <c r="E2246" s="136">
        <f>Ocorrências!E2242</f>
        <v>0</v>
      </c>
      <c r="F2246" s="136">
        <f>Ocorrências!F2242</f>
        <v>0</v>
      </c>
      <c r="G2246" s="135">
        <f>Ocorrências!A2242</f>
        <v>0</v>
      </c>
      <c r="H2246" s="136">
        <f>Ocorrências!H2242</f>
        <v>0</v>
      </c>
    </row>
    <row r="2247" spans="1:8" x14ac:dyDescent="0.2">
      <c r="A2247" s="156">
        <f>Ocorrências!G2243</f>
        <v>0</v>
      </c>
      <c r="B2247" s="136">
        <f>Ocorrências!B2243</f>
        <v>0</v>
      </c>
      <c r="C2247" s="136">
        <f>Ocorrências!C2243</f>
        <v>0</v>
      </c>
      <c r="D2247" s="136">
        <f>Ocorrências!D2243</f>
        <v>0</v>
      </c>
      <c r="E2247" s="136">
        <f>Ocorrências!E2243</f>
        <v>0</v>
      </c>
      <c r="F2247" s="136">
        <f>Ocorrências!F2243</f>
        <v>0</v>
      </c>
      <c r="G2247" s="135">
        <f>Ocorrências!A2243</f>
        <v>0</v>
      </c>
      <c r="H2247" s="136">
        <f>Ocorrências!H2243</f>
        <v>0</v>
      </c>
    </row>
    <row r="2248" spans="1:8" x14ac:dyDescent="0.2">
      <c r="A2248" s="156">
        <f>Ocorrências!G2244</f>
        <v>0</v>
      </c>
      <c r="B2248" s="136">
        <f>Ocorrências!B2244</f>
        <v>0</v>
      </c>
      <c r="C2248" s="136">
        <f>Ocorrências!C2244</f>
        <v>0</v>
      </c>
      <c r="D2248" s="136">
        <f>Ocorrências!D2244</f>
        <v>0</v>
      </c>
      <c r="E2248" s="136">
        <f>Ocorrências!E2244</f>
        <v>0</v>
      </c>
      <c r="F2248" s="136">
        <f>Ocorrências!F2244</f>
        <v>0</v>
      </c>
      <c r="G2248" s="135">
        <f>Ocorrências!A2244</f>
        <v>0</v>
      </c>
      <c r="H2248" s="136">
        <f>Ocorrências!H2244</f>
        <v>0</v>
      </c>
    </row>
    <row r="2249" spans="1:8" x14ac:dyDescent="0.2">
      <c r="A2249" s="156">
        <f>Ocorrências!G2245</f>
        <v>0</v>
      </c>
      <c r="B2249" s="136">
        <f>Ocorrências!B2245</f>
        <v>0</v>
      </c>
      <c r="C2249" s="136">
        <f>Ocorrências!C2245</f>
        <v>0</v>
      </c>
      <c r="D2249" s="136">
        <f>Ocorrências!D2245</f>
        <v>0</v>
      </c>
      <c r="E2249" s="136">
        <f>Ocorrências!E2245</f>
        <v>0</v>
      </c>
      <c r="F2249" s="136">
        <f>Ocorrências!F2245</f>
        <v>0</v>
      </c>
      <c r="G2249" s="135">
        <f>Ocorrências!A2245</f>
        <v>0</v>
      </c>
      <c r="H2249" s="136">
        <f>Ocorrências!H2245</f>
        <v>0</v>
      </c>
    </row>
    <row r="2250" spans="1:8" x14ac:dyDescent="0.2">
      <c r="A2250" s="156">
        <f>Ocorrências!G2246</f>
        <v>0</v>
      </c>
      <c r="B2250" s="136">
        <f>Ocorrências!B2246</f>
        <v>0</v>
      </c>
      <c r="C2250" s="136">
        <f>Ocorrências!C2246</f>
        <v>0</v>
      </c>
      <c r="D2250" s="136">
        <f>Ocorrências!D2246</f>
        <v>0</v>
      </c>
      <c r="E2250" s="136">
        <f>Ocorrências!E2246</f>
        <v>0</v>
      </c>
      <c r="F2250" s="136">
        <f>Ocorrências!F2246</f>
        <v>0</v>
      </c>
      <c r="G2250" s="135">
        <f>Ocorrências!A2246</f>
        <v>0</v>
      </c>
      <c r="H2250" s="136">
        <f>Ocorrências!H2246</f>
        <v>0</v>
      </c>
    </row>
    <row r="2251" spans="1:8" x14ac:dyDescent="0.2">
      <c r="A2251" s="156">
        <f>Ocorrências!G2247</f>
        <v>0</v>
      </c>
      <c r="B2251" s="136">
        <f>Ocorrências!B2247</f>
        <v>0</v>
      </c>
      <c r="C2251" s="136">
        <f>Ocorrências!C2247</f>
        <v>0</v>
      </c>
      <c r="D2251" s="136">
        <f>Ocorrências!D2247</f>
        <v>0</v>
      </c>
      <c r="E2251" s="136">
        <f>Ocorrências!E2247</f>
        <v>0</v>
      </c>
      <c r="F2251" s="136">
        <f>Ocorrências!F2247</f>
        <v>0</v>
      </c>
      <c r="G2251" s="135">
        <f>Ocorrências!A2247</f>
        <v>0</v>
      </c>
      <c r="H2251" s="136">
        <f>Ocorrências!H2247</f>
        <v>0</v>
      </c>
    </row>
    <row r="2252" spans="1:8" x14ac:dyDescent="0.2">
      <c r="A2252" s="156">
        <f>Ocorrências!G2248</f>
        <v>0</v>
      </c>
      <c r="B2252" s="136">
        <f>Ocorrências!B2248</f>
        <v>0</v>
      </c>
      <c r="C2252" s="136">
        <f>Ocorrências!C2248</f>
        <v>0</v>
      </c>
      <c r="D2252" s="136">
        <f>Ocorrências!D2248</f>
        <v>0</v>
      </c>
      <c r="E2252" s="136">
        <f>Ocorrências!E2248</f>
        <v>0</v>
      </c>
      <c r="F2252" s="136">
        <f>Ocorrências!F2248</f>
        <v>0</v>
      </c>
      <c r="G2252" s="135">
        <f>Ocorrências!A2248</f>
        <v>0</v>
      </c>
      <c r="H2252" s="136">
        <f>Ocorrências!H2248</f>
        <v>0</v>
      </c>
    </row>
    <row r="2253" spans="1:8" x14ac:dyDescent="0.2">
      <c r="A2253" s="156">
        <f>Ocorrências!G2249</f>
        <v>0</v>
      </c>
      <c r="B2253" s="136">
        <f>Ocorrências!B2249</f>
        <v>0</v>
      </c>
      <c r="C2253" s="136">
        <f>Ocorrências!C2249</f>
        <v>0</v>
      </c>
      <c r="D2253" s="136">
        <f>Ocorrências!D2249</f>
        <v>0</v>
      </c>
      <c r="E2253" s="136">
        <f>Ocorrências!E2249</f>
        <v>0</v>
      </c>
      <c r="F2253" s="136">
        <f>Ocorrências!F2249</f>
        <v>0</v>
      </c>
      <c r="G2253" s="135">
        <f>Ocorrências!A2249</f>
        <v>0</v>
      </c>
      <c r="H2253" s="136">
        <f>Ocorrências!H2249</f>
        <v>0</v>
      </c>
    </row>
    <row r="2254" spans="1:8" x14ac:dyDescent="0.2">
      <c r="A2254" s="156">
        <f>Ocorrências!G2250</f>
        <v>0</v>
      </c>
      <c r="B2254" s="136">
        <f>Ocorrências!B2250</f>
        <v>0</v>
      </c>
      <c r="C2254" s="136">
        <f>Ocorrências!C2250</f>
        <v>0</v>
      </c>
      <c r="D2254" s="136">
        <f>Ocorrências!D2250</f>
        <v>0</v>
      </c>
      <c r="E2254" s="136">
        <f>Ocorrências!E2250</f>
        <v>0</v>
      </c>
      <c r="F2254" s="136">
        <f>Ocorrências!F2250</f>
        <v>0</v>
      </c>
      <c r="G2254" s="135">
        <f>Ocorrências!A2250</f>
        <v>0</v>
      </c>
      <c r="H2254" s="136">
        <f>Ocorrências!H2250</f>
        <v>0</v>
      </c>
    </row>
    <row r="2255" spans="1:8" x14ac:dyDescent="0.2">
      <c r="A2255" s="156">
        <f>Ocorrências!G2251</f>
        <v>0</v>
      </c>
      <c r="B2255" s="136">
        <f>Ocorrências!B2251</f>
        <v>0</v>
      </c>
      <c r="C2255" s="136">
        <f>Ocorrências!C2251</f>
        <v>0</v>
      </c>
      <c r="D2255" s="136">
        <f>Ocorrências!D2251</f>
        <v>0</v>
      </c>
      <c r="E2255" s="136">
        <f>Ocorrências!E2251</f>
        <v>0</v>
      </c>
      <c r="F2255" s="136">
        <f>Ocorrências!F2251</f>
        <v>0</v>
      </c>
      <c r="G2255" s="135">
        <f>Ocorrências!A2251</f>
        <v>0</v>
      </c>
      <c r="H2255" s="136">
        <f>Ocorrências!H2251</f>
        <v>0</v>
      </c>
    </row>
    <row r="2256" spans="1:8" x14ac:dyDescent="0.2">
      <c r="A2256" s="156">
        <f>Ocorrências!G2252</f>
        <v>0</v>
      </c>
      <c r="B2256" s="136">
        <f>Ocorrências!B2252</f>
        <v>0</v>
      </c>
      <c r="C2256" s="136">
        <f>Ocorrências!C2252</f>
        <v>0</v>
      </c>
      <c r="D2256" s="136">
        <f>Ocorrências!D2252</f>
        <v>0</v>
      </c>
      <c r="E2256" s="136">
        <f>Ocorrências!E2252</f>
        <v>0</v>
      </c>
      <c r="F2256" s="136">
        <f>Ocorrências!F2252</f>
        <v>0</v>
      </c>
      <c r="G2256" s="135">
        <f>Ocorrências!A2252</f>
        <v>0</v>
      </c>
      <c r="H2256" s="136">
        <f>Ocorrências!H2252</f>
        <v>0</v>
      </c>
    </row>
    <row r="2257" spans="1:8" x14ac:dyDescent="0.2">
      <c r="A2257" s="156">
        <f>Ocorrências!G2253</f>
        <v>0</v>
      </c>
      <c r="B2257" s="136">
        <f>Ocorrências!B2253</f>
        <v>0</v>
      </c>
      <c r="C2257" s="136">
        <f>Ocorrências!C2253</f>
        <v>0</v>
      </c>
      <c r="D2257" s="136">
        <f>Ocorrências!D2253</f>
        <v>0</v>
      </c>
      <c r="E2257" s="136">
        <f>Ocorrências!E2253</f>
        <v>0</v>
      </c>
      <c r="F2257" s="136">
        <f>Ocorrências!F2253</f>
        <v>0</v>
      </c>
      <c r="G2257" s="135">
        <f>Ocorrências!A2253</f>
        <v>0</v>
      </c>
      <c r="H2257" s="136">
        <f>Ocorrências!H2253</f>
        <v>0</v>
      </c>
    </row>
    <row r="2258" spans="1:8" x14ac:dyDescent="0.2">
      <c r="A2258" s="156">
        <f>Ocorrências!G2254</f>
        <v>0</v>
      </c>
      <c r="B2258" s="136">
        <f>Ocorrências!B2254</f>
        <v>0</v>
      </c>
      <c r="C2258" s="136">
        <f>Ocorrências!C2254</f>
        <v>0</v>
      </c>
      <c r="D2258" s="136">
        <f>Ocorrências!D2254</f>
        <v>0</v>
      </c>
      <c r="E2258" s="136">
        <f>Ocorrências!E2254</f>
        <v>0</v>
      </c>
      <c r="F2258" s="136">
        <f>Ocorrências!F2254</f>
        <v>0</v>
      </c>
      <c r="G2258" s="135">
        <f>Ocorrências!A2254</f>
        <v>0</v>
      </c>
      <c r="H2258" s="136">
        <f>Ocorrências!H2254</f>
        <v>0</v>
      </c>
    </row>
    <row r="2259" spans="1:8" x14ac:dyDescent="0.2">
      <c r="A2259" s="156">
        <f>Ocorrências!G2255</f>
        <v>0</v>
      </c>
      <c r="B2259" s="136">
        <f>Ocorrências!B2255</f>
        <v>0</v>
      </c>
      <c r="C2259" s="136">
        <f>Ocorrências!C2255</f>
        <v>0</v>
      </c>
      <c r="D2259" s="136">
        <f>Ocorrências!D2255</f>
        <v>0</v>
      </c>
      <c r="E2259" s="136">
        <f>Ocorrências!E2255</f>
        <v>0</v>
      </c>
      <c r="F2259" s="136">
        <f>Ocorrências!F2255</f>
        <v>0</v>
      </c>
      <c r="G2259" s="135">
        <f>Ocorrências!A2255</f>
        <v>0</v>
      </c>
      <c r="H2259" s="136">
        <f>Ocorrências!H2255</f>
        <v>0</v>
      </c>
    </row>
    <row r="2260" spans="1:8" x14ac:dyDescent="0.2">
      <c r="A2260" s="156">
        <f>Ocorrências!G2256</f>
        <v>0</v>
      </c>
      <c r="B2260" s="136">
        <f>Ocorrências!B2256</f>
        <v>0</v>
      </c>
      <c r="C2260" s="136">
        <f>Ocorrências!C2256</f>
        <v>0</v>
      </c>
      <c r="D2260" s="136">
        <f>Ocorrências!D2256</f>
        <v>0</v>
      </c>
      <c r="E2260" s="136">
        <f>Ocorrências!E2256</f>
        <v>0</v>
      </c>
      <c r="F2260" s="136">
        <f>Ocorrências!F2256</f>
        <v>0</v>
      </c>
      <c r="G2260" s="135">
        <f>Ocorrências!A2256</f>
        <v>0</v>
      </c>
      <c r="H2260" s="136">
        <f>Ocorrências!H2256</f>
        <v>0</v>
      </c>
    </row>
    <row r="2261" spans="1:8" x14ac:dyDescent="0.2">
      <c r="A2261" s="156">
        <f>Ocorrências!G2257</f>
        <v>0</v>
      </c>
      <c r="B2261" s="136">
        <f>Ocorrências!B2257</f>
        <v>0</v>
      </c>
      <c r="C2261" s="136">
        <f>Ocorrências!C2257</f>
        <v>0</v>
      </c>
      <c r="D2261" s="136">
        <f>Ocorrências!D2257</f>
        <v>0</v>
      </c>
      <c r="E2261" s="136">
        <f>Ocorrências!E2257</f>
        <v>0</v>
      </c>
      <c r="F2261" s="136">
        <f>Ocorrências!F2257</f>
        <v>0</v>
      </c>
      <c r="G2261" s="135">
        <f>Ocorrências!A2257</f>
        <v>0</v>
      </c>
      <c r="H2261" s="136">
        <f>Ocorrências!H2257</f>
        <v>0</v>
      </c>
    </row>
    <row r="2262" spans="1:8" x14ac:dyDescent="0.2">
      <c r="A2262" s="156">
        <f>Ocorrências!G2258</f>
        <v>0</v>
      </c>
      <c r="B2262" s="136">
        <f>Ocorrências!B2258</f>
        <v>0</v>
      </c>
      <c r="C2262" s="136">
        <f>Ocorrências!C2258</f>
        <v>0</v>
      </c>
      <c r="D2262" s="136">
        <f>Ocorrências!D2258</f>
        <v>0</v>
      </c>
      <c r="E2262" s="136">
        <f>Ocorrências!E2258</f>
        <v>0</v>
      </c>
      <c r="F2262" s="136">
        <f>Ocorrências!F2258</f>
        <v>0</v>
      </c>
      <c r="G2262" s="135">
        <f>Ocorrências!A2258</f>
        <v>0</v>
      </c>
      <c r="H2262" s="136">
        <f>Ocorrências!H2258</f>
        <v>0</v>
      </c>
    </row>
    <row r="2263" spans="1:8" x14ac:dyDescent="0.2">
      <c r="A2263" s="156">
        <f>Ocorrências!G2259</f>
        <v>0</v>
      </c>
      <c r="B2263" s="136">
        <f>Ocorrências!B2259</f>
        <v>0</v>
      </c>
      <c r="C2263" s="136">
        <f>Ocorrências!C2259</f>
        <v>0</v>
      </c>
      <c r="D2263" s="136">
        <f>Ocorrências!D2259</f>
        <v>0</v>
      </c>
      <c r="E2263" s="136">
        <f>Ocorrências!E2259</f>
        <v>0</v>
      </c>
      <c r="F2263" s="136">
        <f>Ocorrências!F2259</f>
        <v>0</v>
      </c>
      <c r="G2263" s="135">
        <f>Ocorrências!A2259</f>
        <v>0</v>
      </c>
      <c r="H2263" s="136">
        <f>Ocorrências!H2259</f>
        <v>0</v>
      </c>
    </row>
    <row r="2264" spans="1:8" x14ac:dyDescent="0.2">
      <c r="A2264" s="156">
        <f>Ocorrências!G2260</f>
        <v>0</v>
      </c>
      <c r="B2264" s="136">
        <f>Ocorrências!B2260</f>
        <v>0</v>
      </c>
      <c r="C2264" s="136">
        <f>Ocorrências!C2260</f>
        <v>0</v>
      </c>
      <c r="D2264" s="136">
        <f>Ocorrências!D2260</f>
        <v>0</v>
      </c>
      <c r="E2264" s="136">
        <f>Ocorrências!E2260</f>
        <v>0</v>
      </c>
      <c r="F2264" s="136">
        <f>Ocorrências!F2260</f>
        <v>0</v>
      </c>
      <c r="G2264" s="135">
        <f>Ocorrências!A2260</f>
        <v>0</v>
      </c>
      <c r="H2264" s="136">
        <f>Ocorrências!H2260</f>
        <v>0</v>
      </c>
    </row>
    <row r="2265" spans="1:8" x14ac:dyDescent="0.2">
      <c r="A2265" s="156">
        <f>Ocorrências!G2261</f>
        <v>0</v>
      </c>
      <c r="B2265" s="136">
        <f>Ocorrências!B2261</f>
        <v>0</v>
      </c>
      <c r="C2265" s="136">
        <f>Ocorrências!C2261</f>
        <v>0</v>
      </c>
      <c r="D2265" s="136">
        <f>Ocorrências!D2261</f>
        <v>0</v>
      </c>
      <c r="E2265" s="136">
        <f>Ocorrências!E2261</f>
        <v>0</v>
      </c>
      <c r="F2265" s="136">
        <f>Ocorrências!F2261</f>
        <v>0</v>
      </c>
      <c r="G2265" s="135">
        <f>Ocorrências!A2261</f>
        <v>0</v>
      </c>
      <c r="H2265" s="136">
        <f>Ocorrências!H2261</f>
        <v>0</v>
      </c>
    </row>
    <row r="2266" spans="1:8" x14ac:dyDescent="0.2">
      <c r="A2266" s="156">
        <f>Ocorrências!G2262</f>
        <v>0</v>
      </c>
      <c r="B2266" s="136">
        <f>Ocorrências!B2262</f>
        <v>0</v>
      </c>
      <c r="C2266" s="136">
        <f>Ocorrências!C2262</f>
        <v>0</v>
      </c>
      <c r="D2266" s="136">
        <f>Ocorrências!D2262</f>
        <v>0</v>
      </c>
      <c r="E2266" s="136">
        <f>Ocorrências!E2262</f>
        <v>0</v>
      </c>
      <c r="F2266" s="136">
        <f>Ocorrências!F2262</f>
        <v>0</v>
      </c>
      <c r="G2266" s="135">
        <f>Ocorrências!A2262</f>
        <v>0</v>
      </c>
      <c r="H2266" s="136">
        <f>Ocorrências!H2262</f>
        <v>0</v>
      </c>
    </row>
    <row r="2267" spans="1:8" x14ac:dyDescent="0.2">
      <c r="A2267" s="156">
        <f>Ocorrências!G2263</f>
        <v>0</v>
      </c>
      <c r="B2267" s="136">
        <f>Ocorrências!B2263</f>
        <v>0</v>
      </c>
      <c r="C2267" s="136">
        <f>Ocorrências!C2263</f>
        <v>0</v>
      </c>
      <c r="D2267" s="136">
        <f>Ocorrências!D2263</f>
        <v>0</v>
      </c>
      <c r="E2267" s="136">
        <f>Ocorrências!E2263</f>
        <v>0</v>
      </c>
      <c r="F2267" s="136">
        <f>Ocorrências!F2263</f>
        <v>0</v>
      </c>
      <c r="G2267" s="135">
        <f>Ocorrências!A2263</f>
        <v>0</v>
      </c>
      <c r="H2267" s="136">
        <f>Ocorrências!H2263</f>
        <v>0</v>
      </c>
    </row>
    <row r="2268" spans="1:8" x14ac:dyDescent="0.2">
      <c r="A2268" s="156">
        <f>Ocorrências!G2264</f>
        <v>0</v>
      </c>
      <c r="B2268" s="136">
        <f>Ocorrências!B2264</f>
        <v>0</v>
      </c>
      <c r="C2268" s="136">
        <f>Ocorrências!C2264</f>
        <v>0</v>
      </c>
      <c r="D2268" s="136">
        <f>Ocorrências!D2264</f>
        <v>0</v>
      </c>
      <c r="E2268" s="136">
        <f>Ocorrências!E2264</f>
        <v>0</v>
      </c>
      <c r="F2268" s="136">
        <f>Ocorrências!F2264</f>
        <v>0</v>
      </c>
      <c r="G2268" s="135">
        <f>Ocorrências!A2264</f>
        <v>0</v>
      </c>
      <c r="H2268" s="136">
        <f>Ocorrências!H2264</f>
        <v>0</v>
      </c>
    </row>
    <row r="2269" spans="1:8" x14ac:dyDescent="0.2">
      <c r="A2269" s="156">
        <f>Ocorrências!G2265</f>
        <v>0</v>
      </c>
      <c r="B2269" s="136">
        <f>Ocorrências!B2265</f>
        <v>0</v>
      </c>
      <c r="C2269" s="136">
        <f>Ocorrências!C2265</f>
        <v>0</v>
      </c>
      <c r="D2269" s="136">
        <f>Ocorrências!D2265</f>
        <v>0</v>
      </c>
      <c r="E2269" s="136">
        <f>Ocorrências!E2265</f>
        <v>0</v>
      </c>
      <c r="F2269" s="136">
        <f>Ocorrências!F2265</f>
        <v>0</v>
      </c>
      <c r="G2269" s="135">
        <f>Ocorrências!A2265</f>
        <v>0</v>
      </c>
      <c r="H2269" s="136">
        <f>Ocorrências!H2265</f>
        <v>0</v>
      </c>
    </row>
    <row r="2270" spans="1:8" x14ac:dyDescent="0.2">
      <c r="A2270" s="156">
        <f>Ocorrências!G2266</f>
        <v>0</v>
      </c>
      <c r="B2270" s="136">
        <f>Ocorrências!B2266</f>
        <v>0</v>
      </c>
      <c r="C2270" s="136">
        <f>Ocorrências!C2266</f>
        <v>0</v>
      </c>
      <c r="D2270" s="136">
        <f>Ocorrências!D2266</f>
        <v>0</v>
      </c>
      <c r="E2270" s="136">
        <f>Ocorrências!E2266</f>
        <v>0</v>
      </c>
      <c r="F2270" s="136">
        <f>Ocorrências!F2266</f>
        <v>0</v>
      </c>
      <c r="G2270" s="135">
        <f>Ocorrências!A2266</f>
        <v>0</v>
      </c>
      <c r="H2270" s="136">
        <f>Ocorrências!H2266</f>
        <v>0</v>
      </c>
    </row>
    <row r="2271" spans="1:8" x14ac:dyDescent="0.2">
      <c r="A2271" s="156">
        <f>Ocorrências!G2267</f>
        <v>0</v>
      </c>
      <c r="B2271" s="136">
        <f>Ocorrências!B2267</f>
        <v>0</v>
      </c>
      <c r="C2271" s="136">
        <f>Ocorrências!C2267</f>
        <v>0</v>
      </c>
      <c r="D2271" s="136">
        <f>Ocorrências!D2267</f>
        <v>0</v>
      </c>
      <c r="E2271" s="136">
        <f>Ocorrências!E2267</f>
        <v>0</v>
      </c>
      <c r="F2271" s="136">
        <f>Ocorrências!F2267</f>
        <v>0</v>
      </c>
      <c r="G2271" s="135">
        <f>Ocorrências!A2267</f>
        <v>0</v>
      </c>
      <c r="H2271" s="136">
        <f>Ocorrências!H2267</f>
        <v>0</v>
      </c>
    </row>
    <row r="2272" spans="1:8" x14ac:dyDescent="0.2">
      <c r="A2272" s="156">
        <f>Ocorrências!G2268</f>
        <v>0</v>
      </c>
      <c r="B2272" s="136">
        <f>Ocorrências!B2268</f>
        <v>0</v>
      </c>
      <c r="C2272" s="136">
        <f>Ocorrências!C2268</f>
        <v>0</v>
      </c>
      <c r="D2272" s="136">
        <f>Ocorrências!D2268</f>
        <v>0</v>
      </c>
      <c r="E2272" s="136">
        <f>Ocorrências!E2268</f>
        <v>0</v>
      </c>
      <c r="F2272" s="136">
        <f>Ocorrências!F2268</f>
        <v>0</v>
      </c>
      <c r="G2272" s="135">
        <f>Ocorrências!A2268</f>
        <v>0</v>
      </c>
      <c r="H2272" s="136">
        <f>Ocorrências!H2268</f>
        <v>0</v>
      </c>
    </row>
    <row r="2273" spans="1:8" x14ac:dyDescent="0.2">
      <c r="A2273" s="156">
        <f>Ocorrências!G2269</f>
        <v>0</v>
      </c>
      <c r="B2273" s="136">
        <f>Ocorrências!B2269</f>
        <v>0</v>
      </c>
      <c r="C2273" s="136">
        <f>Ocorrências!C2269</f>
        <v>0</v>
      </c>
      <c r="D2273" s="136">
        <f>Ocorrências!D2269</f>
        <v>0</v>
      </c>
      <c r="E2273" s="136">
        <f>Ocorrências!E2269</f>
        <v>0</v>
      </c>
      <c r="F2273" s="136">
        <f>Ocorrências!F2269</f>
        <v>0</v>
      </c>
      <c r="G2273" s="135">
        <f>Ocorrências!A2269</f>
        <v>0</v>
      </c>
      <c r="H2273" s="136">
        <f>Ocorrências!H2269</f>
        <v>0</v>
      </c>
    </row>
    <row r="2274" spans="1:8" x14ac:dyDescent="0.2">
      <c r="A2274" s="156">
        <f>Ocorrências!G2270</f>
        <v>0</v>
      </c>
      <c r="B2274" s="136">
        <f>Ocorrências!B2270</f>
        <v>0</v>
      </c>
      <c r="C2274" s="136">
        <f>Ocorrências!C2270</f>
        <v>0</v>
      </c>
      <c r="D2274" s="136">
        <f>Ocorrências!D2270</f>
        <v>0</v>
      </c>
      <c r="E2274" s="136">
        <f>Ocorrências!E2270</f>
        <v>0</v>
      </c>
      <c r="F2274" s="136">
        <f>Ocorrências!F2270</f>
        <v>0</v>
      </c>
      <c r="G2274" s="135">
        <f>Ocorrências!A2270</f>
        <v>0</v>
      </c>
      <c r="H2274" s="136">
        <f>Ocorrências!H2270</f>
        <v>0</v>
      </c>
    </row>
    <row r="2275" spans="1:8" x14ac:dyDescent="0.2">
      <c r="A2275" s="156">
        <f>Ocorrências!G2271</f>
        <v>0</v>
      </c>
      <c r="B2275" s="136">
        <f>Ocorrências!B2271</f>
        <v>0</v>
      </c>
      <c r="C2275" s="136">
        <f>Ocorrências!C2271</f>
        <v>0</v>
      </c>
      <c r="D2275" s="136">
        <f>Ocorrências!D2271</f>
        <v>0</v>
      </c>
      <c r="E2275" s="136">
        <f>Ocorrências!E2271</f>
        <v>0</v>
      </c>
      <c r="F2275" s="136">
        <f>Ocorrências!F2271</f>
        <v>0</v>
      </c>
      <c r="G2275" s="135">
        <f>Ocorrências!A2271</f>
        <v>0</v>
      </c>
      <c r="H2275" s="136">
        <f>Ocorrências!H2271</f>
        <v>0</v>
      </c>
    </row>
    <row r="2276" spans="1:8" x14ac:dyDescent="0.2">
      <c r="A2276" s="156">
        <f>Ocorrências!G2272</f>
        <v>0</v>
      </c>
      <c r="B2276" s="136">
        <f>Ocorrências!B2272</f>
        <v>0</v>
      </c>
      <c r="C2276" s="136">
        <f>Ocorrências!C2272</f>
        <v>0</v>
      </c>
      <c r="D2276" s="136">
        <f>Ocorrências!D2272</f>
        <v>0</v>
      </c>
      <c r="E2276" s="136">
        <f>Ocorrências!E2272</f>
        <v>0</v>
      </c>
      <c r="F2276" s="136">
        <f>Ocorrências!F2272</f>
        <v>0</v>
      </c>
      <c r="G2276" s="135">
        <f>Ocorrências!A2272</f>
        <v>0</v>
      </c>
      <c r="H2276" s="136">
        <f>Ocorrências!H2272</f>
        <v>0</v>
      </c>
    </row>
    <row r="2277" spans="1:8" x14ac:dyDescent="0.2">
      <c r="A2277" s="156">
        <f>Ocorrências!G2273</f>
        <v>0</v>
      </c>
      <c r="B2277" s="136">
        <f>Ocorrências!B2273</f>
        <v>0</v>
      </c>
      <c r="C2277" s="136">
        <f>Ocorrências!C2273</f>
        <v>0</v>
      </c>
      <c r="D2277" s="136">
        <f>Ocorrências!D2273</f>
        <v>0</v>
      </c>
      <c r="E2277" s="136">
        <f>Ocorrências!E2273</f>
        <v>0</v>
      </c>
      <c r="F2277" s="136">
        <f>Ocorrências!F2273</f>
        <v>0</v>
      </c>
      <c r="G2277" s="135">
        <f>Ocorrências!A2273</f>
        <v>0</v>
      </c>
      <c r="H2277" s="136">
        <f>Ocorrências!H2273</f>
        <v>0</v>
      </c>
    </row>
    <row r="2278" spans="1:8" x14ac:dyDescent="0.2">
      <c r="A2278" s="156">
        <f>Ocorrências!G2274</f>
        <v>0</v>
      </c>
      <c r="B2278" s="136">
        <f>Ocorrências!B2274</f>
        <v>0</v>
      </c>
      <c r="C2278" s="136">
        <f>Ocorrências!C2274</f>
        <v>0</v>
      </c>
      <c r="D2278" s="136">
        <f>Ocorrências!D2274</f>
        <v>0</v>
      </c>
      <c r="E2278" s="136">
        <f>Ocorrências!E2274</f>
        <v>0</v>
      </c>
      <c r="F2278" s="136">
        <f>Ocorrências!F2274</f>
        <v>0</v>
      </c>
      <c r="G2278" s="135">
        <f>Ocorrências!A2274</f>
        <v>0</v>
      </c>
      <c r="H2278" s="136">
        <f>Ocorrências!H2274</f>
        <v>0</v>
      </c>
    </row>
    <row r="2279" spans="1:8" x14ac:dyDescent="0.2">
      <c r="A2279" s="156">
        <f>Ocorrências!G2275</f>
        <v>0</v>
      </c>
      <c r="B2279" s="136">
        <f>Ocorrências!B2275</f>
        <v>0</v>
      </c>
      <c r="C2279" s="136">
        <f>Ocorrências!C2275</f>
        <v>0</v>
      </c>
      <c r="D2279" s="136">
        <f>Ocorrências!D2275</f>
        <v>0</v>
      </c>
      <c r="E2279" s="136">
        <f>Ocorrências!E2275</f>
        <v>0</v>
      </c>
      <c r="F2279" s="136">
        <f>Ocorrências!F2275</f>
        <v>0</v>
      </c>
      <c r="G2279" s="135">
        <f>Ocorrências!A2275</f>
        <v>0</v>
      </c>
      <c r="H2279" s="136">
        <f>Ocorrências!H2275</f>
        <v>0</v>
      </c>
    </row>
    <row r="2280" spans="1:8" x14ac:dyDescent="0.2">
      <c r="A2280" s="156">
        <f>Ocorrências!G2276</f>
        <v>0</v>
      </c>
      <c r="B2280" s="136">
        <f>Ocorrências!B2276</f>
        <v>0</v>
      </c>
      <c r="C2280" s="136">
        <f>Ocorrências!C2276</f>
        <v>0</v>
      </c>
      <c r="D2280" s="136">
        <f>Ocorrências!D2276</f>
        <v>0</v>
      </c>
      <c r="E2280" s="136">
        <f>Ocorrências!E2276</f>
        <v>0</v>
      </c>
      <c r="F2280" s="136">
        <f>Ocorrências!F2276</f>
        <v>0</v>
      </c>
      <c r="G2280" s="135">
        <f>Ocorrências!A2276</f>
        <v>0</v>
      </c>
      <c r="H2280" s="136">
        <f>Ocorrências!H2276</f>
        <v>0</v>
      </c>
    </row>
    <row r="2281" spans="1:8" x14ac:dyDescent="0.2">
      <c r="A2281" s="156">
        <f>Ocorrências!G2277</f>
        <v>0</v>
      </c>
      <c r="B2281" s="136">
        <f>Ocorrências!B2277</f>
        <v>0</v>
      </c>
      <c r="C2281" s="136">
        <f>Ocorrências!C2277</f>
        <v>0</v>
      </c>
      <c r="D2281" s="136">
        <f>Ocorrências!D2277</f>
        <v>0</v>
      </c>
      <c r="E2281" s="136">
        <f>Ocorrências!E2277</f>
        <v>0</v>
      </c>
      <c r="F2281" s="136">
        <f>Ocorrências!F2277</f>
        <v>0</v>
      </c>
      <c r="G2281" s="135">
        <f>Ocorrências!A2277</f>
        <v>0</v>
      </c>
      <c r="H2281" s="136">
        <f>Ocorrências!H2277</f>
        <v>0</v>
      </c>
    </row>
    <row r="2282" spans="1:8" x14ac:dyDescent="0.2">
      <c r="A2282" s="156">
        <f>Ocorrências!G2278</f>
        <v>0</v>
      </c>
      <c r="B2282" s="136">
        <f>Ocorrências!B2278</f>
        <v>0</v>
      </c>
      <c r="C2282" s="136">
        <f>Ocorrências!C2278</f>
        <v>0</v>
      </c>
      <c r="D2282" s="136">
        <f>Ocorrências!D2278</f>
        <v>0</v>
      </c>
      <c r="E2282" s="136">
        <f>Ocorrências!E2278</f>
        <v>0</v>
      </c>
      <c r="F2282" s="136">
        <f>Ocorrências!F2278</f>
        <v>0</v>
      </c>
      <c r="G2282" s="135">
        <f>Ocorrências!A2278</f>
        <v>0</v>
      </c>
      <c r="H2282" s="136">
        <f>Ocorrências!H2278</f>
        <v>0</v>
      </c>
    </row>
    <row r="2283" spans="1:8" x14ac:dyDescent="0.2">
      <c r="A2283" s="156">
        <f>Ocorrências!G2279</f>
        <v>0</v>
      </c>
      <c r="B2283" s="136">
        <f>Ocorrências!B2279</f>
        <v>0</v>
      </c>
      <c r="C2283" s="136">
        <f>Ocorrências!C2279</f>
        <v>0</v>
      </c>
      <c r="D2283" s="136">
        <f>Ocorrências!D2279</f>
        <v>0</v>
      </c>
      <c r="E2283" s="136">
        <f>Ocorrências!E2279</f>
        <v>0</v>
      </c>
      <c r="F2283" s="136">
        <f>Ocorrências!F2279</f>
        <v>0</v>
      </c>
      <c r="G2283" s="135">
        <f>Ocorrências!A2279</f>
        <v>0</v>
      </c>
      <c r="H2283" s="136">
        <f>Ocorrências!H2279</f>
        <v>0</v>
      </c>
    </row>
    <row r="2284" spans="1:8" x14ac:dyDescent="0.2">
      <c r="A2284" s="156">
        <f>Ocorrências!G2280</f>
        <v>0</v>
      </c>
      <c r="B2284" s="136">
        <f>Ocorrências!B2280</f>
        <v>0</v>
      </c>
      <c r="C2284" s="136">
        <f>Ocorrências!C2280</f>
        <v>0</v>
      </c>
      <c r="D2284" s="136">
        <f>Ocorrências!D2280</f>
        <v>0</v>
      </c>
      <c r="E2284" s="136">
        <f>Ocorrências!E2280</f>
        <v>0</v>
      </c>
      <c r="F2284" s="136">
        <f>Ocorrências!F2280</f>
        <v>0</v>
      </c>
      <c r="G2284" s="135">
        <f>Ocorrências!A2280</f>
        <v>0</v>
      </c>
      <c r="H2284" s="136">
        <f>Ocorrências!H2280</f>
        <v>0</v>
      </c>
    </row>
    <row r="2285" spans="1:8" x14ac:dyDescent="0.2">
      <c r="A2285" s="156">
        <f>Ocorrências!G2281</f>
        <v>0</v>
      </c>
      <c r="B2285" s="136">
        <f>Ocorrências!B2281</f>
        <v>0</v>
      </c>
      <c r="C2285" s="136">
        <f>Ocorrências!C2281</f>
        <v>0</v>
      </c>
      <c r="D2285" s="136">
        <f>Ocorrências!D2281</f>
        <v>0</v>
      </c>
      <c r="E2285" s="136">
        <f>Ocorrências!E2281</f>
        <v>0</v>
      </c>
      <c r="F2285" s="136">
        <f>Ocorrências!F2281</f>
        <v>0</v>
      </c>
      <c r="G2285" s="135">
        <f>Ocorrências!A2281</f>
        <v>0</v>
      </c>
      <c r="H2285" s="136">
        <f>Ocorrências!H2281</f>
        <v>0</v>
      </c>
    </row>
    <row r="2286" spans="1:8" x14ac:dyDescent="0.2">
      <c r="A2286" s="156">
        <f>Ocorrências!G2282</f>
        <v>0</v>
      </c>
      <c r="B2286" s="136">
        <f>Ocorrências!B2282</f>
        <v>0</v>
      </c>
      <c r="C2286" s="136">
        <f>Ocorrências!C2282</f>
        <v>0</v>
      </c>
      <c r="D2286" s="136">
        <f>Ocorrências!D2282</f>
        <v>0</v>
      </c>
      <c r="E2286" s="136">
        <f>Ocorrências!E2282</f>
        <v>0</v>
      </c>
      <c r="F2286" s="136">
        <f>Ocorrências!F2282</f>
        <v>0</v>
      </c>
      <c r="G2286" s="135">
        <f>Ocorrências!A2282</f>
        <v>0</v>
      </c>
      <c r="H2286" s="136">
        <f>Ocorrências!H2282</f>
        <v>0</v>
      </c>
    </row>
    <row r="2287" spans="1:8" x14ac:dyDescent="0.2">
      <c r="A2287" s="156">
        <f>Ocorrências!G2283</f>
        <v>0</v>
      </c>
      <c r="B2287" s="136">
        <f>Ocorrências!B2283</f>
        <v>0</v>
      </c>
      <c r="C2287" s="136">
        <f>Ocorrências!C2283</f>
        <v>0</v>
      </c>
      <c r="D2287" s="136">
        <f>Ocorrências!D2283</f>
        <v>0</v>
      </c>
      <c r="E2287" s="136">
        <f>Ocorrências!E2283</f>
        <v>0</v>
      </c>
      <c r="F2287" s="136">
        <f>Ocorrências!F2283</f>
        <v>0</v>
      </c>
      <c r="G2287" s="135">
        <f>Ocorrências!A2283</f>
        <v>0</v>
      </c>
      <c r="H2287" s="136">
        <f>Ocorrências!H2283</f>
        <v>0</v>
      </c>
    </row>
    <row r="2288" spans="1:8" x14ac:dyDescent="0.2">
      <c r="A2288" s="156">
        <f>Ocorrências!G2284</f>
        <v>0</v>
      </c>
      <c r="B2288" s="136">
        <f>Ocorrências!B2284</f>
        <v>0</v>
      </c>
      <c r="C2288" s="136">
        <f>Ocorrências!C2284</f>
        <v>0</v>
      </c>
      <c r="D2288" s="136">
        <f>Ocorrências!D2284</f>
        <v>0</v>
      </c>
      <c r="E2288" s="136">
        <f>Ocorrências!E2284</f>
        <v>0</v>
      </c>
      <c r="F2288" s="136">
        <f>Ocorrências!F2284</f>
        <v>0</v>
      </c>
      <c r="G2288" s="135">
        <f>Ocorrências!A2284</f>
        <v>0</v>
      </c>
      <c r="H2288" s="136">
        <f>Ocorrências!H2284</f>
        <v>0</v>
      </c>
    </row>
    <row r="2289" spans="1:8" x14ac:dyDescent="0.2">
      <c r="A2289" s="156">
        <f>Ocorrências!G2285</f>
        <v>0</v>
      </c>
      <c r="B2289" s="136">
        <f>Ocorrências!B2285</f>
        <v>0</v>
      </c>
      <c r="C2289" s="136">
        <f>Ocorrências!C2285</f>
        <v>0</v>
      </c>
      <c r="D2289" s="136">
        <f>Ocorrências!D2285</f>
        <v>0</v>
      </c>
      <c r="E2289" s="136">
        <f>Ocorrências!E2285</f>
        <v>0</v>
      </c>
      <c r="F2289" s="136">
        <f>Ocorrências!F2285</f>
        <v>0</v>
      </c>
      <c r="G2289" s="135">
        <f>Ocorrências!A2285</f>
        <v>0</v>
      </c>
      <c r="H2289" s="136">
        <f>Ocorrências!H2285</f>
        <v>0</v>
      </c>
    </row>
    <row r="2290" spans="1:8" x14ac:dyDescent="0.2">
      <c r="A2290" s="156">
        <f>Ocorrências!G2286</f>
        <v>0</v>
      </c>
      <c r="B2290" s="136">
        <f>Ocorrências!B2286</f>
        <v>0</v>
      </c>
      <c r="C2290" s="136">
        <f>Ocorrências!C2286</f>
        <v>0</v>
      </c>
      <c r="D2290" s="136">
        <f>Ocorrências!D2286</f>
        <v>0</v>
      </c>
      <c r="E2290" s="136">
        <f>Ocorrências!E2286</f>
        <v>0</v>
      </c>
      <c r="F2290" s="136">
        <f>Ocorrências!F2286</f>
        <v>0</v>
      </c>
      <c r="G2290" s="135">
        <f>Ocorrências!A2286</f>
        <v>0</v>
      </c>
      <c r="H2290" s="136">
        <f>Ocorrências!H2286</f>
        <v>0</v>
      </c>
    </row>
    <row r="2291" spans="1:8" x14ac:dyDescent="0.2">
      <c r="A2291" s="156">
        <f>Ocorrências!G2287</f>
        <v>0</v>
      </c>
      <c r="B2291" s="136">
        <f>Ocorrências!B2287</f>
        <v>0</v>
      </c>
      <c r="C2291" s="136">
        <f>Ocorrências!C2287</f>
        <v>0</v>
      </c>
      <c r="D2291" s="136">
        <f>Ocorrências!D2287</f>
        <v>0</v>
      </c>
      <c r="E2291" s="136">
        <f>Ocorrências!E2287</f>
        <v>0</v>
      </c>
      <c r="F2291" s="136">
        <f>Ocorrências!F2287</f>
        <v>0</v>
      </c>
      <c r="G2291" s="135">
        <f>Ocorrências!A2287</f>
        <v>0</v>
      </c>
      <c r="H2291" s="136">
        <f>Ocorrências!H2287</f>
        <v>0</v>
      </c>
    </row>
    <row r="2292" spans="1:8" x14ac:dyDescent="0.2">
      <c r="A2292" s="156">
        <f>Ocorrências!G2288</f>
        <v>0</v>
      </c>
      <c r="B2292" s="136">
        <f>Ocorrências!B2288</f>
        <v>0</v>
      </c>
      <c r="C2292" s="136">
        <f>Ocorrências!C2288</f>
        <v>0</v>
      </c>
      <c r="D2292" s="136">
        <f>Ocorrências!D2288</f>
        <v>0</v>
      </c>
      <c r="E2292" s="136">
        <f>Ocorrências!E2288</f>
        <v>0</v>
      </c>
      <c r="F2292" s="136">
        <f>Ocorrências!F2288</f>
        <v>0</v>
      </c>
      <c r="G2292" s="135">
        <f>Ocorrências!A2288</f>
        <v>0</v>
      </c>
      <c r="H2292" s="136">
        <f>Ocorrências!H2288</f>
        <v>0</v>
      </c>
    </row>
    <row r="2293" spans="1:8" x14ac:dyDescent="0.2">
      <c r="A2293" s="156">
        <f>Ocorrências!G2289</f>
        <v>0</v>
      </c>
      <c r="B2293" s="136">
        <f>Ocorrências!B2289</f>
        <v>0</v>
      </c>
      <c r="C2293" s="136">
        <f>Ocorrências!C2289</f>
        <v>0</v>
      </c>
      <c r="D2293" s="136">
        <f>Ocorrências!D2289</f>
        <v>0</v>
      </c>
      <c r="E2293" s="136">
        <f>Ocorrências!E2289</f>
        <v>0</v>
      </c>
      <c r="F2293" s="136">
        <f>Ocorrências!F2289</f>
        <v>0</v>
      </c>
      <c r="G2293" s="135">
        <f>Ocorrências!A2289</f>
        <v>0</v>
      </c>
      <c r="H2293" s="136">
        <f>Ocorrências!H2289</f>
        <v>0</v>
      </c>
    </row>
    <row r="2294" spans="1:8" x14ac:dyDescent="0.2">
      <c r="A2294" s="156">
        <f>Ocorrências!G2290</f>
        <v>0</v>
      </c>
      <c r="B2294" s="136">
        <f>Ocorrências!B2290</f>
        <v>0</v>
      </c>
      <c r="C2294" s="136">
        <f>Ocorrências!C2290</f>
        <v>0</v>
      </c>
      <c r="D2294" s="136">
        <f>Ocorrências!D2290</f>
        <v>0</v>
      </c>
      <c r="E2294" s="136">
        <f>Ocorrências!E2290</f>
        <v>0</v>
      </c>
      <c r="F2294" s="136">
        <f>Ocorrências!F2290</f>
        <v>0</v>
      </c>
      <c r="G2294" s="135">
        <f>Ocorrências!A2290</f>
        <v>0</v>
      </c>
      <c r="H2294" s="136">
        <f>Ocorrências!H2290</f>
        <v>0</v>
      </c>
    </row>
    <row r="2295" spans="1:8" x14ac:dyDescent="0.2">
      <c r="A2295" s="156">
        <f>Ocorrências!G2291</f>
        <v>0</v>
      </c>
      <c r="B2295" s="136">
        <f>Ocorrências!B2291</f>
        <v>0</v>
      </c>
      <c r="C2295" s="136">
        <f>Ocorrências!C2291</f>
        <v>0</v>
      </c>
      <c r="D2295" s="136">
        <f>Ocorrências!D2291</f>
        <v>0</v>
      </c>
      <c r="E2295" s="136">
        <f>Ocorrências!E2291</f>
        <v>0</v>
      </c>
      <c r="F2295" s="136">
        <f>Ocorrências!F2291</f>
        <v>0</v>
      </c>
      <c r="G2295" s="135">
        <f>Ocorrências!A2291</f>
        <v>0</v>
      </c>
      <c r="H2295" s="136">
        <f>Ocorrências!H2291</f>
        <v>0</v>
      </c>
    </row>
    <row r="2296" spans="1:8" x14ac:dyDescent="0.2">
      <c r="A2296" s="156">
        <f>Ocorrências!G2292</f>
        <v>0</v>
      </c>
      <c r="B2296" s="136">
        <f>Ocorrências!B2292</f>
        <v>0</v>
      </c>
      <c r="C2296" s="136">
        <f>Ocorrências!C2292</f>
        <v>0</v>
      </c>
      <c r="D2296" s="136">
        <f>Ocorrências!D2292</f>
        <v>0</v>
      </c>
      <c r="E2296" s="136">
        <f>Ocorrências!E2292</f>
        <v>0</v>
      </c>
      <c r="F2296" s="136">
        <f>Ocorrências!F2292</f>
        <v>0</v>
      </c>
      <c r="G2296" s="135">
        <f>Ocorrências!A2292</f>
        <v>0</v>
      </c>
      <c r="H2296" s="136">
        <f>Ocorrências!H2292</f>
        <v>0</v>
      </c>
    </row>
    <row r="2297" spans="1:8" x14ac:dyDescent="0.2">
      <c r="A2297" s="156">
        <f>Ocorrências!G2293</f>
        <v>0</v>
      </c>
      <c r="B2297" s="136">
        <f>Ocorrências!B2293</f>
        <v>0</v>
      </c>
      <c r="C2297" s="136">
        <f>Ocorrências!C2293</f>
        <v>0</v>
      </c>
      <c r="D2297" s="136">
        <f>Ocorrências!D2293</f>
        <v>0</v>
      </c>
      <c r="E2297" s="136">
        <f>Ocorrências!E2293</f>
        <v>0</v>
      </c>
      <c r="F2297" s="136">
        <f>Ocorrências!F2293</f>
        <v>0</v>
      </c>
      <c r="G2297" s="135">
        <f>Ocorrências!A2293</f>
        <v>0</v>
      </c>
      <c r="H2297" s="136">
        <f>Ocorrências!H2293</f>
        <v>0</v>
      </c>
    </row>
    <row r="2298" spans="1:8" x14ac:dyDescent="0.2">
      <c r="A2298" s="156">
        <f>Ocorrências!G2294</f>
        <v>0</v>
      </c>
      <c r="B2298" s="136">
        <f>Ocorrências!B2294</f>
        <v>0</v>
      </c>
      <c r="C2298" s="136">
        <f>Ocorrências!C2294</f>
        <v>0</v>
      </c>
      <c r="D2298" s="136">
        <f>Ocorrências!D2294</f>
        <v>0</v>
      </c>
      <c r="E2298" s="136">
        <f>Ocorrências!E2294</f>
        <v>0</v>
      </c>
      <c r="F2298" s="136">
        <f>Ocorrências!F2294</f>
        <v>0</v>
      </c>
      <c r="G2298" s="135">
        <f>Ocorrências!A2294</f>
        <v>0</v>
      </c>
      <c r="H2298" s="136">
        <f>Ocorrências!H2294</f>
        <v>0</v>
      </c>
    </row>
    <row r="2299" spans="1:8" x14ac:dyDescent="0.2">
      <c r="A2299" s="156">
        <f>Ocorrências!G2295</f>
        <v>0</v>
      </c>
      <c r="B2299" s="136">
        <f>Ocorrências!B2295</f>
        <v>0</v>
      </c>
      <c r="C2299" s="136">
        <f>Ocorrências!C2295</f>
        <v>0</v>
      </c>
      <c r="D2299" s="136">
        <f>Ocorrências!D2295</f>
        <v>0</v>
      </c>
      <c r="E2299" s="136">
        <f>Ocorrências!E2295</f>
        <v>0</v>
      </c>
      <c r="F2299" s="136">
        <f>Ocorrências!F2295</f>
        <v>0</v>
      </c>
      <c r="G2299" s="135">
        <f>Ocorrências!A2295</f>
        <v>0</v>
      </c>
      <c r="H2299" s="136">
        <f>Ocorrências!H2295</f>
        <v>0</v>
      </c>
    </row>
    <row r="2300" spans="1:8" x14ac:dyDescent="0.2">
      <c r="A2300" s="156">
        <f>Ocorrências!G2296</f>
        <v>0</v>
      </c>
      <c r="B2300" s="136">
        <f>Ocorrências!B2296</f>
        <v>0</v>
      </c>
      <c r="C2300" s="136">
        <f>Ocorrências!C2296</f>
        <v>0</v>
      </c>
      <c r="D2300" s="136">
        <f>Ocorrências!D2296</f>
        <v>0</v>
      </c>
      <c r="E2300" s="136">
        <f>Ocorrências!E2296</f>
        <v>0</v>
      </c>
      <c r="F2300" s="136">
        <f>Ocorrências!F2296</f>
        <v>0</v>
      </c>
      <c r="G2300" s="135">
        <f>Ocorrências!A2296</f>
        <v>0</v>
      </c>
      <c r="H2300" s="136">
        <f>Ocorrências!H2296</f>
        <v>0</v>
      </c>
    </row>
    <row r="2301" spans="1:8" x14ac:dyDescent="0.2">
      <c r="A2301" s="156">
        <f>Ocorrências!G2297</f>
        <v>0</v>
      </c>
      <c r="B2301" s="136">
        <f>Ocorrências!B2297</f>
        <v>0</v>
      </c>
      <c r="C2301" s="136">
        <f>Ocorrências!C2297</f>
        <v>0</v>
      </c>
      <c r="D2301" s="136">
        <f>Ocorrências!D2297</f>
        <v>0</v>
      </c>
      <c r="E2301" s="136">
        <f>Ocorrências!E2297</f>
        <v>0</v>
      </c>
      <c r="F2301" s="136">
        <f>Ocorrências!F2297</f>
        <v>0</v>
      </c>
      <c r="G2301" s="135">
        <f>Ocorrências!A2297</f>
        <v>0</v>
      </c>
      <c r="H2301" s="136">
        <f>Ocorrências!H2297</f>
        <v>0</v>
      </c>
    </row>
    <row r="2302" spans="1:8" x14ac:dyDescent="0.2">
      <c r="A2302" s="156">
        <f>Ocorrências!G2298</f>
        <v>0</v>
      </c>
      <c r="B2302" s="136">
        <f>Ocorrências!B2298</f>
        <v>0</v>
      </c>
      <c r="C2302" s="136">
        <f>Ocorrências!C2298</f>
        <v>0</v>
      </c>
      <c r="D2302" s="136">
        <f>Ocorrências!D2298</f>
        <v>0</v>
      </c>
      <c r="E2302" s="136">
        <f>Ocorrências!E2298</f>
        <v>0</v>
      </c>
      <c r="F2302" s="136">
        <f>Ocorrências!F2298</f>
        <v>0</v>
      </c>
      <c r="G2302" s="135">
        <f>Ocorrências!A2298</f>
        <v>0</v>
      </c>
      <c r="H2302" s="136">
        <f>Ocorrências!H2298</f>
        <v>0</v>
      </c>
    </row>
    <row r="2303" spans="1:8" x14ac:dyDescent="0.2">
      <c r="A2303" s="156">
        <f>Ocorrências!G2299</f>
        <v>0</v>
      </c>
      <c r="B2303" s="136">
        <f>Ocorrências!B2299</f>
        <v>0</v>
      </c>
      <c r="C2303" s="136">
        <f>Ocorrências!C2299</f>
        <v>0</v>
      </c>
      <c r="D2303" s="136">
        <f>Ocorrências!D2299</f>
        <v>0</v>
      </c>
      <c r="E2303" s="136">
        <f>Ocorrências!E2299</f>
        <v>0</v>
      </c>
      <c r="F2303" s="136">
        <f>Ocorrências!F2299</f>
        <v>0</v>
      </c>
      <c r="G2303" s="135">
        <f>Ocorrências!A2299</f>
        <v>0</v>
      </c>
      <c r="H2303" s="136">
        <f>Ocorrências!H2299</f>
        <v>0</v>
      </c>
    </row>
    <row r="2304" spans="1:8" x14ac:dyDescent="0.2">
      <c r="A2304" s="156">
        <f>Ocorrências!G2300</f>
        <v>0</v>
      </c>
      <c r="B2304" s="136">
        <f>Ocorrências!B2300</f>
        <v>0</v>
      </c>
      <c r="C2304" s="136">
        <f>Ocorrências!C2300</f>
        <v>0</v>
      </c>
      <c r="D2304" s="136">
        <f>Ocorrências!D2300</f>
        <v>0</v>
      </c>
      <c r="E2304" s="136">
        <f>Ocorrências!E2300</f>
        <v>0</v>
      </c>
      <c r="F2304" s="136">
        <f>Ocorrências!F2300</f>
        <v>0</v>
      </c>
      <c r="G2304" s="135">
        <f>Ocorrências!A2300</f>
        <v>0</v>
      </c>
      <c r="H2304" s="136">
        <f>Ocorrências!H2300</f>
        <v>0</v>
      </c>
    </row>
    <row r="2305" spans="1:8" x14ac:dyDescent="0.2">
      <c r="A2305" s="156">
        <f>Ocorrências!G2301</f>
        <v>0</v>
      </c>
      <c r="B2305" s="136">
        <f>Ocorrências!B2301</f>
        <v>0</v>
      </c>
      <c r="C2305" s="136">
        <f>Ocorrências!C2301</f>
        <v>0</v>
      </c>
      <c r="D2305" s="136">
        <f>Ocorrências!D2301</f>
        <v>0</v>
      </c>
      <c r="E2305" s="136">
        <f>Ocorrências!E2301</f>
        <v>0</v>
      </c>
      <c r="F2305" s="136">
        <f>Ocorrências!F2301</f>
        <v>0</v>
      </c>
      <c r="G2305" s="135">
        <f>Ocorrências!A2301</f>
        <v>0</v>
      </c>
      <c r="H2305" s="136">
        <f>Ocorrências!H2301</f>
        <v>0</v>
      </c>
    </row>
    <row r="2306" spans="1:8" x14ac:dyDescent="0.2">
      <c r="A2306" s="156">
        <f>Ocorrências!G2302</f>
        <v>0</v>
      </c>
      <c r="B2306" s="136">
        <f>Ocorrências!B2302</f>
        <v>0</v>
      </c>
      <c r="C2306" s="136">
        <f>Ocorrências!C2302</f>
        <v>0</v>
      </c>
      <c r="D2306" s="136">
        <f>Ocorrências!D2302</f>
        <v>0</v>
      </c>
      <c r="E2306" s="136">
        <f>Ocorrências!E2302</f>
        <v>0</v>
      </c>
      <c r="F2306" s="136">
        <f>Ocorrências!F2302</f>
        <v>0</v>
      </c>
      <c r="G2306" s="135">
        <f>Ocorrências!A2302</f>
        <v>0</v>
      </c>
      <c r="H2306" s="136">
        <f>Ocorrências!H2302</f>
        <v>0</v>
      </c>
    </row>
    <row r="2307" spans="1:8" x14ac:dyDescent="0.2">
      <c r="A2307" s="156">
        <f>Ocorrências!G2303</f>
        <v>0</v>
      </c>
      <c r="B2307" s="136">
        <f>Ocorrências!B2303</f>
        <v>0</v>
      </c>
      <c r="C2307" s="136">
        <f>Ocorrências!C2303</f>
        <v>0</v>
      </c>
      <c r="D2307" s="136">
        <f>Ocorrências!D2303</f>
        <v>0</v>
      </c>
      <c r="E2307" s="136">
        <f>Ocorrências!E2303</f>
        <v>0</v>
      </c>
      <c r="F2307" s="136">
        <f>Ocorrências!F2303</f>
        <v>0</v>
      </c>
      <c r="G2307" s="135">
        <f>Ocorrências!A2303</f>
        <v>0</v>
      </c>
      <c r="H2307" s="136">
        <f>Ocorrências!H2303</f>
        <v>0</v>
      </c>
    </row>
    <row r="2308" spans="1:8" x14ac:dyDescent="0.2">
      <c r="A2308" s="156">
        <f>Ocorrências!G2304</f>
        <v>0</v>
      </c>
      <c r="B2308" s="136">
        <f>Ocorrências!B2304</f>
        <v>0</v>
      </c>
      <c r="C2308" s="136">
        <f>Ocorrências!C2304</f>
        <v>0</v>
      </c>
      <c r="D2308" s="136">
        <f>Ocorrências!D2304</f>
        <v>0</v>
      </c>
      <c r="E2308" s="136">
        <f>Ocorrências!E2304</f>
        <v>0</v>
      </c>
      <c r="F2308" s="136">
        <f>Ocorrências!F2304</f>
        <v>0</v>
      </c>
      <c r="G2308" s="135">
        <f>Ocorrências!A2304</f>
        <v>0</v>
      </c>
      <c r="H2308" s="136">
        <f>Ocorrências!H2304</f>
        <v>0</v>
      </c>
    </row>
    <row r="2309" spans="1:8" x14ac:dyDescent="0.2">
      <c r="A2309" s="156">
        <f>Ocorrências!G2305</f>
        <v>0</v>
      </c>
      <c r="B2309" s="136">
        <f>Ocorrências!B2305</f>
        <v>0</v>
      </c>
      <c r="C2309" s="136">
        <f>Ocorrências!C2305</f>
        <v>0</v>
      </c>
      <c r="D2309" s="136">
        <f>Ocorrências!D2305</f>
        <v>0</v>
      </c>
      <c r="E2309" s="136">
        <f>Ocorrências!E2305</f>
        <v>0</v>
      </c>
      <c r="F2309" s="136">
        <f>Ocorrências!F2305</f>
        <v>0</v>
      </c>
      <c r="G2309" s="135">
        <f>Ocorrências!A2305</f>
        <v>0</v>
      </c>
      <c r="H2309" s="136">
        <f>Ocorrências!H2305</f>
        <v>0</v>
      </c>
    </row>
    <row r="2310" spans="1:8" x14ac:dyDescent="0.2">
      <c r="A2310" s="156">
        <f>Ocorrências!G2306</f>
        <v>0</v>
      </c>
      <c r="B2310" s="136">
        <f>Ocorrências!B2306</f>
        <v>0</v>
      </c>
      <c r="C2310" s="136">
        <f>Ocorrências!C2306</f>
        <v>0</v>
      </c>
      <c r="D2310" s="136">
        <f>Ocorrências!D2306</f>
        <v>0</v>
      </c>
      <c r="E2310" s="136">
        <f>Ocorrências!E2306</f>
        <v>0</v>
      </c>
      <c r="F2310" s="136">
        <f>Ocorrências!F2306</f>
        <v>0</v>
      </c>
      <c r="G2310" s="135">
        <f>Ocorrências!A2306</f>
        <v>0</v>
      </c>
      <c r="H2310" s="136">
        <f>Ocorrências!H2306</f>
        <v>0</v>
      </c>
    </row>
    <row r="2311" spans="1:8" x14ac:dyDescent="0.2">
      <c r="A2311" s="156">
        <f>Ocorrências!G2307</f>
        <v>0</v>
      </c>
      <c r="B2311" s="136">
        <f>Ocorrências!B2307</f>
        <v>0</v>
      </c>
      <c r="C2311" s="136">
        <f>Ocorrências!C2307</f>
        <v>0</v>
      </c>
      <c r="D2311" s="136">
        <f>Ocorrências!D2307</f>
        <v>0</v>
      </c>
      <c r="E2311" s="136">
        <f>Ocorrências!E2307</f>
        <v>0</v>
      </c>
      <c r="F2311" s="136">
        <f>Ocorrências!F2307</f>
        <v>0</v>
      </c>
      <c r="G2311" s="135">
        <f>Ocorrências!A2307</f>
        <v>0</v>
      </c>
      <c r="H2311" s="136">
        <f>Ocorrências!H2307</f>
        <v>0</v>
      </c>
    </row>
    <row r="2312" spans="1:8" x14ac:dyDescent="0.2">
      <c r="A2312" s="156">
        <f>Ocorrências!G2308</f>
        <v>0</v>
      </c>
      <c r="B2312" s="136">
        <f>Ocorrências!B2308</f>
        <v>0</v>
      </c>
      <c r="C2312" s="136">
        <f>Ocorrências!C2308</f>
        <v>0</v>
      </c>
      <c r="D2312" s="136">
        <f>Ocorrências!D2308</f>
        <v>0</v>
      </c>
      <c r="E2312" s="136">
        <f>Ocorrências!E2308</f>
        <v>0</v>
      </c>
      <c r="F2312" s="136">
        <f>Ocorrências!F2308</f>
        <v>0</v>
      </c>
      <c r="G2312" s="135">
        <f>Ocorrências!A2308</f>
        <v>0</v>
      </c>
      <c r="H2312" s="136">
        <f>Ocorrências!H2308</f>
        <v>0</v>
      </c>
    </row>
    <row r="2313" spans="1:8" x14ac:dyDescent="0.2">
      <c r="A2313" s="156">
        <f>Ocorrências!G2309</f>
        <v>0</v>
      </c>
      <c r="B2313" s="136">
        <f>Ocorrências!B2309</f>
        <v>0</v>
      </c>
      <c r="C2313" s="136">
        <f>Ocorrências!C2309</f>
        <v>0</v>
      </c>
      <c r="D2313" s="136">
        <f>Ocorrências!D2309</f>
        <v>0</v>
      </c>
      <c r="E2313" s="136">
        <f>Ocorrências!E2309</f>
        <v>0</v>
      </c>
      <c r="F2313" s="136">
        <f>Ocorrências!F2309</f>
        <v>0</v>
      </c>
      <c r="G2313" s="135">
        <f>Ocorrências!A2309</f>
        <v>0</v>
      </c>
      <c r="H2313" s="136">
        <f>Ocorrências!H2309</f>
        <v>0</v>
      </c>
    </row>
    <row r="2314" spans="1:8" x14ac:dyDescent="0.2">
      <c r="A2314" s="156">
        <f>Ocorrências!G2310</f>
        <v>0</v>
      </c>
      <c r="B2314" s="136">
        <f>Ocorrências!B2310</f>
        <v>0</v>
      </c>
      <c r="C2314" s="136">
        <f>Ocorrências!C2310</f>
        <v>0</v>
      </c>
      <c r="D2314" s="136">
        <f>Ocorrências!D2310</f>
        <v>0</v>
      </c>
      <c r="E2314" s="136">
        <f>Ocorrências!E2310</f>
        <v>0</v>
      </c>
      <c r="F2314" s="136">
        <f>Ocorrências!F2310</f>
        <v>0</v>
      </c>
      <c r="G2314" s="135">
        <f>Ocorrências!A2310</f>
        <v>0</v>
      </c>
      <c r="H2314" s="136">
        <f>Ocorrências!H2310</f>
        <v>0</v>
      </c>
    </row>
    <row r="2315" spans="1:8" x14ac:dyDescent="0.2">
      <c r="A2315" s="156">
        <f>Ocorrências!G2311</f>
        <v>0</v>
      </c>
      <c r="B2315" s="136">
        <f>Ocorrências!B2311</f>
        <v>0</v>
      </c>
      <c r="C2315" s="136">
        <f>Ocorrências!C2311</f>
        <v>0</v>
      </c>
      <c r="D2315" s="136">
        <f>Ocorrências!D2311</f>
        <v>0</v>
      </c>
      <c r="E2315" s="136">
        <f>Ocorrências!E2311</f>
        <v>0</v>
      </c>
      <c r="F2315" s="136">
        <f>Ocorrências!F2311</f>
        <v>0</v>
      </c>
      <c r="G2315" s="135">
        <f>Ocorrências!A2311</f>
        <v>0</v>
      </c>
      <c r="H2315" s="136">
        <f>Ocorrências!H2311</f>
        <v>0</v>
      </c>
    </row>
    <row r="2316" spans="1:8" x14ac:dyDescent="0.2">
      <c r="A2316" s="156">
        <f>Ocorrências!G2312</f>
        <v>0</v>
      </c>
      <c r="B2316" s="136">
        <f>Ocorrências!B2312</f>
        <v>0</v>
      </c>
      <c r="C2316" s="136">
        <f>Ocorrências!C2312</f>
        <v>0</v>
      </c>
      <c r="D2316" s="136">
        <f>Ocorrências!D2312</f>
        <v>0</v>
      </c>
      <c r="E2316" s="136">
        <f>Ocorrências!E2312</f>
        <v>0</v>
      </c>
      <c r="F2316" s="136">
        <f>Ocorrências!F2312</f>
        <v>0</v>
      </c>
      <c r="G2316" s="135">
        <f>Ocorrências!A2312</f>
        <v>0</v>
      </c>
      <c r="H2316" s="136">
        <f>Ocorrências!H2312</f>
        <v>0</v>
      </c>
    </row>
    <row r="2317" spans="1:8" x14ac:dyDescent="0.2">
      <c r="A2317" s="156">
        <f>Ocorrências!G2313</f>
        <v>0</v>
      </c>
      <c r="B2317" s="136">
        <f>Ocorrências!B2313</f>
        <v>0</v>
      </c>
      <c r="C2317" s="136">
        <f>Ocorrências!C2313</f>
        <v>0</v>
      </c>
      <c r="D2317" s="136">
        <f>Ocorrências!D2313</f>
        <v>0</v>
      </c>
      <c r="E2317" s="136">
        <f>Ocorrências!E2313</f>
        <v>0</v>
      </c>
      <c r="F2317" s="136">
        <f>Ocorrências!F2313</f>
        <v>0</v>
      </c>
      <c r="G2317" s="135">
        <f>Ocorrências!A2313</f>
        <v>0</v>
      </c>
      <c r="H2317" s="136">
        <f>Ocorrências!H2313</f>
        <v>0</v>
      </c>
    </row>
    <row r="2318" spans="1:8" x14ac:dyDescent="0.2">
      <c r="A2318" s="156">
        <f>Ocorrências!G2314</f>
        <v>0</v>
      </c>
      <c r="B2318" s="136">
        <f>Ocorrências!B2314</f>
        <v>0</v>
      </c>
      <c r="C2318" s="136">
        <f>Ocorrências!C2314</f>
        <v>0</v>
      </c>
      <c r="D2318" s="136">
        <f>Ocorrências!D2314</f>
        <v>0</v>
      </c>
      <c r="E2318" s="136">
        <f>Ocorrências!E2314</f>
        <v>0</v>
      </c>
      <c r="F2318" s="136">
        <f>Ocorrências!F2314</f>
        <v>0</v>
      </c>
      <c r="G2318" s="135">
        <f>Ocorrências!A2314</f>
        <v>0</v>
      </c>
      <c r="H2318" s="136">
        <f>Ocorrências!H2314</f>
        <v>0</v>
      </c>
    </row>
    <row r="2319" spans="1:8" x14ac:dyDescent="0.2">
      <c r="A2319" s="156">
        <f>Ocorrências!G2315</f>
        <v>0</v>
      </c>
      <c r="B2319" s="136">
        <f>Ocorrências!B2315</f>
        <v>0</v>
      </c>
      <c r="C2319" s="136">
        <f>Ocorrências!C2315</f>
        <v>0</v>
      </c>
      <c r="D2319" s="136">
        <f>Ocorrências!D2315</f>
        <v>0</v>
      </c>
      <c r="E2319" s="136">
        <f>Ocorrências!E2315</f>
        <v>0</v>
      </c>
      <c r="F2319" s="136">
        <f>Ocorrências!F2315</f>
        <v>0</v>
      </c>
      <c r="G2319" s="135">
        <f>Ocorrências!A2315</f>
        <v>0</v>
      </c>
      <c r="H2319" s="136">
        <f>Ocorrências!H2315</f>
        <v>0</v>
      </c>
    </row>
    <row r="2320" spans="1:8" x14ac:dyDescent="0.2">
      <c r="A2320" s="156">
        <f>Ocorrências!G2316</f>
        <v>0</v>
      </c>
      <c r="B2320" s="136">
        <f>Ocorrências!B2316</f>
        <v>0</v>
      </c>
      <c r="C2320" s="136">
        <f>Ocorrências!C2316</f>
        <v>0</v>
      </c>
      <c r="D2320" s="136">
        <f>Ocorrências!D2316</f>
        <v>0</v>
      </c>
      <c r="E2320" s="136">
        <f>Ocorrências!E2316</f>
        <v>0</v>
      </c>
      <c r="F2320" s="136">
        <f>Ocorrências!F2316</f>
        <v>0</v>
      </c>
      <c r="G2320" s="135">
        <f>Ocorrências!A2316</f>
        <v>0</v>
      </c>
      <c r="H2320" s="136">
        <f>Ocorrências!H2316</f>
        <v>0</v>
      </c>
    </row>
    <row r="2321" spans="1:8" x14ac:dyDescent="0.2">
      <c r="A2321" s="156">
        <f>Ocorrências!G2317</f>
        <v>0</v>
      </c>
      <c r="B2321" s="136">
        <f>Ocorrências!B2317</f>
        <v>0</v>
      </c>
      <c r="C2321" s="136">
        <f>Ocorrências!C2317</f>
        <v>0</v>
      </c>
      <c r="D2321" s="136">
        <f>Ocorrências!D2317</f>
        <v>0</v>
      </c>
      <c r="E2321" s="136">
        <f>Ocorrências!E2317</f>
        <v>0</v>
      </c>
      <c r="F2321" s="136">
        <f>Ocorrências!F2317</f>
        <v>0</v>
      </c>
      <c r="G2321" s="135">
        <f>Ocorrências!A2317</f>
        <v>0</v>
      </c>
      <c r="H2321" s="136">
        <f>Ocorrências!H2317</f>
        <v>0</v>
      </c>
    </row>
    <row r="2322" spans="1:8" x14ac:dyDescent="0.2">
      <c r="A2322" s="156">
        <f>Ocorrências!G2318</f>
        <v>0</v>
      </c>
      <c r="B2322" s="136">
        <f>Ocorrências!B2318</f>
        <v>0</v>
      </c>
      <c r="C2322" s="136">
        <f>Ocorrências!C2318</f>
        <v>0</v>
      </c>
      <c r="D2322" s="136">
        <f>Ocorrências!D2318</f>
        <v>0</v>
      </c>
      <c r="E2322" s="136">
        <f>Ocorrências!E2318</f>
        <v>0</v>
      </c>
      <c r="F2322" s="136">
        <f>Ocorrências!F2318</f>
        <v>0</v>
      </c>
      <c r="G2322" s="135">
        <f>Ocorrências!A2318</f>
        <v>0</v>
      </c>
      <c r="H2322" s="136">
        <f>Ocorrências!H2318</f>
        <v>0</v>
      </c>
    </row>
    <row r="2323" spans="1:8" x14ac:dyDescent="0.2">
      <c r="A2323" s="156">
        <f>Ocorrências!G2319</f>
        <v>0</v>
      </c>
      <c r="B2323" s="136">
        <f>Ocorrências!B2319</f>
        <v>0</v>
      </c>
      <c r="C2323" s="136">
        <f>Ocorrências!C2319</f>
        <v>0</v>
      </c>
      <c r="D2323" s="136">
        <f>Ocorrências!D2319</f>
        <v>0</v>
      </c>
      <c r="E2323" s="136">
        <f>Ocorrências!E2319</f>
        <v>0</v>
      </c>
      <c r="F2323" s="136">
        <f>Ocorrências!F2319</f>
        <v>0</v>
      </c>
      <c r="G2323" s="135">
        <f>Ocorrências!A2319</f>
        <v>0</v>
      </c>
      <c r="H2323" s="136">
        <f>Ocorrências!H2319</f>
        <v>0</v>
      </c>
    </row>
    <row r="2324" spans="1:8" x14ac:dyDescent="0.2">
      <c r="A2324" s="156">
        <f>Ocorrências!G2320</f>
        <v>0</v>
      </c>
      <c r="B2324" s="136">
        <f>Ocorrências!B2320</f>
        <v>0</v>
      </c>
      <c r="C2324" s="136">
        <f>Ocorrências!C2320</f>
        <v>0</v>
      </c>
      <c r="D2324" s="136">
        <f>Ocorrências!D2320</f>
        <v>0</v>
      </c>
      <c r="E2324" s="136">
        <f>Ocorrências!E2320</f>
        <v>0</v>
      </c>
      <c r="F2324" s="136">
        <f>Ocorrências!F2320</f>
        <v>0</v>
      </c>
      <c r="G2324" s="135">
        <f>Ocorrências!A2320</f>
        <v>0</v>
      </c>
      <c r="H2324" s="136">
        <f>Ocorrências!H2320</f>
        <v>0</v>
      </c>
    </row>
    <row r="2325" spans="1:8" x14ac:dyDescent="0.2">
      <c r="A2325" s="156">
        <f>Ocorrências!G2321</f>
        <v>0</v>
      </c>
      <c r="B2325" s="136">
        <f>Ocorrências!B2321</f>
        <v>0</v>
      </c>
      <c r="C2325" s="136">
        <f>Ocorrências!C2321</f>
        <v>0</v>
      </c>
      <c r="D2325" s="136">
        <f>Ocorrências!D2321</f>
        <v>0</v>
      </c>
      <c r="E2325" s="136">
        <f>Ocorrências!E2321</f>
        <v>0</v>
      </c>
      <c r="F2325" s="136">
        <f>Ocorrências!F2321</f>
        <v>0</v>
      </c>
      <c r="G2325" s="135">
        <f>Ocorrências!A2321</f>
        <v>0</v>
      </c>
      <c r="H2325" s="136">
        <f>Ocorrências!H2321</f>
        <v>0</v>
      </c>
    </row>
    <row r="2326" spans="1:8" x14ac:dyDescent="0.2">
      <c r="A2326" s="156">
        <f>Ocorrências!G2322</f>
        <v>0</v>
      </c>
      <c r="B2326" s="136">
        <f>Ocorrências!B2322</f>
        <v>0</v>
      </c>
      <c r="C2326" s="136">
        <f>Ocorrências!C2322</f>
        <v>0</v>
      </c>
      <c r="D2326" s="136">
        <f>Ocorrências!D2322</f>
        <v>0</v>
      </c>
      <c r="E2326" s="136">
        <f>Ocorrências!E2322</f>
        <v>0</v>
      </c>
      <c r="F2326" s="136">
        <f>Ocorrências!F2322</f>
        <v>0</v>
      </c>
      <c r="G2326" s="135">
        <f>Ocorrências!A2322</f>
        <v>0</v>
      </c>
      <c r="H2326" s="136">
        <f>Ocorrências!H2322</f>
        <v>0</v>
      </c>
    </row>
    <row r="2327" spans="1:8" x14ac:dyDescent="0.2">
      <c r="A2327" s="156">
        <f>Ocorrências!G2323</f>
        <v>0</v>
      </c>
      <c r="B2327" s="136">
        <f>Ocorrências!B2323</f>
        <v>0</v>
      </c>
      <c r="C2327" s="136">
        <f>Ocorrências!C2323</f>
        <v>0</v>
      </c>
      <c r="D2327" s="136">
        <f>Ocorrências!D2323</f>
        <v>0</v>
      </c>
      <c r="E2327" s="136">
        <f>Ocorrências!E2323</f>
        <v>0</v>
      </c>
      <c r="F2327" s="136">
        <f>Ocorrências!F2323</f>
        <v>0</v>
      </c>
      <c r="G2327" s="135">
        <f>Ocorrências!A2323</f>
        <v>0</v>
      </c>
      <c r="H2327" s="136">
        <f>Ocorrências!H2323</f>
        <v>0</v>
      </c>
    </row>
    <row r="2328" spans="1:8" x14ac:dyDescent="0.2">
      <c r="A2328" s="156">
        <f>Ocorrências!G2324</f>
        <v>0</v>
      </c>
      <c r="B2328" s="136">
        <f>Ocorrências!B2324</f>
        <v>0</v>
      </c>
      <c r="C2328" s="136">
        <f>Ocorrências!C2324</f>
        <v>0</v>
      </c>
      <c r="D2328" s="136">
        <f>Ocorrências!D2324</f>
        <v>0</v>
      </c>
      <c r="E2328" s="136">
        <f>Ocorrências!E2324</f>
        <v>0</v>
      </c>
      <c r="F2328" s="136">
        <f>Ocorrências!F2324</f>
        <v>0</v>
      </c>
      <c r="G2328" s="135">
        <f>Ocorrências!A2324</f>
        <v>0</v>
      </c>
      <c r="H2328" s="136">
        <f>Ocorrências!H2324</f>
        <v>0</v>
      </c>
    </row>
    <row r="2329" spans="1:8" x14ac:dyDescent="0.2">
      <c r="A2329" s="156">
        <f>Ocorrências!G2325</f>
        <v>0</v>
      </c>
      <c r="B2329" s="136">
        <f>Ocorrências!B2325</f>
        <v>0</v>
      </c>
      <c r="C2329" s="136">
        <f>Ocorrências!C2325</f>
        <v>0</v>
      </c>
      <c r="D2329" s="136">
        <f>Ocorrências!D2325</f>
        <v>0</v>
      </c>
      <c r="E2329" s="136">
        <f>Ocorrências!E2325</f>
        <v>0</v>
      </c>
      <c r="F2329" s="136">
        <f>Ocorrências!F2325</f>
        <v>0</v>
      </c>
      <c r="G2329" s="135">
        <f>Ocorrências!A2325</f>
        <v>0</v>
      </c>
      <c r="H2329" s="136">
        <f>Ocorrências!H2325</f>
        <v>0</v>
      </c>
    </row>
    <row r="2330" spans="1:8" x14ac:dyDescent="0.2">
      <c r="A2330" s="156">
        <f>Ocorrências!G2326</f>
        <v>0</v>
      </c>
      <c r="B2330" s="136">
        <f>Ocorrências!B2326</f>
        <v>0</v>
      </c>
      <c r="C2330" s="136">
        <f>Ocorrências!C2326</f>
        <v>0</v>
      </c>
      <c r="D2330" s="136">
        <f>Ocorrências!D2326</f>
        <v>0</v>
      </c>
      <c r="E2330" s="136">
        <f>Ocorrências!E2326</f>
        <v>0</v>
      </c>
      <c r="F2330" s="136">
        <f>Ocorrências!F2326</f>
        <v>0</v>
      </c>
      <c r="G2330" s="135">
        <f>Ocorrências!A2326</f>
        <v>0</v>
      </c>
      <c r="H2330" s="136">
        <f>Ocorrências!H2326</f>
        <v>0</v>
      </c>
    </row>
    <row r="2331" spans="1:8" x14ac:dyDescent="0.2">
      <c r="A2331" s="156">
        <f>Ocorrências!G2327</f>
        <v>0</v>
      </c>
      <c r="B2331" s="136">
        <f>Ocorrências!B2327</f>
        <v>0</v>
      </c>
      <c r="C2331" s="136">
        <f>Ocorrências!C2327</f>
        <v>0</v>
      </c>
      <c r="D2331" s="136">
        <f>Ocorrências!D2327</f>
        <v>0</v>
      </c>
      <c r="E2331" s="136">
        <f>Ocorrências!E2327</f>
        <v>0</v>
      </c>
      <c r="F2331" s="136">
        <f>Ocorrências!F2327</f>
        <v>0</v>
      </c>
      <c r="G2331" s="135">
        <f>Ocorrências!A2327</f>
        <v>0</v>
      </c>
      <c r="H2331" s="136">
        <f>Ocorrências!H2327</f>
        <v>0</v>
      </c>
    </row>
    <row r="2332" spans="1:8" x14ac:dyDescent="0.2">
      <c r="A2332" s="156">
        <f>Ocorrências!G2328</f>
        <v>0</v>
      </c>
      <c r="B2332" s="136">
        <f>Ocorrências!B2328</f>
        <v>0</v>
      </c>
      <c r="C2332" s="136">
        <f>Ocorrências!C2328</f>
        <v>0</v>
      </c>
      <c r="D2332" s="136">
        <f>Ocorrências!D2328</f>
        <v>0</v>
      </c>
      <c r="E2332" s="136">
        <f>Ocorrências!E2328</f>
        <v>0</v>
      </c>
      <c r="F2332" s="136">
        <f>Ocorrências!F2328</f>
        <v>0</v>
      </c>
      <c r="G2332" s="135">
        <f>Ocorrências!A2328</f>
        <v>0</v>
      </c>
      <c r="H2332" s="136">
        <f>Ocorrências!H2328</f>
        <v>0</v>
      </c>
    </row>
    <row r="2333" spans="1:8" x14ac:dyDescent="0.2">
      <c r="A2333" s="156">
        <f>Ocorrências!G2329</f>
        <v>0</v>
      </c>
      <c r="B2333" s="136">
        <f>Ocorrências!B2329</f>
        <v>0</v>
      </c>
      <c r="C2333" s="136">
        <f>Ocorrências!C2329</f>
        <v>0</v>
      </c>
      <c r="D2333" s="136">
        <f>Ocorrências!D2329</f>
        <v>0</v>
      </c>
      <c r="E2333" s="136">
        <f>Ocorrências!E2329</f>
        <v>0</v>
      </c>
      <c r="F2333" s="136">
        <f>Ocorrências!F2329</f>
        <v>0</v>
      </c>
      <c r="G2333" s="135">
        <f>Ocorrências!A2329</f>
        <v>0</v>
      </c>
      <c r="H2333" s="136">
        <f>Ocorrências!H2329</f>
        <v>0</v>
      </c>
    </row>
    <row r="2334" spans="1:8" x14ac:dyDescent="0.2">
      <c r="A2334" s="156">
        <f>Ocorrências!G2330</f>
        <v>0</v>
      </c>
      <c r="B2334" s="136">
        <f>Ocorrências!B2330</f>
        <v>0</v>
      </c>
      <c r="C2334" s="136">
        <f>Ocorrências!C2330</f>
        <v>0</v>
      </c>
      <c r="D2334" s="136">
        <f>Ocorrências!D2330</f>
        <v>0</v>
      </c>
      <c r="E2334" s="136">
        <f>Ocorrências!E2330</f>
        <v>0</v>
      </c>
      <c r="F2334" s="136">
        <f>Ocorrências!F2330</f>
        <v>0</v>
      </c>
      <c r="G2334" s="135">
        <f>Ocorrências!A2330</f>
        <v>0</v>
      </c>
      <c r="H2334" s="136">
        <f>Ocorrências!H2330</f>
        <v>0</v>
      </c>
    </row>
    <row r="2335" spans="1:8" x14ac:dyDescent="0.2">
      <c r="A2335" s="156">
        <f>Ocorrências!G2331</f>
        <v>0</v>
      </c>
      <c r="B2335" s="136">
        <f>Ocorrências!B2331</f>
        <v>0</v>
      </c>
      <c r="C2335" s="136">
        <f>Ocorrências!C2331</f>
        <v>0</v>
      </c>
      <c r="D2335" s="136">
        <f>Ocorrências!D2331</f>
        <v>0</v>
      </c>
      <c r="E2335" s="136">
        <f>Ocorrências!E2331</f>
        <v>0</v>
      </c>
      <c r="F2335" s="136">
        <f>Ocorrências!F2331</f>
        <v>0</v>
      </c>
      <c r="G2335" s="135">
        <f>Ocorrências!A2331</f>
        <v>0</v>
      </c>
      <c r="H2335" s="136">
        <f>Ocorrências!H2331</f>
        <v>0</v>
      </c>
    </row>
    <row r="2336" spans="1:8" x14ac:dyDescent="0.2">
      <c r="A2336" s="156">
        <f>Ocorrências!G2332</f>
        <v>0</v>
      </c>
      <c r="B2336" s="136">
        <f>Ocorrências!B2332</f>
        <v>0</v>
      </c>
      <c r="C2336" s="136">
        <f>Ocorrências!C2332</f>
        <v>0</v>
      </c>
      <c r="D2336" s="136">
        <f>Ocorrências!D2332</f>
        <v>0</v>
      </c>
      <c r="E2336" s="136">
        <f>Ocorrências!E2332</f>
        <v>0</v>
      </c>
      <c r="F2336" s="136">
        <f>Ocorrências!F2332</f>
        <v>0</v>
      </c>
      <c r="G2336" s="135">
        <f>Ocorrências!A2332</f>
        <v>0</v>
      </c>
      <c r="H2336" s="136">
        <f>Ocorrências!H2332</f>
        <v>0</v>
      </c>
    </row>
    <row r="2337" spans="1:8" x14ac:dyDescent="0.2">
      <c r="A2337" s="156">
        <f>Ocorrências!G2333</f>
        <v>0</v>
      </c>
      <c r="B2337" s="136">
        <f>Ocorrências!B2333</f>
        <v>0</v>
      </c>
      <c r="C2337" s="136">
        <f>Ocorrências!C2333</f>
        <v>0</v>
      </c>
      <c r="D2337" s="136">
        <f>Ocorrências!D2333</f>
        <v>0</v>
      </c>
      <c r="E2337" s="136">
        <f>Ocorrências!E2333</f>
        <v>0</v>
      </c>
      <c r="F2337" s="136">
        <f>Ocorrências!F2333</f>
        <v>0</v>
      </c>
      <c r="G2337" s="135">
        <f>Ocorrências!A2333</f>
        <v>0</v>
      </c>
      <c r="H2337" s="136">
        <f>Ocorrências!H2333</f>
        <v>0</v>
      </c>
    </row>
    <row r="2338" spans="1:8" x14ac:dyDescent="0.2">
      <c r="A2338" s="156">
        <f>Ocorrências!G2334</f>
        <v>0</v>
      </c>
      <c r="B2338" s="136">
        <f>Ocorrências!B2334</f>
        <v>0</v>
      </c>
      <c r="C2338" s="136">
        <f>Ocorrências!C2334</f>
        <v>0</v>
      </c>
      <c r="D2338" s="136">
        <f>Ocorrências!D2334</f>
        <v>0</v>
      </c>
      <c r="E2338" s="136">
        <f>Ocorrências!E2334</f>
        <v>0</v>
      </c>
      <c r="F2338" s="136">
        <f>Ocorrências!F2334</f>
        <v>0</v>
      </c>
      <c r="G2338" s="135">
        <f>Ocorrências!A2334</f>
        <v>0</v>
      </c>
      <c r="H2338" s="136">
        <f>Ocorrências!H2334</f>
        <v>0</v>
      </c>
    </row>
    <row r="2339" spans="1:8" x14ac:dyDescent="0.2">
      <c r="A2339" s="156">
        <f>Ocorrências!G2335</f>
        <v>0</v>
      </c>
      <c r="B2339" s="136">
        <f>Ocorrências!B2335</f>
        <v>0</v>
      </c>
      <c r="C2339" s="136">
        <f>Ocorrências!C2335</f>
        <v>0</v>
      </c>
      <c r="D2339" s="136">
        <f>Ocorrências!D2335</f>
        <v>0</v>
      </c>
      <c r="E2339" s="136">
        <f>Ocorrências!E2335</f>
        <v>0</v>
      </c>
      <c r="F2339" s="136">
        <f>Ocorrências!F2335</f>
        <v>0</v>
      </c>
      <c r="G2339" s="135">
        <f>Ocorrências!A2335</f>
        <v>0</v>
      </c>
      <c r="H2339" s="136">
        <f>Ocorrências!H2335</f>
        <v>0</v>
      </c>
    </row>
    <row r="2340" spans="1:8" x14ac:dyDescent="0.2">
      <c r="A2340" s="156">
        <f>Ocorrências!G2336</f>
        <v>0</v>
      </c>
      <c r="B2340" s="136">
        <f>Ocorrências!B2336</f>
        <v>0</v>
      </c>
      <c r="C2340" s="136">
        <f>Ocorrências!C2336</f>
        <v>0</v>
      </c>
      <c r="D2340" s="136">
        <f>Ocorrências!D2336</f>
        <v>0</v>
      </c>
      <c r="E2340" s="136">
        <f>Ocorrências!E2336</f>
        <v>0</v>
      </c>
      <c r="F2340" s="136">
        <f>Ocorrências!F2336</f>
        <v>0</v>
      </c>
      <c r="G2340" s="135">
        <f>Ocorrências!A2336</f>
        <v>0</v>
      </c>
      <c r="H2340" s="136">
        <f>Ocorrências!H2336</f>
        <v>0</v>
      </c>
    </row>
    <row r="2341" spans="1:8" x14ac:dyDescent="0.2">
      <c r="A2341" s="156">
        <f>Ocorrências!G2337</f>
        <v>0</v>
      </c>
      <c r="B2341" s="136">
        <f>Ocorrências!B2337</f>
        <v>0</v>
      </c>
      <c r="C2341" s="136">
        <f>Ocorrências!C2337</f>
        <v>0</v>
      </c>
      <c r="D2341" s="136">
        <f>Ocorrências!D2337</f>
        <v>0</v>
      </c>
      <c r="E2341" s="136">
        <f>Ocorrências!E2337</f>
        <v>0</v>
      </c>
      <c r="F2341" s="136">
        <f>Ocorrências!F2337</f>
        <v>0</v>
      </c>
      <c r="G2341" s="135">
        <f>Ocorrências!A2337</f>
        <v>0</v>
      </c>
      <c r="H2341" s="136">
        <f>Ocorrências!H2337</f>
        <v>0</v>
      </c>
    </row>
    <row r="2342" spans="1:8" x14ac:dyDescent="0.2">
      <c r="A2342" s="156">
        <f>Ocorrências!G2338</f>
        <v>0</v>
      </c>
      <c r="B2342" s="136">
        <f>Ocorrências!B2338</f>
        <v>0</v>
      </c>
      <c r="C2342" s="136">
        <f>Ocorrências!C2338</f>
        <v>0</v>
      </c>
      <c r="D2342" s="136">
        <f>Ocorrências!D2338</f>
        <v>0</v>
      </c>
      <c r="E2342" s="136">
        <f>Ocorrências!E2338</f>
        <v>0</v>
      </c>
      <c r="F2342" s="136">
        <f>Ocorrências!F2338</f>
        <v>0</v>
      </c>
      <c r="G2342" s="135">
        <f>Ocorrências!A2338</f>
        <v>0</v>
      </c>
      <c r="H2342" s="136">
        <f>Ocorrências!H2338</f>
        <v>0</v>
      </c>
    </row>
    <row r="2343" spans="1:8" x14ac:dyDescent="0.2">
      <c r="A2343" s="156">
        <f>Ocorrências!G2339</f>
        <v>0</v>
      </c>
      <c r="B2343" s="136">
        <f>Ocorrências!B2339</f>
        <v>0</v>
      </c>
      <c r="C2343" s="136">
        <f>Ocorrências!C2339</f>
        <v>0</v>
      </c>
      <c r="D2343" s="136">
        <f>Ocorrências!D2339</f>
        <v>0</v>
      </c>
      <c r="E2343" s="136">
        <f>Ocorrências!E2339</f>
        <v>0</v>
      </c>
      <c r="F2343" s="136">
        <f>Ocorrências!F2339</f>
        <v>0</v>
      </c>
      <c r="G2343" s="135">
        <f>Ocorrências!A2339</f>
        <v>0</v>
      </c>
      <c r="H2343" s="136">
        <f>Ocorrências!H2339</f>
        <v>0</v>
      </c>
    </row>
    <row r="2344" spans="1:8" x14ac:dyDescent="0.2">
      <c r="A2344" s="156">
        <f>Ocorrências!G2340</f>
        <v>0</v>
      </c>
      <c r="B2344" s="136">
        <f>Ocorrências!B2340</f>
        <v>0</v>
      </c>
      <c r="C2344" s="136">
        <f>Ocorrências!C2340</f>
        <v>0</v>
      </c>
      <c r="D2344" s="136">
        <f>Ocorrências!D2340</f>
        <v>0</v>
      </c>
      <c r="E2344" s="136">
        <f>Ocorrências!E2340</f>
        <v>0</v>
      </c>
      <c r="F2344" s="136">
        <f>Ocorrências!F2340</f>
        <v>0</v>
      </c>
      <c r="G2344" s="135">
        <f>Ocorrências!A2340</f>
        <v>0</v>
      </c>
      <c r="H2344" s="136">
        <f>Ocorrências!H2340</f>
        <v>0</v>
      </c>
    </row>
    <row r="2345" spans="1:8" x14ac:dyDescent="0.2">
      <c r="A2345" s="156">
        <f>Ocorrências!G2341</f>
        <v>0</v>
      </c>
      <c r="B2345" s="136">
        <f>Ocorrências!B2341</f>
        <v>0</v>
      </c>
      <c r="C2345" s="136">
        <f>Ocorrências!C2341</f>
        <v>0</v>
      </c>
      <c r="D2345" s="136">
        <f>Ocorrências!D2341</f>
        <v>0</v>
      </c>
      <c r="E2345" s="136">
        <f>Ocorrências!E2341</f>
        <v>0</v>
      </c>
      <c r="F2345" s="136">
        <f>Ocorrências!F2341</f>
        <v>0</v>
      </c>
      <c r="G2345" s="135">
        <f>Ocorrências!A2341</f>
        <v>0</v>
      </c>
      <c r="H2345" s="136">
        <f>Ocorrências!H2341</f>
        <v>0</v>
      </c>
    </row>
    <row r="2346" spans="1:8" x14ac:dyDescent="0.2">
      <c r="A2346" s="156">
        <f>Ocorrências!G2342</f>
        <v>0</v>
      </c>
      <c r="B2346" s="136">
        <f>Ocorrências!B2342</f>
        <v>0</v>
      </c>
      <c r="C2346" s="136">
        <f>Ocorrências!C2342</f>
        <v>0</v>
      </c>
      <c r="D2346" s="136">
        <f>Ocorrências!D2342</f>
        <v>0</v>
      </c>
      <c r="E2346" s="136">
        <f>Ocorrências!E2342</f>
        <v>0</v>
      </c>
      <c r="F2346" s="136">
        <f>Ocorrências!F2342</f>
        <v>0</v>
      </c>
      <c r="G2346" s="135">
        <f>Ocorrências!A2342</f>
        <v>0</v>
      </c>
      <c r="H2346" s="136">
        <f>Ocorrências!H2342</f>
        <v>0</v>
      </c>
    </row>
    <row r="2347" spans="1:8" x14ac:dyDescent="0.2">
      <c r="A2347" s="156">
        <f>Ocorrências!G2343</f>
        <v>0</v>
      </c>
      <c r="B2347" s="136">
        <f>Ocorrências!B2343</f>
        <v>0</v>
      </c>
      <c r="C2347" s="136">
        <f>Ocorrências!C2343</f>
        <v>0</v>
      </c>
      <c r="D2347" s="136">
        <f>Ocorrências!D2343</f>
        <v>0</v>
      </c>
      <c r="E2347" s="136">
        <f>Ocorrências!E2343</f>
        <v>0</v>
      </c>
      <c r="F2347" s="136">
        <f>Ocorrências!F2343</f>
        <v>0</v>
      </c>
      <c r="G2347" s="135">
        <f>Ocorrências!A2343</f>
        <v>0</v>
      </c>
      <c r="H2347" s="136">
        <f>Ocorrências!H2343</f>
        <v>0</v>
      </c>
    </row>
    <row r="2348" spans="1:8" x14ac:dyDescent="0.2">
      <c r="A2348" s="156">
        <f>Ocorrências!G2344</f>
        <v>0</v>
      </c>
      <c r="B2348" s="136">
        <f>Ocorrências!B2344</f>
        <v>0</v>
      </c>
      <c r="C2348" s="136">
        <f>Ocorrências!C2344</f>
        <v>0</v>
      </c>
      <c r="D2348" s="136">
        <f>Ocorrências!D2344</f>
        <v>0</v>
      </c>
      <c r="E2348" s="136">
        <f>Ocorrências!E2344</f>
        <v>0</v>
      </c>
      <c r="F2348" s="136">
        <f>Ocorrências!F2344</f>
        <v>0</v>
      </c>
      <c r="G2348" s="135">
        <f>Ocorrências!A2344</f>
        <v>0</v>
      </c>
      <c r="H2348" s="136">
        <f>Ocorrências!H2344</f>
        <v>0</v>
      </c>
    </row>
    <row r="2349" spans="1:8" x14ac:dyDescent="0.2">
      <c r="A2349" s="156">
        <f>Ocorrências!G2345</f>
        <v>0</v>
      </c>
      <c r="B2349" s="136">
        <f>Ocorrências!B2345</f>
        <v>0</v>
      </c>
      <c r="C2349" s="136">
        <f>Ocorrências!C2345</f>
        <v>0</v>
      </c>
      <c r="D2349" s="136">
        <f>Ocorrências!D2345</f>
        <v>0</v>
      </c>
      <c r="E2349" s="136">
        <f>Ocorrências!E2345</f>
        <v>0</v>
      </c>
      <c r="F2349" s="136">
        <f>Ocorrências!F2345</f>
        <v>0</v>
      </c>
      <c r="G2349" s="135">
        <f>Ocorrências!A2345</f>
        <v>0</v>
      </c>
      <c r="H2349" s="136">
        <f>Ocorrências!H2345</f>
        <v>0</v>
      </c>
    </row>
    <row r="2350" spans="1:8" x14ac:dyDescent="0.2">
      <c r="A2350" s="156">
        <f>Ocorrências!G2346</f>
        <v>0</v>
      </c>
      <c r="B2350" s="136">
        <f>Ocorrências!B2346</f>
        <v>0</v>
      </c>
      <c r="C2350" s="136">
        <f>Ocorrências!C2346</f>
        <v>0</v>
      </c>
      <c r="D2350" s="136">
        <f>Ocorrências!D2346</f>
        <v>0</v>
      </c>
      <c r="E2350" s="136">
        <f>Ocorrências!E2346</f>
        <v>0</v>
      </c>
      <c r="F2350" s="136">
        <f>Ocorrências!F2346</f>
        <v>0</v>
      </c>
      <c r="G2350" s="135">
        <f>Ocorrências!A2346</f>
        <v>0</v>
      </c>
      <c r="H2350" s="136">
        <f>Ocorrências!H2346</f>
        <v>0</v>
      </c>
    </row>
    <row r="2351" spans="1:8" x14ac:dyDescent="0.2">
      <c r="A2351" s="156">
        <f>Ocorrências!G2347</f>
        <v>0</v>
      </c>
      <c r="B2351" s="136">
        <f>Ocorrências!B2347</f>
        <v>0</v>
      </c>
      <c r="C2351" s="136">
        <f>Ocorrências!C2347</f>
        <v>0</v>
      </c>
      <c r="D2351" s="136">
        <f>Ocorrências!D2347</f>
        <v>0</v>
      </c>
      <c r="E2351" s="136">
        <f>Ocorrências!E2347</f>
        <v>0</v>
      </c>
      <c r="F2351" s="136">
        <f>Ocorrências!F2347</f>
        <v>0</v>
      </c>
      <c r="G2351" s="135">
        <f>Ocorrências!A2347</f>
        <v>0</v>
      </c>
      <c r="H2351" s="136">
        <f>Ocorrências!H2347</f>
        <v>0</v>
      </c>
    </row>
    <row r="2352" spans="1:8" x14ac:dyDescent="0.2">
      <c r="A2352" s="156">
        <f>Ocorrências!G2348</f>
        <v>0</v>
      </c>
      <c r="B2352" s="136">
        <f>Ocorrências!B2348</f>
        <v>0</v>
      </c>
      <c r="C2352" s="136">
        <f>Ocorrências!C2348</f>
        <v>0</v>
      </c>
      <c r="D2352" s="136">
        <f>Ocorrências!D2348</f>
        <v>0</v>
      </c>
      <c r="E2352" s="136">
        <f>Ocorrências!E2348</f>
        <v>0</v>
      </c>
      <c r="F2352" s="136">
        <f>Ocorrências!F2348</f>
        <v>0</v>
      </c>
      <c r="G2352" s="135">
        <f>Ocorrências!A2348</f>
        <v>0</v>
      </c>
      <c r="H2352" s="136">
        <f>Ocorrências!H2348</f>
        <v>0</v>
      </c>
    </row>
    <row r="2353" spans="1:8" x14ac:dyDescent="0.2">
      <c r="A2353" s="156">
        <f>Ocorrências!G2349</f>
        <v>0</v>
      </c>
      <c r="B2353" s="136">
        <f>Ocorrências!B2349</f>
        <v>0</v>
      </c>
      <c r="C2353" s="136">
        <f>Ocorrências!C2349</f>
        <v>0</v>
      </c>
      <c r="D2353" s="136">
        <f>Ocorrências!D2349</f>
        <v>0</v>
      </c>
      <c r="E2353" s="136">
        <f>Ocorrências!E2349</f>
        <v>0</v>
      </c>
      <c r="F2353" s="136">
        <f>Ocorrências!F2349</f>
        <v>0</v>
      </c>
      <c r="G2353" s="135">
        <f>Ocorrências!A2349</f>
        <v>0</v>
      </c>
      <c r="H2353" s="136">
        <f>Ocorrências!H2349</f>
        <v>0</v>
      </c>
    </row>
    <row r="2354" spans="1:8" x14ac:dyDescent="0.2">
      <c r="A2354" s="156">
        <f>Ocorrências!G2350</f>
        <v>0</v>
      </c>
      <c r="B2354" s="136">
        <f>Ocorrências!B2350</f>
        <v>0</v>
      </c>
      <c r="C2354" s="136">
        <f>Ocorrências!C2350</f>
        <v>0</v>
      </c>
      <c r="D2354" s="136">
        <f>Ocorrências!D2350</f>
        <v>0</v>
      </c>
      <c r="E2354" s="136">
        <f>Ocorrências!E2350</f>
        <v>0</v>
      </c>
      <c r="F2354" s="136">
        <f>Ocorrências!F2350</f>
        <v>0</v>
      </c>
      <c r="G2354" s="135">
        <f>Ocorrências!A2350</f>
        <v>0</v>
      </c>
      <c r="H2354" s="136">
        <f>Ocorrências!H2350</f>
        <v>0</v>
      </c>
    </row>
    <row r="2355" spans="1:8" x14ac:dyDescent="0.2">
      <c r="A2355" s="156">
        <f>Ocorrências!G2351</f>
        <v>0</v>
      </c>
      <c r="B2355" s="136">
        <f>Ocorrências!B2351</f>
        <v>0</v>
      </c>
      <c r="C2355" s="136">
        <f>Ocorrências!C2351</f>
        <v>0</v>
      </c>
      <c r="D2355" s="136">
        <f>Ocorrências!D2351</f>
        <v>0</v>
      </c>
      <c r="E2355" s="136">
        <f>Ocorrências!E2351</f>
        <v>0</v>
      </c>
      <c r="F2355" s="136">
        <f>Ocorrências!F2351</f>
        <v>0</v>
      </c>
      <c r="G2355" s="135">
        <f>Ocorrências!A2351</f>
        <v>0</v>
      </c>
      <c r="H2355" s="136">
        <f>Ocorrências!H2351</f>
        <v>0</v>
      </c>
    </row>
    <row r="2356" spans="1:8" x14ac:dyDescent="0.2">
      <c r="A2356" s="156">
        <f>Ocorrências!G2352</f>
        <v>0</v>
      </c>
      <c r="B2356" s="136">
        <f>Ocorrências!B2352</f>
        <v>0</v>
      </c>
      <c r="C2356" s="136">
        <f>Ocorrências!C2352</f>
        <v>0</v>
      </c>
      <c r="D2356" s="136">
        <f>Ocorrências!D2352</f>
        <v>0</v>
      </c>
      <c r="E2356" s="136">
        <f>Ocorrências!E2352</f>
        <v>0</v>
      </c>
      <c r="F2356" s="136">
        <f>Ocorrências!F2352</f>
        <v>0</v>
      </c>
      <c r="G2356" s="135">
        <f>Ocorrências!A2352</f>
        <v>0</v>
      </c>
      <c r="H2356" s="136">
        <f>Ocorrências!H2352</f>
        <v>0</v>
      </c>
    </row>
    <row r="2357" spans="1:8" x14ac:dyDescent="0.2">
      <c r="A2357" s="156">
        <f>Ocorrências!G2353</f>
        <v>0</v>
      </c>
      <c r="B2357" s="136">
        <f>Ocorrências!B2353</f>
        <v>0</v>
      </c>
      <c r="C2357" s="136">
        <f>Ocorrências!C2353</f>
        <v>0</v>
      </c>
      <c r="D2357" s="136">
        <f>Ocorrências!D2353</f>
        <v>0</v>
      </c>
      <c r="E2357" s="136">
        <f>Ocorrências!E2353</f>
        <v>0</v>
      </c>
      <c r="F2357" s="136">
        <f>Ocorrências!F2353</f>
        <v>0</v>
      </c>
      <c r="G2357" s="135">
        <f>Ocorrências!A2353</f>
        <v>0</v>
      </c>
      <c r="H2357" s="136">
        <f>Ocorrências!H2353</f>
        <v>0</v>
      </c>
    </row>
    <row r="2358" spans="1:8" x14ac:dyDescent="0.2">
      <c r="A2358" s="156">
        <f>Ocorrências!G2354</f>
        <v>0</v>
      </c>
      <c r="B2358" s="136">
        <f>Ocorrências!B2354</f>
        <v>0</v>
      </c>
      <c r="C2358" s="136">
        <f>Ocorrências!C2354</f>
        <v>0</v>
      </c>
      <c r="D2358" s="136">
        <f>Ocorrências!D2354</f>
        <v>0</v>
      </c>
      <c r="E2358" s="136">
        <f>Ocorrências!E2354</f>
        <v>0</v>
      </c>
      <c r="F2358" s="136">
        <f>Ocorrências!F2354</f>
        <v>0</v>
      </c>
      <c r="G2358" s="135">
        <f>Ocorrências!A2354</f>
        <v>0</v>
      </c>
      <c r="H2358" s="136">
        <f>Ocorrências!H2354</f>
        <v>0</v>
      </c>
    </row>
    <row r="2359" spans="1:8" x14ac:dyDescent="0.2">
      <c r="A2359" s="156">
        <f>Ocorrências!G2355</f>
        <v>0</v>
      </c>
      <c r="B2359" s="136">
        <f>Ocorrências!B2355</f>
        <v>0</v>
      </c>
      <c r="C2359" s="136">
        <f>Ocorrências!C2355</f>
        <v>0</v>
      </c>
      <c r="D2359" s="136">
        <f>Ocorrências!D2355</f>
        <v>0</v>
      </c>
      <c r="E2359" s="136">
        <f>Ocorrências!E2355</f>
        <v>0</v>
      </c>
      <c r="F2359" s="136">
        <f>Ocorrências!F2355</f>
        <v>0</v>
      </c>
      <c r="G2359" s="135">
        <f>Ocorrências!A2355</f>
        <v>0</v>
      </c>
      <c r="H2359" s="136">
        <f>Ocorrências!H2355</f>
        <v>0</v>
      </c>
    </row>
    <row r="2360" spans="1:8" x14ac:dyDescent="0.2">
      <c r="A2360" s="156">
        <f>Ocorrências!G2356</f>
        <v>0</v>
      </c>
      <c r="B2360" s="136">
        <f>Ocorrências!B2356</f>
        <v>0</v>
      </c>
      <c r="C2360" s="136">
        <f>Ocorrências!C2356</f>
        <v>0</v>
      </c>
      <c r="D2360" s="136">
        <f>Ocorrências!D2356</f>
        <v>0</v>
      </c>
      <c r="E2360" s="136">
        <f>Ocorrências!E2356</f>
        <v>0</v>
      </c>
      <c r="F2360" s="136">
        <f>Ocorrências!F2356</f>
        <v>0</v>
      </c>
      <c r="G2360" s="135">
        <f>Ocorrências!A2356</f>
        <v>0</v>
      </c>
      <c r="H2360" s="136">
        <f>Ocorrências!H2356</f>
        <v>0</v>
      </c>
    </row>
    <row r="2361" spans="1:8" x14ac:dyDescent="0.2">
      <c r="A2361" s="156">
        <f>Ocorrências!G2357</f>
        <v>0</v>
      </c>
      <c r="B2361" s="136">
        <f>Ocorrências!B2357</f>
        <v>0</v>
      </c>
      <c r="C2361" s="136">
        <f>Ocorrências!C2357</f>
        <v>0</v>
      </c>
      <c r="D2361" s="136">
        <f>Ocorrências!D2357</f>
        <v>0</v>
      </c>
      <c r="E2361" s="136">
        <f>Ocorrências!E2357</f>
        <v>0</v>
      </c>
      <c r="F2361" s="136">
        <f>Ocorrências!F2357</f>
        <v>0</v>
      </c>
      <c r="G2361" s="135">
        <f>Ocorrências!A2357</f>
        <v>0</v>
      </c>
      <c r="H2361" s="136">
        <f>Ocorrências!H2357</f>
        <v>0</v>
      </c>
    </row>
    <row r="2362" spans="1:8" x14ac:dyDescent="0.2">
      <c r="A2362" s="156">
        <f>Ocorrências!G2358</f>
        <v>0</v>
      </c>
      <c r="B2362" s="136">
        <f>Ocorrências!B2358</f>
        <v>0</v>
      </c>
      <c r="C2362" s="136">
        <f>Ocorrências!C2358</f>
        <v>0</v>
      </c>
      <c r="D2362" s="136">
        <f>Ocorrências!D2358</f>
        <v>0</v>
      </c>
      <c r="E2362" s="136">
        <f>Ocorrências!E2358</f>
        <v>0</v>
      </c>
      <c r="F2362" s="136">
        <f>Ocorrências!F2358</f>
        <v>0</v>
      </c>
      <c r="G2362" s="135">
        <f>Ocorrências!A2358</f>
        <v>0</v>
      </c>
      <c r="H2362" s="136">
        <f>Ocorrências!H2358</f>
        <v>0</v>
      </c>
    </row>
    <row r="2363" spans="1:8" x14ac:dyDescent="0.2">
      <c r="A2363" s="156">
        <f>Ocorrências!G2359</f>
        <v>0</v>
      </c>
      <c r="B2363" s="136">
        <f>Ocorrências!B2359</f>
        <v>0</v>
      </c>
      <c r="C2363" s="136">
        <f>Ocorrências!C2359</f>
        <v>0</v>
      </c>
      <c r="D2363" s="136">
        <f>Ocorrências!D2359</f>
        <v>0</v>
      </c>
      <c r="E2363" s="136">
        <f>Ocorrências!E2359</f>
        <v>0</v>
      </c>
      <c r="F2363" s="136">
        <f>Ocorrências!F2359</f>
        <v>0</v>
      </c>
      <c r="G2363" s="135">
        <f>Ocorrências!A2359</f>
        <v>0</v>
      </c>
      <c r="H2363" s="136">
        <f>Ocorrências!H2359</f>
        <v>0</v>
      </c>
    </row>
    <row r="2364" spans="1:8" x14ac:dyDescent="0.2">
      <c r="A2364" s="156">
        <f>Ocorrências!G2360</f>
        <v>0</v>
      </c>
      <c r="B2364" s="136">
        <f>Ocorrências!B2360</f>
        <v>0</v>
      </c>
      <c r="C2364" s="136">
        <f>Ocorrências!C2360</f>
        <v>0</v>
      </c>
      <c r="D2364" s="136">
        <f>Ocorrências!D2360</f>
        <v>0</v>
      </c>
      <c r="E2364" s="136">
        <f>Ocorrências!E2360</f>
        <v>0</v>
      </c>
      <c r="F2364" s="136">
        <f>Ocorrências!F2360</f>
        <v>0</v>
      </c>
      <c r="G2364" s="135">
        <f>Ocorrências!A2360</f>
        <v>0</v>
      </c>
      <c r="H2364" s="136">
        <f>Ocorrências!H2360</f>
        <v>0</v>
      </c>
    </row>
    <row r="2365" spans="1:8" x14ac:dyDescent="0.2">
      <c r="A2365" s="156">
        <f>Ocorrências!G2361</f>
        <v>0</v>
      </c>
      <c r="B2365" s="136">
        <f>Ocorrências!B2361</f>
        <v>0</v>
      </c>
      <c r="C2365" s="136">
        <f>Ocorrências!C2361</f>
        <v>0</v>
      </c>
      <c r="D2365" s="136">
        <f>Ocorrências!D2361</f>
        <v>0</v>
      </c>
      <c r="E2365" s="136">
        <f>Ocorrências!E2361</f>
        <v>0</v>
      </c>
      <c r="F2365" s="136">
        <f>Ocorrências!F2361</f>
        <v>0</v>
      </c>
      <c r="G2365" s="135">
        <f>Ocorrências!A2361</f>
        <v>0</v>
      </c>
      <c r="H2365" s="136">
        <f>Ocorrências!H2361</f>
        <v>0</v>
      </c>
    </row>
    <row r="2366" spans="1:8" x14ac:dyDescent="0.2">
      <c r="A2366" s="156">
        <f>Ocorrências!G2362</f>
        <v>0</v>
      </c>
      <c r="B2366" s="136">
        <f>Ocorrências!B2362</f>
        <v>0</v>
      </c>
      <c r="C2366" s="136">
        <f>Ocorrências!C2362</f>
        <v>0</v>
      </c>
      <c r="D2366" s="136">
        <f>Ocorrências!D2362</f>
        <v>0</v>
      </c>
      <c r="E2366" s="136">
        <f>Ocorrências!E2362</f>
        <v>0</v>
      </c>
      <c r="F2366" s="136">
        <f>Ocorrências!F2362</f>
        <v>0</v>
      </c>
      <c r="G2366" s="135">
        <f>Ocorrências!A2362</f>
        <v>0</v>
      </c>
      <c r="H2366" s="136">
        <f>Ocorrências!H2362</f>
        <v>0</v>
      </c>
    </row>
    <row r="2367" spans="1:8" x14ac:dyDescent="0.2">
      <c r="A2367" s="156">
        <f>Ocorrências!G2363</f>
        <v>0</v>
      </c>
      <c r="B2367" s="136">
        <f>Ocorrências!B2363</f>
        <v>0</v>
      </c>
      <c r="C2367" s="136">
        <f>Ocorrências!C2363</f>
        <v>0</v>
      </c>
      <c r="D2367" s="136">
        <f>Ocorrências!D2363</f>
        <v>0</v>
      </c>
      <c r="E2367" s="136">
        <f>Ocorrências!E2363</f>
        <v>0</v>
      </c>
      <c r="F2367" s="136">
        <f>Ocorrências!F2363</f>
        <v>0</v>
      </c>
      <c r="G2367" s="135">
        <f>Ocorrências!A2363</f>
        <v>0</v>
      </c>
      <c r="H2367" s="136">
        <f>Ocorrências!H2363</f>
        <v>0</v>
      </c>
    </row>
    <row r="2368" spans="1:8" x14ac:dyDescent="0.2">
      <c r="A2368" s="156">
        <f>Ocorrências!G2364</f>
        <v>0</v>
      </c>
      <c r="B2368" s="136">
        <f>Ocorrências!B2364</f>
        <v>0</v>
      </c>
      <c r="C2368" s="136">
        <f>Ocorrências!C2364</f>
        <v>0</v>
      </c>
      <c r="D2368" s="136">
        <f>Ocorrências!D2364</f>
        <v>0</v>
      </c>
      <c r="E2368" s="136">
        <f>Ocorrências!E2364</f>
        <v>0</v>
      </c>
      <c r="F2368" s="136">
        <f>Ocorrências!F2364</f>
        <v>0</v>
      </c>
      <c r="G2368" s="135">
        <f>Ocorrências!A2364</f>
        <v>0</v>
      </c>
      <c r="H2368" s="136">
        <f>Ocorrências!H2364</f>
        <v>0</v>
      </c>
    </row>
    <row r="2369" spans="1:8" x14ac:dyDescent="0.2">
      <c r="A2369" s="156">
        <f>Ocorrências!G2365</f>
        <v>0</v>
      </c>
      <c r="B2369" s="136">
        <f>Ocorrências!B2365</f>
        <v>0</v>
      </c>
      <c r="C2369" s="136">
        <f>Ocorrências!C2365</f>
        <v>0</v>
      </c>
      <c r="D2369" s="136">
        <f>Ocorrências!D2365</f>
        <v>0</v>
      </c>
      <c r="E2369" s="136">
        <f>Ocorrências!E2365</f>
        <v>0</v>
      </c>
      <c r="F2369" s="136">
        <f>Ocorrências!F2365</f>
        <v>0</v>
      </c>
      <c r="G2369" s="135">
        <f>Ocorrências!A2365</f>
        <v>0</v>
      </c>
      <c r="H2369" s="136">
        <f>Ocorrências!H2365</f>
        <v>0</v>
      </c>
    </row>
    <row r="2370" spans="1:8" x14ac:dyDescent="0.2">
      <c r="A2370" s="156">
        <f>Ocorrências!G2366</f>
        <v>0</v>
      </c>
      <c r="B2370" s="136">
        <f>Ocorrências!B2366</f>
        <v>0</v>
      </c>
      <c r="C2370" s="136">
        <f>Ocorrências!C2366</f>
        <v>0</v>
      </c>
      <c r="D2370" s="136">
        <f>Ocorrências!D2366</f>
        <v>0</v>
      </c>
      <c r="E2370" s="136">
        <f>Ocorrências!E2366</f>
        <v>0</v>
      </c>
      <c r="F2370" s="136">
        <f>Ocorrências!F2366</f>
        <v>0</v>
      </c>
      <c r="G2370" s="135">
        <f>Ocorrências!A2366</f>
        <v>0</v>
      </c>
      <c r="H2370" s="136">
        <f>Ocorrências!H2366</f>
        <v>0</v>
      </c>
    </row>
    <row r="2371" spans="1:8" x14ac:dyDescent="0.2">
      <c r="A2371" s="156">
        <f>Ocorrências!G2367</f>
        <v>0</v>
      </c>
      <c r="B2371" s="136">
        <f>Ocorrências!B2367</f>
        <v>0</v>
      </c>
      <c r="C2371" s="136">
        <f>Ocorrências!C2367</f>
        <v>0</v>
      </c>
      <c r="D2371" s="136">
        <f>Ocorrências!D2367</f>
        <v>0</v>
      </c>
      <c r="E2371" s="136">
        <f>Ocorrências!E2367</f>
        <v>0</v>
      </c>
      <c r="F2371" s="136">
        <f>Ocorrências!F2367</f>
        <v>0</v>
      </c>
      <c r="G2371" s="135">
        <f>Ocorrências!A2367</f>
        <v>0</v>
      </c>
      <c r="H2371" s="136">
        <f>Ocorrências!H2367</f>
        <v>0</v>
      </c>
    </row>
    <row r="2372" spans="1:8" x14ac:dyDescent="0.2">
      <c r="A2372" s="156">
        <f>Ocorrências!G2368</f>
        <v>0</v>
      </c>
      <c r="B2372" s="136">
        <f>Ocorrências!B2368</f>
        <v>0</v>
      </c>
      <c r="C2372" s="136">
        <f>Ocorrências!C2368</f>
        <v>0</v>
      </c>
      <c r="D2372" s="136">
        <f>Ocorrências!D2368</f>
        <v>0</v>
      </c>
      <c r="E2372" s="136">
        <f>Ocorrências!E2368</f>
        <v>0</v>
      </c>
      <c r="F2372" s="136">
        <f>Ocorrências!F2368</f>
        <v>0</v>
      </c>
      <c r="G2372" s="135">
        <f>Ocorrências!A2368</f>
        <v>0</v>
      </c>
      <c r="H2372" s="136">
        <f>Ocorrências!H2368</f>
        <v>0</v>
      </c>
    </row>
    <row r="2373" spans="1:8" x14ac:dyDescent="0.2">
      <c r="A2373" s="156">
        <f>Ocorrências!G2369</f>
        <v>0</v>
      </c>
      <c r="B2373" s="136">
        <f>Ocorrências!B2369</f>
        <v>0</v>
      </c>
      <c r="C2373" s="136">
        <f>Ocorrências!C2369</f>
        <v>0</v>
      </c>
      <c r="D2373" s="136">
        <f>Ocorrências!D2369</f>
        <v>0</v>
      </c>
      <c r="E2373" s="136">
        <f>Ocorrências!E2369</f>
        <v>0</v>
      </c>
      <c r="F2373" s="136">
        <f>Ocorrências!F2369</f>
        <v>0</v>
      </c>
      <c r="G2373" s="135">
        <f>Ocorrências!A2369</f>
        <v>0</v>
      </c>
      <c r="H2373" s="136">
        <f>Ocorrências!H2369</f>
        <v>0</v>
      </c>
    </row>
    <row r="2374" spans="1:8" x14ac:dyDescent="0.2">
      <c r="A2374" s="156">
        <f>Ocorrências!G2370</f>
        <v>0</v>
      </c>
      <c r="B2374" s="136">
        <f>Ocorrências!B2370</f>
        <v>0</v>
      </c>
      <c r="C2374" s="136">
        <f>Ocorrências!C2370</f>
        <v>0</v>
      </c>
      <c r="D2374" s="136">
        <f>Ocorrências!D2370</f>
        <v>0</v>
      </c>
      <c r="E2374" s="136">
        <f>Ocorrências!E2370</f>
        <v>0</v>
      </c>
      <c r="F2374" s="136">
        <f>Ocorrências!F2370</f>
        <v>0</v>
      </c>
      <c r="G2374" s="135">
        <f>Ocorrências!A2370</f>
        <v>0</v>
      </c>
      <c r="H2374" s="136">
        <f>Ocorrências!H2370</f>
        <v>0</v>
      </c>
    </row>
    <row r="2375" spans="1:8" x14ac:dyDescent="0.2">
      <c r="A2375" s="156">
        <f>Ocorrências!G2371</f>
        <v>0</v>
      </c>
      <c r="B2375" s="136">
        <f>Ocorrências!B2371</f>
        <v>0</v>
      </c>
      <c r="C2375" s="136">
        <f>Ocorrências!C2371</f>
        <v>0</v>
      </c>
      <c r="D2375" s="136">
        <f>Ocorrências!D2371</f>
        <v>0</v>
      </c>
      <c r="E2375" s="136">
        <f>Ocorrências!E2371</f>
        <v>0</v>
      </c>
      <c r="F2375" s="136">
        <f>Ocorrências!F2371</f>
        <v>0</v>
      </c>
      <c r="G2375" s="135">
        <f>Ocorrências!A2371</f>
        <v>0</v>
      </c>
      <c r="H2375" s="136">
        <f>Ocorrências!H2371</f>
        <v>0</v>
      </c>
    </row>
    <row r="2376" spans="1:8" x14ac:dyDescent="0.2">
      <c r="A2376" s="156">
        <f>Ocorrências!G2372</f>
        <v>0</v>
      </c>
      <c r="B2376" s="136">
        <f>Ocorrências!B2372</f>
        <v>0</v>
      </c>
      <c r="C2376" s="136">
        <f>Ocorrências!C2372</f>
        <v>0</v>
      </c>
      <c r="D2376" s="136">
        <f>Ocorrências!D2372</f>
        <v>0</v>
      </c>
      <c r="E2376" s="136">
        <f>Ocorrências!E2372</f>
        <v>0</v>
      </c>
      <c r="F2376" s="136">
        <f>Ocorrências!F2372</f>
        <v>0</v>
      </c>
      <c r="G2376" s="135">
        <f>Ocorrências!A2372</f>
        <v>0</v>
      </c>
      <c r="H2376" s="136">
        <f>Ocorrências!H2372</f>
        <v>0</v>
      </c>
    </row>
    <row r="2377" spans="1:8" x14ac:dyDescent="0.2">
      <c r="A2377" s="156">
        <f>Ocorrências!G2373</f>
        <v>0</v>
      </c>
      <c r="B2377" s="136">
        <f>Ocorrências!B2373</f>
        <v>0</v>
      </c>
      <c r="C2377" s="136">
        <f>Ocorrências!C2373</f>
        <v>0</v>
      </c>
      <c r="D2377" s="136">
        <f>Ocorrências!D2373</f>
        <v>0</v>
      </c>
      <c r="E2377" s="136">
        <f>Ocorrências!E2373</f>
        <v>0</v>
      </c>
      <c r="F2377" s="136">
        <f>Ocorrências!F2373</f>
        <v>0</v>
      </c>
      <c r="G2377" s="135">
        <f>Ocorrências!A2373</f>
        <v>0</v>
      </c>
      <c r="H2377" s="136">
        <f>Ocorrências!H2373</f>
        <v>0</v>
      </c>
    </row>
    <row r="2378" spans="1:8" x14ac:dyDescent="0.2">
      <c r="A2378" s="156">
        <f>Ocorrências!G2374</f>
        <v>0</v>
      </c>
      <c r="B2378" s="136">
        <f>Ocorrências!B2374</f>
        <v>0</v>
      </c>
      <c r="C2378" s="136">
        <f>Ocorrências!C2374</f>
        <v>0</v>
      </c>
      <c r="D2378" s="136">
        <f>Ocorrências!D2374</f>
        <v>0</v>
      </c>
      <c r="E2378" s="136">
        <f>Ocorrências!E2374</f>
        <v>0</v>
      </c>
      <c r="F2378" s="136">
        <f>Ocorrências!F2374</f>
        <v>0</v>
      </c>
      <c r="G2378" s="135">
        <f>Ocorrências!A2374</f>
        <v>0</v>
      </c>
      <c r="H2378" s="136">
        <f>Ocorrências!H2374</f>
        <v>0</v>
      </c>
    </row>
    <row r="2379" spans="1:8" x14ac:dyDescent="0.2">
      <c r="A2379" s="156">
        <f>Ocorrências!G2375</f>
        <v>0</v>
      </c>
      <c r="B2379" s="136">
        <f>Ocorrências!B2375</f>
        <v>0</v>
      </c>
      <c r="C2379" s="136">
        <f>Ocorrências!C2375</f>
        <v>0</v>
      </c>
      <c r="D2379" s="136">
        <f>Ocorrências!D2375</f>
        <v>0</v>
      </c>
      <c r="E2379" s="136">
        <f>Ocorrências!E2375</f>
        <v>0</v>
      </c>
      <c r="F2379" s="136">
        <f>Ocorrências!F2375</f>
        <v>0</v>
      </c>
      <c r="G2379" s="135">
        <f>Ocorrências!A2375</f>
        <v>0</v>
      </c>
      <c r="H2379" s="136">
        <f>Ocorrências!H2375</f>
        <v>0</v>
      </c>
    </row>
    <row r="2380" spans="1:8" x14ac:dyDescent="0.2">
      <c r="A2380" s="156">
        <f>Ocorrências!G2376</f>
        <v>0</v>
      </c>
      <c r="B2380" s="136">
        <f>Ocorrências!B2376</f>
        <v>0</v>
      </c>
      <c r="C2380" s="136">
        <f>Ocorrências!C2376</f>
        <v>0</v>
      </c>
      <c r="D2380" s="136">
        <f>Ocorrências!D2376</f>
        <v>0</v>
      </c>
      <c r="E2380" s="136">
        <f>Ocorrências!E2376</f>
        <v>0</v>
      </c>
      <c r="F2380" s="136">
        <f>Ocorrências!F2376</f>
        <v>0</v>
      </c>
      <c r="G2380" s="135">
        <f>Ocorrências!A2376</f>
        <v>0</v>
      </c>
      <c r="H2380" s="136">
        <f>Ocorrências!H2376</f>
        <v>0</v>
      </c>
    </row>
    <row r="2381" spans="1:8" x14ac:dyDescent="0.2">
      <c r="A2381" s="156">
        <f>Ocorrências!G2377</f>
        <v>0</v>
      </c>
      <c r="B2381" s="136">
        <f>Ocorrências!B2377</f>
        <v>0</v>
      </c>
      <c r="C2381" s="136">
        <f>Ocorrências!C2377</f>
        <v>0</v>
      </c>
      <c r="D2381" s="136">
        <f>Ocorrências!D2377</f>
        <v>0</v>
      </c>
      <c r="E2381" s="136">
        <f>Ocorrências!E2377</f>
        <v>0</v>
      </c>
      <c r="F2381" s="136">
        <f>Ocorrências!F2377</f>
        <v>0</v>
      </c>
      <c r="G2381" s="135">
        <f>Ocorrências!A2377</f>
        <v>0</v>
      </c>
      <c r="H2381" s="136">
        <f>Ocorrências!H2377</f>
        <v>0</v>
      </c>
    </row>
    <row r="2382" spans="1:8" x14ac:dyDescent="0.2">
      <c r="A2382" s="156">
        <f>Ocorrências!G2378</f>
        <v>0</v>
      </c>
      <c r="B2382" s="136">
        <f>Ocorrências!B2378</f>
        <v>0</v>
      </c>
      <c r="C2382" s="136">
        <f>Ocorrências!C2378</f>
        <v>0</v>
      </c>
      <c r="D2382" s="136">
        <f>Ocorrências!D2378</f>
        <v>0</v>
      </c>
      <c r="E2382" s="136">
        <f>Ocorrências!E2378</f>
        <v>0</v>
      </c>
      <c r="F2382" s="136">
        <f>Ocorrências!F2378</f>
        <v>0</v>
      </c>
      <c r="G2382" s="135">
        <f>Ocorrências!A2378</f>
        <v>0</v>
      </c>
      <c r="H2382" s="136">
        <f>Ocorrências!H2378</f>
        <v>0</v>
      </c>
    </row>
    <row r="2383" spans="1:8" x14ac:dyDescent="0.2">
      <c r="A2383" s="156">
        <f>Ocorrências!G2379</f>
        <v>0</v>
      </c>
      <c r="B2383" s="136">
        <f>Ocorrências!B2379</f>
        <v>0</v>
      </c>
      <c r="C2383" s="136">
        <f>Ocorrências!C2379</f>
        <v>0</v>
      </c>
      <c r="D2383" s="136">
        <f>Ocorrências!D2379</f>
        <v>0</v>
      </c>
      <c r="E2383" s="136">
        <f>Ocorrências!E2379</f>
        <v>0</v>
      </c>
      <c r="F2383" s="136">
        <f>Ocorrências!F2379</f>
        <v>0</v>
      </c>
      <c r="G2383" s="135">
        <f>Ocorrências!A2379</f>
        <v>0</v>
      </c>
      <c r="H2383" s="136">
        <f>Ocorrências!H2379</f>
        <v>0</v>
      </c>
    </row>
    <row r="2384" spans="1:8" x14ac:dyDescent="0.2">
      <c r="A2384" s="156">
        <f>Ocorrências!G2380</f>
        <v>0</v>
      </c>
      <c r="B2384" s="136">
        <f>Ocorrências!B2380</f>
        <v>0</v>
      </c>
      <c r="C2384" s="136">
        <f>Ocorrências!C2380</f>
        <v>0</v>
      </c>
      <c r="D2384" s="136">
        <f>Ocorrências!D2380</f>
        <v>0</v>
      </c>
      <c r="E2384" s="136">
        <f>Ocorrências!E2380</f>
        <v>0</v>
      </c>
      <c r="F2384" s="136">
        <f>Ocorrências!F2380</f>
        <v>0</v>
      </c>
      <c r="G2384" s="135">
        <f>Ocorrências!A2380</f>
        <v>0</v>
      </c>
      <c r="H2384" s="136">
        <f>Ocorrências!H2380</f>
        <v>0</v>
      </c>
    </row>
    <row r="2385" spans="1:8" x14ac:dyDescent="0.2">
      <c r="A2385" s="156">
        <f>Ocorrências!G2381</f>
        <v>0</v>
      </c>
      <c r="B2385" s="136">
        <f>Ocorrências!B2381</f>
        <v>0</v>
      </c>
      <c r="C2385" s="136">
        <f>Ocorrências!C2381</f>
        <v>0</v>
      </c>
      <c r="D2385" s="136">
        <f>Ocorrências!D2381</f>
        <v>0</v>
      </c>
      <c r="E2385" s="136">
        <f>Ocorrências!E2381</f>
        <v>0</v>
      </c>
      <c r="F2385" s="136">
        <f>Ocorrências!F2381</f>
        <v>0</v>
      </c>
      <c r="G2385" s="135">
        <f>Ocorrências!A2381</f>
        <v>0</v>
      </c>
      <c r="H2385" s="136">
        <f>Ocorrências!H2381</f>
        <v>0</v>
      </c>
    </row>
    <row r="2386" spans="1:8" x14ac:dyDescent="0.2">
      <c r="A2386" s="156">
        <f>Ocorrências!G2382</f>
        <v>0</v>
      </c>
      <c r="B2386" s="136">
        <f>Ocorrências!B2382</f>
        <v>0</v>
      </c>
      <c r="C2386" s="136">
        <f>Ocorrências!C2382</f>
        <v>0</v>
      </c>
      <c r="D2386" s="136">
        <f>Ocorrências!D2382</f>
        <v>0</v>
      </c>
      <c r="E2386" s="136">
        <f>Ocorrências!E2382</f>
        <v>0</v>
      </c>
      <c r="F2386" s="136">
        <f>Ocorrências!F2382</f>
        <v>0</v>
      </c>
      <c r="G2386" s="135">
        <f>Ocorrências!A2382</f>
        <v>0</v>
      </c>
      <c r="H2386" s="136">
        <f>Ocorrências!H2382</f>
        <v>0</v>
      </c>
    </row>
    <row r="2387" spans="1:8" x14ac:dyDescent="0.2">
      <c r="A2387" s="156">
        <f>Ocorrências!G2383</f>
        <v>0</v>
      </c>
      <c r="B2387" s="136">
        <f>Ocorrências!B2383</f>
        <v>0</v>
      </c>
      <c r="C2387" s="136">
        <f>Ocorrências!C2383</f>
        <v>0</v>
      </c>
      <c r="D2387" s="136">
        <f>Ocorrências!D2383</f>
        <v>0</v>
      </c>
      <c r="E2387" s="136">
        <f>Ocorrências!E2383</f>
        <v>0</v>
      </c>
      <c r="F2387" s="136">
        <f>Ocorrências!F2383</f>
        <v>0</v>
      </c>
      <c r="G2387" s="135">
        <f>Ocorrências!A2383</f>
        <v>0</v>
      </c>
      <c r="H2387" s="136">
        <f>Ocorrências!H2383</f>
        <v>0</v>
      </c>
    </row>
    <row r="2388" spans="1:8" x14ac:dyDescent="0.2">
      <c r="A2388" s="156">
        <f>Ocorrências!G2384</f>
        <v>0</v>
      </c>
      <c r="B2388" s="136">
        <f>Ocorrências!B2384</f>
        <v>0</v>
      </c>
      <c r="C2388" s="136">
        <f>Ocorrências!C2384</f>
        <v>0</v>
      </c>
      <c r="D2388" s="136">
        <f>Ocorrências!D2384</f>
        <v>0</v>
      </c>
      <c r="E2388" s="136">
        <f>Ocorrências!E2384</f>
        <v>0</v>
      </c>
      <c r="F2388" s="136">
        <f>Ocorrências!F2384</f>
        <v>0</v>
      </c>
      <c r="G2388" s="135">
        <f>Ocorrências!A2384</f>
        <v>0</v>
      </c>
      <c r="H2388" s="136">
        <f>Ocorrências!H2384</f>
        <v>0</v>
      </c>
    </row>
    <row r="2389" spans="1:8" x14ac:dyDescent="0.2">
      <c r="A2389" s="156">
        <f>Ocorrências!G2385</f>
        <v>0</v>
      </c>
      <c r="B2389" s="136">
        <f>Ocorrências!B2385</f>
        <v>0</v>
      </c>
      <c r="C2389" s="136">
        <f>Ocorrências!C2385</f>
        <v>0</v>
      </c>
      <c r="D2389" s="136">
        <f>Ocorrências!D2385</f>
        <v>0</v>
      </c>
      <c r="E2389" s="136">
        <f>Ocorrências!E2385</f>
        <v>0</v>
      </c>
      <c r="F2389" s="136">
        <f>Ocorrências!F2385</f>
        <v>0</v>
      </c>
      <c r="G2389" s="135">
        <f>Ocorrências!A2385</f>
        <v>0</v>
      </c>
      <c r="H2389" s="136">
        <f>Ocorrências!H2385</f>
        <v>0</v>
      </c>
    </row>
    <row r="2390" spans="1:8" x14ac:dyDescent="0.2">
      <c r="A2390" s="156">
        <f>Ocorrências!G2386</f>
        <v>0</v>
      </c>
      <c r="B2390" s="136">
        <f>Ocorrências!B2386</f>
        <v>0</v>
      </c>
      <c r="C2390" s="136">
        <f>Ocorrências!C2386</f>
        <v>0</v>
      </c>
      <c r="D2390" s="136">
        <f>Ocorrências!D2386</f>
        <v>0</v>
      </c>
      <c r="E2390" s="136">
        <f>Ocorrências!E2386</f>
        <v>0</v>
      </c>
      <c r="F2390" s="136">
        <f>Ocorrências!F2386</f>
        <v>0</v>
      </c>
      <c r="G2390" s="135">
        <f>Ocorrências!A2386</f>
        <v>0</v>
      </c>
      <c r="H2390" s="136">
        <f>Ocorrências!H2386</f>
        <v>0</v>
      </c>
    </row>
    <row r="2391" spans="1:8" x14ac:dyDescent="0.2">
      <c r="A2391" s="156">
        <f>Ocorrências!G2387</f>
        <v>0</v>
      </c>
      <c r="B2391" s="136">
        <f>Ocorrências!B2387</f>
        <v>0</v>
      </c>
      <c r="C2391" s="136">
        <f>Ocorrências!C2387</f>
        <v>0</v>
      </c>
      <c r="D2391" s="136">
        <f>Ocorrências!D2387</f>
        <v>0</v>
      </c>
      <c r="E2391" s="136">
        <f>Ocorrências!E2387</f>
        <v>0</v>
      </c>
      <c r="F2391" s="136">
        <f>Ocorrências!F2387</f>
        <v>0</v>
      </c>
      <c r="G2391" s="135">
        <f>Ocorrências!A2387</f>
        <v>0</v>
      </c>
      <c r="H2391" s="136">
        <f>Ocorrências!H2387</f>
        <v>0</v>
      </c>
    </row>
    <row r="2392" spans="1:8" x14ac:dyDescent="0.2">
      <c r="A2392" s="156">
        <f>Ocorrências!G2388</f>
        <v>0</v>
      </c>
      <c r="B2392" s="136">
        <f>Ocorrências!B2388</f>
        <v>0</v>
      </c>
      <c r="C2392" s="136">
        <f>Ocorrências!C2388</f>
        <v>0</v>
      </c>
      <c r="D2392" s="136">
        <f>Ocorrências!D2388</f>
        <v>0</v>
      </c>
      <c r="E2392" s="136">
        <f>Ocorrências!E2388</f>
        <v>0</v>
      </c>
      <c r="F2392" s="136">
        <f>Ocorrências!F2388</f>
        <v>0</v>
      </c>
      <c r="G2392" s="135">
        <f>Ocorrências!A2388</f>
        <v>0</v>
      </c>
      <c r="H2392" s="136">
        <f>Ocorrências!H2388</f>
        <v>0</v>
      </c>
    </row>
    <row r="2393" spans="1:8" x14ac:dyDescent="0.2">
      <c r="A2393" s="156">
        <f>Ocorrências!G2389</f>
        <v>0</v>
      </c>
      <c r="B2393" s="136">
        <f>Ocorrências!B2389</f>
        <v>0</v>
      </c>
      <c r="C2393" s="136">
        <f>Ocorrências!C2389</f>
        <v>0</v>
      </c>
      <c r="D2393" s="136">
        <f>Ocorrências!D2389</f>
        <v>0</v>
      </c>
      <c r="E2393" s="136">
        <f>Ocorrências!E2389</f>
        <v>0</v>
      </c>
      <c r="F2393" s="136">
        <f>Ocorrências!F2389</f>
        <v>0</v>
      </c>
      <c r="G2393" s="135">
        <f>Ocorrências!A2389</f>
        <v>0</v>
      </c>
      <c r="H2393" s="136">
        <f>Ocorrências!H2389</f>
        <v>0</v>
      </c>
    </row>
    <row r="2394" spans="1:8" x14ac:dyDescent="0.2">
      <c r="A2394" s="156">
        <f>Ocorrências!G2390</f>
        <v>0</v>
      </c>
      <c r="B2394" s="136">
        <f>Ocorrências!B2390</f>
        <v>0</v>
      </c>
      <c r="C2394" s="136">
        <f>Ocorrências!C2390</f>
        <v>0</v>
      </c>
      <c r="D2394" s="136">
        <f>Ocorrências!D2390</f>
        <v>0</v>
      </c>
      <c r="E2394" s="136">
        <f>Ocorrências!E2390</f>
        <v>0</v>
      </c>
      <c r="F2394" s="136">
        <f>Ocorrências!F2390</f>
        <v>0</v>
      </c>
      <c r="G2394" s="135">
        <f>Ocorrências!A2390</f>
        <v>0</v>
      </c>
      <c r="H2394" s="136">
        <f>Ocorrências!H2390</f>
        <v>0</v>
      </c>
    </row>
    <row r="2395" spans="1:8" x14ac:dyDescent="0.2">
      <c r="A2395" s="156">
        <f>Ocorrências!G2391</f>
        <v>0</v>
      </c>
      <c r="B2395" s="136">
        <f>Ocorrências!B2391</f>
        <v>0</v>
      </c>
      <c r="C2395" s="136">
        <f>Ocorrências!C2391</f>
        <v>0</v>
      </c>
      <c r="D2395" s="136">
        <f>Ocorrências!D2391</f>
        <v>0</v>
      </c>
      <c r="E2395" s="136">
        <f>Ocorrências!E2391</f>
        <v>0</v>
      </c>
      <c r="F2395" s="136">
        <f>Ocorrências!F2391</f>
        <v>0</v>
      </c>
      <c r="G2395" s="135">
        <f>Ocorrências!A2391</f>
        <v>0</v>
      </c>
      <c r="H2395" s="136">
        <f>Ocorrências!H2391</f>
        <v>0</v>
      </c>
    </row>
    <row r="2396" spans="1:8" x14ac:dyDescent="0.2">
      <c r="A2396" s="156">
        <f>Ocorrências!G2392</f>
        <v>0</v>
      </c>
      <c r="B2396" s="136">
        <f>Ocorrências!B2392</f>
        <v>0</v>
      </c>
      <c r="C2396" s="136">
        <f>Ocorrências!C2392</f>
        <v>0</v>
      </c>
      <c r="D2396" s="136">
        <f>Ocorrências!D2392</f>
        <v>0</v>
      </c>
      <c r="E2396" s="136">
        <f>Ocorrências!E2392</f>
        <v>0</v>
      </c>
      <c r="F2396" s="136">
        <f>Ocorrências!F2392</f>
        <v>0</v>
      </c>
      <c r="G2396" s="135">
        <f>Ocorrências!A2392</f>
        <v>0</v>
      </c>
      <c r="H2396" s="136">
        <f>Ocorrências!H2392</f>
        <v>0</v>
      </c>
    </row>
    <row r="2397" spans="1:8" x14ac:dyDescent="0.2">
      <c r="A2397" s="156">
        <f>Ocorrências!G2393</f>
        <v>0</v>
      </c>
      <c r="B2397" s="136">
        <f>Ocorrências!B2393</f>
        <v>0</v>
      </c>
      <c r="C2397" s="136">
        <f>Ocorrências!C2393</f>
        <v>0</v>
      </c>
      <c r="D2397" s="136">
        <f>Ocorrências!D2393</f>
        <v>0</v>
      </c>
      <c r="E2397" s="136">
        <f>Ocorrências!E2393</f>
        <v>0</v>
      </c>
      <c r="F2397" s="136">
        <f>Ocorrências!F2393</f>
        <v>0</v>
      </c>
      <c r="G2397" s="135">
        <f>Ocorrências!A2393</f>
        <v>0</v>
      </c>
      <c r="H2397" s="136">
        <f>Ocorrências!H2393</f>
        <v>0</v>
      </c>
    </row>
    <row r="2398" spans="1:8" x14ac:dyDescent="0.2">
      <c r="A2398" s="156">
        <f>Ocorrências!G2394</f>
        <v>0</v>
      </c>
      <c r="B2398" s="136">
        <f>Ocorrências!B2394</f>
        <v>0</v>
      </c>
      <c r="C2398" s="136">
        <f>Ocorrências!C2394</f>
        <v>0</v>
      </c>
      <c r="D2398" s="136">
        <f>Ocorrências!D2394</f>
        <v>0</v>
      </c>
      <c r="E2398" s="136">
        <f>Ocorrências!E2394</f>
        <v>0</v>
      </c>
      <c r="F2398" s="136">
        <f>Ocorrências!F2394</f>
        <v>0</v>
      </c>
      <c r="G2398" s="135">
        <f>Ocorrências!A2394</f>
        <v>0</v>
      </c>
      <c r="H2398" s="136">
        <f>Ocorrências!H2394</f>
        <v>0</v>
      </c>
    </row>
    <row r="2399" spans="1:8" x14ac:dyDescent="0.2">
      <c r="A2399" s="156">
        <f>Ocorrências!G2395</f>
        <v>0</v>
      </c>
      <c r="B2399" s="136">
        <f>Ocorrências!B2395</f>
        <v>0</v>
      </c>
      <c r="C2399" s="136">
        <f>Ocorrências!C2395</f>
        <v>0</v>
      </c>
      <c r="D2399" s="136">
        <f>Ocorrências!D2395</f>
        <v>0</v>
      </c>
      <c r="E2399" s="136">
        <f>Ocorrências!E2395</f>
        <v>0</v>
      </c>
      <c r="F2399" s="136">
        <f>Ocorrências!F2395</f>
        <v>0</v>
      </c>
      <c r="G2399" s="135">
        <f>Ocorrências!A2395</f>
        <v>0</v>
      </c>
      <c r="H2399" s="136">
        <f>Ocorrências!H2395</f>
        <v>0</v>
      </c>
    </row>
    <row r="2400" spans="1:8" x14ac:dyDescent="0.2">
      <c r="A2400" s="156">
        <f>Ocorrências!G2396</f>
        <v>0</v>
      </c>
      <c r="B2400" s="136">
        <f>Ocorrências!B2396</f>
        <v>0</v>
      </c>
      <c r="C2400" s="136">
        <f>Ocorrências!C2396</f>
        <v>0</v>
      </c>
      <c r="D2400" s="136">
        <f>Ocorrências!D2396</f>
        <v>0</v>
      </c>
      <c r="E2400" s="136">
        <f>Ocorrências!E2396</f>
        <v>0</v>
      </c>
      <c r="F2400" s="136">
        <f>Ocorrências!F2396</f>
        <v>0</v>
      </c>
      <c r="G2400" s="135">
        <f>Ocorrências!A2396</f>
        <v>0</v>
      </c>
      <c r="H2400" s="136">
        <f>Ocorrências!H2396</f>
        <v>0</v>
      </c>
    </row>
    <row r="2401" spans="1:8" x14ac:dyDescent="0.2">
      <c r="A2401" s="156">
        <f>Ocorrências!G2397</f>
        <v>0</v>
      </c>
      <c r="B2401" s="136">
        <f>Ocorrências!B2397</f>
        <v>0</v>
      </c>
      <c r="C2401" s="136">
        <f>Ocorrências!C2397</f>
        <v>0</v>
      </c>
      <c r="D2401" s="136">
        <f>Ocorrências!D2397</f>
        <v>0</v>
      </c>
      <c r="E2401" s="136">
        <f>Ocorrências!E2397</f>
        <v>0</v>
      </c>
      <c r="F2401" s="136">
        <f>Ocorrências!F2397</f>
        <v>0</v>
      </c>
      <c r="G2401" s="135">
        <f>Ocorrências!A2397</f>
        <v>0</v>
      </c>
      <c r="H2401" s="136">
        <f>Ocorrências!H2397</f>
        <v>0</v>
      </c>
    </row>
    <row r="2402" spans="1:8" x14ac:dyDescent="0.2">
      <c r="A2402" s="156">
        <f>Ocorrências!G2398</f>
        <v>0</v>
      </c>
      <c r="B2402" s="136">
        <f>Ocorrências!B2398</f>
        <v>0</v>
      </c>
      <c r="C2402" s="136">
        <f>Ocorrências!C2398</f>
        <v>0</v>
      </c>
      <c r="D2402" s="136">
        <f>Ocorrências!D2398</f>
        <v>0</v>
      </c>
      <c r="E2402" s="136">
        <f>Ocorrências!E2398</f>
        <v>0</v>
      </c>
      <c r="F2402" s="136">
        <f>Ocorrências!F2398</f>
        <v>0</v>
      </c>
      <c r="G2402" s="135">
        <f>Ocorrências!A2398</f>
        <v>0</v>
      </c>
      <c r="H2402" s="136">
        <f>Ocorrências!H2398</f>
        <v>0</v>
      </c>
    </row>
    <row r="2403" spans="1:8" x14ac:dyDescent="0.2">
      <c r="A2403" s="156">
        <f>Ocorrências!G2399</f>
        <v>0</v>
      </c>
      <c r="B2403" s="136">
        <f>Ocorrências!B2399</f>
        <v>0</v>
      </c>
      <c r="C2403" s="136">
        <f>Ocorrências!C2399</f>
        <v>0</v>
      </c>
      <c r="D2403" s="136">
        <f>Ocorrências!D2399</f>
        <v>0</v>
      </c>
      <c r="E2403" s="136">
        <f>Ocorrências!E2399</f>
        <v>0</v>
      </c>
      <c r="F2403" s="136">
        <f>Ocorrências!F2399</f>
        <v>0</v>
      </c>
      <c r="G2403" s="135">
        <f>Ocorrências!A2399</f>
        <v>0</v>
      </c>
      <c r="H2403" s="136">
        <f>Ocorrências!H2399</f>
        <v>0</v>
      </c>
    </row>
    <row r="2404" spans="1:8" x14ac:dyDescent="0.2">
      <c r="A2404" s="156">
        <f>Ocorrências!G2400</f>
        <v>0</v>
      </c>
      <c r="B2404" s="136">
        <f>Ocorrências!B2400</f>
        <v>0</v>
      </c>
      <c r="C2404" s="136">
        <f>Ocorrências!C2400</f>
        <v>0</v>
      </c>
      <c r="D2404" s="136">
        <f>Ocorrências!D2400</f>
        <v>0</v>
      </c>
      <c r="E2404" s="136">
        <f>Ocorrências!E2400</f>
        <v>0</v>
      </c>
      <c r="F2404" s="136">
        <f>Ocorrências!F2400</f>
        <v>0</v>
      </c>
      <c r="G2404" s="135">
        <f>Ocorrências!A2400</f>
        <v>0</v>
      </c>
      <c r="H2404" s="136">
        <f>Ocorrências!H2400</f>
        <v>0</v>
      </c>
    </row>
    <row r="2405" spans="1:8" x14ac:dyDescent="0.2">
      <c r="A2405" s="156">
        <f>Ocorrências!G2401</f>
        <v>0</v>
      </c>
      <c r="B2405" s="136">
        <f>Ocorrências!B2401</f>
        <v>0</v>
      </c>
      <c r="C2405" s="136">
        <f>Ocorrências!C2401</f>
        <v>0</v>
      </c>
      <c r="D2405" s="136">
        <f>Ocorrências!D2401</f>
        <v>0</v>
      </c>
      <c r="E2405" s="136">
        <f>Ocorrências!E2401</f>
        <v>0</v>
      </c>
      <c r="F2405" s="136">
        <f>Ocorrências!F2401</f>
        <v>0</v>
      </c>
      <c r="G2405" s="135">
        <f>Ocorrências!A2401</f>
        <v>0</v>
      </c>
      <c r="H2405" s="136">
        <f>Ocorrências!H2401</f>
        <v>0</v>
      </c>
    </row>
    <row r="2406" spans="1:8" x14ac:dyDescent="0.2">
      <c r="A2406" s="156">
        <f>Ocorrências!G2402</f>
        <v>0</v>
      </c>
      <c r="B2406" s="136">
        <f>Ocorrências!B2402</f>
        <v>0</v>
      </c>
      <c r="C2406" s="136">
        <f>Ocorrências!C2402</f>
        <v>0</v>
      </c>
      <c r="D2406" s="136">
        <f>Ocorrências!D2402</f>
        <v>0</v>
      </c>
      <c r="E2406" s="136">
        <f>Ocorrências!E2402</f>
        <v>0</v>
      </c>
      <c r="F2406" s="136">
        <f>Ocorrências!F2402</f>
        <v>0</v>
      </c>
      <c r="G2406" s="135">
        <f>Ocorrências!A2402</f>
        <v>0</v>
      </c>
      <c r="H2406" s="136">
        <f>Ocorrências!H2402</f>
        <v>0</v>
      </c>
    </row>
    <row r="2407" spans="1:8" x14ac:dyDescent="0.2">
      <c r="A2407" s="156">
        <f>Ocorrências!G2403</f>
        <v>0</v>
      </c>
      <c r="B2407" s="136">
        <f>Ocorrências!B2403</f>
        <v>0</v>
      </c>
      <c r="C2407" s="136">
        <f>Ocorrências!C2403</f>
        <v>0</v>
      </c>
      <c r="D2407" s="136">
        <f>Ocorrências!D2403</f>
        <v>0</v>
      </c>
      <c r="E2407" s="136">
        <f>Ocorrências!E2403</f>
        <v>0</v>
      </c>
      <c r="F2407" s="136">
        <f>Ocorrências!F2403</f>
        <v>0</v>
      </c>
      <c r="G2407" s="135">
        <f>Ocorrências!A2403</f>
        <v>0</v>
      </c>
      <c r="H2407" s="136">
        <f>Ocorrências!H2403</f>
        <v>0</v>
      </c>
    </row>
    <row r="2408" spans="1:8" x14ac:dyDescent="0.2">
      <c r="A2408" s="156">
        <f>Ocorrências!G2404</f>
        <v>0</v>
      </c>
      <c r="B2408" s="136">
        <f>Ocorrências!B2404</f>
        <v>0</v>
      </c>
      <c r="C2408" s="136">
        <f>Ocorrências!C2404</f>
        <v>0</v>
      </c>
      <c r="D2408" s="136">
        <f>Ocorrências!D2404</f>
        <v>0</v>
      </c>
      <c r="E2408" s="136">
        <f>Ocorrências!E2404</f>
        <v>0</v>
      </c>
      <c r="F2408" s="136">
        <f>Ocorrências!F2404</f>
        <v>0</v>
      </c>
      <c r="G2408" s="135">
        <f>Ocorrências!A2404</f>
        <v>0</v>
      </c>
      <c r="H2408" s="136">
        <f>Ocorrências!H2404</f>
        <v>0</v>
      </c>
    </row>
    <row r="2409" spans="1:8" x14ac:dyDescent="0.2">
      <c r="A2409" s="156">
        <f>Ocorrências!G2405</f>
        <v>0</v>
      </c>
      <c r="B2409" s="136">
        <f>Ocorrências!B2405</f>
        <v>0</v>
      </c>
      <c r="C2409" s="136">
        <f>Ocorrências!C2405</f>
        <v>0</v>
      </c>
      <c r="D2409" s="136">
        <f>Ocorrências!D2405</f>
        <v>0</v>
      </c>
      <c r="E2409" s="136">
        <f>Ocorrências!E2405</f>
        <v>0</v>
      </c>
      <c r="F2409" s="136">
        <f>Ocorrências!F2405</f>
        <v>0</v>
      </c>
      <c r="G2409" s="135">
        <f>Ocorrências!A2405</f>
        <v>0</v>
      </c>
      <c r="H2409" s="136">
        <f>Ocorrências!H2405</f>
        <v>0</v>
      </c>
    </row>
    <row r="2410" spans="1:8" x14ac:dyDescent="0.2">
      <c r="A2410" s="156">
        <f>Ocorrências!G2406</f>
        <v>0</v>
      </c>
      <c r="B2410" s="136">
        <f>Ocorrências!B2406</f>
        <v>0</v>
      </c>
      <c r="C2410" s="136">
        <f>Ocorrências!C2406</f>
        <v>0</v>
      </c>
      <c r="D2410" s="136">
        <f>Ocorrências!D2406</f>
        <v>0</v>
      </c>
      <c r="E2410" s="136">
        <f>Ocorrências!E2406</f>
        <v>0</v>
      </c>
      <c r="F2410" s="136">
        <f>Ocorrências!F2406</f>
        <v>0</v>
      </c>
      <c r="G2410" s="135">
        <f>Ocorrências!A2406</f>
        <v>0</v>
      </c>
      <c r="H2410" s="136">
        <f>Ocorrências!H2406</f>
        <v>0</v>
      </c>
    </row>
    <row r="2411" spans="1:8" x14ac:dyDescent="0.2">
      <c r="A2411" s="156">
        <f>Ocorrências!G2407</f>
        <v>0</v>
      </c>
      <c r="B2411" s="136">
        <f>Ocorrências!B2407</f>
        <v>0</v>
      </c>
      <c r="C2411" s="136">
        <f>Ocorrências!C2407</f>
        <v>0</v>
      </c>
      <c r="D2411" s="136">
        <f>Ocorrências!D2407</f>
        <v>0</v>
      </c>
      <c r="E2411" s="136">
        <f>Ocorrências!E2407</f>
        <v>0</v>
      </c>
      <c r="F2411" s="136">
        <f>Ocorrências!F2407</f>
        <v>0</v>
      </c>
      <c r="G2411" s="135">
        <f>Ocorrências!A2407</f>
        <v>0</v>
      </c>
      <c r="H2411" s="136">
        <f>Ocorrências!H2407</f>
        <v>0</v>
      </c>
    </row>
    <row r="2412" spans="1:8" x14ac:dyDescent="0.2">
      <c r="A2412" s="156">
        <f>Ocorrências!G2408</f>
        <v>0</v>
      </c>
      <c r="B2412" s="136">
        <f>Ocorrências!B2408</f>
        <v>0</v>
      </c>
      <c r="C2412" s="136">
        <f>Ocorrências!C2408</f>
        <v>0</v>
      </c>
      <c r="D2412" s="136">
        <f>Ocorrências!D2408</f>
        <v>0</v>
      </c>
      <c r="E2412" s="136">
        <f>Ocorrências!E2408</f>
        <v>0</v>
      </c>
      <c r="F2412" s="136">
        <f>Ocorrências!F2408</f>
        <v>0</v>
      </c>
      <c r="G2412" s="135">
        <f>Ocorrências!A2408</f>
        <v>0</v>
      </c>
      <c r="H2412" s="136">
        <f>Ocorrências!H2408</f>
        <v>0</v>
      </c>
    </row>
    <row r="2413" spans="1:8" x14ac:dyDescent="0.2">
      <c r="A2413" s="156">
        <f>Ocorrências!G2409</f>
        <v>0</v>
      </c>
      <c r="B2413" s="136">
        <f>Ocorrências!B2409</f>
        <v>0</v>
      </c>
      <c r="C2413" s="136">
        <f>Ocorrências!C2409</f>
        <v>0</v>
      </c>
      <c r="D2413" s="136">
        <f>Ocorrências!D2409</f>
        <v>0</v>
      </c>
      <c r="E2413" s="136">
        <f>Ocorrências!E2409</f>
        <v>0</v>
      </c>
      <c r="F2413" s="136">
        <f>Ocorrências!F2409</f>
        <v>0</v>
      </c>
      <c r="G2413" s="135">
        <f>Ocorrências!A2409</f>
        <v>0</v>
      </c>
      <c r="H2413" s="136">
        <f>Ocorrências!H2409</f>
        <v>0</v>
      </c>
    </row>
    <row r="2414" spans="1:8" x14ac:dyDescent="0.2">
      <c r="A2414" s="156">
        <f>Ocorrências!G2410</f>
        <v>0</v>
      </c>
      <c r="B2414" s="136">
        <f>Ocorrências!B2410</f>
        <v>0</v>
      </c>
      <c r="C2414" s="136">
        <f>Ocorrências!C2410</f>
        <v>0</v>
      </c>
      <c r="D2414" s="136">
        <f>Ocorrências!D2410</f>
        <v>0</v>
      </c>
      <c r="E2414" s="136">
        <f>Ocorrências!E2410</f>
        <v>0</v>
      </c>
      <c r="F2414" s="136">
        <f>Ocorrências!F2410</f>
        <v>0</v>
      </c>
      <c r="G2414" s="135">
        <f>Ocorrências!A2410</f>
        <v>0</v>
      </c>
      <c r="H2414" s="136">
        <f>Ocorrências!H2410</f>
        <v>0</v>
      </c>
    </row>
    <row r="2415" spans="1:8" x14ac:dyDescent="0.2">
      <c r="A2415" s="156">
        <f>Ocorrências!G2411</f>
        <v>0</v>
      </c>
      <c r="B2415" s="136">
        <f>Ocorrências!B2411</f>
        <v>0</v>
      </c>
      <c r="C2415" s="136">
        <f>Ocorrências!C2411</f>
        <v>0</v>
      </c>
      <c r="D2415" s="136">
        <f>Ocorrências!D2411</f>
        <v>0</v>
      </c>
      <c r="E2415" s="136">
        <f>Ocorrências!E2411</f>
        <v>0</v>
      </c>
      <c r="F2415" s="136">
        <f>Ocorrências!F2411</f>
        <v>0</v>
      </c>
      <c r="G2415" s="135">
        <f>Ocorrências!A2411</f>
        <v>0</v>
      </c>
      <c r="H2415" s="136">
        <f>Ocorrências!H2411</f>
        <v>0</v>
      </c>
    </row>
    <row r="2416" spans="1:8" x14ac:dyDescent="0.2">
      <c r="A2416" s="156">
        <f>Ocorrências!G2412</f>
        <v>0</v>
      </c>
      <c r="B2416" s="136">
        <f>Ocorrências!B2412</f>
        <v>0</v>
      </c>
      <c r="C2416" s="136">
        <f>Ocorrências!C2412</f>
        <v>0</v>
      </c>
      <c r="D2416" s="136">
        <f>Ocorrências!D2412</f>
        <v>0</v>
      </c>
      <c r="E2416" s="136">
        <f>Ocorrências!E2412</f>
        <v>0</v>
      </c>
      <c r="F2416" s="136">
        <f>Ocorrências!F2412</f>
        <v>0</v>
      </c>
      <c r="G2416" s="135">
        <f>Ocorrências!A2412</f>
        <v>0</v>
      </c>
      <c r="H2416" s="136">
        <f>Ocorrências!H2412</f>
        <v>0</v>
      </c>
    </row>
    <row r="2417" spans="1:8" x14ac:dyDescent="0.2">
      <c r="A2417" s="156">
        <f>Ocorrências!G2413</f>
        <v>0</v>
      </c>
      <c r="B2417" s="136">
        <f>Ocorrências!B2413</f>
        <v>0</v>
      </c>
      <c r="C2417" s="136">
        <f>Ocorrências!C2413</f>
        <v>0</v>
      </c>
      <c r="D2417" s="136">
        <f>Ocorrências!D2413</f>
        <v>0</v>
      </c>
      <c r="E2417" s="136">
        <f>Ocorrências!E2413</f>
        <v>0</v>
      </c>
      <c r="F2417" s="136">
        <f>Ocorrências!F2413</f>
        <v>0</v>
      </c>
      <c r="G2417" s="135">
        <f>Ocorrências!A2413</f>
        <v>0</v>
      </c>
      <c r="H2417" s="136">
        <f>Ocorrências!H2413</f>
        <v>0</v>
      </c>
    </row>
    <row r="2418" spans="1:8" x14ac:dyDescent="0.2">
      <c r="A2418" s="156">
        <f>Ocorrências!G2414</f>
        <v>0</v>
      </c>
      <c r="B2418" s="136">
        <f>Ocorrências!B2414</f>
        <v>0</v>
      </c>
      <c r="C2418" s="136">
        <f>Ocorrências!C2414</f>
        <v>0</v>
      </c>
      <c r="D2418" s="136">
        <f>Ocorrências!D2414</f>
        <v>0</v>
      </c>
      <c r="E2418" s="136">
        <f>Ocorrências!E2414</f>
        <v>0</v>
      </c>
      <c r="F2418" s="136">
        <f>Ocorrências!F2414</f>
        <v>0</v>
      </c>
      <c r="G2418" s="135">
        <f>Ocorrências!A2414</f>
        <v>0</v>
      </c>
      <c r="H2418" s="136">
        <f>Ocorrências!H2414</f>
        <v>0</v>
      </c>
    </row>
    <row r="2419" spans="1:8" x14ac:dyDescent="0.2">
      <c r="A2419" s="156">
        <f>Ocorrências!G2415</f>
        <v>0</v>
      </c>
      <c r="B2419" s="136">
        <f>Ocorrências!B2415</f>
        <v>0</v>
      </c>
      <c r="C2419" s="136">
        <f>Ocorrências!C2415</f>
        <v>0</v>
      </c>
      <c r="D2419" s="136">
        <f>Ocorrências!D2415</f>
        <v>0</v>
      </c>
      <c r="E2419" s="136">
        <f>Ocorrências!E2415</f>
        <v>0</v>
      </c>
      <c r="F2419" s="136">
        <f>Ocorrências!F2415</f>
        <v>0</v>
      </c>
      <c r="G2419" s="135">
        <f>Ocorrências!A2415</f>
        <v>0</v>
      </c>
      <c r="H2419" s="136">
        <f>Ocorrências!H2415</f>
        <v>0</v>
      </c>
    </row>
    <row r="2420" spans="1:8" x14ac:dyDescent="0.2">
      <c r="A2420" s="156">
        <f>Ocorrências!G2416</f>
        <v>0</v>
      </c>
      <c r="B2420" s="136">
        <f>Ocorrências!B2416</f>
        <v>0</v>
      </c>
      <c r="C2420" s="136">
        <f>Ocorrências!C2416</f>
        <v>0</v>
      </c>
      <c r="D2420" s="136">
        <f>Ocorrências!D2416</f>
        <v>0</v>
      </c>
      <c r="E2420" s="136">
        <f>Ocorrências!E2416</f>
        <v>0</v>
      </c>
      <c r="F2420" s="136">
        <f>Ocorrências!F2416</f>
        <v>0</v>
      </c>
      <c r="G2420" s="135">
        <f>Ocorrências!A2416</f>
        <v>0</v>
      </c>
      <c r="H2420" s="136">
        <f>Ocorrências!H2416</f>
        <v>0</v>
      </c>
    </row>
    <row r="2421" spans="1:8" x14ac:dyDescent="0.2">
      <c r="A2421" s="156">
        <f>Ocorrências!G2417</f>
        <v>0</v>
      </c>
      <c r="B2421" s="136">
        <f>Ocorrências!B2417</f>
        <v>0</v>
      </c>
      <c r="C2421" s="136">
        <f>Ocorrências!C2417</f>
        <v>0</v>
      </c>
      <c r="D2421" s="136">
        <f>Ocorrências!D2417</f>
        <v>0</v>
      </c>
      <c r="E2421" s="136">
        <f>Ocorrências!E2417</f>
        <v>0</v>
      </c>
      <c r="F2421" s="136">
        <f>Ocorrências!F2417</f>
        <v>0</v>
      </c>
      <c r="G2421" s="135">
        <f>Ocorrências!A2417</f>
        <v>0</v>
      </c>
      <c r="H2421" s="136">
        <f>Ocorrências!H2417</f>
        <v>0</v>
      </c>
    </row>
    <row r="2422" spans="1:8" x14ac:dyDescent="0.2">
      <c r="A2422" s="156">
        <f>Ocorrências!G2418</f>
        <v>0</v>
      </c>
      <c r="B2422" s="136">
        <f>Ocorrências!B2418</f>
        <v>0</v>
      </c>
      <c r="C2422" s="136">
        <f>Ocorrências!C2418</f>
        <v>0</v>
      </c>
      <c r="D2422" s="136">
        <f>Ocorrências!D2418</f>
        <v>0</v>
      </c>
      <c r="E2422" s="136">
        <f>Ocorrências!E2418</f>
        <v>0</v>
      </c>
      <c r="F2422" s="136">
        <f>Ocorrências!F2418</f>
        <v>0</v>
      </c>
      <c r="G2422" s="135">
        <f>Ocorrências!A2418</f>
        <v>0</v>
      </c>
      <c r="H2422" s="136">
        <f>Ocorrências!H2418</f>
        <v>0</v>
      </c>
    </row>
    <row r="2423" spans="1:8" x14ac:dyDescent="0.2">
      <c r="A2423" s="156">
        <f>Ocorrências!G2419</f>
        <v>0</v>
      </c>
      <c r="B2423" s="136">
        <f>Ocorrências!B2419</f>
        <v>0</v>
      </c>
      <c r="C2423" s="136">
        <f>Ocorrências!C2419</f>
        <v>0</v>
      </c>
      <c r="D2423" s="136">
        <f>Ocorrências!D2419</f>
        <v>0</v>
      </c>
      <c r="E2423" s="136">
        <f>Ocorrências!E2419</f>
        <v>0</v>
      </c>
      <c r="F2423" s="136">
        <f>Ocorrências!F2419</f>
        <v>0</v>
      </c>
      <c r="G2423" s="135">
        <f>Ocorrências!A2419</f>
        <v>0</v>
      </c>
      <c r="H2423" s="136">
        <f>Ocorrências!H2419</f>
        <v>0</v>
      </c>
    </row>
    <row r="2424" spans="1:8" x14ac:dyDescent="0.2">
      <c r="A2424" s="156">
        <f>Ocorrências!G2420</f>
        <v>0</v>
      </c>
      <c r="B2424" s="136">
        <f>Ocorrências!B2420</f>
        <v>0</v>
      </c>
      <c r="C2424" s="136">
        <f>Ocorrências!C2420</f>
        <v>0</v>
      </c>
      <c r="D2424" s="136">
        <f>Ocorrências!D2420</f>
        <v>0</v>
      </c>
      <c r="E2424" s="136">
        <f>Ocorrências!E2420</f>
        <v>0</v>
      </c>
      <c r="F2424" s="136">
        <f>Ocorrências!F2420</f>
        <v>0</v>
      </c>
      <c r="G2424" s="135">
        <f>Ocorrências!A2420</f>
        <v>0</v>
      </c>
      <c r="H2424" s="136">
        <f>Ocorrências!H2420</f>
        <v>0</v>
      </c>
    </row>
    <row r="2425" spans="1:8" x14ac:dyDescent="0.2">
      <c r="A2425" s="156">
        <f>Ocorrências!G2421</f>
        <v>0</v>
      </c>
      <c r="B2425" s="136">
        <f>Ocorrências!B2421</f>
        <v>0</v>
      </c>
      <c r="C2425" s="136">
        <f>Ocorrências!C2421</f>
        <v>0</v>
      </c>
      <c r="D2425" s="136">
        <f>Ocorrências!D2421</f>
        <v>0</v>
      </c>
      <c r="E2425" s="136">
        <f>Ocorrências!E2421</f>
        <v>0</v>
      </c>
      <c r="F2425" s="136">
        <f>Ocorrências!F2421</f>
        <v>0</v>
      </c>
      <c r="G2425" s="135">
        <f>Ocorrências!A2421</f>
        <v>0</v>
      </c>
      <c r="H2425" s="136">
        <f>Ocorrências!H2421</f>
        <v>0</v>
      </c>
    </row>
    <row r="2426" spans="1:8" x14ac:dyDescent="0.2">
      <c r="A2426" s="156">
        <f>Ocorrências!G2422</f>
        <v>0</v>
      </c>
      <c r="B2426" s="136">
        <f>Ocorrências!B2422</f>
        <v>0</v>
      </c>
      <c r="C2426" s="136">
        <f>Ocorrências!C2422</f>
        <v>0</v>
      </c>
      <c r="D2426" s="136">
        <f>Ocorrências!D2422</f>
        <v>0</v>
      </c>
      <c r="E2426" s="136">
        <f>Ocorrências!E2422</f>
        <v>0</v>
      </c>
      <c r="F2426" s="136">
        <f>Ocorrências!F2422</f>
        <v>0</v>
      </c>
      <c r="G2426" s="135">
        <f>Ocorrências!A2422</f>
        <v>0</v>
      </c>
      <c r="H2426" s="136">
        <f>Ocorrências!H2422</f>
        <v>0</v>
      </c>
    </row>
    <row r="2427" spans="1:8" x14ac:dyDescent="0.2">
      <c r="A2427" s="156">
        <f>Ocorrências!G2423</f>
        <v>0</v>
      </c>
      <c r="B2427" s="136">
        <f>Ocorrências!B2423</f>
        <v>0</v>
      </c>
      <c r="C2427" s="136">
        <f>Ocorrências!C2423</f>
        <v>0</v>
      </c>
      <c r="D2427" s="136">
        <f>Ocorrências!D2423</f>
        <v>0</v>
      </c>
      <c r="E2427" s="136">
        <f>Ocorrências!E2423</f>
        <v>0</v>
      </c>
      <c r="F2427" s="136">
        <f>Ocorrências!F2423</f>
        <v>0</v>
      </c>
      <c r="G2427" s="135">
        <f>Ocorrências!A2423</f>
        <v>0</v>
      </c>
      <c r="H2427" s="136">
        <f>Ocorrências!H2423</f>
        <v>0</v>
      </c>
    </row>
    <row r="2428" spans="1:8" x14ac:dyDescent="0.2">
      <c r="A2428" s="156">
        <f>Ocorrências!G2424</f>
        <v>0</v>
      </c>
      <c r="B2428" s="136">
        <f>Ocorrências!B2424</f>
        <v>0</v>
      </c>
      <c r="C2428" s="136">
        <f>Ocorrências!C2424</f>
        <v>0</v>
      </c>
      <c r="D2428" s="136">
        <f>Ocorrências!D2424</f>
        <v>0</v>
      </c>
      <c r="E2428" s="136">
        <f>Ocorrências!E2424</f>
        <v>0</v>
      </c>
      <c r="F2428" s="136">
        <f>Ocorrências!F2424</f>
        <v>0</v>
      </c>
      <c r="G2428" s="135">
        <f>Ocorrências!A2424</f>
        <v>0</v>
      </c>
      <c r="H2428" s="136">
        <f>Ocorrências!H2424</f>
        <v>0</v>
      </c>
    </row>
    <row r="2429" spans="1:8" x14ac:dyDescent="0.2">
      <c r="A2429" s="156">
        <f>Ocorrências!G2425</f>
        <v>0</v>
      </c>
      <c r="B2429" s="136">
        <f>Ocorrências!B2425</f>
        <v>0</v>
      </c>
      <c r="C2429" s="136">
        <f>Ocorrências!C2425</f>
        <v>0</v>
      </c>
      <c r="D2429" s="136">
        <f>Ocorrências!D2425</f>
        <v>0</v>
      </c>
      <c r="E2429" s="136">
        <f>Ocorrências!E2425</f>
        <v>0</v>
      </c>
      <c r="F2429" s="136">
        <f>Ocorrências!F2425</f>
        <v>0</v>
      </c>
      <c r="G2429" s="135">
        <f>Ocorrências!A2425</f>
        <v>0</v>
      </c>
      <c r="H2429" s="136">
        <f>Ocorrências!H2425</f>
        <v>0</v>
      </c>
    </row>
    <row r="2430" spans="1:8" x14ac:dyDescent="0.2">
      <c r="A2430" s="156">
        <f>Ocorrências!G2426</f>
        <v>0</v>
      </c>
      <c r="B2430" s="136">
        <f>Ocorrências!B2426</f>
        <v>0</v>
      </c>
      <c r="C2430" s="136">
        <f>Ocorrências!C2426</f>
        <v>0</v>
      </c>
      <c r="D2430" s="136">
        <f>Ocorrências!D2426</f>
        <v>0</v>
      </c>
      <c r="E2430" s="136">
        <f>Ocorrências!E2426</f>
        <v>0</v>
      </c>
      <c r="F2430" s="136">
        <f>Ocorrências!F2426</f>
        <v>0</v>
      </c>
      <c r="G2430" s="135">
        <f>Ocorrências!A2426</f>
        <v>0</v>
      </c>
      <c r="H2430" s="136">
        <f>Ocorrências!H2426</f>
        <v>0</v>
      </c>
    </row>
    <row r="2431" spans="1:8" x14ac:dyDescent="0.2">
      <c r="A2431" s="156">
        <f>Ocorrências!G2427</f>
        <v>0</v>
      </c>
      <c r="B2431" s="136">
        <f>Ocorrências!B2427</f>
        <v>0</v>
      </c>
      <c r="C2431" s="136">
        <f>Ocorrências!C2427</f>
        <v>0</v>
      </c>
      <c r="D2431" s="136">
        <f>Ocorrências!D2427</f>
        <v>0</v>
      </c>
      <c r="E2431" s="136">
        <f>Ocorrências!E2427</f>
        <v>0</v>
      </c>
      <c r="F2431" s="136">
        <f>Ocorrências!F2427</f>
        <v>0</v>
      </c>
      <c r="G2431" s="135">
        <f>Ocorrências!A2427</f>
        <v>0</v>
      </c>
      <c r="H2431" s="136">
        <f>Ocorrências!H2427</f>
        <v>0</v>
      </c>
    </row>
    <row r="2432" spans="1:8" x14ac:dyDescent="0.2">
      <c r="A2432" s="156">
        <f>Ocorrências!G2428</f>
        <v>0</v>
      </c>
      <c r="B2432" s="136">
        <f>Ocorrências!B2428</f>
        <v>0</v>
      </c>
      <c r="C2432" s="136">
        <f>Ocorrências!C2428</f>
        <v>0</v>
      </c>
      <c r="D2432" s="136">
        <f>Ocorrências!D2428</f>
        <v>0</v>
      </c>
      <c r="E2432" s="136">
        <f>Ocorrências!E2428</f>
        <v>0</v>
      </c>
      <c r="F2432" s="136">
        <f>Ocorrências!F2428</f>
        <v>0</v>
      </c>
      <c r="G2432" s="135">
        <f>Ocorrências!A2428</f>
        <v>0</v>
      </c>
      <c r="H2432" s="136">
        <f>Ocorrências!H2428</f>
        <v>0</v>
      </c>
    </row>
    <row r="2433" spans="1:8" x14ac:dyDescent="0.2">
      <c r="A2433" s="156">
        <f>Ocorrências!G2429</f>
        <v>0</v>
      </c>
      <c r="B2433" s="136">
        <f>Ocorrências!B2429</f>
        <v>0</v>
      </c>
      <c r="C2433" s="136">
        <f>Ocorrências!C2429</f>
        <v>0</v>
      </c>
      <c r="D2433" s="136">
        <f>Ocorrências!D2429</f>
        <v>0</v>
      </c>
      <c r="E2433" s="136">
        <f>Ocorrências!E2429</f>
        <v>0</v>
      </c>
      <c r="F2433" s="136">
        <f>Ocorrências!F2429</f>
        <v>0</v>
      </c>
      <c r="G2433" s="135">
        <f>Ocorrências!A2429</f>
        <v>0</v>
      </c>
      <c r="H2433" s="136">
        <f>Ocorrências!H2429</f>
        <v>0</v>
      </c>
    </row>
    <row r="2434" spans="1:8" x14ac:dyDescent="0.2">
      <c r="A2434" s="156">
        <f>Ocorrências!G2430</f>
        <v>0</v>
      </c>
      <c r="B2434" s="136">
        <f>Ocorrências!B2430</f>
        <v>0</v>
      </c>
      <c r="C2434" s="136">
        <f>Ocorrências!C2430</f>
        <v>0</v>
      </c>
      <c r="D2434" s="136">
        <f>Ocorrências!D2430</f>
        <v>0</v>
      </c>
      <c r="E2434" s="136">
        <f>Ocorrências!E2430</f>
        <v>0</v>
      </c>
      <c r="F2434" s="136">
        <f>Ocorrências!F2430</f>
        <v>0</v>
      </c>
      <c r="G2434" s="135">
        <f>Ocorrências!A2430</f>
        <v>0</v>
      </c>
      <c r="H2434" s="136">
        <f>Ocorrências!H2430</f>
        <v>0</v>
      </c>
    </row>
    <row r="2435" spans="1:8" x14ac:dyDescent="0.2">
      <c r="A2435" s="156">
        <f>Ocorrências!G2431</f>
        <v>0</v>
      </c>
      <c r="B2435" s="136">
        <f>Ocorrências!B2431</f>
        <v>0</v>
      </c>
      <c r="C2435" s="136">
        <f>Ocorrências!C2431</f>
        <v>0</v>
      </c>
      <c r="D2435" s="136">
        <f>Ocorrências!D2431</f>
        <v>0</v>
      </c>
      <c r="E2435" s="136">
        <f>Ocorrências!E2431</f>
        <v>0</v>
      </c>
      <c r="F2435" s="136">
        <f>Ocorrências!F2431</f>
        <v>0</v>
      </c>
      <c r="G2435" s="135">
        <f>Ocorrências!A2431</f>
        <v>0</v>
      </c>
      <c r="H2435" s="136">
        <f>Ocorrências!H2431</f>
        <v>0</v>
      </c>
    </row>
    <row r="2436" spans="1:8" x14ac:dyDescent="0.2">
      <c r="A2436" s="156">
        <f>Ocorrências!G2432</f>
        <v>0</v>
      </c>
      <c r="B2436" s="136">
        <f>Ocorrências!B2432</f>
        <v>0</v>
      </c>
      <c r="C2436" s="136">
        <f>Ocorrências!C2432</f>
        <v>0</v>
      </c>
      <c r="D2436" s="136">
        <f>Ocorrências!D2432</f>
        <v>0</v>
      </c>
      <c r="E2436" s="136">
        <f>Ocorrências!E2432</f>
        <v>0</v>
      </c>
      <c r="F2436" s="136">
        <f>Ocorrências!F2432</f>
        <v>0</v>
      </c>
      <c r="G2436" s="135">
        <f>Ocorrências!A2432</f>
        <v>0</v>
      </c>
      <c r="H2436" s="136">
        <f>Ocorrências!H2432</f>
        <v>0</v>
      </c>
    </row>
    <row r="2437" spans="1:8" x14ac:dyDescent="0.2">
      <c r="A2437" s="156">
        <f>Ocorrências!G2433</f>
        <v>0</v>
      </c>
      <c r="B2437" s="136">
        <f>Ocorrências!B2433</f>
        <v>0</v>
      </c>
      <c r="C2437" s="136">
        <f>Ocorrências!C2433</f>
        <v>0</v>
      </c>
      <c r="D2437" s="136">
        <f>Ocorrências!D2433</f>
        <v>0</v>
      </c>
      <c r="E2437" s="136">
        <f>Ocorrências!E2433</f>
        <v>0</v>
      </c>
      <c r="F2437" s="136">
        <f>Ocorrências!F2433</f>
        <v>0</v>
      </c>
      <c r="G2437" s="135">
        <f>Ocorrências!A2433</f>
        <v>0</v>
      </c>
      <c r="H2437" s="136">
        <f>Ocorrências!H2433</f>
        <v>0</v>
      </c>
    </row>
    <row r="2438" spans="1:8" x14ac:dyDescent="0.2">
      <c r="A2438" s="156">
        <f>Ocorrências!G2434</f>
        <v>0</v>
      </c>
      <c r="B2438" s="136">
        <f>Ocorrências!B2434</f>
        <v>0</v>
      </c>
      <c r="C2438" s="136">
        <f>Ocorrências!C2434</f>
        <v>0</v>
      </c>
      <c r="D2438" s="136">
        <f>Ocorrências!D2434</f>
        <v>0</v>
      </c>
      <c r="E2438" s="136">
        <f>Ocorrências!E2434</f>
        <v>0</v>
      </c>
      <c r="F2438" s="136">
        <f>Ocorrências!F2434</f>
        <v>0</v>
      </c>
      <c r="G2438" s="135">
        <f>Ocorrências!A2434</f>
        <v>0</v>
      </c>
      <c r="H2438" s="136">
        <f>Ocorrências!H2434</f>
        <v>0</v>
      </c>
    </row>
    <row r="2439" spans="1:8" x14ac:dyDescent="0.2">
      <c r="A2439" s="156">
        <f>Ocorrências!G2435</f>
        <v>0</v>
      </c>
      <c r="B2439" s="136">
        <f>Ocorrências!B2435</f>
        <v>0</v>
      </c>
      <c r="C2439" s="136">
        <f>Ocorrências!C2435</f>
        <v>0</v>
      </c>
      <c r="D2439" s="136">
        <f>Ocorrências!D2435</f>
        <v>0</v>
      </c>
      <c r="E2439" s="136">
        <f>Ocorrências!E2435</f>
        <v>0</v>
      </c>
      <c r="F2439" s="136">
        <f>Ocorrências!F2435</f>
        <v>0</v>
      </c>
      <c r="G2439" s="135">
        <f>Ocorrências!A2435</f>
        <v>0</v>
      </c>
      <c r="H2439" s="136">
        <f>Ocorrências!H2435</f>
        <v>0</v>
      </c>
    </row>
    <row r="2440" spans="1:8" x14ac:dyDescent="0.2">
      <c r="A2440" s="156">
        <f>Ocorrências!G2436</f>
        <v>0</v>
      </c>
      <c r="B2440" s="136">
        <f>Ocorrências!B2436</f>
        <v>0</v>
      </c>
      <c r="C2440" s="136">
        <f>Ocorrências!C2436</f>
        <v>0</v>
      </c>
      <c r="D2440" s="136">
        <f>Ocorrências!D2436</f>
        <v>0</v>
      </c>
      <c r="E2440" s="136">
        <f>Ocorrências!E2436</f>
        <v>0</v>
      </c>
      <c r="F2440" s="136">
        <f>Ocorrências!F2436</f>
        <v>0</v>
      </c>
      <c r="G2440" s="135">
        <f>Ocorrências!A2436</f>
        <v>0</v>
      </c>
      <c r="H2440" s="136">
        <f>Ocorrências!H2436</f>
        <v>0</v>
      </c>
    </row>
    <row r="2441" spans="1:8" x14ac:dyDescent="0.2">
      <c r="A2441" s="156">
        <f>Ocorrências!G2437</f>
        <v>0</v>
      </c>
      <c r="B2441" s="136">
        <f>Ocorrências!B2437</f>
        <v>0</v>
      </c>
      <c r="C2441" s="136">
        <f>Ocorrências!C2437</f>
        <v>0</v>
      </c>
      <c r="D2441" s="136">
        <f>Ocorrências!D2437</f>
        <v>0</v>
      </c>
      <c r="E2441" s="136">
        <f>Ocorrências!E2437</f>
        <v>0</v>
      </c>
      <c r="F2441" s="136">
        <f>Ocorrências!F2437</f>
        <v>0</v>
      </c>
      <c r="G2441" s="135">
        <f>Ocorrências!A2437</f>
        <v>0</v>
      </c>
      <c r="H2441" s="136">
        <f>Ocorrências!H2437</f>
        <v>0</v>
      </c>
    </row>
    <row r="2442" spans="1:8" x14ac:dyDescent="0.2">
      <c r="A2442" s="156">
        <f>Ocorrências!G2438</f>
        <v>0</v>
      </c>
      <c r="B2442" s="136">
        <f>Ocorrências!B2438</f>
        <v>0</v>
      </c>
      <c r="C2442" s="136">
        <f>Ocorrências!C2438</f>
        <v>0</v>
      </c>
      <c r="D2442" s="136">
        <f>Ocorrências!D2438</f>
        <v>0</v>
      </c>
      <c r="E2442" s="136">
        <f>Ocorrências!E2438</f>
        <v>0</v>
      </c>
      <c r="F2442" s="136">
        <f>Ocorrências!F2438</f>
        <v>0</v>
      </c>
      <c r="G2442" s="135">
        <f>Ocorrências!A2438</f>
        <v>0</v>
      </c>
      <c r="H2442" s="136">
        <f>Ocorrências!H2438</f>
        <v>0</v>
      </c>
    </row>
    <row r="2443" spans="1:8" x14ac:dyDescent="0.2">
      <c r="A2443" s="156">
        <f>Ocorrências!G2439</f>
        <v>0</v>
      </c>
      <c r="B2443" s="136">
        <f>Ocorrências!B2439</f>
        <v>0</v>
      </c>
      <c r="C2443" s="136">
        <f>Ocorrências!C2439</f>
        <v>0</v>
      </c>
      <c r="D2443" s="136">
        <f>Ocorrências!D2439</f>
        <v>0</v>
      </c>
      <c r="E2443" s="136">
        <f>Ocorrências!E2439</f>
        <v>0</v>
      </c>
      <c r="F2443" s="136">
        <f>Ocorrências!F2439</f>
        <v>0</v>
      </c>
      <c r="G2443" s="135">
        <f>Ocorrências!A2439</f>
        <v>0</v>
      </c>
      <c r="H2443" s="136">
        <f>Ocorrências!H2439</f>
        <v>0</v>
      </c>
    </row>
    <row r="2444" spans="1:8" x14ac:dyDescent="0.2">
      <c r="A2444" s="156">
        <f>Ocorrências!G2440</f>
        <v>0</v>
      </c>
      <c r="B2444" s="136">
        <f>Ocorrências!B2440</f>
        <v>0</v>
      </c>
      <c r="C2444" s="136">
        <f>Ocorrências!C2440</f>
        <v>0</v>
      </c>
      <c r="D2444" s="136">
        <f>Ocorrências!D2440</f>
        <v>0</v>
      </c>
      <c r="E2444" s="136">
        <f>Ocorrências!E2440</f>
        <v>0</v>
      </c>
      <c r="F2444" s="136">
        <f>Ocorrências!F2440</f>
        <v>0</v>
      </c>
      <c r="G2444" s="135">
        <f>Ocorrências!A2440</f>
        <v>0</v>
      </c>
      <c r="H2444" s="136">
        <f>Ocorrências!H2440</f>
        <v>0</v>
      </c>
    </row>
    <row r="2445" spans="1:8" x14ac:dyDescent="0.2">
      <c r="A2445" s="156">
        <f>Ocorrências!G2441</f>
        <v>0</v>
      </c>
      <c r="B2445" s="136">
        <f>Ocorrências!B2441</f>
        <v>0</v>
      </c>
      <c r="C2445" s="136">
        <f>Ocorrências!C2441</f>
        <v>0</v>
      </c>
      <c r="D2445" s="136">
        <f>Ocorrências!D2441</f>
        <v>0</v>
      </c>
      <c r="E2445" s="136">
        <f>Ocorrências!E2441</f>
        <v>0</v>
      </c>
      <c r="F2445" s="136">
        <f>Ocorrências!F2441</f>
        <v>0</v>
      </c>
      <c r="G2445" s="135">
        <f>Ocorrências!A2441</f>
        <v>0</v>
      </c>
      <c r="H2445" s="136">
        <f>Ocorrências!H2441</f>
        <v>0</v>
      </c>
    </row>
    <row r="2446" spans="1:8" x14ac:dyDescent="0.2">
      <c r="A2446" s="156">
        <f>Ocorrências!G2442</f>
        <v>0</v>
      </c>
      <c r="B2446" s="136">
        <f>Ocorrências!B2442</f>
        <v>0</v>
      </c>
      <c r="C2446" s="136">
        <f>Ocorrências!C2442</f>
        <v>0</v>
      </c>
      <c r="D2446" s="136">
        <f>Ocorrências!D2442</f>
        <v>0</v>
      </c>
      <c r="E2446" s="136">
        <f>Ocorrências!E2442</f>
        <v>0</v>
      </c>
      <c r="F2446" s="136">
        <f>Ocorrências!F2442</f>
        <v>0</v>
      </c>
      <c r="G2446" s="135">
        <f>Ocorrências!A2442</f>
        <v>0</v>
      </c>
      <c r="H2446" s="136">
        <f>Ocorrências!H2442</f>
        <v>0</v>
      </c>
    </row>
    <row r="2447" spans="1:8" x14ac:dyDescent="0.2">
      <c r="A2447" s="156">
        <f>Ocorrências!G2443</f>
        <v>0</v>
      </c>
      <c r="B2447" s="136">
        <f>Ocorrências!B2443</f>
        <v>0</v>
      </c>
      <c r="C2447" s="136">
        <f>Ocorrências!C2443</f>
        <v>0</v>
      </c>
      <c r="D2447" s="136">
        <f>Ocorrências!D2443</f>
        <v>0</v>
      </c>
      <c r="E2447" s="136">
        <f>Ocorrências!E2443</f>
        <v>0</v>
      </c>
      <c r="F2447" s="136">
        <f>Ocorrências!F2443</f>
        <v>0</v>
      </c>
      <c r="G2447" s="135">
        <f>Ocorrências!A2443</f>
        <v>0</v>
      </c>
      <c r="H2447" s="136">
        <f>Ocorrências!H2443</f>
        <v>0</v>
      </c>
    </row>
    <row r="2448" spans="1:8" x14ac:dyDescent="0.2">
      <c r="A2448" s="156">
        <f>Ocorrências!G2444</f>
        <v>0</v>
      </c>
      <c r="B2448" s="136">
        <f>Ocorrências!B2444</f>
        <v>0</v>
      </c>
      <c r="C2448" s="136">
        <f>Ocorrências!C2444</f>
        <v>0</v>
      </c>
      <c r="D2448" s="136">
        <f>Ocorrências!D2444</f>
        <v>0</v>
      </c>
      <c r="E2448" s="136">
        <f>Ocorrências!E2444</f>
        <v>0</v>
      </c>
      <c r="F2448" s="136">
        <f>Ocorrências!F2444</f>
        <v>0</v>
      </c>
      <c r="G2448" s="135">
        <f>Ocorrências!A2444</f>
        <v>0</v>
      </c>
      <c r="H2448" s="136">
        <f>Ocorrências!H2444</f>
        <v>0</v>
      </c>
    </row>
    <row r="2449" spans="1:8" x14ac:dyDescent="0.2">
      <c r="A2449" s="156">
        <f>Ocorrências!G2445</f>
        <v>0</v>
      </c>
      <c r="B2449" s="136">
        <f>Ocorrências!B2445</f>
        <v>0</v>
      </c>
      <c r="C2449" s="136">
        <f>Ocorrências!C2445</f>
        <v>0</v>
      </c>
      <c r="D2449" s="136">
        <f>Ocorrências!D2445</f>
        <v>0</v>
      </c>
      <c r="E2449" s="136">
        <f>Ocorrências!E2445</f>
        <v>0</v>
      </c>
      <c r="F2449" s="136">
        <f>Ocorrências!F2445</f>
        <v>0</v>
      </c>
      <c r="G2449" s="135">
        <f>Ocorrências!A2445</f>
        <v>0</v>
      </c>
      <c r="H2449" s="136">
        <f>Ocorrências!H2445</f>
        <v>0</v>
      </c>
    </row>
    <row r="2450" spans="1:8" x14ac:dyDescent="0.2">
      <c r="A2450" s="156">
        <f>Ocorrências!G2446</f>
        <v>0</v>
      </c>
      <c r="B2450" s="136">
        <f>Ocorrências!B2446</f>
        <v>0</v>
      </c>
      <c r="C2450" s="136">
        <f>Ocorrências!C2446</f>
        <v>0</v>
      </c>
      <c r="D2450" s="136">
        <f>Ocorrências!D2446</f>
        <v>0</v>
      </c>
      <c r="E2450" s="136">
        <f>Ocorrências!E2446</f>
        <v>0</v>
      </c>
      <c r="F2450" s="136">
        <f>Ocorrências!F2446</f>
        <v>0</v>
      </c>
      <c r="G2450" s="135">
        <f>Ocorrências!A2446</f>
        <v>0</v>
      </c>
      <c r="H2450" s="136">
        <f>Ocorrências!H2446</f>
        <v>0</v>
      </c>
    </row>
    <row r="2451" spans="1:8" x14ac:dyDescent="0.2">
      <c r="A2451" s="156">
        <f>Ocorrências!G2447</f>
        <v>0</v>
      </c>
      <c r="B2451" s="136">
        <f>Ocorrências!B2447</f>
        <v>0</v>
      </c>
      <c r="C2451" s="136">
        <f>Ocorrências!C2447</f>
        <v>0</v>
      </c>
      <c r="D2451" s="136">
        <f>Ocorrências!D2447</f>
        <v>0</v>
      </c>
      <c r="E2451" s="136">
        <f>Ocorrências!E2447</f>
        <v>0</v>
      </c>
      <c r="F2451" s="136">
        <f>Ocorrências!F2447</f>
        <v>0</v>
      </c>
      <c r="G2451" s="135">
        <f>Ocorrências!A2447</f>
        <v>0</v>
      </c>
      <c r="H2451" s="136">
        <f>Ocorrências!H2447</f>
        <v>0</v>
      </c>
    </row>
    <row r="2452" spans="1:8" x14ac:dyDescent="0.2">
      <c r="A2452" s="156">
        <f>Ocorrências!G2448</f>
        <v>0</v>
      </c>
      <c r="B2452" s="136">
        <f>Ocorrências!B2448</f>
        <v>0</v>
      </c>
      <c r="C2452" s="136">
        <f>Ocorrências!C2448</f>
        <v>0</v>
      </c>
      <c r="D2452" s="136">
        <f>Ocorrências!D2448</f>
        <v>0</v>
      </c>
      <c r="E2452" s="136">
        <f>Ocorrências!E2448</f>
        <v>0</v>
      </c>
      <c r="F2452" s="136">
        <f>Ocorrências!F2448</f>
        <v>0</v>
      </c>
      <c r="G2452" s="135">
        <f>Ocorrências!A2448</f>
        <v>0</v>
      </c>
      <c r="H2452" s="136">
        <f>Ocorrências!H2448</f>
        <v>0</v>
      </c>
    </row>
    <row r="2453" spans="1:8" x14ac:dyDescent="0.2">
      <c r="A2453" s="156">
        <f>Ocorrências!G2449</f>
        <v>0</v>
      </c>
      <c r="B2453" s="136">
        <f>Ocorrências!B2449</f>
        <v>0</v>
      </c>
      <c r="C2453" s="136">
        <f>Ocorrências!C2449</f>
        <v>0</v>
      </c>
      <c r="D2453" s="136">
        <f>Ocorrências!D2449</f>
        <v>0</v>
      </c>
      <c r="E2453" s="136">
        <f>Ocorrências!E2449</f>
        <v>0</v>
      </c>
      <c r="F2453" s="136">
        <f>Ocorrências!F2449</f>
        <v>0</v>
      </c>
      <c r="G2453" s="135">
        <f>Ocorrências!A2449</f>
        <v>0</v>
      </c>
      <c r="H2453" s="136">
        <f>Ocorrências!H2449</f>
        <v>0</v>
      </c>
    </row>
    <row r="2454" spans="1:8" x14ac:dyDescent="0.2">
      <c r="A2454" s="156">
        <f>Ocorrências!G2450</f>
        <v>0</v>
      </c>
      <c r="B2454" s="136">
        <f>Ocorrências!B2450</f>
        <v>0</v>
      </c>
      <c r="C2454" s="136">
        <f>Ocorrências!C2450</f>
        <v>0</v>
      </c>
      <c r="D2454" s="136">
        <f>Ocorrências!D2450</f>
        <v>0</v>
      </c>
      <c r="E2454" s="136">
        <f>Ocorrências!E2450</f>
        <v>0</v>
      </c>
      <c r="F2454" s="136">
        <f>Ocorrências!F2450</f>
        <v>0</v>
      </c>
      <c r="G2454" s="135">
        <f>Ocorrências!A2450</f>
        <v>0</v>
      </c>
      <c r="H2454" s="136">
        <f>Ocorrências!H2450</f>
        <v>0</v>
      </c>
    </row>
    <row r="2455" spans="1:8" x14ac:dyDescent="0.2">
      <c r="A2455" s="156">
        <f>Ocorrências!G2451</f>
        <v>0</v>
      </c>
      <c r="B2455" s="136">
        <f>Ocorrências!B2451</f>
        <v>0</v>
      </c>
      <c r="C2455" s="136">
        <f>Ocorrências!C2451</f>
        <v>0</v>
      </c>
      <c r="D2455" s="136">
        <f>Ocorrências!D2451</f>
        <v>0</v>
      </c>
      <c r="E2455" s="136">
        <f>Ocorrências!E2451</f>
        <v>0</v>
      </c>
      <c r="F2455" s="136">
        <f>Ocorrências!F2451</f>
        <v>0</v>
      </c>
      <c r="G2455" s="135">
        <f>Ocorrências!A2451</f>
        <v>0</v>
      </c>
      <c r="H2455" s="136">
        <f>Ocorrências!H2451</f>
        <v>0</v>
      </c>
    </row>
    <row r="2456" spans="1:8" x14ac:dyDescent="0.2">
      <c r="A2456" s="156">
        <f>Ocorrências!G2452</f>
        <v>0</v>
      </c>
      <c r="B2456" s="136">
        <f>Ocorrências!B2452</f>
        <v>0</v>
      </c>
      <c r="C2456" s="136">
        <f>Ocorrências!C2452</f>
        <v>0</v>
      </c>
      <c r="D2456" s="136">
        <f>Ocorrências!D2452</f>
        <v>0</v>
      </c>
      <c r="E2456" s="136">
        <f>Ocorrências!E2452</f>
        <v>0</v>
      </c>
      <c r="F2456" s="136">
        <f>Ocorrências!F2452</f>
        <v>0</v>
      </c>
      <c r="G2456" s="135">
        <f>Ocorrências!A2452</f>
        <v>0</v>
      </c>
      <c r="H2456" s="136">
        <f>Ocorrências!H2452</f>
        <v>0</v>
      </c>
    </row>
    <row r="2457" spans="1:8" x14ac:dyDescent="0.2">
      <c r="A2457" s="156">
        <f>Ocorrências!G2453</f>
        <v>0</v>
      </c>
      <c r="B2457" s="136">
        <f>Ocorrências!B2453</f>
        <v>0</v>
      </c>
      <c r="C2457" s="136">
        <f>Ocorrências!C2453</f>
        <v>0</v>
      </c>
      <c r="D2457" s="136">
        <f>Ocorrências!D2453</f>
        <v>0</v>
      </c>
      <c r="E2457" s="136">
        <f>Ocorrências!E2453</f>
        <v>0</v>
      </c>
      <c r="F2457" s="136">
        <f>Ocorrências!F2453</f>
        <v>0</v>
      </c>
      <c r="G2457" s="135">
        <f>Ocorrências!A2453</f>
        <v>0</v>
      </c>
      <c r="H2457" s="136">
        <f>Ocorrências!H2453</f>
        <v>0</v>
      </c>
    </row>
    <row r="2458" spans="1:8" x14ac:dyDescent="0.2">
      <c r="A2458" s="156">
        <f>Ocorrências!G2454</f>
        <v>0</v>
      </c>
      <c r="B2458" s="136">
        <f>Ocorrências!B2454</f>
        <v>0</v>
      </c>
      <c r="C2458" s="136">
        <f>Ocorrências!C2454</f>
        <v>0</v>
      </c>
      <c r="D2458" s="136">
        <f>Ocorrências!D2454</f>
        <v>0</v>
      </c>
      <c r="E2458" s="136">
        <f>Ocorrências!E2454</f>
        <v>0</v>
      </c>
      <c r="F2458" s="136">
        <f>Ocorrências!F2454</f>
        <v>0</v>
      </c>
      <c r="G2458" s="135">
        <f>Ocorrências!A2454</f>
        <v>0</v>
      </c>
      <c r="H2458" s="136">
        <f>Ocorrências!H2454</f>
        <v>0</v>
      </c>
    </row>
    <row r="2459" spans="1:8" x14ac:dyDescent="0.2">
      <c r="A2459" s="156">
        <f>Ocorrências!G2455</f>
        <v>0</v>
      </c>
      <c r="B2459" s="136">
        <f>Ocorrências!B2455</f>
        <v>0</v>
      </c>
      <c r="C2459" s="136">
        <f>Ocorrências!C2455</f>
        <v>0</v>
      </c>
      <c r="D2459" s="136">
        <f>Ocorrências!D2455</f>
        <v>0</v>
      </c>
      <c r="E2459" s="136">
        <f>Ocorrências!E2455</f>
        <v>0</v>
      </c>
      <c r="F2459" s="136">
        <f>Ocorrências!F2455</f>
        <v>0</v>
      </c>
      <c r="G2459" s="135">
        <f>Ocorrências!A2455</f>
        <v>0</v>
      </c>
      <c r="H2459" s="136">
        <f>Ocorrências!H2455</f>
        <v>0</v>
      </c>
    </row>
    <row r="2460" spans="1:8" x14ac:dyDescent="0.2">
      <c r="A2460" s="156">
        <f>Ocorrências!G2456</f>
        <v>0</v>
      </c>
      <c r="B2460" s="136">
        <f>Ocorrências!B2456</f>
        <v>0</v>
      </c>
      <c r="C2460" s="136">
        <f>Ocorrências!C2456</f>
        <v>0</v>
      </c>
      <c r="D2460" s="136">
        <f>Ocorrências!D2456</f>
        <v>0</v>
      </c>
      <c r="E2460" s="136">
        <f>Ocorrências!E2456</f>
        <v>0</v>
      </c>
      <c r="F2460" s="136">
        <f>Ocorrências!F2456</f>
        <v>0</v>
      </c>
      <c r="G2460" s="135">
        <f>Ocorrências!A2456</f>
        <v>0</v>
      </c>
      <c r="H2460" s="136">
        <f>Ocorrências!H2456</f>
        <v>0</v>
      </c>
    </row>
    <row r="2461" spans="1:8" x14ac:dyDescent="0.2">
      <c r="A2461" s="156">
        <f>Ocorrências!G2457</f>
        <v>0</v>
      </c>
      <c r="B2461" s="136">
        <f>Ocorrências!B2457</f>
        <v>0</v>
      </c>
      <c r="C2461" s="136">
        <f>Ocorrências!C2457</f>
        <v>0</v>
      </c>
      <c r="D2461" s="136">
        <f>Ocorrências!D2457</f>
        <v>0</v>
      </c>
      <c r="E2461" s="136">
        <f>Ocorrências!E2457</f>
        <v>0</v>
      </c>
      <c r="F2461" s="136">
        <f>Ocorrências!F2457</f>
        <v>0</v>
      </c>
      <c r="G2461" s="135">
        <f>Ocorrências!A2457</f>
        <v>0</v>
      </c>
      <c r="H2461" s="136">
        <f>Ocorrências!H2457</f>
        <v>0</v>
      </c>
    </row>
    <row r="2462" spans="1:8" x14ac:dyDescent="0.2">
      <c r="A2462" s="156">
        <f>Ocorrências!G2458</f>
        <v>0</v>
      </c>
      <c r="B2462" s="136">
        <f>Ocorrências!B2458</f>
        <v>0</v>
      </c>
      <c r="C2462" s="136">
        <f>Ocorrências!C2458</f>
        <v>0</v>
      </c>
      <c r="D2462" s="136">
        <f>Ocorrências!D2458</f>
        <v>0</v>
      </c>
      <c r="E2462" s="136">
        <f>Ocorrências!E2458</f>
        <v>0</v>
      </c>
      <c r="F2462" s="136">
        <f>Ocorrências!F2458</f>
        <v>0</v>
      </c>
      <c r="G2462" s="135">
        <f>Ocorrências!A2458</f>
        <v>0</v>
      </c>
      <c r="H2462" s="136">
        <f>Ocorrências!H2458</f>
        <v>0</v>
      </c>
    </row>
    <row r="2463" spans="1:8" x14ac:dyDescent="0.2">
      <c r="A2463" s="156">
        <f>Ocorrências!G2459</f>
        <v>0</v>
      </c>
      <c r="B2463" s="136">
        <f>Ocorrências!B2459</f>
        <v>0</v>
      </c>
      <c r="C2463" s="136">
        <f>Ocorrências!C2459</f>
        <v>0</v>
      </c>
      <c r="D2463" s="136">
        <f>Ocorrências!D2459</f>
        <v>0</v>
      </c>
      <c r="E2463" s="136">
        <f>Ocorrências!E2459</f>
        <v>0</v>
      </c>
      <c r="F2463" s="136">
        <f>Ocorrências!F2459</f>
        <v>0</v>
      </c>
      <c r="G2463" s="135">
        <f>Ocorrências!A2459</f>
        <v>0</v>
      </c>
      <c r="H2463" s="136">
        <f>Ocorrências!H2459</f>
        <v>0</v>
      </c>
    </row>
    <row r="2464" spans="1:8" x14ac:dyDescent="0.2">
      <c r="A2464" s="156">
        <f>Ocorrências!G2460</f>
        <v>0</v>
      </c>
      <c r="B2464" s="136">
        <f>Ocorrências!B2460</f>
        <v>0</v>
      </c>
      <c r="C2464" s="136">
        <f>Ocorrências!C2460</f>
        <v>0</v>
      </c>
      <c r="D2464" s="136">
        <f>Ocorrências!D2460</f>
        <v>0</v>
      </c>
      <c r="E2464" s="136">
        <f>Ocorrências!E2460</f>
        <v>0</v>
      </c>
      <c r="F2464" s="136">
        <f>Ocorrências!F2460</f>
        <v>0</v>
      </c>
      <c r="G2464" s="135">
        <f>Ocorrências!A2460</f>
        <v>0</v>
      </c>
      <c r="H2464" s="136">
        <f>Ocorrências!H2460</f>
        <v>0</v>
      </c>
    </row>
    <row r="2465" spans="1:8" x14ac:dyDescent="0.2">
      <c r="A2465" s="156">
        <f>Ocorrências!G2461</f>
        <v>0</v>
      </c>
      <c r="B2465" s="136">
        <f>Ocorrências!B2461</f>
        <v>0</v>
      </c>
      <c r="C2465" s="136">
        <f>Ocorrências!C2461</f>
        <v>0</v>
      </c>
      <c r="D2465" s="136">
        <f>Ocorrências!D2461</f>
        <v>0</v>
      </c>
      <c r="E2465" s="136">
        <f>Ocorrências!E2461</f>
        <v>0</v>
      </c>
      <c r="F2465" s="136">
        <f>Ocorrências!F2461</f>
        <v>0</v>
      </c>
      <c r="G2465" s="135">
        <f>Ocorrências!A2461</f>
        <v>0</v>
      </c>
      <c r="H2465" s="136">
        <f>Ocorrências!H2461</f>
        <v>0</v>
      </c>
    </row>
    <row r="2466" spans="1:8" x14ac:dyDescent="0.2">
      <c r="A2466" s="156">
        <f>Ocorrências!G2462</f>
        <v>0</v>
      </c>
      <c r="B2466" s="136">
        <f>Ocorrências!B2462</f>
        <v>0</v>
      </c>
      <c r="C2466" s="136">
        <f>Ocorrências!C2462</f>
        <v>0</v>
      </c>
      <c r="D2466" s="136">
        <f>Ocorrências!D2462</f>
        <v>0</v>
      </c>
      <c r="E2466" s="136">
        <f>Ocorrências!E2462</f>
        <v>0</v>
      </c>
      <c r="F2466" s="136">
        <f>Ocorrências!F2462</f>
        <v>0</v>
      </c>
      <c r="G2466" s="135">
        <f>Ocorrências!A2462</f>
        <v>0</v>
      </c>
      <c r="H2466" s="136">
        <f>Ocorrências!H2462</f>
        <v>0</v>
      </c>
    </row>
    <row r="2467" spans="1:8" x14ac:dyDescent="0.2">
      <c r="A2467" s="156">
        <f>Ocorrências!G2463</f>
        <v>0</v>
      </c>
      <c r="B2467" s="136">
        <f>Ocorrências!B2463</f>
        <v>0</v>
      </c>
      <c r="C2467" s="136">
        <f>Ocorrências!C2463</f>
        <v>0</v>
      </c>
      <c r="D2467" s="136">
        <f>Ocorrências!D2463</f>
        <v>0</v>
      </c>
      <c r="E2467" s="136">
        <f>Ocorrências!E2463</f>
        <v>0</v>
      </c>
      <c r="F2467" s="136">
        <f>Ocorrências!F2463</f>
        <v>0</v>
      </c>
      <c r="G2467" s="135">
        <f>Ocorrências!A2463</f>
        <v>0</v>
      </c>
      <c r="H2467" s="136">
        <f>Ocorrências!H2463</f>
        <v>0</v>
      </c>
    </row>
    <row r="2468" spans="1:8" x14ac:dyDescent="0.2">
      <c r="A2468" s="156">
        <f>Ocorrências!G2464</f>
        <v>0</v>
      </c>
      <c r="B2468" s="136">
        <f>Ocorrências!B2464</f>
        <v>0</v>
      </c>
      <c r="C2468" s="136">
        <f>Ocorrências!C2464</f>
        <v>0</v>
      </c>
      <c r="D2468" s="136">
        <f>Ocorrências!D2464</f>
        <v>0</v>
      </c>
      <c r="E2468" s="136">
        <f>Ocorrências!E2464</f>
        <v>0</v>
      </c>
      <c r="F2468" s="136">
        <f>Ocorrências!F2464</f>
        <v>0</v>
      </c>
      <c r="G2468" s="135">
        <f>Ocorrências!A2464</f>
        <v>0</v>
      </c>
      <c r="H2468" s="136">
        <f>Ocorrências!H2464</f>
        <v>0</v>
      </c>
    </row>
    <row r="2469" spans="1:8" x14ac:dyDescent="0.2">
      <c r="A2469" s="156">
        <f>Ocorrências!G2465</f>
        <v>0</v>
      </c>
      <c r="B2469" s="136">
        <f>Ocorrências!B2465</f>
        <v>0</v>
      </c>
      <c r="C2469" s="136">
        <f>Ocorrências!C2465</f>
        <v>0</v>
      </c>
      <c r="D2469" s="136">
        <f>Ocorrências!D2465</f>
        <v>0</v>
      </c>
      <c r="E2469" s="136">
        <f>Ocorrências!E2465</f>
        <v>0</v>
      </c>
      <c r="F2469" s="136">
        <f>Ocorrências!F2465</f>
        <v>0</v>
      </c>
      <c r="G2469" s="135">
        <f>Ocorrências!A2465</f>
        <v>0</v>
      </c>
      <c r="H2469" s="136">
        <f>Ocorrências!H2465</f>
        <v>0</v>
      </c>
    </row>
    <row r="2470" spans="1:8" x14ac:dyDescent="0.2">
      <c r="A2470" s="156">
        <f>Ocorrências!G2466</f>
        <v>0</v>
      </c>
      <c r="B2470" s="136">
        <f>Ocorrências!B2466</f>
        <v>0</v>
      </c>
      <c r="C2470" s="136">
        <f>Ocorrências!C2466</f>
        <v>0</v>
      </c>
      <c r="D2470" s="136">
        <f>Ocorrências!D2466</f>
        <v>0</v>
      </c>
      <c r="E2470" s="136">
        <f>Ocorrências!E2466</f>
        <v>0</v>
      </c>
      <c r="F2470" s="136">
        <f>Ocorrências!F2466</f>
        <v>0</v>
      </c>
      <c r="G2470" s="135">
        <f>Ocorrências!A2466</f>
        <v>0</v>
      </c>
      <c r="H2470" s="136">
        <f>Ocorrências!H2466</f>
        <v>0</v>
      </c>
    </row>
    <row r="2471" spans="1:8" x14ac:dyDescent="0.2">
      <c r="A2471" s="156">
        <f>Ocorrências!G2467</f>
        <v>0</v>
      </c>
      <c r="B2471" s="136">
        <f>Ocorrências!B2467</f>
        <v>0</v>
      </c>
      <c r="C2471" s="136">
        <f>Ocorrências!C2467</f>
        <v>0</v>
      </c>
      <c r="D2471" s="136">
        <f>Ocorrências!D2467</f>
        <v>0</v>
      </c>
      <c r="E2471" s="136">
        <f>Ocorrências!E2467</f>
        <v>0</v>
      </c>
      <c r="F2471" s="136">
        <f>Ocorrências!F2467</f>
        <v>0</v>
      </c>
      <c r="G2471" s="135">
        <f>Ocorrências!A2467</f>
        <v>0</v>
      </c>
      <c r="H2471" s="136">
        <f>Ocorrências!H2467</f>
        <v>0</v>
      </c>
    </row>
    <row r="2472" spans="1:8" x14ac:dyDescent="0.2">
      <c r="A2472" s="156">
        <f>Ocorrências!G2468</f>
        <v>0</v>
      </c>
      <c r="B2472" s="136">
        <f>Ocorrências!B2468</f>
        <v>0</v>
      </c>
      <c r="C2472" s="136">
        <f>Ocorrências!C2468</f>
        <v>0</v>
      </c>
      <c r="D2472" s="136">
        <f>Ocorrências!D2468</f>
        <v>0</v>
      </c>
      <c r="E2472" s="136">
        <f>Ocorrências!E2468</f>
        <v>0</v>
      </c>
      <c r="F2472" s="136">
        <f>Ocorrências!F2468</f>
        <v>0</v>
      </c>
      <c r="G2472" s="135">
        <f>Ocorrências!A2468</f>
        <v>0</v>
      </c>
      <c r="H2472" s="136">
        <f>Ocorrências!H2468</f>
        <v>0</v>
      </c>
    </row>
    <row r="2473" spans="1:8" x14ac:dyDescent="0.2">
      <c r="A2473" s="156">
        <f>Ocorrências!G2469</f>
        <v>0</v>
      </c>
      <c r="B2473" s="136">
        <f>Ocorrências!B2469</f>
        <v>0</v>
      </c>
      <c r="C2473" s="136">
        <f>Ocorrências!C2469</f>
        <v>0</v>
      </c>
      <c r="D2473" s="136">
        <f>Ocorrências!D2469</f>
        <v>0</v>
      </c>
      <c r="E2473" s="136">
        <f>Ocorrências!E2469</f>
        <v>0</v>
      </c>
      <c r="F2473" s="136">
        <f>Ocorrências!F2469</f>
        <v>0</v>
      </c>
      <c r="G2473" s="135">
        <f>Ocorrências!A2469</f>
        <v>0</v>
      </c>
      <c r="H2473" s="136">
        <f>Ocorrências!H2469</f>
        <v>0</v>
      </c>
    </row>
    <row r="2474" spans="1:8" x14ac:dyDescent="0.2">
      <c r="A2474" s="156">
        <f>Ocorrências!G2470</f>
        <v>0</v>
      </c>
      <c r="B2474" s="136">
        <f>Ocorrências!B2470</f>
        <v>0</v>
      </c>
      <c r="C2474" s="136">
        <f>Ocorrências!C2470</f>
        <v>0</v>
      </c>
      <c r="D2474" s="136">
        <f>Ocorrências!D2470</f>
        <v>0</v>
      </c>
      <c r="E2474" s="136">
        <f>Ocorrências!E2470</f>
        <v>0</v>
      </c>
      <c r="F2474" s="136">
        <f>Ocorrências!F2470</f>
        <v>0</v>
      </c>
      <c r="G2474" s="135">
        <f>Ocorrências!A2470</f>
        <v>0</v>
      </c>
      <c r="H2474" s="136">
        <f>Ocorrências!H2470</f>
        <v>0</v>
      </c>
    </row>
    <row r="2475" spans="1:8" x14ac:dyDescent="0.2">
      <c r="A2475" s="156">
        <f>Ocorrências!G2471</f>
        <v>0</v>
      </c>
      <c r="B2475" s="136">
        <f>Ocorrências!B2471</f>
        <v>0</v>
      </c>
      <c r="C2475" s="136">
        <f>Ocorrências!C2471</f>
        <v>0</v>
      </c>
      <c r="D2475" s="136">
        <f>Ocorrências!D2471</f>
        <v>0</v>
      </c>
      <c r="E2475" s="136">
        <f>Ocorrências!E2471</f>
        <v>0</v>
      </c>
      <c r="F2475" s="136">
        <f>Ocorrências!F2471</f>
        <v>0</v>
      </c>
      <c r="G2475" s="135">
        <f>Ocorrências!A2471</f>
        <v>0</v>
      </c>
      <c r="H2475" s="136">
        <f>Ocorrências!H2471</f>
        <v>0</v>
      </c>
    </row>
    <row r="2476" spans="1:8" x14ac:dyDescent="0.2">
      <c r="A2476" s="156">
        <f>Ocorrências!G2472</f>
        <v>0</v>
      </c>
      <c r="B2476" s="136">
        <f>Ocorrências!B2472</f>
        <v>0</v>
      </c>
      <c r="C2476" s="136">
        <f>Ocorrências!C2472</f>
        <v>0</v>
      </c>
      <c r="D2476" s="136">
        <f>Ocorrências!D2472</f>
        <v>0</v>
      </c>
      <c r="E2476" s="136">
        <f>Ocorrências!E2472</f>
        <v>0</v>
      </c>
      <c r="F2476" s="136">
        <f>Ocorrências!F2472</f>
        <v>0</v>
      </c>
      <c r="G2476" s="135">
        <f>Ocorrências!A2472</f>
        <v>0</v>
      </c>
      <c r="H2476" s="136">
        <f>Ocorrências!H2472</f>
        <v>0</v>
      </c>
    </row>
    <row r="2477" spans="1:8" x14ac:dyDescent="0.2">
      <c r="A2477" s="156">
        <f>Ocorrências!G2473</f>
        <v>0</v>
      </c>
      <c r="B2477" s="136">
        <f>Ocorrências!B2473</f>
        <v>0</v>
      </c>
      <c r="C2477" s="136">
        <f>Ocorrências!C2473</f>
        <v>0</v>
      </c>
      <c r="D2477" s="136">
        <f>Ocorrências!D2473</f>
        <v>0</v>
      </c>
      <c r="E2477" s="136">
        <f>Ocorrências!E2473</f>
        <v>0</v>
      </c>
      <c r="F2477" s="136">
        <f>Ocorrências!F2473</f>
        <v>0</v>
      </c>
      <c r="G2477" s="135">
        <f>Ocorrências!A2473</f>
        <v>0</v>
      </c>
      <c r="H2477" s="136">
        <f>Ocorrências!H2473</f>
        <v>0</v>
      </c>
    </row>
    <row r="2478" spans="1:8" x14ac:dyDescent="0.2">
      <c r="A2478" s="156">
        <f>Ocorrências!G2474</f>
        <v>0</v>
      </c>
      <c r="B2478" s="136">
        <f>Ocorrências!B2474</f>
        <v>0</v>
      </c>
      <c r="C2478" s="136">
        <f>Ocorrências!C2474</f>
        <v>0</v>
      </c>
      <c r="D2478" s="136">
        <f>Ocorrências!D2474</f>
        <v>0</v>
      </c>
      <c r="E2478" s="136">
        <f>Ocorrências!E2474</f>
        <v>0</v>
      </c>
      <c r="F2478" s="136">
        <f>Ocorrências!F2474</f>
        <v>0</v>
      </c>
      <c r="G2478" s="135">
        <f>Ocorrências!A2474</f>
        <v>0</v>
      </c>
      <c r="H2478" s="136">
        <f>Ocorrências!H2474</f>
        <v>0</v>
      </c>
    </row>
    <row r="2479" spans="1:8" x14ac:dyDescent="0.2">
      <c r="A2479" s="156">
        <f>Ocorrências!G2475</f>
        <v>0</v>
      </c>
      <c r="B2479" s="136">
        <f>Ocorrências!B2475</f>
        <v>0</v>
      </c>
      <c r="C2479" s="136">
        <f>Ocorrências!C2475</f>
        <v>0</v>
      </c>
      <c r="D2479" s="136">
        <f>Ocorrências!D2475</f>
        <v>0</v>
      </c>
      <c r="E2479" s="136">
        <f>Ocorrências!E2475</f>
        <v>0</v>
      </c>
      <c r="F2479" s="136">
        <f>Ocorrências!F2475</f>
        <v>0</v>
      </c>
      <c r="G2479" s="135">
        <f>Ocorrências!A2475</f>
        <v>0</v>
      </c>
      <c r="H2479" s="136">
        <f>Ocorrências!H2475</f>
        <v>0</v>
      </c>
    </row>
    <row r="2480" spans="1:8" x14ac:dyDescent="0.2">
      <c r="A2480" s="156">
        <f>Ocorrências!G2476</f>
        <v>0</v>
      </c>
      <c r="B2480" s="136">
        <f>Ocorrências!B2476</f>
        <v>0</v>
      </c>
      <c r="C2480" s="136">
        <f>Ocorrências!C2476</f>
        <v>0</v>
      </c>
      <c r="D2480" s="136">
        <f>Ocorrências!D2476</f>
        <v>0</v>
      </c>
      <c r="E2480" s="136">
        <f>Ocorrências!E2476</f>
        <v>0</v>
      </c>
      <c r="F2480" s="136">
        <f>Ocorrências!F2476</f>
        <v>0</v>
      </c>
      <c r="G2480" s="135">
        <f>Ocorrências!A2476</f>
        <v>0</v>
      </c>
      <c r="H2480" s="136">
        <f>Ocorrências!H2476</f>
        <v>0</v>
      </c>
    </row>
    <row r="2481" spans="1:8" x14ac:dyDescent="0.2">
      <c r="A2481" s="156">
        <f>Ocorrências!G2477</f>
        <v>0</v>
      </c>
      <c r="B2481" s="136">
        <f>Ocorrências!B2477</f>
        <v>0</v>
      </c>
      <c r="C2481" s="136">
        <f>Ocorrências!C2477</f>
        <v>0</v>
      </c>
      <c r="D2481" s="136">
        <f>Ocorrências!D2477</f>
        <v>0</v>
      </c>
      <c r="E2481" s="136">
        <f>Ocorrências!E2477</f>
        <v>0</v>
      </c>
      <c r="F2481" s="136">
        <f>Ocorrências!F2477</f>
        <v>0</v>
      </c>
      <c r="G2481" s="135">
        <f>Ocorrências!A2477</f>
        <v>0</v>
      </c>
      <c r="H2481" s="136">
        <f>Ocorrências!H2477</f>
        <v>0</v>
      </c>
    </row>
    <row r="2482" spans="1:8" x14ac:dyDescent="0.2">
      <c r="A2482" s="156">
        <f>Ocorrências!G2478</f>
        <v>0</v>
      </c>
      <c r="B2482" s="136">
        <f>Ocorrências!B2478</f>
        <v>0</v>
      </c>
      <c r="C2482" s="136">
        <f>Ocorrências!C2478</f>
        <v>0</v>
      </c>
      <c r="D2482" s="136">
        <f>Ocorrências!D2478</f>
        <v>0</v>
      </c>
      <c r="E2482" s="136">
        <f>Ocorrências!E2478</f>
        <v>0</v>
      </c>
      <c r="F2482" s="136">
        <f>Ocorrências!F2478</f>
        <v>0</v>
      </c>
      <c r="G2482" s="135">
        <f>Ocorrências!A2478</f>
        <v>0</v>
      </c>
      <c r="H2482" s="136">
        <f>Ocorrências!H2478</f>
        <v>0</v>
      </c>
    </row>
    <row r="2483" spans="1:8" x14ac:dyDescent="0.2">
      <c r="A2483" s="156">
        <f>Ocorrências!G2479</f>
        <v>0</v>
      </c>
      <c r="B2483" s="136">
        <f>Ocorrências!B2479</f>
        <v>0</v>
      </c>
      <c r="C2483" s="136">
        <f>Ocorrências!C2479</f>
        <v>0</v>
      </c>
      <c r="D2483" s="136">
        <f>Ocorrências!D2479</f>
        <v>0</v>
      </c>
      <c r="E2483" s="136">
        <f>Ocorrências!E2479</f>
        <v>0</v>
      </c>
      <c r="F2483" s="136">
        <f>Ocorrências!F2479</f>
        <v>0</v>
      </c>
      <c r="G2483" s="135">
        <f>Ocorrências!A2479</f>
        <v>0</v>
      </c>
      <c r="H2483" s="136">
        <f>Ocorrências!H2479</f>
        <v>0</v>
      </c>
    </row>
    <row r="2484" spans="1:8" x14ac:dyDescent="0.2">
      <c r="A2484" s="156">
        <f>Ocorrências!G2480</f>
        <v>0</v>
      </c>
      <c r="B2484" s="136">
        <f>Ocorrências!B2480</f>
        <v>0</v>
      </c>
      <c r="C2484" s="136">
        <f>Ocorrências!C2480</f>
        <v>0</v>
      </c>
      <c r="D2484" s="136">
        <f>Ocorrências!D2480</f>
        <v>0</v>
      </c>
      <c r="E2484" s="136">
        <f>Ocorrências!E2480</f>
        <v>0</v>
      </c>
      <c r="F2484" s="136">
        <f>Ocorrências!F2480</f>
        <v>0</v>
      </c>
      <c r="G2484" s="135">
        <f>Ocorrências!A2480</f>
        <v>0</v>
      </c>
      <c r="H2484" s="136">
        <f>Ocorrências!H2480</f>
        <v>0</v>
      </c>
    </row>
    <row r="2485" spans="1:8" x14ac:dyDescent="0.2">
      <c r="A2485" s="156">
        <f>Ocorrências!G2481</f>
        <v>0</v>
      </c>
      <c r="B2485" s="136">
        <f>Ocorrências!B2481</f>
        <v>0</v>
      </c>
      <c r="C2485" s="136">
        <f>Ocorrências!C2481</f>
        <v>0</v>
      </c>
      <c r="D2485" s="136">
        <f>Ocorrências!D2481</f>
        <v>0</v>
      </c>
      <c r="E2485" s="136">
        <f>Ocorrências!E2481</f>
        <v>0</v>
      </c>
      <c r="F2485" s="136">
        <f>Ocorrências!F2481</f>
        <v>0</v>
      </c>
      <c r="G2485" s="135">
        <f>Ocorrências!A2481</f>
        <v>0</v>
      </c>
      <c r="H2485" s="136">
        <f>Ocorrências!H2481</f>
        <v>0</v>
      </c>
    </row>
    <row r="2486" spans="1:8" x14ac:dyDescent="0.2">
      <c r="A2486" s="156">
        <f>Ocorrências!G2482</f>
        <v>0</v>
      </c>
      <c r="B2486" s="136">
        <f>Ocorrências!B2482</f>
        <v>0</v>
      </c>
      <c r="C2486" s="136">
        <f>Ocorrências!C2482</f>
        <v>0</v>
      </c>
      <c r="D2486" s="136">
        <f>Ocorrências!D2482</f>
        <v>0</v>
      </c>
      <c r="E2486" s="136">
        <f>Ocorrências!E2482</f>
        <v>0</v>
      </c>
      <c r="F2486" s="136">
        <f>Ocorrências!F2482</f>
        <v>0</v>
      </c>
      <c r="G2486" s="135">
        <f>Ocorrências!A2482</f>
        <v>0</v>
      </c>
      <c r="H2486" s="136">
        <f>Ocorrências!H2482</f>
        <v>0</v>
      </c>
    </row>
    <row r="2487" spans="1:8" x14ac:dyDescent="0.2">
      <c r="A2487" s="156">
        <f>Ocorrências!G2483</f>
        <v>0</v>
      </c>
      <c r="B2487" s="136">
        <f>Ocorrências!B2483</f>
        <v>0</v>
      </c>
      <c r="C2487" s="136">
        <f>Ocorrências!C2483</f>
        <v>0</v>
      </c>
      <c r="D2487" s="136">
        <f>Ocorrências!D2483</f>
        <v>0</v>
      </c>
      <c r="E2487" s="136">
        <f>Ocorrências!E2483</f>
        <v>0</v>
      </c>
      <c r="F2487" s="136">
        <f>Ocorrências!F2483</f>
        <v>0</v>
      </c>
      <c r="G2487" s="135">
        <f>Ocorrências!A2483</f>
        <v>0</v>
      </c>
      <c r="H2487" s="136">
        <f>Ocorrências!H2483</f>
        <v>0</v>
      </c>
    </row>
    <row r="2488" spans="1:8" x14ac:dyDescent="0.2">
      <c r="A2488" s="156">
        <f>Ocorrências!G2484</f>
        <v>0</v>
      </c>
      <c r="B2488" s="136">
        <f>Ocorrências!B2484</f>
        <v>0</v>
      </c>
      <c r="C2488" s="136">
        <f>Ocorrências!C2484</f>
        <v>0</v>
      </c>
      <c r="D2488" s="136">
        <f>Ocorrências!D2484</f>
        <v>0</v>
      </c>
      <c r="E2488" s="136">
        <f>Ocorrências!E2484</f>
        <v>0</v>
      </c>
      <c r="F2488" s="136">
        <f>Ocorrências!F2484</f>
        <v>0</v>
      </c>
      <c r="G2488" s="135">
        <f>Ocorrências!A2484</f>
        <v>0</v>
      </c>
      <c r="H2488" s="136">
        <f>Ocorrências!H2484</f>
        <v>0</v>
      </c>
    </row>
    <row r="2489" spans="1:8" x14ac:dyDescent="0.2">
      <c r="A2489" s="156">
        <f>Ocorrências!G2485</f>
        <v>0</v>
      </c>
      <c r="B2489" s="136">
        <f>Ocorrências!B2485</f>
        <v>0</v>
      </c>
      <c r="C2489" s="136">
        <f>Ocorrências!C2485</f>
        <v>0</v>
      </c>
      <c r="D2489" s="136">
        <f>Ocorrências!D2485</f>
        <v>0</v>
      </c>
      <c r="E2489" s="136">
        <f>Ocorrências!E2485</f>
        <v>0</v>
      </c>
      <c r="F2489" s="136">
        <f>Ocorrências!F2485</f>
        <v>0</v>
      </c>
      <c r="G2489" s="135">
        <f>Ocorrências!A2485</f>
        <v>0</v>
      </c>
      <c r="H2489" s="136">
        <f>Ocorrências!H2485</f>
        <v>0</v>
      </c>
    </row>
    <row r="2490" spans="1:8" x14ac:dyDescent="0.2">
      <c r="A2490" s="156">
        <f>Ocorrências!G2486</f>
        <v>0</v>
      </c>
      <c r="B2490" s="136">
        <f>Ocorrências!B2486</f>
        <v>0</v>
      </c>
      <c r="C2490" s="136">
        <f>Ocorrências!C2486</f>
        <v>0</v>
      </c>
      <c r="D2490" s="136">
        <f>Ocorrências!D2486</f>
        <v>0</v>
      </c>
      <c r="E2490" s="136">
        <f>Ocorrências!E2486</f>
        <v>0</v>
      </c>
      <c r="F2490" s="136">
        <f>Ocorrências!F2486</f>
        <v>0</v>
      </c>
      <c r="G2490" s="135">
        <f>Ocorrências!A2486</f>
        <v>0</v>
      </c>
      <c r="H2490" s="136">
        <f>Ocorrências!H2486</f>
        <v>0</v>
      </c>
    </row>
    <row r="2491" spans="1:8" x14ac:dyDescent="0.2">
      <c r="A2491" s="156">
        <f>Ocorrências!G2487</f>
        <v>0</v>
      </c>
      <c r="B2491" s="136">
        <f>Ocorrências!B2487</f>
        <v>0</v>
      </c>
      <c r="C2491" s="136">
        <f>Ocorrências!C2487</f>
        <v>0</v>
      </c>
      <c r="D2491" s="136">
        <f>Ocorrências!D2487</f>
        <v>0</v>
      </c>
      <c r="E2491" s="136">
        <f>Ocorrências!E2487</f>
        <v>0</v>
      </c>
      <c r="F2491" s="136">
        <f>Ocorrências!F2487</f>
        <v>0</v>
      </c>
      <c r="G2491" s="135">
        <f>Ocorrências!A2487</f>
        <v>0</v>
      </c>
      <c r="H2491" s="136">
        <f>Ocorrências!H2487</f>
        <v>0</v>
      </c>
    </row>
    <row r="2492" spans="1:8" x14ac:dyDescent="0.2">
      <c r="A2492" s="156">
        <f>Ocorrências!G2488</f>
        <v>0</v>
      </c>
      <c r="B2492" s="136">
        <f>Ocorrências!B2488</f>
        <v>0</v>
      </c>
      <c r="C2492" s="136">
        <f>Ocorrências!C2488</f>
        <v>0</v>
      </c>
      <c r="D2492" s="136">
        <f>Ocorrências!D2488</f>
        <v>0</v>
      </c>
      <c r="E2492" s="136">
        <f>Ocorrências!E2488</f>
        <v>0</v>
      </c>
      <c r="F2492" s="136">
        <f>Ocorrências!F2488</f>
        <v>0</v>
      </c>
      <c r="G2492" s="135">
        <f>Ocorrências!A2488</f>
        <v>0</v>
      </c>
      <c r="H2492" s="136">
        <f>Ocorrências!H2488</f>
        <v>0</v>
      </c>
    </row>
    <row r="2493" spans="1:8" x14ac:dyDescent="0.2">
      <c r="A2493" s="156">
        <f>Ocorrências!G2489</f>
        <v>0</v>
      </c>
      <c r="B2493" s="136">
        <f>Ocorrências!B2489</f>
        <v>0</v>
      </c>
      <c r="C2493" s="136">
        <f>Ocorrências!C2489</f>
        <v>0</v>
      </c>
      <c r="D2493" s="136">
        <f>Ocorrências!D2489</f>
        <v>0</v>
      </c>
      <c r="E2493" s="136">
        <f>Ocorrências!E2489</f>
        <v>0</v>
      </c>
      <c r="F2493" s="136">
        <f>Ocorrências!F2489</f>
        <v>0</v>
      </c>
      <c r="G2493" s="135">
        <f>Ocorrências!A2489</f>
        <v>0</v>
      </c>
      <c r="H2493" s="136">
        <f>Ocorrências!H2489</f>
        <v>0</v>
      </c>
    </row>
    <row r="2494" spans="1:8" x14ac:dyDescent="0.2">
      <c r="A2494" s="156">
        <f>Ocorrências!G2490</f>
        <v>0</v>
      </c>
      <c r="B2494" s="136">
        <f>Ocorrências!B2490</f>
        <v>0</v>
      </c>
      <c r="C2494" s="136">
        <f>Ocorrências!C2490</f>
        <v>0</v>
      </c>
      <c r="D2494" s="136">
        <f>Ocorrências!D2490</f>
        <v>0</v>
      </c>
      <c r="E2494" s="136">
        <f>Ocorrências!E2490</f>
        <v>0</v>
      </c>
      <c r="F2494" s="136">
        <f>Ocorrências!F2490</f>
        <v>0</v>
      </c>
      <c r="G2494" s="135">
        <f>Ocorrências!A2490</f>
        <v>0</v>
      </c>
      <c r="H2494" s="136">
        <f>Ocorrências!H2490</f>
        <v>0</v>
      </c>
    </row>
    <row r="2495" spans="1:8" x14ac:dyDescent="0.2">
      <c r="A2495" s="156">
        <f>Ocorrências!G2491</f>
        <v>0</v>
      </c>
      <c r="B2495" s="136">
        <f>Ocorrências!B2491</f>
        <v>0</v>
      </c>
      <c r="C2495" s="136">
        <f>Ocorrências!C2491</f>
        <v>0</v>
      </c>
      <c r="D2495" s="136">
        <f>Ocorrências!D2491</f>
        <v>0</v>
      </c>
      <c r="E2495" s="136">
        <f>Ocorrências!E2491</f>
        <v>0</v>
      </c>
      <c r="F2495" s="136">
        <f>Ocorrências!F2491</f>
        <v>0</v>
      </c>
      <c r="G2495" s="135">
        <f>Ocorrências!A2491</f>
        <v>0</v>
      </c>
      <c r="H2495" s="136">
        <f>Ocorrências!H2491</f>
        <v>0</v>
      </c>
    </row>
    <row r="2496" spans="1:8" x14ac:dyDescent="0.2">
      <c r="A2496" s="156">
        <f>Ocorrências!G2492</f>
        <v>0</v>
      </c>
      <c r="B2496" s="136">
        <f>Ocorrências!B2492</f>
        <v>0</v>
      </c>
      <c r="C2496" s="136">
        <f>Ocorrências!C2492</f>
        <v>0</v>
      </c>
      <c r="D2496" s="136">
        <f>Ocorrências!D2492</f>
        <v>0</v>
      </c>
      <c r="E2496" s="136">
        <f>Ocorrências!E2492</f>
        <v>0</v>
      </c>
      <c r="F2496" s="136">
        <f>Ocorrências!F2492</f>
        <v>0</v>
      </c>
      <c r="G2496" s="135">
        <f>Ocorrências!A2492</f>
        <v>0</v>
      </c>
      <c r="H2496" s="136">
        <f>Ocorrências!H2492</f>
        <v>0</v>
      </c>
    </row>
    <row r="2497" spans="1:8" x14ac:dyDescent="0.2">
      <c r="A2497" s="156">
        <f>Ocorrências!G2493</f>
        <v>0</v>
      </c>
      <c r="B2497" s="136">
        <f>Ocorrências!B2493</f>
        <v>0</v>
      </c>
      <c r="C2497" s="136">
        <f>Ocorrências!C2493</f>
        <v>0</v>
      </c>
      <c r="D2497" s="136">
        <f>Ocorrências!D2493</f>
        <v>0</v>
      </c>
      <c r="E2497" s="136">
        <f>Ocorrências!E2493</f>
        <v>0</v>
      </c>
      <c r="F2497" s="136">
        <f>Ocorrências!F2493</f>
        <v>0</v>
      </c>
      <c r="G2497" s="135">
        <f>Ocorrências!A2493</f>
        <v>0</v>
      </c>
      <c r="H2497" s="136">
        <f>Ocorrências!H2493</f>
        <v>0</v>
      </c>
    </row>
    <row r="2498" spans="1:8" x14ac:dyDescent="0.2">
      <c r="A2498" s="156">
        <f>Ocorrências!G2494</f>
        <v>0</v>
      </c>
      <c r="B2498" s="136">
        <f>Ocorrências!B2494</f>
        <v>0</v>
      </c>
      <c r="C2498" s="136">
        <f>Ocorrências!C2494</f>
        <v>0</v>
      </c>
      <c r="D2498" s="136">
        <f>Ocorrências!D2494</f>
        <v>0</v>
      </c>
      <c r="E2498" s="136">
        <f>Ocorrências!E2494</f>
        <v>0</v>
      </c>
      <c r="F2498" s="136">
        <f>Ocorrências!F2494</f>
        <v>0</v>
      </c>
      <c r="G2498" s="135">
        <f>Ocorrências!A2494</f>
        <v>0</v>
      </c>
      <c r="H2498" s="136">
        <f>Ocorrências!H2494</f>
        <v>0</v>
      </c>
    </row>
    <row r="2499" spans="1:8" x14ac:dyDescent="0.2">
      <c r="A2499" s="156">
        <f>Ocorrências!G2495</f>
        <v>0</v>
      </c>
      <c r="B2499" s="136">
        <f>Ocorrências!B2495</f>
        <v>0</v>
      </c>
      <c r="C2499" s="136">
        <f>Ocorrências!C2495</f>
        <v>0</v>
      </c>
      <c r="D2499" s="136">
        <f>Ocorrências!D2495</f>
        <v>0</v>
      </c>
      <c r="E2499" s="136">
        <f>Ocorrências!E2495</f>
        <v>0</v>
      </c>
      <c r="F2499" s="136">
        <f>Ocorrências!F2495</f>
        <v>0</v>
      </c>
      <c r="G2499" s="135">
        <f>Ocorrências!A2495</f>
        <v>0</v>
      </c>
      <c r="H2499" s="136">
        <f>Ocorrências!H2495</f>
        <v>0</v>
      </c>
    </row>
    <row r="2500" spans="1:8" x14ac:dyDescent="0.2">
      <c r="A2500" s="156">
        <f>Ocorrências!G2496</f>
        <v>0</v>
      </c>
      <c r="B2500" s="136">
        <f>Ocorrências!B2496</f>
        <v>0</v>
      </c>
      <c r="C2500" s="136">
        <f>Ocorrências!C2496</f>
        <v>0</v>
      </c>
      <c r="D2500" s="136">
        <f>Ocorrências!D2496</f>
        <v>0</v>
      </c>
      <c r="E2500" s="136">
        <f>Ocorrências!E2496</f>
        <v>0</v>
      </c>
      <c r="F2500" s="136">
        <f>Ocorrências!F2496</f>
        <v>0</v>
      </c>
      <c r="G2500" s="135">
        <f>Ocorrências!A2496</f>
        <v>0</v>
      </c>
      <c r="H2500" s="136">
        <f>Ocorrências!H2496</f>
        <v>0</v>
      </c>
    </row>
    <row r="2501" spans="1:8" x14ac:dyDescent="0.2">
      <c r="A2501" s="156">
        <f>Ocorrências!G2497</f>
        <v>0</v>
      </c>
      <c r="B2501" s="136">
        <f>Ocorrências!B2497</f>
        <v>0</v>
      </c>
      <c r="C2501" s="136">
        <f>Ocorrências!C2497</f>
        <v>0</v>
      </c>
      <c r="D2501" s="136">
        <f>Ocorrências!D2497</f>
        <v>0</v>
      </c>
      <c r="E2501" s="136">
        <f>Ocorrências!E2497</f>
        <v>0</v>
      </c>
      <c r="F2501" s="136">
        <f>Ocorrências!F2497</f>
        <v>0</v>
      </c>
      <c r="G2501" s="135">
        <f>Ocorrências!A2497</f>
        <v>0</v>
      </c>
      <c r="H2501" s="136">
        <f>Ocorrências!H2497</f>
        <v>0</v>
      </c>
    </row>
    <row r="2502" spans="1:8" x14ac:dyDescent="0.2">
      <c r="A2502" s="156">
        <f>Ocorrências!G2498</f>
        <v>0</v>
      </c>
      <c r="B2502" s="136">
        <f>Ocorrências!B2498</f>
        <v>0</v>
      </c>
      <c r="C2502" s="136">
        <f>Ocorrências!C2498</f>
        <v>0</v>
      </c>
      <c r="D2502" s="136">
        <f>Ocorrências!D2498</f>
        <v>0</v>
      </c>
      <c r="E2502" s="136">
        <f>Ocorrências!E2498</f>
        <v>0</v>
      </c>
      <c r="F2502" s="136">
        <f>Ocorrências!F2498</f>
        <v>0</v>
      </c>
      <c r="G2502" s="135">
        <f>Ocorrências!A2498</f>
        <v>0</v>
      </c>
      <c r="H2502" s="136">
        <f>Ocorrências!H2498</f>
        <v>0</v>
      </c>
    </row>
    <row r="2503" spans="1:8" x14ac:dyDescent="0.2">
      <c r="A2503" s="156">
        <f>Ocorrências!G2499</f>
        <v>0</v>
      </c>
      <c r="B2503" s="136">
        <f>Ocorrências!B2499</f>
        <v>0</v>
      </c>
      <c r="C2503" s="136">
        <f>Ocorrências!C2499</f>
        <v>0</v>
      </c>
      <c r="D2503" s="136">
        <f>Ocorrências!D2499</f>
        <v>0</v>
      </c>
      <c r="E2503" s="136">
        <f>Ocorrências!E2499</f>
        <v>0</v>
      </c>
      <c r="F2503" s="136">
        <f>Ocorrências!F2499</f>
        <v>0</v>
      </c>
      <c r="G2503" s="135">
        <f>Ocorrências!A2499</f>
        <v>0</v>
      </c>
      <c r="H2503" s="136">
        <f>Ocorrências!H2499</f>
        <v>0</v>
      </c>
    </row>
    <row r="2504" spans="1:8" x14ac:dyDescent="0.2">
      <c r="A2504" s="156">
        <f>Ocorrências!G2500</f>
        <v>0</v>
      </c>
      <c r="B2504" s="136">
        <f>Ocorrências!B2500</f>
        <v>0</v>
      </c>
      <c r="C2504" s="136">
        <f>Ocorrências!C2500</f>
        <v>0</v>
      </c>
      <c r="D2504" s="136">
        <f>Ocorrências!D2500</f>
        <v>0</v>
      </c>
      <c r="E2504" s="136">
        <f>Ocorrências!E2500</f>
        <v>0</v>
      </c>
      <c r="F2504" s="136">
        <f>Ocorrências!F2500</f>
        <v>0</v>
      </c>
      <c r="G2504" s="135">
        <f>Ocorrências!A2500</f>
        <v>0</v>
      </c>
      <c r="H2504" s="136">
        <f>Ocorrências!H2500</f>
        <v>0</v>
      </c>
    </row>
    <row r="2505" spans="1:8" x14ac:dyDescent="0.2">
      <c r="A2505" s="156">
        <f>Ocorrências!G2501</f>
        <v>0</v>
      </c>
      <c r="B2505" s="136">
        <f>Ocorrências!B2501</f>
        <v>0</v>
      </c>
      <c r="C2505" s="136">
        <f>Ocorrências!C2501</f>
        <v>0</v>
      </c>
      <c r="D2505" s="136">
        <f>Ocorrências!D2501</f>
        <v>0</v>
      </c>
      <c r="E2505" s="136">
        <f>Ocorrências!E2501</f>
        <v>0</v>
      </c>
      <c r="F2505" s="136">
        <f>Ocorrências!F2501</f>
        <v>0</v>
      </c>
      <c r="G2505" s="135">
        <f>Ocorrências!A2501</f>
        <v>0</v>
      </c>
      <c r="H2505" s="136">
        <f>Ocorrências!H2501</f>
        <v>0</v>
      </c>
    </row>
    <row r="2506" spans="1:8" x14ac:dyDescent="0.2">
      <c r="A2506" s="156">
        <f>Ocorrências!G2502</f>
        <v>0</v>
      </c>
      <c r="B2506" s="136">
        <f>Ocorrências!B2502</f>
        <v>0</v>
      </c>
      <c r="C2506" s="136">
        <f>Ocorrências!C2502</f>
        <v>0</v>
      </c>
      <c r="D2506" s="136">
        <f>Ocorrências!D2502</f>
        <v>0</v>
      </c>
      <c r="E2506" s="136">
        <f>Ocorrências!E2502</f>
        <v>0</v>
      </c>
      <c r="F2506" s="136">
        <f>Ocorrências!F2502</f>
        <v>0</v>
      </c>
      <c r="G2506" s="135">
        <f>Ocorrências!A2502</f>
        <v>0</v>
      </c>
      <c r="H2506" s="136">
        <f>Ocorrências!H2502</f>
        <v>0</v>
      </c>
    </row>
    <row r="2507" spans="1:8" x14ac:dyDescent="0.2">
      <c r="A2507" s="156">
        <f>Ocorrências!G2503</f>
        <v>0</v>
      </c>
      <c r="B2507" s="136">
        <f>Ocorrências!B2503</f>
        <v>0</v>
      </c>
      <c r="C2507" s="136">
        <f>Ocorrências!C2503</f>
        <v>0</v>
      </c>
      <c r="D2507" s="136">
        <f>Ocorrências!D2503</f>
        <v>0</v>
      </c>
      <c r="E2507" s="136">
        <f>Ocorrências!E2503</f>
        <v>0</v>
      </c>
      <c r="F2507" s="136">
        <f>Ocorrências!F2503</f>
        <v>0</v>
      </c>
      <c r="G2507" s="135">
        <f>Ocorrências!A2503</f>
        <v>0</v>
      </c>
      <c r="H2507" s="136">
        <f>Ocorrências!H2503</f>
        <v>0</v>
      </c>
    </row>
    <row r="2508" spans="1:8" x14ac:dyDescent="0.2">
      <c r="A2508" s="156">
        <f>Ocorrências!G2504</f>
        <v>0</v>
      </c>
      <c r="B2508" s="136">
        <f>Ocorrências!B2504</f>
        <v>0</v>
      </c>
      <c r="C2508" s="136">
        <f>Ocorrências!C2504</f>
        <v>0</v>
      </c>
      <c r="D2508" s="136">
        <f>Ocorrências!D2504</f>
        <v>0</v>
      </c>
      <c r="E2508" s="136">
        <f>Ocorrências!E2504</f>
        <v>0</v>
      </c>
      <c r="F2508" s="136">
        <f>Ocorrências!F2504</f>
        <v>0</v>
      </c>
      <c r="G2508" s="135">
        <f>Ocorrências!A2504</f>
        <v>0</v>
      </c>
      <c r="H2508" s="136">
        <f>Ocorrências!H2504</f>
        <v>0</v>
      </c>
    </row>
    <row r="2509" spans="1:8" x14ac:dyDescent="0.2">
      <c r="A2509" s="156">
        <f>Ocorrências!G2505</f>
        <v>0</v>
      </c>
      <c r="B2509" s="136">
        <f>Ocorrências!B2505</f>
        <v>0</v>
      </c>
      <c r="C2509" s="136">
        <f>Ocorrências!C2505</f>
        <v>0</v>
      </c>
      <c r="D2509" s="136">
        <f>Ocorrências!D2505</f>
        <v>0</v>
      </c>
      <c r="E2509" s="136">
        <f>Ocorrências!E2505</f>
        <v>0</v>
      </c>
      <c r="F2509" s="136">
        <f>Ocorrências!F2505</f>
        <v>0</v>
      </c>
      <c r="G2509" s="135">
        <f>Ocorrências!A2505</f>
        <v>0</v>
      </c>
      <c r="H2509" s="136">
        <f>Ocorrências!H2505</f>
        <v>0</v>
      </c>
    </row>
    <row r="2510" spans="1:8" x14ac:dyDescent="0.2">
      <c r="A2510" s="156">
        <f>Ocorrências!G2506</f>
        <v>0</v>
      </c>
      <c r="B2510" s="136">
        <f>Ocorrências!B2506</f>
        <v>0</v>
      </c>
      <c r="C2510" s="136">
        <f>Ocorrências!C2506</f>
        <v>0</v>
      </c>
      <c r="D2510" s="136">
        <f>Ocorrências!D2506</f>
        <v>0</v>
      </c>
      <c r="E2510" s="136">
        <f>Ocorrências!E2506</f>
        <v>0</v>
      </c>
      <c r="F2510" s="136">
        <f>Ocorrências!F2506</f>
        <v>0</v>
      </c>
      <c r="G2510" s="135">
        <f>Ocorrências!A2506</f>
        <v>0</v>
      </c>
      <c r="H2510" s="136">
        <f>Ocorrências!H2506</f>
        <v>0</v>
      </c>
    </row>
    <row r="2511" spans="1:8" x14ac:dyDescent="0.2">
      <c r="A2511" s="156">
        <f>Ocorrências!G2507</f>
        <v>0</v>
      </c>
      <c r="B2511" s="136">
        <f>Ocorrências!B2507</f>
        <v>0</v>
      </c>
      <c r="C2511" s="136">
        <f>Ocorrências!C2507</f>
        <v>0</v>
      </c>
      <c r="D2511" s="136">
        <f>Ocorrências!D2507</f>
        <v>0</v>
      </c>
      <c r="E2511" s="136">
        <f>Ocorrências!E2507</f>
        <v>0</v>
      </c>
      <c r="F2511" s="136">
        <f>Ocorrências!F2507</f>
        <v>0</v>
      </c>
      <c r="G2511" s="135">
        <f>Ocorrências!A2507</f>
        <v>0</v>
      </c>
      <c r="H2511" s="136">
        <f>Ocorrências!H2507</f>
        <v>0</v>
      </c>
    </row>
    <row r="2512" spans="1:8" x14ac:dyDescent="0.2">
      <c r="A2512" s="156">
        <f>Ocorrências!G2508</f>
        <v>0</v>
      </c>
      <c r="B2512" s="136">
        <f>Ocorrências!B2508</f>
        <v>0</v>
      </c>
      <c r="C2512" s="136">
        <f>Ocorrências!C2508</f>
        <v>0</v>
      </c>
      <c r="D2512" s="136">
        <f>Ocorrências!D2508</f>
        <v>0</v>
      </c>
      <c r="E2512" s="136">
        <f>Ocorrências!E2508</f>
        <v>0</v>
      </c>
      <c r="F2512" s="136">
        <f>Ocorrências!F2508</f>
        <v>0</v>
      </c>
      <c r="G2512" s="135">
        <f>Ocorrências!A2508</f>
        <v>0</v>
      </c>
      <c r="H2512" s="136">
        <f>Ocorrências!H2508</f>
        <v>0</v>
      </c>
    </row>
    <row r="2513" spans="1:8" x14ac:dyDescent="0.2">
      <c r="A2513" s="156">
        <f>Ocorrências!G2509</f>
        <v>0</v>
      </c>
      <c r="B2513" s="136">
        <f>Ocorrências!B2509</f>
        <v>0</v>
      </c>
      <c r="C2513" s="136">
        <f>Ocorrências!C2509</f>
        <v>0</v>
      </c>
      <c r="D2513" s="136">
        <f>Ocorrências!D2509</f>
        <v>0</v>
      </c>
      <c r="E2513" s="136">
        <f>Ocorrências!E2509</f>
        <v>0</v>
      </c>
      <c r="F2513" s="136">
        <f>Ocorrências!F2509</f>
        <v>0</v>
      </c>
      <c r="G2513" s="135">
        <f>Ocorrências!A2509</f>
        <v>0</v>
      </c>
      <c r="H2513" s="136">
        <f>Ocorrências!H2509</f>
        <v>0</v>
      </c>
    </row>
    <row r="2514" spans="1:8" x14ac:dyDescent="0.2">
      <c r="A2514" s="156">
        <f>Ocorrências!G2510</f>
        <v>0</v>
      </c>
      <c r="B2514" s="136">
        <f>Ocorrências!B2510</f>
        <v>0</v>
      </c>
      <c r="C2514" s="136">
        <f>Ocorrências!C2510</f>
        <v>0</v>
      </c>
      <c r="D2514" s="136">
        <f>Ocorrências!D2510</f>
        <v>0</v>
      </c>
      <c r="E2514" s="136">
        <f>Ocorrências!E2510</f>
        <v>0</v>
      </c>
      <c r="F2514" s="136">
        <f>Ocorrências!F2510</f>
        <v>0</v>
      </c>
      <c r="G2514" s="135">
        <f>Ocorrências!A2510</f>
        <v>0</v>
      </c>
      <c r="H2514" s="136">
        <f>Ocorrências!H2510</f>
        <v>0</v>
      </c>
    </row>
    <row r="2515" spans="1:8" x14ac:dyDescent="0.2">
      <c r="A2515" s="156">
        <f>Ocorrências!G2511</f>
        <v>0</v>
      </c>
      <c r="B2515" s="136">
        <f>Ocorrências!B2511</f>
        <v>0</v>
      </c>
      <c r="C2515" s="136">
        <f>Ocorrências!C2511</f>
        <v>0</v>
      </c>
      <c r="D2515" s="136">
        <f>Ocorrências!D2511</f>
        <v>0</v>
      </c>
      <c r="E2515" s="136">
        <f>Ocorrências!E2511</f>
        <v>0</v>
      </c>
      <c r="F2515" s="136">
        <f>Ocorrências!F2511</f>
        <v>0</v>
      </c>
      <c r="G2515" s="135">
        <f>Ocorrências!A2511</f>
        <v>0</v>
      </c>
      <c r="H2515" s="136">
        <f>Ocorrências!H2511</f>
        <v>0</v>
      </c>
    </row>
    <row r="2516" spans="1:8" x14ac:dyDescent="0.2">
      <c r="A2516" s="156">
        <f>Ocorrências!G2512</f>
        <v>0</v>
      </c>
      <c r="B2516" s="136">
        <f>Ocorrências!B2512</f>
        <v>0</v>
      </c>
      <c r="C2516" s="136">
        <f>Ocorrências!C2512</f>
        <v>0</v>
      </c>
      <c r="D2516" s="136">
        <f>Ocorrências!D2512</f>
        <v>0</v>
      </c>
      <c r="E2516" s="136">
        <f>Ocorrências!E2512</f>
        <v>0</v>
      </c>
      <c r="F2516" s="136">
        <f>Ocorrências!F2512</f>
        <v>0</v>
      </c>
      <c r="G2516" s="135">
        <f>Ocorrências!A2512</f>
        <v>0</v>
      </c>
      <c r="H2516" s="136">
        <f>Ocorrências!H2512</f>
        <v>0</v>
      </c>
    </row>
    <row r="2517" spans="1:8" x14ac:dyDescent="0.2">
      <c r="A2517" s="156">
        <f>Ocorrências!G2513</f>
        <v>0</v>
      </c>
      <c r="B2517" s="136">
        <f>Ocorrências!B2513</f>
        <v>0</v>
      </c>
      <c r="C2517" s="136">
        <f>Ocorrências!C2513</f>
        <v>0</v>
      </c>
      <c r="D2517" s="136">
        <f>Ocorrências!D2513</f>
        <v>0</v>
      </c>
      <c r="E2517" s="136">
        <f>Ocorrências!E2513</f>
        <v>0</v>
      </c>
      <c r="F2517" s="136">
        <f>Ocorrências!F2513</f>
        <v>0</v>
      </c>
      <c r="G2517" s="135">
        <f>Ocorrências!A2513</f>
        <v>0</v>
      </c>
      <c r="H2517" s="136">
        <f>Ocorrências!H2513</f>
        <v>0</v>
      </c>
    </row>
    <row r="2518" spans="1:8" x14ac:dyDescent="0.2">
      <c r="A2518" s="156">
        <f>Ocorrências!G2514</f>
        <v>0</v>
      </c>
      <c r="B2518" s="136">
        <f>Ocorrências!B2514</f>
        <v>0</v>
      </c>
      <c r="C2518" s="136">
        <f>Ocorrências!C2514</f>
        <v>0</v>
      </c>
      <c r="D2518" s="136">
        <f>Ocorrências!D2514</f>
        <v>0</v>
      </c>
      <c r="E2518" s="136">
        <f>Ocorrências!E2514</f>
        <v>0</v>
      </c>
      <c r="F2518" s="136">
        <f>Ocorrências!F2514</f>
        <v>0</v>
      </c>
      <c r="G2518" s="135">
        <f>Ocorrências!A2514</f>
        <v>0</v>
      </c>
      <c r="H2518" s="136">
        <f>Ocorrências!H2514</f>
        <v>0</v>
      </c>
    </row>
    <row r="2519" spans="1:8" x14ac:dyDescent="0.2">
      <c r="A2519" s="156">
        <f>Ocorrências!G2515</f>
        <v>0</v>
      </c>
      <c r="B2519" s="136">
        <f>Ocorrências!B2515</f>
        <v>0</v>
      </c>
      <c r="C2519" s="136">
        <f>Ocorrências!C2515</f>
        <v>0</v>
      </c>
      <c r="D2519" s="136">
        <f>Ocorrências!D2515</f>
        <v>0</v>
      </c>
      <c r="E2519" s="136">
        <f>Ocorrências!E2515</f>
        <v>0</v>
      </c>
      <c r="F2519" s="136">
        <f>Ocorrências!F2515</f>
        <v>0</v>
      </c>
      <c r="G2519" s="135">
        <f>Ocorrências!A2515</f>
        <v>0</v>
      </c>
      <c r="H2519" s="136">
        <f>Ocorrências!H2515</f>
        <v>0</v>
      </c>
    </row>
    <row r="2520" spans="1:8" x14ac:dyDescent="0.2">
      <c r="A2520" s="156">
        <f>Ocorrências!G2516</f>
        <v>0</v>
      </c>
      <c r="B2520" s="136">
        <f>Ocorrências!B2516</f>
        <v>0</v>
      </c>
      <c r="C2520" s="136">
        <f>Ocorrências!C2516</f>
        <v>0</v>
      </c>
      <c r="D2520" s="136">
        <f>Ocorrências!D2516</f>
        <v>0</v>
      </c>
      <c r="E2520" s="136">
        <f>Ocorrências!E2516</f>
        <v>0</v>
      </c>
      <c r="F2520" s="136">
        <f>Ocorrências!F2516</f>
        <v>0</v>
      </c>
      <c r="G2520" s="135">
        <f>Ocorrências!A2516</f>
        <v>0</v>
      </c>
      <c r="H2520" s="136">
        <f>Ocorrências!H2516</f>
        <v>0</v>
      </c>
    </row>
    <row r="2521" spans="1:8" x14ac:dyDescent="0.2">
      <c r="A2521" s="156">
        <f>Ocorrências!G2517</f>
        <v>0</v>
      </c>
      <c r="B2521" s="136">
        <f>Ocorrências!B2517</f>
        <v>0</v>
      </c>
      <c r="C2521" s="136">
        <f>Ocorrências!C2517</f>
        <v>0</v>
      </c>
      <c r="D2521" s="136">
        <f>Ocorrências!D2517</f>
        <v>0</v>
      </c>
      <c r="E2521" s="136">
        <f>Ocorrências!E2517</f>
        <v>0</v>
      </c>
      <c r="F2521" s="136">
        <f>Ocorrências!F2517</f>
        <v>0</v>
      </c>
      <c r="G2521" s="135">
        <f>Ocorrências!A2517</f>
        <v>0</v>
      </c>
      <c r="H2521" s="136">
        <f>Ocorrências!H2517</f>
        <v>0</v>
      </c>
    </row>
    <row r="2522" spans="1:8" x14ac:dyDescent="0.2">
      <c r="A2522" s="156">
        <f>Ocorrências!G2518</f>
        <v>0</v>
      </c>
      <c r="B2522" s="136">
        <f>Ocorrências!B2518</f>
        <v>0</v>
      </c>
      <c r="C2522" s="136">
        <f>Ocorrências!C2518</f>
        <v>0</v>
      </c>
      <c r="D2522" s="136">
        <f>Ocorrências!D2518</f>
        <v>0</v>
      </c>
      <c r="E2522" s="136">
        <f>Ocorrências!E2518</f>
        <v>0</v>
      </c>
      <c r="F2522" s="136">
        <f>Ocorrências!F2518</f>
        <v>0</v>
      </c>
      <c r="G2522" s="135">
        <f>Ocorrências!A2518</f>
        <v>0</v>
      </c>
      <c r="H2522" s="136">
        <f>Ocorrências!H2518</f>
        <v>0</v>
      </c>
    </row>
    <row r="2523" spans="1:8" x14ac:dyDescent="0.2">
      <c r="A2523" s="156">
        <f>Ocorrências!G2519</f>
        <v>0</v>
      </c>
      <c r="B2523" s="136">
        <f>Ocorrências!B2519</f>
        <v>0</v>
      </c>
      <c r="C2523" s="136">
        <f>Ocorrências!C2519</f>
        <v>0</v>
      </c>
      <c r="D2523" s="136">
        <f>Ocorrências!D2519</f>
        <v>0</v>
      </c>
      <c r="E2523" s="136">
        <f>Ocorrências!E2519</f>
        <v>0</v>
      </c>
      <c r="F2523" s="136">
        <f>Ocorrências!F2519</f>
        <v>0</v>
      </c>
      <c r="G2523" s="135">
        <f>Ocorrências!A2519</f>
        <v>0</v>
      </c>
      <c r="H2523" s="136">
        <f>Ocorrências!H2519</f>
        <v>0</v>
      </c>
    </row>
    <row r="2524" spans="1:8" x14ac:dyDescent="0.2">
      <c r="A2524" s="156">
        <f>Ocorrências!G2520</f>
        <v>0</v>
      </c>
      <c r="B2524" s="136">
        <f>Ocorrências!B2520</f>
        <v>0</v>
      </c>
      <c r="C2524" s="136">
        <f>Ocorrências!C2520</f>
        <v>0</v>
      </c>
      <c r="D2524" s="136">
        <f>Ocorrências!D2520</f>
        <v>0</v>
      </c>
      <c r="E2524" s="136">
        <f>Ocorrências!E2520</f>
        <v>0</v>
      </c>
      <c r="F2524" s="136">
        <f>Ocorrências!F2520</f>
        <v>0</v>
      </c>
      <c r="G2524" s="135">
        <f>Ocorrências!A2520</f>
        <v>0</v>
      </c>
      <c r="H2524" s="136">
        <f>Ocorrências!H2520</f>
        <v>0</v>
      </c>
    </row>
    <row r="2525" spans="1:8" x14ac:dyDescent="0.2">
      <c r="A2525" s="156">
        <f>Ocorrências!G2521</f>
        <v>0</v>
      </c>
      <c r="B2525" s="136">
        <f>Ocorrências!B2521</f>
        <v>0</v>
      </c>
      <c r="C2525" s="136">
        <f>Ocorrências!C2521</f>
        <v>0</v>
      </c>
      <c r="D2525" s="136">
        <f>Ocorrências!D2521</f>
        <v>0</v>
      </c>
      <c r="E2525" s="136">
        <f>Ocorrências!E2521</f>
        <v>0</v>
      </c>
      <c r="F2525" s="136">
        <f>Ocorrências!F2521</f>
        <v>0</v>
      </c>
      <c r="G2525" s="135">
        <f>Ocorrências!A2521</f>
        <v>0</v>
      </c>
      <c r="H2525" s="136">
        <f>Ocorrências!H2521</f>
        <v>0</v>
      </c>
    </row>
    <row r="2526" spans="1:8" x14ac:dyDescent="0.2">
      <c r="A2526" s="156">
        <f>Ocorrências!G2522</f>
        <v>0</v>
      </c>
      <c r="B2526" s="136">
        <f>Ocorrências!B2522</f>
        <v>0</v>
      </c>
      <c r="C2526" s="136">
        <f>Ocorrências!C2522</f>
        <v>0</v>
      </c>
      <c r="D2526" s="136">
        <f>Ocorrências!D2522</f>
        <v>0</v>
      </c>
      <c r="E2526" s="136">
        <f>Ocorrências!E2522</f>
        <v>0</v>
      </c>
      <c r="F2526" s="136">
        <f>Ocorrências!F2522</f>
        <v>0</v>
      </c>
      <c r="G2526" s="135">
        <f>Ocorrências!A2522</f>
        <v>0</v>
      </c>
      <c r="H2526" s="136">
        <f>Ocorrências!H2522</f>
        <v>0</v>
      </c>
    </row>
    <row r="2527" spans="1:8" x14ac:dyDescent="0.2">
      <c r="A2527" s="156">
        <f>Ocorrências!G2523</f>
        <v>0</v>
      </c>
      <c r="B2527" s="136">
        <f>Ocorrências!B2523</f>
        <v>0</v>
      </c>
      <c r="C2527" s="136">
        <f>Ocorrências!C2523</f>
        <v>0</v>
      </c>
      <c r="D2527" s="136">
        <f>Ocorrências!D2523</f>
        <v>0</v>
      </c>
      <c r="E2527" s="136">
        <f>Ocorrências!E2523</f>
        <v>0</v>
      </c>
      <c r="F2527" s="136">
        <f>Ocorrências!F2523</f>
        <v>0</v>
      </c>
      <c r="G2527" s="135">
        <f>Ocorrências!A2523</f>
        <v>0</v>
      </c>
      <c r="H2527" s="136">
        <f>Ocorrências!H2523</f>
        <v>0</v>
      </c>
    </row>
    <row r="2528" spans="1:8" x14ac:dyDescent="0.2">
      <c r="A2528" s="156">
        <f>Ocorrências!G2524</f>
        <v>0</v>
      </c>
      <c r="B2528" s="136">
        <f>Ocorrências!B2524</f>
        <v>0</v>
      </c>
      <c r="C2528" s="136">
        <f>Ocorrências!C2524</f>
        <v>0</v>
      </c>
      <c r="D2528" s="136">
        <f>Ocorrências!D2524</f>
        <v>0</v>
      </c>
      <c r="E2528" s="136">
        <f>Ocorrências!E2524</f>
        <v>0</v>
      </c>
      <c r="F2528" s="136">
        <f>Ocorrências!F2524</f>
        <v>0</v>
      </c>
      <c r="G2528" s="135">
        <f>Ocorrências!A2524</f>
        <v>0</v>
      </c>
      <c r="H2528" s="136">
        <f>Ocorrências!H2524</f>
        <v>0</v>
      </c>
    </row>
    <row r="2529" spans="1:8" x14ac:dyDescent="0.2">
      <c r="A2529" s="156">
        <f>Ocorrências!G2525</f>
        <v>0</v>
      </c>
      <c r="B2529" s="136">
        <f>Ocorrências!B2525</f>
        <v>0</v>
      </c>
      <c r="C2529" s="136">
        <f>Ocorrências!C2525</f>
        <v>0</v>
      </c>
      <c r="D2529" s="136">
        <f>Ocorrências!D2525</f>
        <v>0</v>
      </c>
      <c r="E2529" s="136">
        <f>Ocorrências!E2525</f>
        <v>0</v>
      </c>
      <c r="F2529" s="136">
        <f>Ocorrências!F2525</f>
        <v>0</v>
      </c>
      <c r="G2529" s="135">
        <f>Ocorrências!A2525</f>
        <v>0</v>
      </c>
      <c r="H2529" s="136">
        <f>Ocorrências!H2525</f>
        <v>0</v>
      </c>
    </row>
    <row r="2530" spans="1:8" x14ac:dyDescent="0.2">
      <c r="A2530" s="156">
        <f>Ocorrências!G2526</f>
        <v>0</v>
      </c>
      <c r="B2530" s="136">
        <f>Ocorrências!B2526</f>
        <v>0</v>
      </c>
      <c r="C2530" s="136">
        <f>Ocorrências!C2526</f>
        <v>0</v>
      </c>
      <c r="D2530" s="136">
        <f>Ocorrências!D2526</f>
        <v>0</v>
      </c>
      <c r="E2530" s="136">
        <f>Ocorrências!E2526</f>
        <v>0</v>
      </c>
      <c r="F2530" s="136">
        <f>Ocorrências!F2526</f>
        <v>0</v>
      </c>
      <c r="G2530" s="135">
        <f>Ocorrências!A2526</f>
        <v>0</v>
      </c>
      <c r="H2530" s="136">
        <f>Ocorrências!H2526</f>
        <v>0</v>
      </c>
    </row>
    <row r="2531" spans="1:8" x14ac:dyDescent="0.2">
      <c r="A2531" s="156">
        <f>Ocorrências!G2527</f>
        <v>0</v>
      </c>
      <c r="B2531" s="136">
        <f>Ocorrências!B2527</f>
        <v>0</v>
      </c>
      <c r="C2531" s="136">
        <f>Ocorrências!C2527</f>
        <v>0</v>
      </c>
      <c r="D2531" s="136">
        <f>Ocorrências!D2527</f>
        <v>0</v>
      </c>
      <c r="E2531" s="136">
        <f>Ocorrências!E2527</f>
        <v>0</v>
      </c>
      <c r="F2531" s="136">
        <f>Ocorrências!F2527</f>
        <v>0</v>
      </c>
      <c r="G2531" s="135">
        <f>Ocorrências!A2527</f>
        <v>0</v>
      </c>
      <c r="H2531" s="136">
        <f>Ocorrências!H2527</f>
        <v>0</v>
      </c>
    </row>
    <row r="2532" spans="1:8" x14ac:dyDescent="0.2">
      <c r="A2532" s="156">
        <f>Ocorrências!G2528</f>
        <v>0</v>
      </c>
      <c r="B2532" s="136">
        <f>Ocorrências!B2528</f>
        <v>0</v>
      </c>
      <c r="C2532" s="136">
        <f>Ocorrências!C2528</f>
        <v>0</v>
      </c>
      <c r="D2532" s="136">
        <f>Ocorrências!D2528</f>
        <v>0</v>
      </c>
      <c r="E2532" s="136">
        <f>Ocorrências!E2528</f>
        <v>0</v>
      </c>
      <c r="F2532" s="136">
        <f>Ocorrências!F2528</f>
        <v>0</v>
      </c>
      <c r="G2532" s="135">
        <f>Ocorrências!A2528</f>
        <v>0</v>
      </c>
      <c r="H2532" s="136">
        <f>Ocorrências!H2528</f>
        <v>0</v>
      </c>
    </row>
    <row r="2533" spans="1:8" x14ac:dyDescent="0.2">
      <c r="A2533" s="156">
        <f>Ocorrências!G2529</f>
        <v>0</v>
      </c>
      <c r="B2533" s="136">
        <f>Ocorrências!B2529</f>
        <v>0</v>
      </c>
      <c r="C2533" s="136">
        <f>Ocorrências!C2529</f>
        <v>0</v>
      </c>
      <c r="D2533" s="136">
        <f>Ocorrências!D2529</f>
        <v>0</v>
      </c>
      <c r="E2533" s="136">
        <f>Ocorrências!E2529</f>
        <v>0</v>
      </c>
      <c r="F2533" s="136">
        <f>Ocorrências!F2529</f>
        <v>0</v>
      </c>
      <c r="G2533" s="135">
        <f>Ocorrências!A2529</f>
        <v>0</v>
      </c>
      <c r="H2533" s="136">
        <f>Ocorrências!H2529</f>
        <v>0</v>
      </c>
    </row>
    <row r="2534" spans="1:8" x14ac:dyDescent="0.2">
      <c r="A2534" s="156">
        <f>Ocorrências!G2530</f>
        <v>0</v>
      </c>
      <c r="B2534" s="136">
        <f>Ocorrências!B2530</f>
        <v>0</v>
      </c>
      <c r="C2534" s="136">
        <f>Ocorrências!C2530</f>
        <v>0</v>
      </c>
      <c r="D2534" s="136">
        <f>Ocorrências!D2530</f>
        <v>0</v>
      </c>
      <c r="E2534" s="136">
        <f>Ocorrências!E2530</f>
        <v>0</v>
      </c>
      <c r="F2534" s="136">
        <f>Ocorrências!F2530</f>
        <v>0</v>
      </c>
      <c r="G2534" s="135">
        <f>Ocorrências!A2530</f>
        <v>0</v>
      </c>
      <c r="H2534" s="136">
        <f>Ocorrências!H2530</f>
        <v>0</v>
      </c>
    </row>
    <row r="2535" spans="1:8" x14ac:dyDescent="0.2">
      <c r="A2535" s="156">
        <f>Ocorrências!G2531</f>
        <v>0</v>
      </c>
      <c r="B2535" s="136">
        <f>Ocorrências!B2531</f>
        <v>0</v>
      </c>
      <c r="C2535" s="136">
        <f>Ocorrências!C2531</f>
        <v>0</v>
      </c>
      <c r="D2535" s="136">
        <f>Ocorrências!D2531</f>
        <v>0</v>
      </c>
      <c r="E2535" s="136">
        <f>Ocorrências!E2531</f>
        <v>0</v>
      </c>
      <c r="F2535" s="136">
        <f>Ocorrências!F2531</f>
        <v>0</v>
      </c>
      <c r="G2535" s="135">
        <f>Ocorrências!A2531</f>
        <v>0</v>
      </c>
      <c r="H2535" s="136">
        <f>Ocorrências!H2531</f>
        <v>0</v>
      </c>
    </row>
    <row r="2536" spans="1:8" x14ac:dyDescent="0.2">
      <c r="A2536" s="156">
        <f>Ocorrências!G2532</f>
        <v>0</v>
      </c>
      <c r="B2536" s="136">
        <f>Ocorrências!B2532</f>
        <v>0</v>
      </c>
      <c r="C2536" s="136">
        <f>Ocorrências!C2532</f>
        <v>0</v>
      </c>
      <c r="D2536" s="136">
        <f>Ocorrências!D2532</f>
        <v>0</v>
      </c>
      <c r="E2536" s="136">
        <f>Ocorrências!E2532</f>
        <v>0</v>
      </c>
      <c r="F2536" s="136">
        <f>Ocorrências!F2532</f>
        <v>0</v>
      </c>
      <c r="G2536" s="135">
        <f>Ocorrências!A2532</f>
        <v>0</v>
      </c>
      <c r="H2536" s="136">
        <f>Ocorrências!H2532</f>
        <v>0</v>
      </c>
    </row>
    <row r="2537" spans="1:8" x14ac:dyDescent="0.2">
      <c r="A2537" s="156">
        <f>Ocorrências!G2533</f>
        <v>0</v>
      </c>
      <c r="B2537" s="136">
        <f>Ocorrências!B2533</f>
        <v>0</v>
      </c>
      <c r="C2537" s="136">
        <f>Ocorrências!C2533</f>
        <v>0</v>
      </c>
      <c r="D2537" s="136">
        <f>Ocorrências!D2533</f>
        <v>0</v>
      </c>
      <c r="E2537" s="136">
        <f>Ocorrências!E2533</f>
        <v>0</v>
      </c>
      <c r="F2537" s="136">
        <f>Ocorrências!F2533</f>
        <v>0</v>
      </c>
      <c r="G2537" s="135">
        <f>Ocorrências!A2533</f>
        <v>0</v>
      </c>
      <c r="H2537" s="136">
        <f>Ocorrências!H2533</f>
        <v>0</v>
      </c>
    </row>
    <row r="2538" spans="1:8" x14ac:dyDescent="0.2">
      <c r="A2538" s="156">
        <f>Ocorrências!G2534</f>
        <v>0</v>
      </c>
      <c r="B2538" s="136">
        <f>Ocorrências!B2534</f>
        <v>0</v>
      </c>
      <c r="C2538" s="136">
        <f>Ocorrências!C2534</f>
        <v>0</v>
      </c>
      <c r="D2538" s="136">
        <f>Ocorrências!D2534</f>
        <v>0</v>
      </c>
      <c r="E2538" s="136">
        <f>Ocorrências!E2534</f>
        <v>0</v>
      </c>
      <c r="F2538" s="136">
        <f>Ocorrências!F2534</f>
        <v>0</v>
      </c>
      <c r="G2538" s="135">
        <f>Ocorrências!A2534</f>
        <v>0</v>
      </c>
      <c r="H2538" s="136">
        <f>Ocorrências!H2534</f>
        <v>0</v>
      </c>
    </row>
    <row r="2539" spans="1:8" x14ac:dyDescent="0.2">
      <c r="A2539" s="156">
        <f>Ocorrências!G2535</f>
        <v>0</v>
      </c>
      <c r="B2539" s="136">
        <f>Ocorrências!B2535</f>
        <v>0</v>
      </c>
      <c r="C2539" s="136">
        <f>Ocorrências!C2535</f>
        <v>0</v>
      </c>
      <c r="D2539" s="136">
        <f>Ocorrências!D2535</f>
        <v>0</v>
      </c>
      <c r="E2539" s="136">
        <f>Ocorrências!E2535</f>
        <v>0</v>
      </c>
      <c r="F2539" s="136">
        <f>Ocorrências!F2535</f>
        <v>0</v>
      </c>
      <c r="G2539" s="135">
        <f>Ocorrências!A2535</f>
        <v>0</v>
      </c>
      <c r="H2539" s="136">
        <f>Ocorrências!H2535</f>
        <v>0</v>
      </c>
    </row>
    <row r="2540" spans="1:8" x14ac:dyDescent="0.2">
      <c r="A2540" s="156">
        <f>Ocorrências!G2536</f>
        <v>0</v>
      </c>
      <c r="B2540" s="136">
        <f>Ocorrências!B2536</f>
        <v>0</v>
      </c>
      <c r="C2540" s="136">
        <f>Ocorrências!C2536</f>
        <v>0</v>
      </c>
      <c r="D2540" s="136">
        <f>Ocorrências!D2536</f>
        <v>0</v>
      </c>
      <c r="E2540" s="136">
        <f>Ocorrências!E2536</f>
        <v>0</v>
      </c>
      <c r="F2540" s="136">
        <f>Ocorrências!F2536</f>
        <v>0</v>
      </c>
      <c r="G2540" s="135">
        <f>Ocorrências!A2536</f>
        <v>0</v>
      </c>
      <c r="H2540" s="136">
        <f>Ocorrências!H2536</f>
        <v>0</v>
      </c>
    </row>
    <row r="2541" spans="1:8" x14ac:dyDescent="0.2">
      <c r="A2541" s="156">
        <f>Ocorrências!G2537</f>
        <v>0</v>
      </c>
      <c r="B2541" s="136">
        <f>Ocorrências!B2537</f>
        <v>0</v>
      </c>
      <c r="C2541" s="136">
        <f>Ocorrências!C2537</f>
        <v>0</v>
      </c>
      <c r="D2541" s="136">
        <f>Ocorrências!D2537</f>
        <v>0</v>
      </c>
      <c r="E2541" s="136">
        <f>Ocorrências!E2537</f>
        <v>0</v>
      </c>
      <c r="F2541" s="136">
        <f>Ocorrências!F2537</f>
        <v>0</v>
      </c>
      <c r="G2541" s="135">
        <f>Ocorrências!A2537</f>
        <v>0</v>
      </c>
      <c r="H2541" s="136">
        <f>Ocorrências!H2537</f>
        <v>0</v>
      </c>
    </row>
    <row r="2542" spans="1:8" x14ac:dyDescent="0.2">
      <c r="A2542" s="156">
        <f>Ocorrências!G2538</f>
        <v>0</v>
      </c>
      <c r="B2542" s="136">
        <f>Ocorrências!B2538</f>
        <v>0</v>
      </c>
      <c r="C2542" s="136">
        <f>Ocorrências!C2538</f>
        <v>0</v>
      </c>
      <c r="D2542" s="136">
        <f>Ocorrências!D2538</f>
        <v>0</v>
      </c>
      <c r="E2542" s="136">
        <f>Ocorrências!E2538</f>
        <v>0</v>
      </c>
      <c r="F2542" s="136">
        <f>Ocorrências!F2538</f>
        <v>0</v>
      </c>
      <c r="G2542" s="135">
        <f>Ocorrências!A2538</f>
        <v>0</v>
      </c>
      <c r="H2542" s="136">
        <f>Ocorrências!H2538</f>
        <v>0</v>
      </c>
    </row>
    <row r="2543" spans="1:8" x14ac:dyDescent="0.2">
      <c r="A2543" s="156">
        <f>Ocorrências!G2539</f>
        <v>0</v>
      </c>
      <c r="B2543" s="136">
        <f>Ocorrências!B2539</f>
        <v>0</v>
      </c>
      <c r="C2543" s="136">
        <f>Ocorrências!C2539</f>
        <v>0</v>
      </c>
      <c r="D2543" s="136">
        <f>Ocorrências!D2539</f>
        <v>0</v>
      </c>
      <c r="E2543" s="136">
        <f>Ocorrências!E2539</f>
        <v>0</v>
      </c>
      <c r="F2543" s="136">
        <f>Ocorrências!F2539</f>
        <v>0</v>
      </c>
      <c r="G2543" s="135">
        <f>Ocorrências!A2539</f>
        <v>0</v>
      </c>
      <c r="H2543" s="136">
        <f>Ocorrências!H2539</f>
        <v>0</v>
      </c>
    </row>
    <row r="2544" spans="1:8" x14ac:dyDescent="0.2">
      <c r="A2544" s="156">
        <f>Ocorrências!G2540</f>
        <v>0</v>
      </c>
      <c r="B2544" s="136">
        <f>Ocorrências!B2540</f>
        <v>0</v>
      </c>
      <c r="C2544" s="136">
        <f>Ocorrências!C2540</f>
        <v>0</v>
      </c>
      <c r="D2544" s="136">
        <f>Ocorrências!D2540</f>
        <v>0</v>
      </c>
      <c r="E2544" s="136">
        <f>Ocorrências!E2540</f>
        <v>0</v>
      </c>
      <c r="F2544" s="136">
        <f>Ocorrências!F2540</f>
        <v>0</v>
      </c>
      <c r="G2544" s="135">
        <f>Ocorrências!A2540</f>
        <v>0</v>
      </c>
      <c r="H2544" s="136">
        <f>Ocorrências!H2540</f>
        <v>0</v>
      </c>
    </row>
    <row r="2545" spans="1:8" x14ac:dyDescent="0.2">
      <c r="A2545" s="156">
        <f>Ocorrências!G2541</f>
        <v>0</v>
      </c>
      <c r="B2545" s="136">
        <f>Ocorrências!B2541</f>
        <v>0</v>
      </c>
      <c r="C2545" s="136">
        <f>Ocorrências!C2541</f>
        <v>0</v>
      </c>
      <c r="D2545" s="136">
        <f>Ocorrências!D2541</f>
        <v>0</v>
      </c>
      <c r="E2545" s="136">
        <f>Ocorrências!E2541</f>
        <v>0</v>
      </c>
      <c r="F2545" s="136">
        <f>Ocorrências!F2541</f>
        <v>0</v>
      </c>
      <c r="G2545" s="135">
        <f>Ocorrências!A2541</f>
        <v>0</v>
      </c>
      <c r="H2545" s="136">
        <f>Ocorrências!H2541</f>
        <v>0</v>
      </c>
    </row>
    <row r="2546" spans="1:8" x14ac:dyDescent="0.2">
      <c r="A2546" s="156">
        <f>Ocorrências!G2542</f>
        <v>0</v>
      </c>
      <c r="B2546" s="136">
        <f>Ocorrências!B2542</f>
        <v>0</v>
      </c>
      <c r="C2546" s="136">
        <f>Ocorrências!C2542</f>
        <v>0</v>
      </c>
      <c r="D2546" s="136">
        <f>Ocorrências!D2542</f>
        <v>0</v>
      </c>
      <c r="E2546" s="136">
        <f>Ocorrências!E2542</f>
        <v>0</v>
      </c>
      <c r="F2546" s="136">
        <f>Ocorrências!F2542</f>
        <v>0</v>
      </c>
      <c r="G2546" s="135">
        <f>Ocorrências!A2542</f>
        <v>0</v>
      </c>
      <c r="H2546" s="136">
        <f>Ocorrências!H2542</f>
        <v>0</v>
      </c>
    </row>
    <row r="2547" spans="1:8" x14ac:dyDescent="0.2">
      <c r="A2547" s="156">
        <f>Ocorrências!G2543</f>
        <v>0</v>
      </c>
      <c r="B2547" s="136">
        <f>Ocorrências!B2543</f>
        <v>0</v>
      </c>
      <c r="C2547" s="136">
        <f>Ocorrências!C2543</f>
        <v>0</v>
      </c>
      <c r="D2547" s="136">
        <f>Ocorrências!D2543</f>
        <v>0</v>
      </c>
      <c r="E2547" s="136">
        <f>Ocorrências!E2543</f>
        <v>0</v>
      </c>
      <c r="F2547" s="136">
        <f>Ocorrências!F2543</f>
        <v>0</v>
      </c>
      <c r="G2547" s="135">
        <f>Ocorrências!A2543</f>
        <v>0</v>
      </c>
      <c r="H2547" s="136">
        <f>Ocorrências!H2543</f>
        <v>0</v>
      </c>
    </row>
    <row r="2548" spans="1:8" x14ac:dyDescent="0.2">
      <c r="A2548" s="156">
        <f>Ocorrências!G2544</f>
        <v>0</v>
      </c>
      <c r="B2548" s="136">
        <f>Ocorrências!B2544</f>
        <v>0</v>
      </c>
      <c r="C2548" s="136">
        <f>Ocorrências!C2544</f>
        <v>0</v>
      </c>
      <c r="D2548" s="136">
        <f>Ocorrências!D2544</f>
        <v>0</v>
      </c>
      <c r="E2548" s="136">
        <f>Ocorrências!E2544</f>
        <v>0</v>
      </c>
      <c r="F2548" s="136">
        <f>Ocorrências!F2544</f>
        <v>0</v>
      </c>
      <c r="G2548" s="135">
        <f>Ocorrências!A2544</f>
        <v>0</v>
      </c>
      <c r="H2548" s="136">
        <f>Ocorrências!H2544</f>
        <v>0</v>
      </c>
    </row>
    <row r="2549" spans="1:8" x14ac:dyDescent="0.2">
      <c r="A2549" s="156">
        <f>Ocorrências!G2545</f>
        <v>0</v>
      </c>
      <c r="B2549" s="136">
        <f>Ocorrências!B2545</f>
        <v>0</v>
      </c>
      <c r="C2549" s="136">
        <f>Ocorrências!C2545</f>
        <v>0</v>
      </c>
      <c r="D2549" s="136">
        <f>Ocorrências!D2545</f>
        <v>0</v>
      </c>
      <c r="E2549" s="136">
        <f>Ocorrências!E2545</f>
        <v>0</v>
      </c>
      <c r="F2549" s="136">
        <f>Ocorrências!F2545</f>
        <v>0</v>
      </c>
      <c r="G2549" s="135">
        <f>Ocorrências!A2545</f>
        <v>0</v>
      </c>
      <c r="H2549" s="136">
        <f>Ocorrências!H2545</f>
        <v>0</v>
      </c>
    </row>
    <row r="2550" spans="1:8" x14ac:dyDescent="0.2">
      <c r="A2550" s="156">
        <f>Ocorrências!G2546</f>
        <v>0</v>
      </c>
      <c r="B2550" s="136">
        <f>Ocorrências!B2546</f>
        <v>0</v>
      </c>
      <c r="C2550" s="136">
        <f>Ocorrências!C2546</f>
        <v>0</v>
      </c>
      <c r="D2550" s="136">
        <f>Ocorrências!D2546</f>
        <v>0</v>
      </c>
      <c r="E2550" s="136">
        <f>Ocorrências!E2546</f>
        <v>0</v>
      </c>
      <c r="F2550" s="136">
        <f>Ocorrências!F2546</f>
        <v>0</v>
      </c>
      <c r="G2550" s="135">
        <f>Ocorrências!A2546</f>
        <v>0</v>
      </c>
      <c r="H2550" s="136">
        <f>Ocorrências!H2546</f>
        <v>0</v>
      </c>
    </row>
    <row r="2551" spans="1:8" x14ac:dyDescent="0.2">
      <c r="A2551" s="156">
        <f>Ocorrências!G2547</f>
        <v>0</v>
      </c>
      <c r="B2551" s="136">
        <f>Ocorrências!B2547</f>
        <v>0</v>
      </c>
      <c r="C2551" s="136">
        <f>Ocorrências!C2547</f>
        <v>0</v>
      </c>
      <c r="D2551" s="136">
        <f>Ocorrências!D2547</f>
        <v>0</v>
      </c>
      <c r="E2551" s="136">
        <f>Ocorrências!E2547</f>
        <v>0</v>
      </c>
      <c r="F2551" s="136">
        <f>Ocorrências!F2547</f>
        <v>0</v>
      </c>
      <c r="G2551" s="135">
        <f>Ocorrências!A2547</f>
        <v>0</v>
      </c>
      <c r="H2551" s="136">
        <f>Ocorrências!H2547</f>
        <v>0</v>
      </c>
    </row>
    <row r="2552" spans="1:8" x14ac:dyDescent="0.2">
      <c r="A2552" s="156">
        <f>Ocorrências!G2548</f>
        <v>0</v>
      </c>
      <c r="B2552" s="136">
        <f>Ocorrências!B2548</f>
        <v>0</v>
      </c>
      <c r="C2552" s="136">
        <f>Ocorrências!C2548</f>
        <v>0</v>
      </c>
      <c r="D2552" s="136">
        <f>Ocorrências!D2548</f>
        <v>0</v>
      </c>
      <c r="E2552" s="136">
        <f>Ocorrências!E2548</f>
        <v>0</v>
      </c>
      <c r="F2552" s="136">
        <f>Ocorrências!F2548</f>
        <v>0</v>
      </c>
      <c r="G2552" s="135">
        <f>Ocorrências!A2548</f>
        <v>0</v>
      </c>
      <c r="H2552" s="136">
        <f>Ocorrências!H2548</f>
        <v>0</v>
      </c>
    </row>
    <row r="2553" spans="1:8" x14ac:dyDescent="0.2">
      <c r="A2553" s="156">
        <f>Ocorrências!G2549</f>
        <v>0</v>
      </c>
      <c r="B2553" s="136">
        <f>Ocorrências!B2549</f>
        <v>0</v>
      </c>
      <c r="C2553" s="136">
        <f>Ocorrências!C2549</f>
        <v>0</v>
      </c>
      <c r="D2553" s="136">
        <f>Ocorrências!D2549</f>
        <v>0</v>
      </c>
      <c r="E2553" s="136">
        <f>Ocorrências!E2549</f>
        <v>0</v>
      </c>
      <c r="F2553" s="136">
        <f>Ocorrências!F2549</f>
        <v>0</v>
      </c>
      <c r="G2553" s="135">
        <f>Ocorrências!A2549</f>
        <v>0</v>
      </c>
      <c r="H2553" s="136">
        <f>Ocorrências!H2549</f>
        <v>0</v>
      </c>
    </row>
    <row r="2554" spans="1:8" x14ac:dyDescent="0.2">
      <c r="A2554" s="156">
        <f>Ocorrências!G2550</f>
        <v>0</v>
      </c>
      <c r="B2554" s="136">
        <f>Ocorrências!B2550</f>
        <v>0</v>
      </c>
      <c r="C2554" s="136">
        <f>Ocorrências!C2550</f>
        <v>0</v>
      </c>
      <c r="D2554" s="136">
        <f>Ocorrências!D2550</f>
        <v>0</v>
      </c>
      <c r="E2554" s="136">
        <f>Ocorrências!E2550</f>
        <v>0</v>
      </c>
      <c r="F2554" s="136">
        <f>Ocorrências!F2550</f>
        <v>0</v>
      </c>
      <c r="G2554" s="135">
        <f>Ocorrências!A2550</f>
        <v>0</v>
      </c>
      <c r="H2554" s="136">
        <f>Ocorrências!H2550</f>
        <v>0</v>
      </c>
    </row>
    <row r="2555" spans="1:8" x14ac:dyDescent="0.2">
      <c r="A2555" s="156">
        <f>Ocorrências!G2551</f>
        <v>0</v>
      </c>
      <c r="B2555" s="136">
        <f>Ocorrências!B2551</f>
        <v>0</v>
      </c>
      <c r="C2555" s="136">
        <f>Ocorrências!C2551</f>
        <v>0</v>
      </c>
      <c r="D2555" s="136">
        <f>Ocorrências!D2551</f>
        <v>0</v>
      </c>
      <c r="E2555" s="136">
        <f>Ocorrências!E2551</f>
        <v>0</v>
      </c>
      <c r="F2555" s="136">
        <f>Ocorrências!F2551</f>
        <v>0</v>
      </c>
      <c r="G2555" s="135">
        <f>Ocorrências!A2551</f>
        <v>0</v>
      </c>
      <c r="H2555" s="136">
        <f>Ocorrências!H2551</f>
        <v>0</v>
      </c>
    </row>
    <row r="2556" spans="1:8" x14ac:dyDescent="0.2">
      <c r="A2556" s="156">
        <f>Ocorrências!G2552</f>
        <v>0</v>
      </c>
      <c r="B2556" s="136">
        <f>Ocorrências!B2552</f>
        <v>0</v>
      </c>
      <c r="C2556" s="136">
        <f>Ocorrências!C2552</f>
        <v>0</v>
      </c>
      <c r="D2556" s="136">
        <f>Ocorrências!D2552</f>
        <v>0</v>
      </c>
      <c r="E2556" s="136">
        <f>Ocorrências!E2552</f>
        <v>0</v>
      </c>
      <c r="F2556" s="136">
        <f>Ocorrências!F2552</f>
        <v>0</v>
      </c>
      <c r="G2556" s="135">
        <f>Ocorrências!A2552</f>
        <v>0</v>
      </c>
      <c r="H2556" s="136">
        <f>Ocorrências!H2552</f>
        <v>0</v>
      </c>
    </row>
    <row r="2557" spans="1:8" x14ac:dyDescent="0.2">
      <c r="A2557" s="156">
        <f>Ocorrências!G2553</f>
        <v>0</v>
      </c>
      <c r="B2557" s="136">
        <f>Ocorrências!B2553</f>
        <v>0</v>
      </c>
      <c r="C2557" s="136">
        <f>Ocorrências!C2553</f>
        <v>0</v>
      </c>
      <c r="D2557" s="136">
        <f>Ocorrências!D2553</f>
        <v>0</v>
      </c>
      <c r="E2557" s="136">
        <f>Ocorrências!E2553</f>
        <v>0</v>
      </c>
      <c r="F2557" s="136">
        <f>Ocorrências!F2553</f>
        <v>0</v>
      </c>
      <c r="G2557" s="135">
        <f>Ocorrências!A2553</f>
        <v>0</v>
      </c>
      <c r="H2557" s="136">
        <f>Ocorrências!H2553</f>
        <v>0</v>
      </c>
    </row>
    <row r="2558" spans="1:8" x14ac:dyDescent="0.2">
      <c r="A2558" s="156">
        <f>Ocorrências!G2554</f>
        <v>0</v>
      </c>
      <c r="B2558" s="136">
        <f>Ocorrências!B2554</f>
        <v>0</v>
      </c>
      <c r="C2558" s="136">
        <f>Ocorrências!C2554</f>
        <v>0</v>
      </c>
      <c r="D2558" s="136">
        <f>Ocorrências!D2554</f>
        <v>0</v>
      </c>
      <c r="E2558" s="136">
        <f>Ocorrências!E2554</f>
        <v>0</v>
      </c>
      <c r="F2558" s="136">
        <f>Ocorrências!F2554</f>
        <v>0</v>
      </c>
      <c r="G2558" s="135">
        <f>Ocorrências!A2554</f>
        <v>0</v>
      </c>
      <c r="H2558" s="136">
        <f>Ocorrências!H2554</f>
        <v>0</v>
      </c>
    </row>
    <row r="2559" spans="1:8" x14ac:dyDescent="0.2">
      <c r="A2559" s="156">
        <f>Ocorrências!G2555</f>
        <v>0</v>
      </c>
      <c r="B2559" s="136">
        <f>Ocorrências!B2555</f>
        <v>0</v>
      </c>
      <c r="C2559" s="136">
        <f>Ocorrências!C2555</f>
        <v>0</v>
      </c>
      <c r="D2559" s="136">
        <f>Ocorrências!D2555</f>
        <v>0</v>
      </c>
      <c r="E2559" s="136">
        <f>Ocorrências!E2555</f>
        <v>0</v>
      </c>
      <c r="F2559" s="136">
        <f>Ocorrências!F2555</f>
        <v>0</v>
      </c>
      <c r="G2559" s="135">
        <f>Ocorrências!A2555</f>
        <v>0</v>
      </c>
      <c r="H2559" s="136">
        <f>Ocorrências!H2555</f>
        <v>0</v>
      </c>
    </row>
    <row r="2560" spans="1:8" x14ac:dyDescent="0.2">
      <c r="A2560" s="156">
        <f>Ocorrências!G2556</f>
        <v>0</v>
      </c>
      <c r="B2560" s="136">
        <f>Ocorrências!B2556</f>
        <v>0</v>
      </c>
      <c r="C2560" s="136">
        <f>Ocorrências!C2556</f>
        <v>0</v>
      </c>
      <c r="D2560" s="136">
        <f>Ocorrências!D2556</f>
        <v>0</v>
      </c>
      <c r="E2560" s="136">
        <f>Ocorrências!E2556</f>
        <v>0</v>
      </c>
      <c r="F2560" s="136">
        <f>Ocorrências!F2556</f>
        <v>0</v>
      </c>
      <c r="G2560" s="135">
        <f>Ocorrências!A2556</f>
        <v>0</v>
      </c>
      <c r="H2560" s="136">
        <f>Ocorrências!H2556</f>
        <v>0</v>
      </c>
    </row>
    <row r="2561" spans="1:8" x14ac:dyDescent="0.2">
      <c r="A2561" s="156">
        <f>Ocorrências!G2557</f>
        <v>0</v>
      </c>
      <c r="B2561" s="136">
        <f>Ocorrências!B2557</f>
        <v>0</v>
      </c>
      <c r="C2561" s="136">
        <f>Ocorrências!C2557</f>
        <v>0</v>
      </c>
      <c r="D2561" s="136">
        <f>Ocorrências!D2557</f>
        <v>0</v>
      </c>
      <c r="E2561" s="136">
        <f>Ocorrências!E2557</f>
        <v>0</v>
      </c>
      <c r="F2561" s="136">
        <f>Ocorrências!F2557</f>
        <v>0</v>
      </c>
      <c r="G2561" s="135">
        <f>Ocorrências!A2557</f>
        <v>0</v>
      </c>
      <c r="H2561" s="136">
        <f>Ocorrências!H2557</f>
        <v>0</v>
      </c>
    </row>
    <row r="2562" spans="1:8" x14ac:dyDescent="0.2">
      <c r="A2562" s="156">
        <f>Ocorrências!G2558</f>
        <v>0</v>
      </c>
      <c r="B2562" s="136">
        <f>Ocorrências!B2558</f>
        <v>0</v>
      </c>
      <c r="C2562" s="136">
        <f>Ocorrências!C2558</f>
        <v>0</v>
      </c>
      <c r="D2562" s="136">
        <f>Ocorrências!D2558</f>
        <v>0</v>
      </c>
      <c r="E2562" s="136">
        <f>Ocorrências!E2558</f>
        <v>0</v>
      </c>
      <c r="F2562" s="136">
        <f>Ocorrências!F2558</f>
        <v>0</v>
      </c>
      <c r="G2562" s="135">
        <f>Ocorrências!A2558</f>
        <v>0</v>
      </c>
      <c r="H2562" s="136">
        <f>Ocorrências!H2558</f>
        <v>0</v>
      </c>
    </row>
    <row r="2563" spans="1:8" x14ac:dyDescent="0.2">
      <c r="A2563" s="156">
        <f>Ocorrências!G2559</f>
        <v>0</v>
      </c>
      <c r="B2563" s="136">
        <f>Ocorrências!B2559</f>
        <v>0</v>
      </c>
      <c r="C2563" s="136">
        <f>Ocorrências!C2559</f>
        <v>0</v>
      </c>
      <c r="D2563" s="136">
        <f>Ocorrências!D2559</f>
        <v>0</v>
      </c>
      <c r="E2563" s="136">
        <f>Ocorrências!E2559</f>
        <v>0</v>
      </c>
      <c r="F2563" s="136">
        <f>Ocorrências!F2559</f>
        <v>0</v>
      </c>
      <c r="G2563" s="135">
        <f>Ocorrências!A2559</f>
        <v>0</v>
      </c>
      <c r="H2563" s="136">
        <f>Ocorrências!H2559</f>
        <v>0</v>
      </c>
    </row>
    <row r="2564" spans="1:8" x14ac:dyDescent="0.2">
      <c r="A2564" s="156">
        <f>Ocorrências!G2560</f>
        <v>0</v>
      </c>
      <c r="B2564" s="136">
        <f>Ocorrências!B2560</f>
        <v>0</v>
      </c>
      <c r="C2564" s="136">
        <f>Ocorrências!C2560</f>
        <v>0</v>
      </c>
      <c r="D2564" s="136">
        <f>Ocorrências!D2560</f>
        <v>0</v>
      </c>
      <c r="E2564" s="136">
        <f>Ocorrências!E2560</f>
        <v>0</v>
      </c>
      <c r="F2564" s="136">
        <f>Ocorrências!F2560</f>
        <v>0</v>
      </c>
      <c r="G2564" s="135">
        <f>Ocorrências!A2560</f>
        <v>0</v>
      </c>
      <c r="H2564" s="136">
        <f>Ocorrências!H2560</f>
        <v>0</v>
      </c>
    </row>
    <row r="2565" spans="1:8" x14ac:dyDescent="0.2">
      <c r="A2565" s="156">
        <f>Ocorrências!G2561</f>
        <v>0</v>
      </c>
      <c r="B2565" s="136">
        <f>Ocorrências!B2561</f>
        <v>0</v>
      </c>
      <c r="C2565" s="136">
        <f>Ocorrências!C2561</f>
        <v>0</v>
      </c>
      <c r="D2565" s="136">
        <f>Ocorrências!D2561</f>
        <v>0</v>
      </c>
      <c r="E2565" s="136">
        <f>Ocorrências!E2561</f>
        <v>0</v>
      </c>
      <c r="F2565" s="136">
        <f>Ocorrências!F2561</f>
        <v>0</v>
      </c>
      <c r="G2565" s="135">
        <f>Ocorrências!A2561</f>
        <v>0</v>
      </c>
      <c r="H2565" s="136">
        <f>Ocorrências!H2561</f>
        <v>0</v>
      </c>
    </row>
    <row r="2566" spans="1:8" x14ac:dyDescent="0.2">
      <c r="A2566" s="156">
        <f>Ocorrências!G2562</f>
        <v>0</v>
      </c>
      <c r="B2566" s="136">
        <f>Ocorrências!B2562</f>
        <v>0</v>
      </c>
      <c r="C2566" s="136">
        <f>Ocorrências!C2562</f>
        <v>0</v>
      </c>
      <c r="D2566" s="136">
        <f>Ocorrências!D2562</f>
        <v>0</v>
      </c>
      <c r="E2566" s="136">
        <f>Ocorrências!E2562</f>
        <v>0</v>
      </c>
      <c r="F2566" s="136">
        <f>Ocorrências!F2562</f>
        <v>0</v>
      </c>
      <c r="G2566" s="135">
        <f>Ocorrências!A2562</f>
        <v>0</v>
      </c>
      <c r="H2566" s="136">
        <f>Ocorrências!H2562</f>
        <v>0</v>
      </c>
    </row>
    <row r="2567" spans="1:8" x14ac:dyDescent="0.2">
      <c r="A2567" s="156">
        <f>Ocorrências!G2563</f>
        <v>0</v>
      </c>
      <c r="B2567" s="136">
        <f>Ocorrências!B2563</f>
        <v>0</v>
      </c>
      <c r="C2567" s="136">
        <f>Ocorrências!C2563</f>
        <v>0</v>
      </c>
      <c r="D2567" s="136">
        <f>Ocorrências!D2563</f>
        <v>0</v>
      </c>
      <c r="E2567" s="136">
        <f>Ocorrências!E2563</f>
        <v>0</v>
      </c>
      <c r="F2567" s="136">
        <f>Ocorrências!F2563</f>
        <v>0</v>
      </c>
      <c r="G2567" s="135">
        <f>Ocorrências!A2563</f>
        <v>0</v>
      </c>
      <c r="H2567" s="136">
        <f>Ocorrências!H2563</f>
        <v>0</v>
      </c>
    </row>
    <row r="2568" spans="1:8" x14ac:dyDescent="0.2">
      <c r="A2568" s="156">
        <f>Ocorrências!G2564</f>
        <v>0</v>
      </c>
      <c r="B2568" s="136">
        <f>Ocorrências!B2564</f>
        <v>0</v>
      </c>
      <c r="C2568" s="136">
        <f>Ocorrências!C2564</f>
        <v>0</v>
      </c>
      <c r="D2568" s="136">
        <f>Ocorrências!D2564</f>
        <v>0</v>
      </c>
      <c r="E2568" s="136">
        <f>Ocorrências!E2564</f>
        <v>0</v>
      </c>
      <c r="F2568" s="136">
        <f>Ocorrências!F2564</f>
        <v>0</v>
      </c>
      <c r="G2568" s="135">
        <f>Ocorrências!A2564</f>
        <v>0</v>
      </c>
      <c r="H2568" s="136">
        <f>Ocorrências!H2564</f>
        <v>0</v>
      </c>
    </row>
    <row r="2569" spans="1:8" x14ac:dyDescent="0.2">
      <c r="A2569" s="156">
        <f>Ocorrências!G2565</f>
        <v>0</v>
      </c>
      <c r="B2569" s="136">
        <f>Ocorrências!B2565</f>
        <v>0</v>
      </c>
      <c r="C2569" s="136">
        <f>Ocorrências!C2565</f>
        <v>0</v>
      </c>
      <c r="D2569" s="136">
        <f>Ocorrências!D2565</f>
        <v>0</v>
      </c>
      <c r="E2569" s="136">
        <f>Ocorrências!E2565</f>
        <v>0</v>
      </c>
      <c r="F2569" s="136">
        <f>Ocorrências!F2565</f>
        <v>0</v>
      </c>
      <c r="G2569" s="135">
        <f>Ocorrências!A2565</f>
        <v>0</v>
      </c>
      <c r="H2569" s="136">
        <f>Ocorrências!H2565</f>
        <v>0</v>
      </c>
    </row>
    <row r="2570" spans="1:8" x14ac:dyDescent="0.2">
      <c r="A2570" s="156">
        <f>Ocorrências!G2566</f>
        <v>0</v>
      </c>
      <c r="B2570" s="136">
        <f>Ocorrências!B2566</f>
        <v>0</v>
      </c>
      <c r="C2570" s="136">
        <f>Ocorrências!C2566</f>
        <v>0</v>
      </c>
      <c r="D2570" s="136">
        <f>Ocorrências!D2566</f>
        <v>0</v>
      </c>
      <c r="E2570" s="136">
        <f>Ocorrências!E2566</f>
        <v>0</v>
      </c>
      <c r="F2570" s="136">
        <f>Ocorrências!F2566</f>
        <v>0</v>
      </c>
      <c r="G2570" s="135">
        <f>Ocorrências!A2566</f>
        <v>0</v>
      </c>
      <c r="H2570" s="136">
        <f>Ocorrências!H2566</f>
        <v>0</v>
      </c>
    </row>
    <row r="2571" spans="1:8" x14ac:dyDescent="0.2">
      <c r="A2571" s="156">
        <f>Ocorrências!G2567</f>
        <v>0</v>
      </c>
      <c r="B2571" s="136">
        <f>Ocorrências!B2567</f>
        <v>0</v>
      </c>
      <c r="C2571" s="136">
        <f>Ocorrências!C2567</f>
        <v>0</v>
      </c>
      <c r="D2571" s="136">
        <f>Ocorrências!D2567</f>
        <v>0</v>
      </c>
      <c r="E2571" s="136">
        <f>Ocorrências!E2567</f>
        <v>0</v>
      </c>
      <c r="F2571" s="136">
        <f>Ocorrências!F2567</f>
        <v>0</v>
      </c>
      <c r="G2571" s="135">
        <f>Ocorrências!A2567</f>
        <v>0</v>
      </c>
      <c r="H2571" s="136">
        <f>Ocorrências!H2567</f>
        <v>0</v>
      </c>
    </row>
    <row r="2572" spans="1:8" x14ac:dyDescent="0.2">
      <c r="A2572" s="156">
        <f>Ocorrências!G2568</f>
        <v>0</v>
      </c>
      <c r="B2572" s="136">
        <f>Ocorrências!B2568</f>
        <v>0</v>
      </c>
      <c r="C2572" s="136">
        <f>Ocorrências!C2568</f>
        <v>0</v>
      </c>
      <c r="D2572" s="136">
        <f>Ocorrências!D2568</f>
        <v>0</v>
      </c>
      <c r="E2572" s="136">
        <f>Ocorrências!E2568</f>
        <v>0</v>
      </c>
      <c r="F2572" s="136">
        <f>Ocorrências!F2568</f>
        <v>0</v>
      </c>
      <c r="G2572" s="135">
        <f>Ocorrências!A2568</f>
        <v>0</v>
      </c>
      <c r="H2572" s="136">
        <f>Ocorrências!H2568</f>
        <v>0</v>
      </c>
    </row>
    <row r="2573" spans="1:8" x14ac:dyDescent="0.2">
      <c r="A2573" s="156">
        <f>Ocorrências!G2569</f>
        <v>0</v>
      </c>
      <c r="B2573" s="136">
        <f>Ocorrências!B2569</f>
        <v>0</v>
      </c>
      <c r="C2573" s="136">
        <f>Ocorrências!C2569</f>
        <v>0</v>
      </c>
      <c r="D2573" s="136">
        <f>Ocorrências!D2569</f>
        <v>0</v>
      </c>
      <c r="E2573" s="136">
        <f>Ocorrências!E2569</f>
        <v>0</v>
      </c>
      <c r="F2573" s="136">
        <f>Ocorrências!F2569</f>
        <v>0</v>
      </c>
      <c r="G2573" s="135">
        <f>Ocorrências!A2569</f>
        <v>0</v>
      </c>
      <c r="H2573" s="136">
        <f>Ocorrências!H2569</f>
        <v>0</v>
      </c>
    </row>
    <row r="2574" spans="1:8" x14ac:dyDescent="0.2">
      <c r="A2574" s="156">
        <f>Ocorrências!G2570</f>
        <v>0</v>
      </c>
      <c r="B2574" s="136">
        <f>Ocorrências!B2570</f>
        <v>0</v>
      </c>
      <c r="C2574" s="136">
        <f>Ocorrências!C2570</f>
        <v>0</v>
      </c>
      <c r="D2574" s="136">
        <f>Ocorrências!D2570</f>
        <v>0</v>
      </c>
      <c r="E2574" s="136">
        <f>Ocorrências!E2570</f>
        <v>0</v>
      </c>
      <c r="F2574" s="136">
        <f>Ocorrências!F2570</f>
        <v>0</v>
      </c>
      <c r="G2574" s="135">
        <f>Ocorrências!A2570</f>
        <v>0</v>
      </c>
      <c r="H2574" s="136">
        <f>Ocorrências!H2570</f>
        <v>0</v>
      </c>
    </row>
    <row r="2575" spans="1:8" x14ac:dyDescent="0.2">
      <c r="A2575" s="156">
        <f>Ocorrências!G2571</f>
        <v>0</v>
      </c>
      <c r="B2575" s="136">
        <f>Ocorrências!B2571</f>
        <v>0</v>
      </c>
      <c r="C2575" s="136">
        <f>Ocorrências!C2571</f>
        <v>0</v>
      </c>
      <c r="D2575" s="136">
        <f>Ocorrências!D2571</f>
        <v>0</v>
      </c>
      <c r="E2575" s="136">
        <f>Ocorrências!E2571</f>
        <v>0</v>
      </c>
      <c r="F2575" s="136">
        <f>Ocorrências!F2571</f>
        <v>0</v>
      </c>
      <c r="G2575" s="135">
        <f>Ocorrências!A2571</f>
        <v>0</v>
      </c>
      <c r="H2575" s="136">
        <f>Ocorrências!H2571</f>
        <v>0</v>
      </c>
    </row>
    <row r="2576" spans="1:8" x14ac:dyDescent="0.2">
      <c r="A2576" s="156">
        <f>Ocorrências!G2572</f>
        <v>0</v>
      </c>
      <c r="B2576" s="136">
        <f>Ocorrências!B2572</f>
        <v>0</v>
      </c>
      <c r="C2576" s="136">
        <f>Ocorrências!C2572</f>
        <v>0</v>
      </c>
      <c r="D2576" s="136">
        <f>Ocorrências!D2572</f>
        <v>0</v>
      </c>
      <c r="E2576" s="136">
        <f>Ocorrências!E2572</f>
        <v>0</v>
      </c>
      <c r="F2576" s="136">
        <f>Ocorrências!F2572</f>
        <v>0</v>
      </c>
      <c r="G2576" s="135">
        <f>Ocorrências!A2572</f>
        <v>0</v>
      </c>
      <c r="H2576" s="136">
        <f>Ocorrências!H2572</f>
        <v>0</v>
      </c>
    </row>
    <row r="2577" spans="1:8" x14ac:dyDescent="0.2">
      <c r="A2577" s="156">
        <f>Ocorrências!G2573</f>
        <v>0</v>
      </c>
      <c r="B2577" s="136">
        <f>Ocorrências!B2573</f>
        <v>0</v>
      </c>
      <c r="C2577" s="136">
        <f>Ocorrências!C2573</f>
        <v>0</v>
      </c>
      <c r="D2577" s="136">
        <f>Ocorrências!D2573</f>
        <v>0</v>
      </c>
      <c r="E2577" s="136">
        <f>Ocorrências!E2573</f>
        <v>0</v>
      </c>
      <c r="F2577" s="136">
        <f>Ocorrências!F2573</f>
        <v>0</v>
      </c>
      <c r="G2577" s="135">
        <f>Ocorrências!A2573</f>
        <v>0</v>
      </c>
      <c r="H2577" s="136">
        <f>Ocorrências!H2573</f>
        <v>0</v>
      </c>
    </row>
    <row r="2578" spans="1:8" x14ac:dyDescent="0.2">
      <c r="A2578" s="156">
        <f>Ocorrências!G2574</f>
        <v>0</v>
      </c>
      <c r="B2578" s="136">
        <f>Ocorrências!B2574</f>
        <v>0</v>
      </c>
      <c r="C2578" s="136">
        <f>Ocorrências!C2574</f>
        <v>0</v>
      </c>
      <c r="D2578" s="136">
        <f>Ocorrências!D2574</f>
        <v>0</v>
      </c>
      <c r="E2578" s="136">
        <f>Ocorrências!E2574</f>
        <v>0</v>
      </c>
      <c r="F2578" s="136">
        <f>Ocorrências!F2574</f>
        <v>0</v>
      </c>
      <c r="G2578" s="135">
        <f>Ocorrências!A2574</f>
        <v>0</v>
      </c>
      <c r="H2578" s="136">
        <f>Ocorrências!H2574</f>
        <v>0</v>
      </c>
    </row>
    <row r="2579" spans="1:8" x14ac:dyDescent="0.2">
      <c r="A2579" s="156">
        <f>Ocorrências!G2575</f>
        <v>0</v>
      </c>
      <c r="B2579" s="136">
        <f>Ocorrências!B2575</f>
        <v>0</v>
      </c>
      <c r="C2579" s="136">
        <f>Ocorrências!C2575</f>
        <v>0</v>
      </c>
      <c r="D2579" s="136">
        <f>Ocorrências!D2575</f>
        <v>0</v>
      </c>
      <c r="E2579" s="136">
        <f>Ocorrências!E2575</f>
        <v>0</v>
      </c>
      <c r="F2579" s="136">
        <f>Ocorrências!F2575</f>
        <v>0</v>
      </c>
      <c r="G2579" s="135">
        <f>Ocorrências!A2575</f>
        <v>0</v>
      </c>
      <c r="H2579" s="136">
        <f>Ocorrências!H2575</f>
        <v>0</v>
      </c>
    </row>
    <row r="2580" spans="1:8" x14ac:dyDescent="0.2">
      <c r="A2580" s="156">
        <f>Ocorrências!G2576</f>
        <v>0</v>
      </c>
      <c r="B2580" s="136">
        <f>Ocorrências!B2576</f>
        <v>0</v>
      </c>
      <c r="C2580" s="136">
        <f>Ocorrências!C2576</f>
        <v>0</v>
      </c>
      <c r="D2580" s="136">
        <f>Ocorrências!D2576</f>
        <v>0</v>
      </c>
      <c r="E2580" s="136">
        <f>Ocorrências!E2576</f>
        <v>0</v>
      </c>
      <c r="F2580" s="136">
        <f>Ocorrências!F2576</f>
        <v>0</v>
      </c>
      <c r="G2580" s="135">
        <f>Ocorrências!A2576</f>
        <v>0</v>
      </c>
      <c r="H2580" s="136">
        <f>Ocorrências!H2576</f>
        <v>0</v>
      </c>
    </row>
    <row r="2581" spans="1:8" x14ac:dyDescent="0.2">
      <c r="A2581" s="156">
        <f>Ocorrências!G2577</f>
        <v>0</v>
      </c>
      <c r="B2581" s="136">
        <f>Ocorrências!B2577</f>
        <v>0</v>
      </c>
      <c r="C2581" s="136">
        <f>Ocorrências!C2577</f>
        <v>0</v>
      </c>
      <c r="D2581" s="136">
        <f>Ocorrências!D2577</f>
        <v>0</v>
      </c>
      <c r="E2581" s="136">
        <f>Ocorrências!E2577</f>
        <v>0</v>
      </c>
      <c r="F2581" s="136">
        <f>Ocorrências!F2577</f>
        <v>0</v>
      </c>
      <c r="G2581" s="135">
        <f>Ocorrências!A2577</f>
        <v>0</v>
      </c>
      <c r="H2581" s="136">
        <f>Ocorrências!H2577</f>
        <v>0</v>
      </c>
    </row>
    <row r="2582" spans="1:8" x14ac:dyDescent="0.2">
      <c r="A2582" s="156">
        <f>Ocorrências!G2578</f>
        <v>0</v>
      </c>
      <c r="B2582" s="136">
        <f>Ocorrências!B2578</f>
        <v>0</v>
      </c>
      <c r="C2582" s="136">
        <f>Ocorrências!C2578</f>
        <v>0</v>
      </c>
      <c r="D2582" s="136">
        <f>Ocorrências!D2578</f>
        <v>0</v>
      </c>
      <c r="E2582" s="136">
        <f>Ocorrências!E2578</f>
        <v>0</v>
      </c>
      <c r="F2582" s="136">
        <f>Ocorrências!F2578</f>
        <v>0</v>
      </c>
      <c r="G2582" s="135">
        <f>Ocorrências!A2578</f>
        <v>0</v>
      </c>
      <c r="H2582" s="136">
        <f>Ocorrências!H2578</f>
        <v>0</v>
      </c>
    </row>
    <row r="2583" spans="1:8" x14ac:dyDescent="0.2">
      <c r="A2583" s="156">
        <f>Ocorrências!G2579</f>
        <v>0</v>
      </c>
      <c r="B2583" s="136">
        <f>Ocorrências!B2579</f>
        <v>0</v>
      </c>
      <c r="C2583" s="136">
        <f>Ocorrências!C2579</f>
        <v>0</v>
      </c>
      <c r="D2583" s="136">
        <f>Ocorrências!D2579</f>
        <v>0</v>
      </c>
      <c r="E2583" s="136">
        <f>Ocorrências!E2579</f>
        <v>0</v>
      </c>
      <c r="F2583" s="136">
        <f>Ocorrências!F2579</f>
        <v>0</v>
      </c>
      <c r="G2583" s="135">
        <f>Ocorrências!A2579</f>
        <v>0</v>
      </c>
      <c r="H2583" s="136">
        <f>Ocorrências!H2579</f>
        <v>0</v>
      </c>
    </row>
    <row r="2584" spans="1:8" x14ac:dyDescent="0.2">
      <c r="A2584" s="156">
        <f>Ocorrências!G2580</f>
        <v>0</v>
      </c>
      <c r="B2584" s="136">
        <f>Ocorrências!B2580</f>
        <v>0</v>
      </c>
      <c r="C2584" s="136">
        <f>Ocorrências!C2580</f>
        <v>0</v>
      </c>
      <c r="D2584" s="136">
        <f>Ocorrências!D2580</f>
        <v>0</v>
      </c>
      <c r="E2584" s="136">
        <f>Ocorrências!E2580</f>
        <v>0</v>
      </c>
      <c r="F2584" s="136">
        <f>Ocorrências!F2580</f>
        <v>0</v>
      </c>
      <c r="G2584" s="135">
        <f>Ocorrências!A2580</f>
        <v>0</v>
      </c>
      <c r="H2584" s="136">
        <f>Ocorrências!H2580</f>
        <v>0</v>
      </c>
    </row>
    <row r="2585" spans="1:8" x14ac:dyDescent="0.2">
      <c r="A2585" s="156">
        <f>Ocorrências!G2581</f>
        <v>0</v>
      </c>
      <c r="B2585" s="136">
        <f>Ocorrências!B2581</f>
        <v>0</v>
      </c>
      <c r="C2585" s="136">
        <f>Ocorrências!C2581</f>
        <v>0</v>
      </c>
      <c r="D2585" s="136">
        <f>Ocorrências!D2581</f>
        <v>0</v>
      </c>
      <c r="E2585" s="136">
        <f>Ocorrências!E2581</f>
        <v>0</v>
      </c>
      <c r="F2585" s="136">
        <f>Ocorrências!F2581</f>
        <v>0</v>
      </c>
      <c r="G2585" s="135">
        <f>Ocorrências!A2581</f>
        <v>0</v>
      </c>
      <c r="H2585" s="136">
        <f>Ocorrências!H2581</f>
        <v>0</v>
      </c>
    </row>
    <row r="2586" spans="1:8" x14ac:dyDescent="0.2">
      <c r="A2586" s="156">
        <f>Ocorrências!G2582</f>
        <v>0</v>
      </c>
      <c r="B2586" s="136">
        <f>Ocorrências!B2582</f>
        <v>0</v>
      </c>
      <c r="C2586" s="136">
        <f>Ocorrências!C2582</f>
        <v>0</v>
      </c>
      <c r="D2586" s="136">
        <f>Ocorrências!D2582</f>
        <v>0</v>
      </c>
      <c r="E2586" s="136">
        <f>Ocorrências!E2582</f>
        <v>0</v>
      </c>
      <c r="F2586" s="136">
        <f>Ocorrências!F2582</f>
        <v>0</v>
      </c>
      <c r="G2586" s="135">
        <f>Ocorrências!A2582</f>
        <v>0</v>
      </c>
      <c r="H2586" s="136">
        <f>Ocorrências!H2582</f>
        <v>0</v>
      </c>
    </row>
    <row r="2587" spans="1:8" x14ac:dyDescent="0.2">
      <c r="A2587" s="156">
        <f>Ocorrências!G2583</f>
        <v>0</v>
      </c>
      <c r="B2587" s="136">
        <f>Ocorrências!B2583</f>
        <v>0</v>
      </c>
      <c r="C2587" s="136">
        <f>Ocorrências!C2583</f>
        <v>0</v>
      </c>
      <c r="D2587" s="136">
        <f>Ocorrências!D2583</f>
        <v>0</v>
      </c>
      <c r="E2587" s="136">
        <f>Ocorrências!E2583</f>
        <v>0</v>
      </c>
      <c r="F2587" s="136">
        <f>Ocorrências!F2583</f>
        <v>0</v>
      </c>
      <c r="G2587" s="135">
        <f>Ocorrências!A2583</f>
        <v>0</v>
      </c>
      <c r="H2587" s="136">
        <f>Ocorrências!H2583</f>
        <v>0</v>
      </c>
    </row>
    <row r="2588" spans="1:8" x14ac:dyDescent="0.2">
      <c r="A2588" s="156">
        <f>Ocorrências!G2584</f>
        <v>0</v>
      </c>
      <c r="B2588" s="136">
        <f>Ocorrências!B2584</f>
        <v>0</v>
      </c>
      <c r="C2588" s="136">
        <f>Ocorrências!C2584</f>
        <v>0</v>
      </c>
      <c r="D2588" s="136">
        <f>Ocorrências!D2584</f>
        <v>0</v>
      </c>
      <c r="E2588" s="136">
        <f>Ocorrências!E2584</f>
        <v>0</v>
      </c>
      <c r="F2588" s="136">
        <f>Ocorrências!F2584</f>
        <v>0</v>
      </c>
      <c r="G2588" s="135">
        <f>Ocorrências!A2584</f>
        <v>0</v>
      </c>
      <c r="H2588" s="136">
        <f>Ocorrências!H2584</f>
        <v>0</v>
      </c>
    </row>
    <row r="2589" spans="1:8" x14ac:dyDescent="0.2">
      <c r="A2589" s="156">
        <f>Ocorrências!G2585</f>
        <v>0</v>
      </c>
      <c r="B2589" s="136">
        <f>Ocorrências!B2585</f>
        <v>0</v>
      </c>
      <c r="C2589" s="136">
        <f>Ocorrências!C2585</f>
        <v>0</v>
      </c>
      <c r="D2589" s="136">
        <f>Ocorrências!D2585</f>
        <v>0</v>
      </c>
      <c r="E2589" s="136">
        <f>Ocorrências!E2585</f>
        <v>0</v>
      </c>
      <c r="F2589" s="136">
        <f>Ocorrências!F2585</f>
        <v>0</v>
      </c>
      <c r="G2589" s="135">
        <f>Ocorrências!A2585</f>
        <v>0</v>
      </c>
      <c r="H2589" s="136">
        <f>Ocorrências!H2585</f>
        <v>0</v>
      </c>
    </row>
    <row r="2590" spans="1:8" x14ac:dyDescent="0.2">
      <c r="A2590" s="156">
        <f>Ocorrências!G2586</f>
        <v>0</v>
      </c>
      <c r="B2590" s="136">
        <f>Ocorrências!B2586</f>
        <v>0</v>
      </c>
      <c r="C2590" s="136">
        <f>Ocorrências!C2586</f>
        <v>0</v>
      </c>
      <c r="D2590" s="136">
        <f>Ocorrências!D2586</f>
        <v>0</v>
      </c>
      <c r="E2590" s="136">
        <f>Ocorrências!E2586</f>
        <v>0</v>
      </c>
      <c r="F2590" s="136">
        <f>Ocorrências!F2586</f>
        <v>0</v>
      </c>
      <c r="G2590" s="135">
        <f>Ocorrências!A2586</f>
        <v>0</v>
      </c>
      <c r="H2590" s="136">
        <f>Ocorrências!H2586</f>
        <v>0</v>
      </c>
    </row>
    <row r="2591" spans="1:8" x14ac:dyDescent="0.2">
      <c r="A2591" s="156">
        <f>Ocorrências!G2587</f>
        <v>0</v>
      </c>
      <c r="B2591" s="136">
        <f>Ocorrências!B2587</f>
        <v>0</v>
      </c>
      <c r="C2591" s="136">
        <f>Ocorrências!C2587</f>
        <v>0</v>
      </c>
      <c r="D2591" s="136">
        <f>Ocorrências!D2587</f>
        <v>0</v>
      </c>
      <c r="E2591" s="136">
        <f>Ocorrências!E2587</f>
        <v>0</v>
      </c>
      <c r="F2591" s="136">
        <f>Ocorrências!F2587</f>
        <v>0</v>
      </c>
      <c r="G2591" s="135">
        <f>Ocorrências!A2587</f>
        <v>0</v>
      </c>
      <c r="H2591" s="136">
        <f>Ocorrências!H2587</f>
        <v>0</v>
      </c>
    </row>
    <row r="2592" spans="1:8" x14ac:dyDescent="0.2">
      <c r="A2592" s="156">
        <f>Ocorrências!G2588</f>
        <v>0</v>
      </c>
      <c r="B2592" s="136">
        <f>Ocorrências!B2588</f>
        <v>0</v>
      </c>
      <c r="C2592" s="136">
        <f>Ocorrências!C2588</f>
        <v>0</v>
      </c>
      <c r="D2592" s="136">
        <f>Ocorrências!D2588</f>
        <v>0</v>
      </c>
      <c r="E2592" s="136">
        <f>Ocorrências!E2588</f>
        <v>0</v>
      </c>
      <c r="F2592" s="136">
        <f>Ocorrências!F2588</f>
        <v>0</v>
      </c>
      <c r="G2592" s="135">
        <f>Ocorrências!A2588</f>
        <v>0</v>
      </c>
      <c r="H2592" s="136">
        <f>Ocorrências!H2588</f>
        <v>0</v>
      </c>
    </row>
    <row r="2593" spans="1:8" x14ac:dyDescent="0.2">
      <c r="A2593" s="156">
        <f>Ocorrências!G2589</f>
        <v>0</v>
      </c>
      <c r="B2593" s="136">
        <f>Ocorrências!B2589</f>
        <v>0</v>
      </c>
      <c r="C2593" s="136">
        <f>Ocorrências!C2589</f>
        <v>0</v>
      </c>
      <c r="D2593" s="136">
        <f>Ocorrências!D2589</f>
        <v>0</v>
      </c>
      <c r="E2593" s="136">
        <f>Ocorrências!E2589</f>
        <v>0</v>
      </c>
      <c r="F2593" s="136">
        <f>Ocorrências!F2589</f>
        <v>0</v>
      </c>
      <c r="G2593" s="135">
        <f>Ocorrências!A2589</f>
        <v>0</v>
      </c>
      <c r="H2593" s="136">
        <f>Ocorrências!H2589</f>
        <v>0</v>
      </c>
    </row>
    <row r="2594" spans="1:8" x14ac:dyDescent="0.2">
      <c r="A2594" s="156">
        <f>Ocorrências!G2590</f>
        <v>0</v>
      </c>
      <c r="B2594" s="136">
        <f>Ocorrências!B2590</f>
        <v>0</v>
      </c>
      <c r="C2594" s="136">
        <f>Ocorrências!C2590</f>
        <v>0</v>
      </c>
      <c r="D2594" s="136">
        <f>Ocorrências!D2590</f>
        <v>0</v>
      </c>
      <c r="E2594" s="136">
        <f>Ocorrências!E2590</f>
        <v>0</v>
      </c>
      <c r="F2594" s="136">
        <f>Ocorrências!F2590</f>
        <v>0</v>
      </c>
      <c r="G2594" s="135">
        <f>Ocorrências!A2590</f>
        <v>0</v>
      </c>
      <c r="H2594" s="136">
        <f>Ocorrências!H2590</f>
        <v>0</v>
      </c>
    </row>
    <row r="2595" spans="1:8" x14ac:dyDescent="0.2">
      <c r="A2595" s="156">
        <f>Ocorrências!G2591</f>
        <v>0</v>
      </c>
      <c r="B2595" s="136">
        <f>Ocorrências!B2591</f>
        <v>0</v>
      </c>
      <c r="C2595" s="136">
        <f>Ocorrências!C2591</f>
        <v>0</v>
      </c>
      <c r="D2595" s="136">
        <f>Ocorrências!D2591</f>
        <v>0</v>
      </c>
      <c r="E2595" s="136">
        <f>Ocorrências!E2591</f>
        <v>0</v>
      </c>
      <c r="F2595" s="136">
        <f>Ocorrências!F2591</f>
        <v>0</v>
      </c>
      <c r="G2595" s="135">
        <f>Ocorrências!A2591</f>
        <v>0</v>
      </c>
      <c r="H2595" s="136">
        <f>Ocorrências!H2591</f>
        <v>0</v>
      </c>
    </row>
    <row r="2596" spans="1:8" x14ac:dyDescent="0.2">
      <c r="A2596" s="156">
        <f>Ocorrências!G2592</f>
        <v>0</v>
      </c>
      <c r="B2596" s="136">
        <f>Ocorrências!B2592</f>
        <v>0</v>
      </c>
      <c r="C2596" s="136">
        <f>Ocorrências!C2592</f>
        <v>0</v>
      </c>
      <c r="D2596" s="136">
        <f>Ocorrências!D2592</f>
        <v>0</v>
      </c>
      <c r="E2596" s="136">
        <f>Ocorrências!E2592</f>
        <v>0</v>
      </c>
      <c r="F2596" s="136">
        <f>Ocorrências!F2592</f>
        <v>0</v>
      </c>
      <c r="G2596" s="135">
        <f>Ocorrências!A2592</f>
        <v>0</v>
      </c>
      <c r="H2596" s="136">
        <f>Ocorrências!H2592</f>
        <v>0</v>
      </c>
    </row>
    <row r="2597" spans="1:8" x14ac:dyDescent="0.2">
      <c r="A2597" s="156">
        <f>Ocorrências!G2593</f>
        <v>0</v>
      </c>
      <c r="B2597" s="136">
        <f>Ocorrências!B2593</f>
        <v>0</v>
      </c>
      <c r="C2597" s="136">
        <f>Ocorrências!C2593</f>
        <v>0</v>
      </c>
      <c r="D2597" s="136">
        <f>Ocorrências!D2593</f>
        <v>0</v>
      </c>
      <c r="E2597" s="136">
        <f>Ocorrências!E2593</f>
        <v>0</v>
      </c>
      <c r="F2597" s="136">
        <f>Ocorrências!F2593</f>
        <v>0</v>
      </c>
      <c r="G2597" s="135">
        <f>Ocorrências!A2593</f>
        <v>0</v>
      </c>
      <c r="H2597" s="136">
        <f>Ocorrências!H2593</f>
        <v>0</v>
      </c>
    </row>
    <row r="2598" spans="1:8" x14ac:dyDescent="0.2">
      <c r="A2598" s="156">
        <f>Ocorrências!G2594</f>
        <v>0</v>
      </c>
      <c r="B2598" s="136">
        <f>Ocorrências!B2594</f>
        <v>0</v>
      </c>
      <c r="C2598" s="136">
        <f>Ocorrências!C2594</f>
        <v>0</v>
      </c>
      <c r="D2598" s="136">
        <f>Ocorrências!D2594</f>
        <v>0</v>
      </c>
      <c r="E2598" s="136">
        <f>Ocorrências!E2594</f>
        <v>0</v>
      </c>
      <c r="F2598" s="136">
        <f>Ocorrências!F2594</f>
        <v>0</v>
      </c>
      <c r="G2598" s="135">
        <f>Ocorrências!A2594</f>
        <v>0</v>
      </c>
      <c r="H2598" s="136">
        <f>Ocorrências!H2594</f>
        <v>0</v>
      </c>
    </row>
    <row r="2599" spans="1:8" x14ac:dyDescent="0.2">
      <c r="A2599" s="156">
        <f>Ocorrências!G2595</f>
        <v>0</v>
      </c>
      <c r="B2599" s="136">
        <f>Ocorrências!B2595</f>
        <v>0</v>
      </c>
      <c r="C2599" s="136">
        <f>Ocorrências!C2595</f>
        <v>0</v>
      </c>
      <c r="D2599" s="136">
        <f>Ocorrências!D2595</f>
        <v>0</v>
      </c>
      <c r="E2599" s="136">
        <f>Ocorrências!E2595</f>
        <v>0</v>
      </c>
      <c r="F2599" s="136">
        <f>Ocorrências!F2595</f>
        <v>0</v>
      </c>
      <c r="G2599" s="135">
        <f>Ocorrências!A2595</f>
        <v>0</v>
      </c>
      <c r="H2599" s="136">
        <f>Ocorrências!H2595</f>
        <v>0</v>
      </c>
    </row>
    <row r="2600" spans="1:8" x14ac:dyDescent="0.2">
      <c r="A2600" s="156">
        <f>Ocorrências!G2596</f>
        <v>0</v>
      </c>
      <c r="B2600" s="136">
        <f>Ocorrências!B2596</f>
        <v>0</v>
      </c>
      <c r="C2600" s="136">
        <f>Ocorrências!C2596</f>
        <v>0</v>
      </c>
      <c r="D2600" s="136">
        <f>Ocorrências!D2596</f>
        <v>0</v>
      </c>
      <c r="E2600" s="136">
        <f>Ocorrências!E2596</f>
        <v>0</v>
      </c>
      <c r="F2600" s="136">
        <f>Ocorrências!F2596</f>
        <v>0</v>
      </c>
      <c r="G2600" s="135">
        <f>Ocorrências!A2596</f>
        <v>0</v>
      </c>
      <c r="H2600" s="136">
        <f>Ocorrências!H2596</f>
        <v>0</v>
      </c>
    </row>
    <row r="2601" spans="1:8" x14ac:dyDescent="0.2">
      <c r="A2601" s="156">
        <f>Ocorrências!G2597</f>
        <v>0</v>
      </c>
      <c r="B2601" s="136">
        <f>Ocorrências!B2597</f>
        <v>0</v>
      </c>
      <c r="C2601" s="136">
        <f>Ocorrências!C2597</f>
        <v>0</v>
      </c>
      <c r="D2601" s="136">
        <f>Ocorrências!D2597</f>
        <v>0</v>
      </c>
      <c r="E2601" s="136">
        <f>Ocorrências!E2597</f>
        <v>0</v>
      </c>
      <c r="F2601" s="136">
        <f>Ocorrências!F2597</f>
        <v>0</v>
      </c>
      <c r="G2601" s="135">
        <f>Ocorrências!A2597</f>
        <v>0</v>
      </c>
      <c r="H2601" s="136">
        <f>Ocorrências!H2597</f>
        <v>0</v>
      </c>
    </row>
    <row r="2602" spans="1:8" x14ac:dyDescent="0.2">
      <c r="A2602" s="156">
        <f>Ocorrências!G2598</f>
        <v>0</v>
      </c>
      <c r="B2602" s="136">
        <f>Ocorrências!B2598</f>
        <v>0</v>
      </c>
      <c r="C2602" s="136">
        <f>Ocorrências!C2598</f>
        <v>0</v>
      </c>
      <c r="D2602" s="136">
        <f>Ocorrências!D2598</f>
        <v>0</v>
      </c>
      <c r="E2602" s="136">
        <f>Ocorrências!E2598</f>
        <v>0</v>
      </c>
      <c r="F2602" s="136">
        <f>Ocorrências!F2598</f>
        <v>0</v>
      </c>
      <c r="G2602" s="135">
        <f>Ocorrências!A2598</f>
        <v>0</v>
      </c>
      <c r="H2602" s="136">
        <f>Ocorrências!H2598</f>
        <v>0</v>
      </c>
    </row>
    <row r="2603" spans="1:8" x14ac:dyDescent="0.2">
      <c r="A2603" s="156">
        <f>Ocorrências!G2599</f>
        <v>0</v>
      </c>
      <c r="B2603" s="136">
        <f>Ocorrências!B2599</f>
        <v>0</v>
      </c>
      <c r="C2603" s="136">
        <f>Ocorrências!C2599</f>
        <v>0</v>
      </c>
      <c r="D2603" s="136">
        <f>Ocorrências!D2599</f>
        <v>0</v>
      </c>
      <c r="E2603" s="136">
        <f>Ocorrências!E2599</f>
        <v>0</v>
      </c>
      <c r="F2603" s="136">
        <f>Ocorrências!F2599</f>
        <v>0</v>
      </c>
      <c r="G2603" s="135">
        <f>Ocorrências!A2599</f>
        <v>0</v>
      </c>
      <c r="H2603" s="136">
        <f>Ocorrências!H2599</f>
        <v>0</v>
      </c>
    </row>
    <row r="2604" spans="1:8" x14ac:dyDescent="0.2">
      <c r="A2604" s="156">
        <f>Ocorrências!G2600</f>
        <v>0</v>
      </c>
      <c r="B2604" s="136">
        <f>Ocorrências!B2600</f>
        <v>0</v>
      </c>
      <c r="C2604" s="136">
        <f>Ocorrências!C2600</f>
        <v>0</v>
      </c>
      <c r="D2604" s="136">
        <f>Ocorrências!D2600</f>
        <v>0</v>
      </c>
      <c r="E2604" s="136">
        <f>Ocorrências!E2600</f>
        <v>0</v>
      </c>
      <c r="F2604" s="136">
        <f>Ocorrências!F2600</f>
        <v>0</v>
      </c>
      <c r="G2604" s="135">
        <f>Ocorrências!A2600</f>
        <v>0</v>
      </c>
      <c r="H2604" s="136">
        <f>Ocorrências!H2600</f>
        <v>0</v>
      </c>
    </row>
    <row r="2605" spans="1:8" x14ac:dyDescent="0.2">
      <c r="A2605" s="156">
        <f>Ocorrências!G2601</f>
        <v>0</v>
      </c>
      <c r="B2605" s="136">
        <f>Ocorrências!B2601</f>
        <v>0</v>
      </c>
      <c r="C2605" s="136">
        <f>Ocorrências!C2601</f>
        <v>0</v>
      </c>
      <c r="D2605" s="136">
        <f>Ocorrências!D2601</f>
        <v>0</v>
      </c>
      <c r="E2605" s="136">
        <f>Ocorrências!E2601</f>
        <v>0</v>
      </c>
      <c r="F2605" s="136">
        <f>Ocorrências!F2601</f>
        <v>0</v>
      </c>
      <c r="G2605" s="135">
        <f>Ocorrências!A2601</f>
        <v>0</v>
      </c>
      <c r="H2605" s="136">
        <f>Ocorrências!H2601</f>
        <v>0</v>
      </c>
    </row>
    <row r="2606" spans="1:8" x14ac:dyDescent="0.2">
      <c r="A2606" s="156">
        <f>Ocorrências!G2602</f>
        <v>0</v>
      </c>
      <c r="B2606" s="136">
        <f>Ocorrências!B2602</f>
        <v>0</v>
      </c>
      <c r="C2606" s="136">
        <f>Ocorrências!C2602</f>
        <v>0</v>
      </c>
      <c r="D2606" s="136">
        <f>Ocorrências!D2602</f>
        <v>0</v>
      </c>
      <c r="E2606" s="136">
        <f>Ocorrências!E2602</f>
        <v>0</v>
      </c>
      <c r="F2606" s="136">
        <f>Ocorrências!F2602</f>
        <v>0</v>
      </c>
      <c r="G2606" s="135">
        <f>Ocorrências!A2602</f>
        <v>0</v>
      </c>
      <c r="H2606" s="136">
        <f>Ocorrências!H2602</f>
        <v>0</v>
      </c>
    </row>
    <row r="2607" spans="1:8" x14ac:dyDescent="0.2">
      <c r="A2607" s="156">
        <f>Ocorrências!G2603</f>
        <v>0</v>
      </c>
      <c r="B2607" s="136">
        <f>Ocorrências!B2603</f>
        <v>0</v>
      </c>
      <c r="C2607" s="136">
        <f>Ocorrências!C2603</f>
        <v>0</v>
      </c>
      <c r="D2607" s="136">
        <f>Ocorrências!D2603</f>
        <v>0</v>
      </c>
      <c r="E2607" s="136">
        <f>Ocorrências!E2603</f>
        <v>0</v>
      </c>
      <c r="F2607" s="136">
        <f>Ocorrências!F2603</f>
        <v>0</v>
      </c>
      <c r="G2607" s="135">
        <f>Ocorrências!A2603</f>
        <v>0</v>
      </c>
      <c r="H2607" s="136">
        <f>Ocorrências!H2603</f>
        <v>0</v>
      </c>
    </row>
    <row r="2608" spans="1:8" x14ac:dyDescent="0.2">
      <c r="A2608" s="156">
        <f>Ocorrências!G2604</f>
        <v>0</v>
      </c>
      <c r="B2608" s="136">
        <f>Ocorrências!B2604</f>
        <v>0</v>
      </c>
      <c r="C2608" s="136">
        <f>Ocorrências!C2604</f>
        <v>0</v>
      </c>
      <c r="D2608" s="136">
        <f>Ocorrências!D2604</f>
        <v>0</v>
      </c>
      <c r="E2608" s="136">
        <f>Ocorrências!E2604</f>
        <v>0</v>
      </c>
      <c r="F2608" s="136">
        <f>Ocorrências!F2604</f>
        <v>0</v>
      </c>
      <c r="G2608" s="135">
        <f>Ocorrências!A2604</f>
        <v>0</v>
      </c>
      <c r="H2608" s="136">
        <f>Ocorrências!H2604</f>
        <v>0</v>
      </c>
    </row>
    <row r="2609" spans="1:8" x14ac:dyDescent="0.2">
      <c r="A2609" s="156">
        <f>Ocorrências!G2605</f>
        <v>0</v>
      </c>
      <c r="B2609" s="136">
        <f>Ocorrências!B2605</f>
        <v>0</v>
      </c>
      <c r="C2609" s="136">
        <f>Ocorrências!C2605</f>
        <v>0</v>
      </c>
      <c r="D2609" s="136">
        <f>Ocorrências!D2605</f>
        <v>0</v>
      </c>
      <c r="E2609" s="136">
        <f>Ocorrências!E2605</f>
        <v>0</v>
      </c>
      <c r="F2609" s="136">
        <f>Ocorrências!F2605</f>
        <v>0</v>
      </c>
      <c r="G2609" s="135">
        <f>Ocorrências!A2605</f>
        <v>0</v>
      </c>
      <c r="H2609" s="136">
        <f>Ocorrências!H2605</f>
        <v>0</v>
      </c>
    </row>
    <row r="2610" spans="1:8" x14ac:dyDescent="0.2">
      <c r="A2610" s="156">
        <f>Ocorrências!G2606</f>
        <v>0</v>
      </c>
      <c r="B2610" s="136">
        <f>Ocorrências!B2606</f>
        <v>0</v>
      </c>
      <c r="C2610" s="136">
        <f>Ocorrências!C2606</f>
        <v>0</v>
      </c>
      <c r="D2610" s="136">
        <f>Ocorrências!D2606</f>
        <v>0</v>
      </c>
      <c r="E2610" s="136">
        <f>Ocorrências!E2606</f>
        <v>0</v>
      </c>
      <c r="F2610" s="136">
        <f>Ocorrências!F2606</f>
        <v>0</v>
      </c>
      <c r="G2610" s="135">
        <f>Ocorrências!A2606</f>
        <v>0</v>
      </c>
      <c r="H2610" s="136">
        <f>Ocorrências!H2606</f>
        <v>0</v>
      </c>
    </row>
    <row r="2611" spans="1:8" x14ac:dyDescent="0.2">
      <c r="A2611" s="156">
        <f>Ocorrências!G2607</f>
        <v>0</v>
      </c>
      <c r="B2611" s="136">
        <f>Ocorrências!B2607</f>
        <v>0</v>
      </c>
      <c r="C2611" s="136">
        <f>Ocorrências!C2607</f>
        <v>0</v>
      </c>
      <c r="D2611" s="136">
        <f>Ocorrências!D2607</f>
        <v>0</v>
      </c>
      <c r="E2611" s="136">
        <f>Ocorrências!E2607</f>
        <v>0</v>
      </c>
      <c r="F2611" s="136">
        <f>Ocorrências!F2607</f>
        <v>0</v>
      </c>
      <c r="G2611" s="135">
        <f>Ocorrências!A2607</f>
        <v>0</v>
      </c>
      <c r="H2611" s="136">
        <f>Ocorrências!H2607</f>
        <v>0</v>
      </c>
    </row>
    <row r="2612" spans="1:8" x14ac:dyDescent="0.2">
      <c r="A2612" s="156">
        <f>Ocorrências!G2608</f>
        <v>0</v>
      </c>
      <c r="B2612" s="136">
        <f>Ocorrências!B2608</f>
        <v>0</v>
      </c>
      <c r="C2612" s="136">
        <f>Ocorrências!C2608</f>
        <v>0</v>
      </c>
      <c r="D2612" s="136">
        <f>Ocorrências!D2608</f>
        <v>0</v>
      </c>
      <c r="E2612" s="136">
        <f>Ocorrências!E2608</f>
        <v>0</v>
      </c>
      <c r="F2612" s="136">
        <f>Ocorrências!F2608</f>
        <v>0</v>
      </c>
      <c r="G2612" s="135">
        <f>Ocorrências!A2608</f>
        <v>0</v>
      </c>
      <c r="H2612" s="136">
        <f>Ocorrências!H2608</f>
        <v>0</v>
      </c>
    </row>
    <row r="2613" spans="1:8" x14ac:dyDescent="0.2">
      <c r="A2613" s="156">
        <f>Ocorrências!G2609</f>
        <v>0</v>
      </c>
      <c r="B2613" s="136">
        <f>Ocorrências!B2609</f>
        <v>0</v>
      </c>
      <c r="C2613" s="136">
        <f>Ocorrências!C2609</f>
        <v>0</v>
      </c>
      <c r="D2613" s="136">
        <f>Ocorrências!D2609</f>
        <v>0</v>
      </c>
      <c r="E2613" s="136">
        <f>Ocorrências!E2609</f>
        <v>0</v>
      </c>
      <c r="F2613" s="136">
        <f>Ocorrências!F2609</f>
        <v>0</v>
      </c>
      <c r="G2613" s="135">
        <f>Ocorrências!A2609</f>
        <v>0</v>
      </c>
      <c r="H2613" s="136">
        <f>Ocorrências!H2609</f>
        <v>0</v>
      </c>
    </row>
    <row r="2614" spans="1:8" x14ac:dyDescent="0.2">
      <c r="A2614" s="156">
        <f>Ocorrências!G2610</f>
        <v>0</v>
      </c>
      <c r="B2614" s="136">
        <f>Ocorrências!B2610</f>
        <v>0</v>
      </c>
      <c r="C2614" s="136">
        <f>Ocorrências!C2610</f>
        <v>0</v>
      </c>
      <c r="D2614" s="136">
        <f>Ocorrências!D2610</f>
        <v>0</v>
      </c>
      <c r="E2614" s="136">
        <f>Ocorrências!E2610</f>
        <v>0</v>
      </c>
      <c r="F2614" s="136">
        <f>Ocorrências!F2610</f>
        <v>0</v>
      </c>
      <c r="G2614" s="135">
        <f>Ocorrências!A2610</f>
        <v>0</v>
      </c>
      <c r="H2614" s="136">
        <f>Ocorrências!H2610</f>
        <v>0</v>
      </c>
    </row>
    <row r="2615" spans="1:8" x14ac:dyDescent="0.2">
      <c r="A2615" s="156">
        <f>Ocorrências!G2611</f>
        <v>0</v>
      </c>
      <c r="B2615" s="136">
        <f>Ocorrências!B2611</f>
        <v>0</v>
      </c>
      <c r="C2615" s="136">
        <f>Ocorrências!C2611</f>
        <v>0</v>
      </c>
      <c r="D2615" s="136">
        <f>Ocorrências!D2611</f>
        <v>0</v>
      </c>
      <c r="E2615" s="136">
        <f>Ocorrências!E2611</f>
        <v>0</v>
      </c>
      <c r="F2615" s="136">
        <f>Ocorrências!F2611</f>
        <v>0</v>
      </c>
      <c r="G2615" s="135">
        <f>Ocorrências!A2611</f>
        <v>0</v>
      </c>
      <c r="H2615" s="136">
        <f>Ocorrências!H2611</f>
        <v>0</v>
      </c>
    </row>
    <row r="2616" spans="1:8" x14ac:dyDescent="0.2">
      <c r="A2616" s="156">
        <f>Ocorrências!G2612</f>
        <v>0</v>
      </c>
      <c r="B2616" s="136">
        <f>Ocorrências!B2612</f>
        <v>0</v>
      </c>
      <c r="C2616" s="136">
        <f>Ocorrências!C2612</f>
        <v>0</v>
      </c>
      <c r="D2616" s="136">
        <f>Ocorrências!D2612</f>
        <v>0</v>
      </c>
      <c r="E2616" s="136">
        <f>Ocorrências!E2612</f>
        <v>0</v>
      </c>
      <c r="F2616" s="136">
        <f>Ocorrências!F2612</f>
        <v>0</v>
      </c>
      <c r="G2616" s="135">
        <f>Ocorrências!A2612</f>
        <v>0</v>
      </c>
      <c r="H2616" s="136">
        <f>Ocorrências!H2612</f>
        <v>0</v>
      </c>
    </row>
    <row r="2617" spans="1:8" x14ac:dyDescent="0.2">
      <c r="A2617" s="156">
        <f>Ocorrências!G2613</f>
        <v>0</v>
      </c>
      <c r="B2617" s="136">
        <f>Ocorrências!B2613</f>
        <v>0</v>
      </c>
      <c r="C2617" s="136">
        <f>Ocorrências!C2613</f>
        <v>0</v>
      </c>
      <c r="D2617" s="136">
        <f>Ocorrências!D2613</f>
        <v>0</v>
      </c>
      <c r="E2617" s="136">
        <f>Ocorrências!E2613</f>
        <v>0</v>
      </c>
      <c r="F2617" s="136">
        <f>Ocorrências!F2613</f>
        <v>0</v>
      </c>
      <c r="G2617" s="135">
        <f>Ocorrências!A2613</f>
        <v>0</v>
      </c>
      <c r="H2617" s="136">
        <f>Ocorrências!H2613</f>
        <v>0</v>
      </c>
    </row>
    <row r="2618" spans="1:8" x14ac:dyDescent="0.2">
      <c r="A2618" s="156">
        <f>Ocorrências!G2614</f>
        <v>0</v>
      </c>
      <c r="B2618" s="136">
        <f>Ocorrências!B2614</f>
        <v>0</v>
      </c>
      <c r="C2618" s="136">
        <f>Ocorrências!C2614</f>
        <v>0</v>
      </c>
      <c r="D2618" s="136">
        <f>Ocorrências!D2614</f>
        <v>0</v>
      </c>
      <c r="E2618" s="136">
        <f>Ocorrências!E2614</f>
        <v>0</v>
      </c>
      <c r="F2618" s="136">
        <f>Ocorrências!F2614</f>
        <v>0</v>
      </c>
      <c r="G2618" s="135">
        <f>Ocorrências!A2614</f>
        <v>0</v>
      </c>
      <c r="H2618" s="136">
        <f>Ocorrências!H2614</f>
        <v>0</v>
      </c>
    </row>
    <row r="2619" spans="1:8" x14ac:dyDescent="0.2">
      <c r="A2619" s="156">
        <f>Ocorrências!G2615</f>
        <v>0</v>
      </c>
      <c r="B2619" s="136">
        <f>Ocorrências!B2615</f>
        <v>0</v>
      </c>
      <c r="C2619" s="136">
        <f>Ocorrências!C2615</f>
        <v>0</v>
      </c>
      <c r="D2619" s="136">
        <f>Ocorrências!D2615</f>
        <v>0</v>
      </c>
      <c r="E2619" s="136">
        <f>Ocorrências!E2615</f>
        <v>0</v>
      </c>
      <c r="F2619" s="136">
        <f>Ocorrências!F2615</f>
        <v>0</v>
      </c>
      <c r="G2619" s="135">
        <f>Ocorrências!A2615</f>
        <v>0</v>
      </c>
      <c r="H2619" s="136">
        <f>Ocorrências!H2615</f>
        <v>0</v>
      </c>
    </row>
    <row r="2620" spans="1:8" x14ac:dyDescent="0.2">
      <c r="A2620" s="156">
        <f>Ocorrências!G2616</f>
        <v>0</v>
      </c>
      <c r="B2620" s="136">
        <f>Ocorrências!B2616</f>
        <v>0</v>
      </c>
      <c r="C2620" s="136">
        <f>Ocorrências!C2616</f>
        <v>0</v>
      </c>
      <c r="D2620" s="136">
        <f>Ocorrências!D2616</f>
        <v>0</v>
      </c>
      <c r="E2620" s="136">
        <f>Ocorrências!E2616</f>
        <v>0</v>
      </c>
      <c r="F2620" s="136">
        <f>Ocorrências!F2616</f>
        <v>0</v>
      </c>
      <c r="G2620" s="135">
        <f>Ocorrências!A2616</f>
        <v>0</v>
      </c>
      <c r="H2620" s="136">
        <f>Ocorrências!H2616</f>
        <v>0</v>
      </c>
    </row>
    <row r="2621" spans="1:8" x14ac:dyDescent="0.2">
      <c r="A2621" s="156">
        <f>Ocorrências!G2617</f>
        <v>0</v>
      </c>
      <c r="B2621" s="136">
        <f>Ocorrências!B2617</f>
        <v>0</v>
      </c>
      <c r="C2621" s="136">
        <f>Ocorrências!C2617</f>
        <v>0</v>
      </c>
      <c r="D2621" s="136">
        <f>Ocorrências!D2617</f>
        <v>0</v>
      </c>
      <c r="E2621" s="136">
        <f>Ocorrências!E2617</f>
        <v>0</v>
      </c>
      <c r="F2621" s="136">
        <f>Ocorrências!F2617</f>
        <v>0</v>
      </c>
      <c r="G2621" s="135">
        <f>Ocorrências!A2617</f>
        <v>0</v>
      </c>
      <c r="H2621" s="136">
        <f>Ocorrências!H2617</f>
        <v>0</v>
      </c>
    </row>
    <row r="2622" spans="1:8" x14ac:dyDescent="0.2">
      <c r="A2622" s="156">
        <f>Ocorrências!G2618</f>
        <v>0</v>
      </c>
      <c r="B2622" s="136">
        <f>Ocorrências!B2618</f>
        <v>0</v>
      </c>
      <c r="C2622" s="136">
        <f>Ocorrências!C2618</f>
        <v>0</v>
      </c>
      <c r="D2622" s="136">
        <f>Ocorrências!D2618</f>
        <v>0</v>
      </c>
      <c r="E2622" s="136">
        <f>Ocorrências!E2618</f>
        <v>0</v>
      </c>
      <c r="F2622" s="136">
        <f>Ocorrências!F2618</f>
        <v>0</v>
      </c>
      <c r="G2622" s="135">
        <f>Ocorrências!A2618</f>
        <v>0</v>
      </c>
      <c r="H2622" s="136">
        <f>Ocorrências!H2618</f>
        <v>0</v>
      </c>
    </row>
    <row r="2623" spans="1:8" x14ac:dyDescent="0.2">
      <c r="A2623" s="156">
        <f>Ocorrências!G2619</f>
        <v>0</v>
      </c>
      <c r="B2623" s="136">
        <f>Ocorrências!B2619</f>
        <v>0</v>
      </c>
      <c r="C2623" s="136">
        <f>Ocorrências!C2619</f>
        <v>0</v>
      </c>
      <c r="D2623" s="136">
        <f>Ocorrências!D2619</f>
        <v>0</v>
      </c>
      <c r="E2623" s="136">
        <f>Ocorrências!E2619</f>
        <v>0</v>
      </c>
      <c r="F2623" s="136">
        <f>Ocorrências!F2619</f>
        <v>0</v>
      </c>
      <c r="G2623" s="135">
        <f>Ocorrências!A2619</f>
        <v>0</v>
      </c>
      <c r="H2623" s="136">
        <f>Ocorrências!H2619</f>
        <v>0</v>
      </c>
    </row>
    <row r="2624" spans="1:8" x14ac:dyDescent="0.2">
      <c r="A2624" s="156">
        <f>Ocorrências!G2620</f>
        <v>0</v>
      </c>
      <c r="B2624" s="136">
        <f>Ocorrências!B2620</f>
        <v>0</v>
      </c>
      <c r="C2624" s="136">
        <f>Ocorrências!C2620</f>
        <v>0</v>
      </c>
      <c r="D2624" s="136">
        <f>Ocorrências!D2620</f>
        <v>0</v>
      </c>
      <c r="E2624" s="136">
        <f>Ocorrências!E2620</f>
        <v>0</v>
      </c>
      <c r="F2624" s="136">
        <f>Ocorrências!F2620</f>
        <v>0</v>
      </c>
      <c r="G2624" s="135">
        <f>Ocorrências!A2620</f>
        <v>0</v>
      </c>
      <c r="H2624" s="136">
        <f>Ocorrências!H2620</f>
        <v>0</v>
      </c>
    </row>
    <row r="2625" spans="1:8" x14ac:dyDescent="0.2">
      <c r="A2625" s="156">
        <f>Ocorrências!G2621</f>
        <v>0</v>
      </c>
      <c r="B2625" s="136">
        <f>Ocorrências!B2621</f>
        <v>0</v>
      </c>
      <c r="C2625" s="136">
        <f>Ocorrências!C2621</f>
        <v>0</v>
      </c>
      <c r="D2625" s="136">
        <f>Ocorrências!D2621</f>
        <v>0</v>
      </c>
      <c r="E2625" s="136">
        <f>Ocorrências!E2621</f>
        <v>0</v>
      </c>
      <c r="F2625" s="136">
        <f>Ocorrências!F2621</f>
        <v>0</v>
      </c>
      <c r="G2625" s="135">
        <f>Ocorrências!A2621</f>
        <v>0</v>
      </c>
      <c r="H2625" s="136">
        <f>Ocorrências!H2621</f>
        <v>0</v>
      </c>
    </row>
    <row r="2626" spans="1:8" x14ac:dyDescent="0.2">
      <c r="A2626" s="156">
        <f>Ocorrências!G2622</f>
        <v>0</v>
      </c>
      <c r="B2626" s="136">
        <f>Ocorrências!B2622</f>
        <v>0</v>
      </c>
      <c r="C2626" s="136">
        <f>Ocorrências!C2622</f>
        <v>0</v>
      </c>
      <c r="D2626" s="136">
        <f>Ocorrências!D2622</f>
        <v>0</v>
      </c>
      <c r="E2626" s="136">
        <f>Ocorrências!E2622</f>
        <v>0</v>
      </c>
      <c r="F2626" s="136">
        <f>Ocorrências!F2622</f>
        <v>0</v>
      </c>
      <c r="G2626" s="135">
        <f>Ocorrências!A2622</f>
        <v>0</v>
      </c>
      <c r="H2626" s="136">
        <f>Ocorrências!H2622</f>
        <v>0</v>
      </c>
    </row>
    <row r="2627" spans="1:8" x14ac:dyDescent="0.2">
      <c r="A2627" s="156">
        <f>Ocorrências!G2623</f>
        <v>0</v>
      </c>
      <c r="B2627" s="136">
        <f>Ocorrências!B2623</f>
        <v>0</v>
      </c>
      <c r="C2627" s="136">
        <f>Ocorrências!C2623</f>
        <v>0</v>
      </c>
      <c r="D2627" s="136">
        <f>Ocorrências!D2623</f>
        <v>0</v>
      </c>
      <c r="E2627" s="136">
        <f>Ocorrências!E2623</f>
        <v>0</v>
      </c>
      <c r="F2627" s="136">
        <f>Ocorrências!F2623</f>
        <v>0</v>
      </c>
      <c r="G2627" s="135">
        <f>Ocorrências!A2623</f>
        <v>0</v>
      </c>
      <c r="H2627" s="136">
        <f>Ocorrências!H2623</f>
        <v>0</v>
      </c>
    </row>
    <row r="2628" spans="1:8" x14ac:dyDescent="0.2">
      <c r="A2628" s="156">
        <f>Ocorrências!G2624</f>
        <v>0</v>
      </c>
      <c r="B2628" s="136">
        <f>Ocorrências!B2624</f>
        <v>0</v>
      </c>
      <c r="C2628" s="136">
        <f>Ocorrências!C2624</f>
        <v>0</v>
      </c>
      <c r="D2628" s="136">
        <f>Ocorrências!D2624</f>
        <v>0</v>
      </c>
      <c r="E2628" s="136">
        <f>Ocorrências!E2624</f>
        <v>0</v>
      </c>
      <c r="F2628" s="136">
        <f>Ocorrências!F2624</f>
        <v>0</v>
      </c>
      <c r="G2628" s="135">
        <f>Ocorrências!A2624</f>
        <v>0</v>
      </c>
      <c r="H2628" s="136">
        <f>Ocorrências!H2624</f>
        <v>0</v>
      </c>
    </row>
    <row r="2629" spans="1:8" x14ac:dyDescent="0.2">
      <c r="A2629" s="156">
        <f>Ocorrências!G2625</f>
        <v>0</v>
      </c>
      <c r="B2629" s="136">
        <f>Ocorrências!B2625</f>
        <v>0</v>
      </c>
      <c r="C2629" s="136">
        <f>Ocorrências!C2625</f>
        <v>0</v>
      </c>
      <c r="D2629" s="136">
        <f>Ocorrências!D2625</f>
        <v>0</v>
      </c>
      <c r="E2629" s="136">
        <f>Ocorrências!E2625</f>
        <v>0</v>
      </c>
      <c r="F2629" s="136">
        <f>Ocorrências!F2625</f>
        <v>0</v>
      </c>
      <c r="G2629" s="135">
        <f>Ocorrências!A2625</f>
        <v>0</v>
      </c>
      <c r="H2629" s="136">
        <f>Ocorrências!H2625</f>
        <v>0</v>
      </c>
    </row>
    <row r="2630" spans="1:8" x14ac:dyDescent="0.2">
      <c r="A2630" s="156">
        <f>Ocorrências!G2626</f>
        <v>0</v>
      </c>
      <c r="B2630" s="136">
        <f>Ocorrências!B2626</f>
        <v>0</v>
      </c>
      <c r="C2630" s="136">
        <f>Ocorrências!C2626</f>
        <v>0</v>
      </c>
      <c r="D2630" s="136">
        <f>Ocorrências!D2626</f>
        <v>0</v>
      </c>
      <c r="E2630" s="136">
        <f>Ocorrências!E2626</f>
        <v>0</v>
      </c>
      <c r="F2630" s="136">
        <f>Ocorrências!F2626</f>
        <v>0</v>
      </c>
      <c r="G2630" s="135">
        <f>Ocorrências!A2626</f>
        <v>0</v>
      </c>
      <c r="H2630" s="136">
        <f>Ocorrências!H2626</f>
        <v>0</v>
      </c>
    </row>
    <row r="2631" spans="1:8" x14ac:dyDescent="0.2">
      <c r="A2631" s="156">
        <f>Ocorrências!G2627</f>
        <v>0</v>
      </c>
      <c r="B2631" s="136">
        <f>Ocorrências!B2627</f>
        <v>0</v>
      </c>
      <c r="C2631" s="136">
        <f>Ocorrências!C2627</f>
        <v>0</v>
      </c>
      <c r="D2631" s="136">
        <f>Ocorrências!D2627</f>
        <v>0</v>
      </c>
      <c r="E2631" s="136">
        <f>Ocorrências!E2627</f>
        <v>0</v>
      </c>
      <c r="F2631" s="136">
        <f>Ocorrências!F2627</f>
        <v>0</v>
      </c>
      <c r="G2631" s="135">
        <f>Ocorrências!A2627</f>
        <v>0</v>
      </c>
      <c r="H2631" s="136">
        <f>Ocorrências!H2627</f>
        <v>0</v>
      </c>
    </row>
    <row r="2632" spans="1:8" x14ac:dyDescent="0.2">
      <c r="A2632" s="156">
        <f>Ocorrências!G2628</f>
        <v>0</v>
      </c>
      <c r="B2632" s="136">
        <f>Ocorrências!B2628</f>
        <v>0</v>
      </c>
      <c r="C2632" s="136">
        <f>Ocorrências!C2628</f>
        <v>0</v>
      </c>
      <c r="D2632" s="136">
        <f>Ocorrências!D2628</f>
        <v>0</v>
      </c>
      <c r="E2632" s="136">
        <f>Ocorrências!E2628</f>
        <v>0</v>
      </c>
      <c r="F2632" s="136">
        <f>Ocorrências!F2628</f>
        <v>0</v>
      </c>
      <c r="G2632" s="135">
        <f>Ocorrências!A2628</f>
        <v>0</v>
      </c>
      <c r="H2632" s="136">
        <f>Ocorrências!H2628</f>
        <v>0</v>
      </c>
    </row>
    <row r="2633" spans="1:8" x14ac:dyDescent="0.2">
      <c r="A2633" s="156">
        <f>Ocorrências!G2629</f>
        <v>0</v>
      </c>
      <c r="B2633" s="136">
        <f>Ocorrências!B2629</f>
        <v>0</v>
      </c>
      <c r="C2633" s="136">
        <f>Ocorrências!C2629</f>
        <v>0</v>
      </c>
      <c r="D2633" s="136">
        <f>Ocorrências!D2629</f>
        <v>0</v>
      </c>
      <c r="E2633" s="136">
        <f>Ocorrências!E2629</f>
        <v>0</v>
      </c>
      <c r="F2633" s="136">
        <f>Ocorrências!F2629</f>
        <v>0</v>
      </c>
      <c r="G2633" s="135">
        <f>Ocorrências!A2629</f>
        <v>0</v>
      </c>
      <c r="H2633" s="136">
        <f>Ocorrências!H2629</f>
        <v>0</v>
      </c>
    </row>
    <row r="2634" spans="1:8" x14ac:dyDescent="0.2">
      <c r="A2634" s="156">
        <f>Ocorrências!G2630</f>
        <v>0</v>
      </c>
      <c r="B2634" s="136">
        <f>Ocorrências!B2630</f>
        <v>0</v>
      </c>
      <c r="C2634" s="136">
        <f>Ocorrências!C2630</f>
        <v>0</v>
      </c>
      <c r="D2634" s="136">
        <f>Ocorrências!D2630</f>
        <v>0</v>
      </c>
      <c r="E2634" s="136">
        <f>Ocorrências!E2630</f>
        <v>0</v>
      </c>
      <c r="F2634" s="136">
        <f>Ocorrências!F2630</f>
        <v>0</v>
      </c>
      <c r="G2634" s="135">
        <f>Ocorrências!A2630</f>
        <v>0</v>
      </c>
      <c r="H2634" s="136">
        <f>Ocorrências!H2630</f>
        <v>0</v>
      </c>
    </row>
    <row r="2635" spans="1:8" x14ac:dyDescent="0.2">
      <c r="A2635" s="156">
        <f>Ocorrências!G2631</f>
        <v>0</v>
      </c>
      <c r="B2635" s="136">
        <f>Ocorrências!B2631</f>
        <v>0</v>
      </c>
      <c r="C2635" s="136">
        <f>Ocorrências!C2631</f>
        <v>0</v>
      </c>
      <c r="D2635" s="136">
        <f>Ocorrências!D2631</f>
        <v>0</v>
      </c>
      <c r="E2635" s="136">
        <f>Ocorrências!E2631</f>
        <v>0</v>
      </c>
      <c r="F2635" s="136">
        <f>Ocorrências!F2631</f>
        <v>0</v>
      </c>
      <c r="G2635" s="135">
        <f>Ocorrências!A2631</f>
        <v>0</v>
      </c>
      <c r="H2635" s="136">
        <f>Ocorrências!H2631</f>
        <v>0</v>
      </c>
    </row>
    <row r="2636" spans="1:8" x14ac:dyDescent="0.2">
      <c r="A2636" s="156">
        <f>Ocorrências!G2632</f>
        <v>0</v>
      </c>
      <c r="B2636" s="136">
        <f>Ocorrências!B2632</f>
        <v>0</v>
      </c>
      <c r="C2636" s="136">
        <f>Ocorrências!C2632</f>
        <v>0</v>
      </c>
      <c r="D2636" s="136">
        <f>Ocorrências!D2632</f>
        <v>0</v>
      </c>
      <c r="E2636" s="136">
        <f>Ocorrências!E2632</f>
        <v>0</v>
      </c>
      <c r="F2636" s="136">
        <f>Ocorrências!F2632</f>
        <v>0</v>
      </c>
      <c r="G2636" s="135">
        <f>Ocorrências!A2632</f>
        <v>0</v>
      </c>
      <c r="H2636" s="136">
        <f>Ocorrências!H2632</f>
        <v>0</v>
      </c>
    </row>
    <row r="2637" spans="1:8" x14ac:dyDescent="0.2">
      <c r="A2637" s="156">
        <f>Ocorrências!G2633</f>
        <v>0</v>
      </c>
      <c r="B2637" s="136">
        <f>Ocorrências!B2633</f>
        <v>0</v>
      </c>
      <c r="C2637" s="136">
        <f>Ocorrências!C2633</f>
        <v>0</v>
      </c>
      <c r="D2637" s="136">
        <f>Ocorrências!D2633</f>
        <v>0</v>
      </c>
      <c r="E2637" s="136">
        <f>Ocorrências!E2633</f>
        <v>0</v>
      </c>
      <c r="F2637" s="136">
        <f>Ocorrências!F2633</f>
        <v>0</v>
      </c>
      <c r="G2637" s="135">
        <f>Ocorrências!A2633</f>
        <v>0</v>
      </c>
      <c r="H2637" s="136">
        <f>Ocorrências!H2633</f>
        <v>0</v>
      </c>
    </row>
    <row r="2638" spans="1:8" x14ac:dyDescent="0.2">
      <c r="A2638" s="156">
        <f>Ocorrências!G2634</f>
        <v>0</v>
      </c>
      <c r="B2638" s="136">
        <f>Ocorrências!B2634</f>
        <v>0</v>
      </c>
      <c r="C2638" s="136">
        <f>Ocorrências!C2634</f>
        <v>0</v>
      </c>
      <c r="D2638" s="136">
        <f>Ocorrências!D2634</f>
        <v>0</v>
      </c>
      <c r="E2638" s="136">
        <f>Ocorrências!E2634</f>
        <v>0</v>
      </c>
      <c r="F2638" s="136">
        <f>Ocorrências!F2634</f>
        <v>0</v>
      </c>
      <c r="G2638" s="135">
        <f>Ocorrências!A2634</f>
        <v>0</v>
      </c>
      <c r="H2638" s="136">
        <f>Ocorrências!H2634</f>
        <v>0</v>
      </c>
    </row>
    <row r="2639" spans="1:8" x14ac:dyDescent="0.2">
      <c r="A2639" s="156">
        <f>Ocorrências!G2635</f>
        <v>0</v>
      </c>
      <c r="B2639" s="136">
        <f>Ocorrências!B2635</f>
        <v>0</v>
      </c>
      <c r="C2639" s="136">
        <f>Ocorrências!C2635</f>
        <v>0</v>
      </c>
      <c r="D2639" s="136">
        <f>Ocorrências!D2635</f>
        <v>0</v>
      </c>
      <c r="E2639" s="136">
        <f>Ocorrências!E2635</f>
        <v>0</v>
      </c>
      <c r="F2639" s="136">
        <f>Ocorrências!F2635</f>
        <v>0</v>
      </c>
      <c r="G2639" s="135">
        <f>Ocorrências!A2635</f>
        <v>0</v>
      </c>
      <c r="H2639" s="136">
        <f>Ocorrências!H2635</f>
        <v>0</v>
      </c>
    </row>
    <row r="2640" spans="1:8" x14ac:dyDescent="0.2">
      <c r="A2640" s="156">
        <f>Ocorrências!G2636</f>
        <v>0</v>
      </c>
      <c r="B2640" s="136">
        <f>Ocorrências!B2636</f>
        <v>0</v>
      </c>
      <c r="C2640" s="136">
        <f>Ocorrências!C2636</f>
        <v>0</v>
      </c>
      <c r="D2640" s="136">
        <f>Ocorrências!D2636</f>
        <v>0</v>
      </c>
      <c r="E2640" s="136">
        <f>Ocorrências!E2636</f>
        <v>0</v>
      </c>
      <c r="F2640" s="136">
        <f>Ocorrências!F2636</f>
        <v>0</v>
      </c>
      <c r="G2640" s="135">
        <f>Ocorrências!A2636</f>
        <v>0</v>
      </c>
      <c r="H2640" s="136">
        <f>Ocorrências!H2636</f>
        <v>0</v>
      </c>
    </row>
    <row r="2641" spans="1:8" x14ac:dyDescent="0.2">
      <c r="A2641" s="156">
        <f>Ocorrências!G2637</f>
        <v>0</v>
      </c>
      <c r="B2641" s="136">
        <f>Ocorrências!B2637</f>
        <v>0</v>
      </c>
      <c r="C2641" s="136">
        <f>Ocorrências!C2637</f>
        <v>0</v>
      </c>
      <c r="D2641" s="136">
        <f>Ocorrências!D2637</f>
        <v>0</v>
      </c>
      <c r="E2641" s="136">
        <f>Ocorrências!E2637</f>
        <v>0</v>
      </c>
      <c r="F2641" s="136">
        <f>Ocorrências!F2637</f>
        <v>0</v>
      </c>
      <c r="G2641" s="135">
        <f>Ocorrências!A2637</f>
        <v>0</v>
      </c>
      <c r="H2641" s="136">
        <f>Ocorrências!H2637</f>
        <v>0</v>
      </c>
    </row>
    <row r="2642" spans="1:8" x14ac:dyDescent="0.2">
      <c r="A2642" s="156">
        <f>Ocorrências!G2638</f>
        <v>0</v>
      </c>
      <c r="B2642" s="136">
        <f>Ocorrências!B2638</f>
        <v>0</v>
      </c>
      <c r="C2642" s="136">
        <f>Ocorrências!C2638</f>
        <v>0</v>
      </c>
      <c r="D2642" s="136">
        <f>Ocorrências!D2638</f>
        <v>0</v>
      </c>
      <c r="E2642" s="136">
        <f>Ocorrências!E2638</f>
        <v>0</v>
      </c>
      <c r="F2642" s="136">
        <f>Ocorrências!F2638</f>
        <v>0</v>
      </c>
      <c r="G2642" s="135">
        <f>Ocorrências!A2638</f>
        <v>0</v>
      </c>
      <c r="H2642" s="136">
        <f>Ocorrências!H2638</f>
        <v>0</v>
      </c>
    </row>
    <row r="2643" spans="1:8" x14ac:dyDescent="0.2">
      <c r="A2643" s="156">
        <f>Ocorrências!G2639</f>
        <v>0</v>
      </c>
      <c r="B2643" s="136">
        <f>Ocorrências!B2639</f>
        <v>0</v>
      </c>
      <c r="C2643" s="136">
        <f>Ocorrências!C2639</f>
        <v>0</v>
      </c>
      <c r="D2643" s="136">
        <f>Ocorrências!D2639</f>
        <v>0</v>
      </c>
      <c r="E2643" s="136">
        <f>Ocorrências!E2639</f>
        <v>0</v>
      </c>
      <c r="F2643" s="136">
        <f>Ocorrências!F2639</f>
        <v>0</v>
      </c>
      <c r="G2643" s="135">
        <f>Ocorrências!A2639</f>
        <v>0</v>
      </c>
      <c r="H2643" s="136">
        <f>Ocorrências!H2639</f>
        <v>0</v>
      </c>
    </row>
    <row r="2644" spans="1:8" x14ac:dyDescent="0.2">
      <c r="A2644" s="156">
        <f>Ocorrências!G2640</f>
        <v>0</v>
      </c>
      <c r="B2644" s="136">
        <f>Ocorrências!B2640</f>
        <v>0</v>
      </c>
      <c r="C2644" s="136">
        <f>Ocorrências!C2640</f>
        <v>0</v>
      </c>
      <c r="D2644" s="136">
        <f>Ocorrências!D2640</f>
        <v>0</v>
      </c>
      <c r="E2644" s="136">
        <f>Ocorrências!E2640</f>
        <v>0</v>
      </c>
      <c r="F2644" s="136">
        <f>Ocorrências!F2640</f>
        <v>0</v>
      </c>
      <c r="G2644" s="135">
        <f>Ocorrências!A2640</f>
        <v>0</v>
      </c>
      <c r="H2644" s="136">
        <f>Ocorrências!H2640</f>
        <v>0</v>
      </c>
    </row>
    <row r="2645" spans="1:8" x14ac:dyDescent="0.2">
      <c r="A2645" s="156">
        <f>Ocorrências!G2641</f>
        <v>0</v>
      </c>
      <c r="B2645" s="136">
        <f>Ocorrências!B2641</f>
        <v>0</v>
      </c>
      <c r="C2645" s="136">
        <f>Ocorrências!C2641</f>
        <v>0</v>
      </c>
      <c r="D2645" s="136">
        <f>Ocorrências!D2641</f>
        <v>0</v>
      </c>
      <c r="E2645" s="136">
        <f>Ocorrências!E2641</f>
        <v>0</v>
      </c>
      <c r="F2645" s="136">
        <f>Ocorrências!F2641</f>
        <v>0</v>
      </c>
      <c r="G2645" s="135">
        <f>Ocorrências!A2641</f>
        <v>0</v>
      </c>
      <c r="H2645" s="136">
        <f>Ocorrências!H2641</f>
        <v>0</v>
      </c>
    </row>
    <row r="2646" spans="1:8" x14ac:dyDescent="0.2">
      <c r="A2646" s="156">
        <f>Ocorrências!G2642</f>
        <v>0</v>
      </c>
      <c r="B2646" s="136">
        <f>Ocorrências!B2642</f>
        <v>0</v>
      </c>
      <c r="C2646" s="136">
        <f>Ocorrências!C2642</f>
        <v>0</v>
      </c>
      <c r="D2646" s="136">
        <f>Ocorrências!D2642</f>
        <v>0</v>
      </c>
      <c r="E2646" s="136">
        <f>Ocorrências!E2642</f>
        <v>0</v>
      </c>
      <c r="F2646" s="136">
        <f>Ocorrências!F2642</f>
        <v>0</v>
      </c>
      <c r="G2646" s="135">
        <f>Ocorrências!A2642</f>
        <v>0</v>
      </c>
      <c r="H2646" s="136">
        <f>Ocorrências!H2642</f>
        <v>0</v>
      </c>
    </row>
    <row r="2647" spans="1:8" x14ac:dyDescent="0.2">
      <c r="A2647" s="156">
        <f>Ocorrências!G2643</f>
        <v>0</v>
      </c>
      <c r="B2647" s="136">
        <f>Ocorrências!B2643</f>
        <v>0</v>
      </c>
      <c r="C2647" s="136">
        <f>Ocorrências!C2643</f>
        <v>0</v>
      </c>
      <c r="D2647" s="136">
        <f>Ocorrências!D2643</f>
        <v>0</v>
      </c>
      <c r="E2647" s="136">
        <f>Ocorrências!E2643</f>
        <v>0</v>
      </c>
      <c r="F2647" s="136">
        <f>Ocorrências!F2643</f>
        <v>0</v>
      </c>
      <c r="G2647" s="135">
        <f>Ocorrências!A2643</f>
        <v>0</v>
      </c>
      <c r="H2647" s="136">
        <f>Ocorrências!H2643</f>
        <v>0</v>
      </c>
    </row>
    <row r="2648" spans="1:8" x14ac:dyDescent="0.2">
      <c r="A2648" s="156">
        <f>Ocorrências!G2644</f>
        <v>0</v>
      </c>
      <c r="B2648" s="136">
        <f>Ocorrências!B2644</f>
        <v>0</v>
      </c>
      <c r="C2648" s="136">
        <f>Ocorrências!C2644</f>
        <v>0</v>
      </c>
      <c r="D2648" s="136">
        <f>Ocorrências!D2644</f>
        <v>0</v>
      </c>
      <c r="E2648" s="136">
        <f>Ocorrências!E2644</f>
        <v>0</v>
      </c>
      <c r="F2648" s="136">
        <f>Ocorrências!F2644</f>
        <v>0</v>
      </c>
      <c r="G2648" s="135">
        <f>Ocorrências!A2644</f>
        <v>0</v>
      </c>
      <c r="H2648" s="136">
        <f>Ocorrências!H2644</f>
        <v>0</v>
      </c>
    </row>
    <row r="2649" spans="1:8" x14ac:dyDescent="0.2">
      <c r="A2649" s="156">
        <f>Ocorrências!G2645</f>
        <v>0</v>
      </c>
      <c r="B2649" s="136">
        <f>Ocorrências!B2645</f>
        <v>0</v>
      </c>
      <c r="C2649" s="136">
        <f>Ocorrências!C2645</f>
        <v>0</v>
      </c>
      <c r="D2649" s="136">
        <f>Ocorrências!D2645</f>
        <v>0</v>
      </c>
      <c r="E2649" s="136">
        <f>Ocorrências!E2645</f>
        <v>0</v>
      </c>
      <c r="F2649" s="136">
        <f>Ocorrências!F2645</f>
        <v>0</v>
      </c>
      <c r="G2649" s="135">
        <f>Ocorrências!A2645</f>
        <v>0</v>
      </c>
      <c r="H2649" s="136">
        <f>Ocorrências!H2645</f>
        <v>0</v>
      </c>
    </row>
    <row r="2650" spans="1:8" x14ac:dyDescent="0.2">
      <c r="A2650" s="156">
        <f>Ocorrências!G2646</f>
        <v>0</v>
      </c>
      <c r="B2650" s="136">
        <f>Ocorrências!B2646</f>
        <v>0</v>
      </c>
      <c r="C2650" s="136">
        <f>Ocorrências!C2646</f>
        <v>0</v>
      </c>
      <c r="D2650" s="136">
        <f>Ocorrências!D2646</f>
        <v>0</v>
      </c>
      <c r="E2650" s="136">
        <f>Ocorrências!E2646</f>
        <v>0</v>
      </c>
      <c r="F2650" s="136">
        <f>Ocorrências!F2646</f>
        <v>0</v>
      </c>
      <c r="G2650" s="135">
        <f>Ocorrências!A2646</f>
        <v>0</v>
      </c>
      <c r="H2650" s="136">
        <f>Ocorrências!H2646</f>
        <v>0</v>
      </c>
    </row>
    <row r="2651" spans="1:8" x14ac:dyDescent="0.2">
      <c r="A2651" s="156">
        <f>Ocorrências!G2647</f>
        <v>0</v>
      </c>
      <c r="B2651" s="136">
        <f>Ocorrências!B2647</f>
        <v>0</v>
      </c>
      <c r="C2651" s="136">
        <f>Ocorrências!C2647</f>
        <v>0</v>
      </c>
      <c r="D2651" s="136">
        <f>Ocorrências!D2647</f>
        <v>0</v>
      </c>
      <c r="E2651" s="136">
        <f>Ocorrências!E2647</f>
        <v>0</v>
      </c>
      <c r="F2651" s="136">
        <f>Ocorrências!F2647</f>
        <v>0</v>
      </c>
      <c r="G2651" s="135">
        <f>Ocorrências!A2647</f>
        <v>0</v>
      </c>
      <c r="H2651" s="136">
        <f>Ocorrências!H2647</f>
        <v>0</v>
      </c>
    </row>
    <row r="2652" spans="1:8" x14ac:dyDescent="0.2">
      <c r="A2652" s="156">
        <f>Ocorrências!G2648</f>
        <v>0</v>
      </c>
      <c r="B2652" s="136">
        <f>Ocorrências!B2648</f>
        <v>0</v>
      </c>
      <c r="C2652" s="136">
        <f>Ocorrências!C2648</f>
        <v>0</v>
      </c>
      <c r="D2652" s="136">
        <f>Ocorrências!D2648</f>
        <v>0</v>
      </c>
      <c r="E2652" s="136">
        <f>Ocorrências!E2648</f>
        <v>0</v>
      </c>
      <c r="F2652" s="136">
        <f>Ocorrências!F2648</f>
        <v>0</v>
      </c>
      <c r="G2652" s="135">
        <f>Ocorrências!A2648</f>
        <v>0</v>
      </c>
      <c r="H2652" s="136">
        <f>Ocorrências!H2648</f>
        <v>0</v>
      </c>
    </row>
    <row r="2653" spans="1:8" x14ac:dyDescent="0.2">
      <c r="A2653" s="156">
        <f>Ocorrências!G2649</f>
        <v>0</v>
      </c>
      <c r="B2653" s="136">
        <f>Ocorrências!B2649</f>
        <v>0</v>
      </c>
      <c r="C2653" s="136">
        <f>Ocorrências!C2649</f>
        <v>0</v>
      </c>
      <c r="D2653" s="136">
        <f>Ocorrências!D2649</f>
        <v>0</v>
      </c>
      <c r="E2653" s="136">
        <f>Ocorrências!E2649</f>
        <v>0</v>
      </c>
      <c r="F2653" s="136">
        <f>Ocorrências!F2649</f>
        <v>0</v>
      </c>
      <c r="G2653" s="135">
        <f>Ocorrências!A2649</f>
        <v>0</v>
      </c>
      <c r="H2653" s="136">
        <f>Ocorrências!H2649</f>
        <v>0</v>
      </c>
    </row>
    <row r="2654" spans="1:8" x14ac:dyDescent="0.2">
      <c r="A2654" s="156">
        <f>Ocorrências!G2650</f>
        <v>0</v>
      </c>
      <c r="B2654" s="136">
        <f>Ocorrências!B2650</f>
        <v>0</v>
      </c>
      <c r="C2654" s="136">
        <f>Ocorrências!C2650</f>
        <v>0</v>
      </c>
      <c r="D2654" s="136">
        <f>Ocorrências!D2650</f>
        <v>0</v>
      </c>
      <c r="E2654" s="136">
        <f>Ocorrências!E2650</f>
        <v>0</v>
      </c>
      <c r="F2654" s="136">
        <f>Ocorrências!F2650</f>
        <v>0</v>
      </c>
      <c r="G2654" s="135">
        <f>Ocorrências!A2650</f>
        <v>0</v>
      </c>
      <c r="H2654" s="136">
        <f>Ocorrências!H2650</f>
        <v>0</v>
      </c>
    </row>
    <row r="2655" spans="1:8" x14ac:dyDescent="0.2">
      <c r="A2655" s="156">
        <f>Ocorrências!G2651</f>
        <v>0</v>
      </c>
      <c r="B2655" s="136">
        <f>Ocorrências!B2651</f>
        <v>0</v>
      </c>
      <c r="C2655" s="136">
        <f>Ocorrências!C2651</f>
        <v>0</v>
      </c>
      <c r="D2655" s="136">
        <f>Ocorrências!D2651</f>
        <v>0</v>
      </c>
      <c r="E2655" s="136">
        <f>Ocorrências!E2651</f>
        <v>0</v>
      </c>
      <c r="F2655" s="136">
        <f>Ocorrências!F2651</f>
        <v>0</v>
      </c>
      <c r="G2655" s="135">
        <f>Ocorrências!A2651</f>
        <v>0</v>
      </c>
      <c r="H2655" s="136">
        <f>Ocorrências!H2651</f>
        <v>0</v>
      </c>
    </row>
    <row r="2656" spans="1:8" x14ac:dyDescent="0.2">
      <c r="A2656" s="156">
        <f>Ocorrências!G2652</f>
        <v>0</v>
      </c>
      <c r="B2656" s="136">
        <f>Ocorrências!B2652</f>
        <v>0</v>
      </c>
      <c r="C2656" s="136">
        <f>Ocorrências!C2652</f>
        <v>0</v>
      </c>
      <c r="D2656" s="136">
        <f>Ocorrências!D2652</f>
        <v>0</v>
      </c>
      <c r="E2656" s="136">
        <f>Ocorrências!E2652</f>
        <v>0</v>
      </c>
      <c r="F2656" s="136">
        <f>Ocorrências!F2652</f>
        <v>0</v>
      </c>
      <c r="G2656" s="135">
        <f>Ocorrências!A2652</f>
        <v>0</v>
      </c>
      <c r="H2656" s="136">
        <f>Ocorrências!H2652</f>
        <v>0</v>
      </c>
    </row>
    <row r="2657" spans="1:8" x14ac:dyDescent="0.2">
      <c r="A2657" s="156">
        <f>Ocorrências!G2653</f>
        <v>0</v>
      </c>
      <c r="B2657" s="136">
        <f>Ocorrências!B2653</f>
        <v>0</v>
      </c>
      <c r="C2657" s="136">
        <f>Ocorrências!C2653</f>
        <v>0</v>
      </c>
      <c r="D2657" s="136">
        <f>Ocorrências!D2653</f>
        <v>0</v>
      </c>
      <c r="E2657" s="136">
        <f>Ocorrências!E2653</f>
        <v>0</v>
      </c>
      <c r="F2657" s="136">
        <f>Ocorrências!F2653</f>
        <v>0</v>
      </c>
      <c r="G2657" s="135">
        <f>Ocorrências!A2653</f>
        <v>0</v>
      </c>
      <c r="H2657" s="136">
        <f>Ocorrências!H2653</f>
        <v>0</v>
      </c>
    </row>
    <row r="2658" spans="1:8" x14ac:dyDescent="0.2">
      <c r="A2658" s="156">
        <f>Ocorrências!G2654</f>
        <v>0</v>
      </c>
      <c r="B2658" s="136">
        <f>Ocorrências!B2654</f>
        <v>0</v>
      </c>
      <c r="C2658" s="136">
        <f>Ocorrências!C2654</f>
        <v>0</v>
      </c>
      <c r="D2658" s="136">
        <f>Ocorrências!D2654</f>
        <v>0</v>
      </c>
      <c r="E2658" s="136">
        <f>Ocorrências!E2654</f>
        <v>0</v>
      </c>
      <c r="F2658" s="136">
        <f>Ocorrências!F2654</f>
        <v>0</v>
      </c>
      <c r="G2658" s="135">
        <f>Ocorrências!A2654</f>
        <v>0</v>
      </c>
      <c r="H2658" s="136">
        <f>Ocorrências!H2654</f>
        <v>0</v>
      </c>
    </row>
    <row r="2659" spans="1:8" x14ac:dyDescent="0.2">
      <c r="A2659" s="156">
        <f>Ocorrências!G2655</f>
        <v>0</v>
      </c>
      <c r="B2659" s="136">
        <f>Ocorrências!B2655</f>
        <v>0</v>
      </c>
      <c r="C2659" s="136">
        <f>Ocorrências!C2655</f>
        <v>0</v>
      </c>
      <c r="D2659" s="136">
        <f>Ocorrências!D2655</f>
        <v>0</v>
      </c>
      <c r="E2659" s="136">
        <f>Ocorrências!E2655</f>
        <v>0</v>
      </c>
      <c r="F2659" s="136">
        <f>Ocorrências!F2655</f>
        <v>0</v>
      </c>
      <c r="G2659" s="135">
        <f>Ocorrências!A2655</f>
        <v>0</v>
      </c>
      <c r="H2659" s="136">
        <f>Ocorrências!H2655</f>
        <v>0</v>
      </c>
    </row>
    <row r="2660" spans="1:8" x14ac:dyDescent="0.2">
      <c r="A2660" s="156">
        <f>Ocorrências!G2656</f>
        <v>0</v>
      </c>
      <c r="B2660" s="136">
        <f>Ocorrências!B2656</f>
        <v>0</v>
      </c>
      <c r="C2660" s="136">
        <f>Ocorrências!C2656</f>
        <v>0</v>
      </c>
      <c r="D2660" s="136">
        <f>Ocorrências!D2656</f>
        <v>0</v>
      </c>
      <c r="E2660" s="136">
        <f>Ocorrências!E2656</f>
        <v>0</v>
      </c>
      <c r="F2660" s="136">
        <f>Ocorrências!F2656</f>
        <v>0</v>
      </c>
      <c r="G2660" s="135">
        <f>Ocorrências!A2656</f>
        <v>0</v>
      </c>
      <c r="H2660" s="136">
        <f>Ocorrências!H2656</f>
        <v>0</v>
      </c>
    </row>
    <row r="2661" spans="1:8" x14ac:dyDescent="0.2">
      <c r="A2661" s="156">
        <f>Ocorrências!G2657</f>
        <v>0</v>
      </c>
      <c r="B2661" s="136">
        <f>Ocorrências!B2657</f>
        <v>0</v>
      </c>
      <c r="C2661" s="136">
        <f>Ocorrências!C2657</f>
        <v>0</v>
      </c>
      <c r="D2661" s="136">
        <f>Ocorrências!D2657</f>
        <v>0</v>
      </c>
      <c r="E2661" s="136">
        <f>Ocorrências!E2657</f>
        <v>0</v>
      </c>
      <c r="F2661" s="136">
        <f>Ocorrências!F2657</f>
        <v>0</v>
      </c>
      <c r="G2661" s="135">
        <f>Ocorrências!A2657</f>
        <v>0</v>
      </c>
      <c r="H2661" s="136">
        <f>Ocorrências!H2657</f>
        <v>0</v>
      </c>
    </row>
    <row r="2662" spans="1:8" x14ac:dyDescent="0.2">
      <c r="A2662" s="156">
        <f>Ocorrências!G2658</f>
        <v>0</v>
      </c>
      <c r="B2662" s="136">
        <f>Ocorrências!B2658</f>
        <v>0</v>
      </c>
      <c r="C2662" s="136">
        <f>Ocorrências!C2658</f>
        <v>0</v>
      </c>
      <c r="D2662" s="136">
        <f>Ocorrências!D2658</f>
        <v>0</v>
      </c>
      <c r="E2662" s="136">
        <f>Ocorrências!E2658</f>
        <v>0</v>
      </c>
      <c r="F2662" s="136">
        <f>Ocorrências!F2658</f>
        <v>0</v>
      </c>
      <c r="G2662" s="135">
        <f>Ocorrências!A2658</f>
        <v>0</v>
      </c>
      <c r="H2662" s="136">
        <f>Ocorrências!H2658</f>
        <v>0</v>
      </c>
    </row>
    <row r="2663" spans="1:8" x14ac:dyDescent="0.2">
      <c r="A2663" s="156">
        <f>Ocorrências!G2659</f>
        <v>0</v>
      </c>
      <c r="B2663" s="136">
        <f>Ocorrências!B2659</f>
        <v>0</v>
      </c>
      <c r="C2663" s="136">
        <f>Ocorrências!C2659</f>
        <v>0</v>
      </c>
      <c r="D2663" s="136">
        <f>Ocorrências!D2659</f>
        <v>0</v>
      </c>
      <c r="E2663" s="136">
        <f>Ocorrências!E2659</f>
        <v>0</v>
      </c>
      <c r="F2663" s="136">
        <f>Ocorrências!F2659</f>
        <v>0</v>
      </c>
      <c r="G2663" s="135">
        <f>Ocorrências!A2659</f>
        <v>0</v>
      </c>
      <c r="H2663" s="136">
        <f>Ocorrências!H2659</f>
        <v>0</v>
      </c>
    </row>
    <row r="2664" spans="1:8" x14ac:dyDescent="0.2">
      <c r="A2664" s="156">
        <f>Ocorrências!G2660</f>
        <v>0</v>
      </c>
      <c r="B2664" s="136">
        <f>Ocorrências!B2660</f>
        <v>0</v>
      </c>
      <c r="C2664" s="136">
        <f>Ocorrências!C2660</f>
        <v>0</v>
      </c>
      <c r="D2664" s="136">
        <f>Ocorrências!D2660</f>
        <v>0</v>
      </c>
      <c r="E2664" s="136">
        <f>Ocorrências!E2660</f>
        <v>0</v>
      </c>
      <c r="F2664" s="136">
        <f>Ocorrências!F2660</f>
        <v>0</v>
      </c>
      <c r="G2664" s="135">
        <f>Ocorrências!A2660</f>
        <v>0</v>
      </c>
      <c r="H2664" s="136">
        <f>Ocorrências!H2660</f>
        <v>0</v>
      </c>
    </row>
    <row r="2665" spans="1:8" x14ac:dyDescent="0.2">
      <c r="A2665" s="156">
        <f>Ocorrências!G2661</f>
        <v>0</v>
      </c>
      <c r="B2665" s="136">
        <f>Ocorrências!B2661</f>
        <v>0</v>
      </c>
      <c r="C2665" s="136">
        <f>Ocorrências!C2661</f>
        <v>0</v>
      </c>
      <c r="D2665" s="136">
        <f>Ocorrências!D2661</f>
        <v>0</v>
      </c>
      <c r="E2665" s="136">
        <f>Ocorrências!E2661</f>
        <v>0</v>
      </c>
      <c r="F2665" s="136">
        <f>Ocorrências!F2661</f>
        <v>0</v>
      </c>
      <c r="G2665" s="135">
        <f>Ocorrências!A2661</f>
        <v>0</v>
      </c>
      <c r="H2665" s="136">
        <f>Ocorrências!H2661</f>
        <v>0</v>
      </c>
    </row>
    <row r="2666" spans="1:8" x14ac:dyDescent="0.2">
      <c r="A2666" s="156">
        <f>Ocorrências!G2662</f>
        <v>0</v>
      </c>
      <c r="B2666" s="136">
        <f>Ocorrências!B2662</f>
        <v>0</v>
      </c>
      <c r="C2666" s="136">
        <f>Ocorrências!C2662</f>
        <v>0</v>
      </c>
      <c r="D2666" s="136">
        <f>Ocorrências!D2662</f>
        <v>0</v>
      </c>
      <c r="E2666" s="136">
        <f>Ocorrências!E2662</f>
        <v>0</v>
      </c>
      <c r="F2666" s="136">
        <f>Ocorrências!F2662</f>
        <v>0</v>
      </c>
      <c r="G2666" s="135">
        <f>Ocorrências!A2662</f>
        <v>0</v>
      </c>
      <c r="H2666" s="136">
        <f>Ocorrências!H2662</f>
        <v>0</v>
      </c>
    </row>
    <row r="2667" spans="1:8" x14ac:dyDescent="0.2">
      <c r="A2667" s="156">
        <f>Ocorrências!G2663</f>
        <v>0</v>
      </c>
      <c r="B2667" s="136">
        <f>Ocorrências!B2663</f>
        <v>0</v>
      </c>
      <c r="C2667" s="136">
        <f>Ocorrências!C2663</f>
        <v>0</v>
      </c>
      <c r="D2667" s="136">
        <f>Ocorrências!D2663</f>
        <v>0</v>
      </c>
      <c r="E2667" s="136">
        <f>Ocorrências!E2663</f>
        <v>0</v>
      </c>
      <c r="F2667" s="136">
        <f>Ocorrências!F2663</f>
        <v>0</v>
      </c>
      <c r="G2667" s="135">
        <f>Ocorrências!A2663</f>
        <v>0</v>
      </c>
      <c r="H2667" s="136">
        <f>Ocorrências!H2663</f>
        <v>0</v>
      </c>
    </row>
    <row r="2668" spans="1:8" x14ac:dyDescent="0.2">
      <c r="A2668" s="156">
        <f>Ocorrências!G2664</f>
        <v>0</v>
      </c>
      <c r="B2668" s="136">
        <f>Ocorrências!B2664</f>
        <v>0</v>
      </c>
      <c r="C2668" s="136">
        <f>Ocorrências!C2664</f>
        <v>0</v>
      </c>
      <c r="D2668" s="136">
        <f>Ocorrências!D2664</f>
        <v>0</v>
      </c>
      <c r="E2668" s="136">
        <f>Ocorrências!E2664</f>
        <v>0</v>
      </c>
      <c r="F2668" s="136">
        <f>Ocorrências!F2664</f>
        <v>0</v>
      </c>
      <c r="G2668" s="135">
        <f>Ocorrências!A2664</f>
        <v>0</v>
      </c>
      <c r="H2668" s="136">
        <f>Ocorrências!H2664</f>
        <v>0</v>
      </c>
    </row>
    <row r="2669" spans="1:8" x14ac:dyDescent="0.2">
      <c r="A2669" s="156">
        <f>Ocorrências!G2665</f>
        <v>0</v>
      </c>
      <c r="B2669" s="136">
        <f>Ocorrências!B2665</f>
        <v>0</v>
      </c>
      <c r="C2669" s="136">
        <f>Ocorrências!C2665</f>
        <v>0</v>
      </c>
      <c r="D2669" s="136">
        <f>Ocorrências!D2665</f>
        <v>0</v>
      </c>
      <c r="E2669" s="136">
        <f>Ocorrências!E2665</f>
        <v>0</v>
      </c>
      <c r="F2669" s="136">
        <f>Ocorrências!F2665</f>
        <v>0</v>
      </c>
      <c r="G2669" s="135">
        <f>Ocorrências!A2665</f>
        <v>0</v>
      </c>
      <c r="H2669" s="136">
        <f>Ocorrências!H2665</f>
        <v>0</v>
      </c>
    </row>
    <row r="2670" spans="1:8" x14ac:dyDescent="0.2">
      <c r="A2670" s="156">
        <f>Ocorrências!G2666</f>
        <v>0</v>
      </c>
      <c r="B2670" s="136">
        <f>Ocorrências!B2666</f>
        <v>0</v>
      </c>
      <c r="C2670" s="136">
        <f>Ocorrências!C2666</f>
        <v>0</v>
      </c>
      <c r="D2670" s="136">
        <f>Ocorrências!D2666</f>
        <v>0</v>
      </c>
      <c r="E2670" s="136">
        <f>Ocorrências!E2666</f>
        <v>0</v>
      </c>
      <c r="F2670" s="136">
        <f>Ocorrências!F2666</f>
        <v>0</v>
      </c>
      <c r="G2670" s="135">
        <f>Ocorrências!A2666</f>
        <v>0</v>
      </c>
      <c r="H2670" s="136">
        <f>Ocorrências!H2666</f>
        <v>0</v>
      </c>
    </row>
    <row r="2671" spans="1:8" x14ac:dyDescent="0.2">
      <c r="A2671" s="156">
        <f>Ocorrências!G2667</f>
        <v>0</v>
      </c>
      <c r="B2671" s="136">
        <f>Ocorrências!B2667</f>
        <v>0</v>
      </c>
      <c r="C2671" s="136">
        <f>Ocorrências!C2667</f>
        <v>0</v>
      </c>
      <c r="D2671" s="136">
        <f>Ocorrências!D2667</f>
        <v>0</v>
      </c>
      <c r="E2671" s="136">
        <f>Ocorrências!E2667</f>
        <v>0</v>
      </c>
      <c r="F2671" s="136">
        <f>Ocorrências!F2667</f>
        <v>0</v>
      </c>
      <c r="G2671" s="135">
        <f>Ocorrências!A2667</f>
        <v>0</v>
      </c>
      <c r="H2671" s="136">
        <f>Ocorrências!H2667</f>
        <v>0</v>
      </c>
    </row>
    <row r="2672" spans="1:8" x14ac:dyDescent="0.2">
      <c r="A2672" s="156">
        <f>Ocorrências!G2668</f>
        <v>0</v>
      </c>
      <c r="B2672" s="136">
        <f>Ocorrências!B2668</f>
        <v>0</v>
      </c>
      <c r="C2672" s="136">
        <f>Ocorrências!C2668</f>
        <v>0</v>
      </c>
      <c r="D2672" s="136">
        <f>Ocorrências!D2668</f>
        <v>0</v>
      </c>
      <c r="E2672" s="136">
        <f>Ocorrências!E2668</f>
        <v>0</v>
      </c>
      <c r="F2672" s="136">
        <f>Ocorrências!F2668</f>
        <v>0</v>
      </c>
      <c r="G2672" s="135">
        <f>Ocorrências!A2668</f>
        <v>0</v>
      </c>
      <c r="H2672" s="136">
        <f>Ocorrências!H2668</f>
        <v>0</v>
      </c>
    </row>
    <row r="2673" spans="1:8" x14ac:dyDescent="0.2">
      <c r="A2673" s="156">
        <f>Ocorrências!G2669</f>
        <v>0</v>
      </c>
      <c r="B2673" s="136">
        <f>Ocorrências!B2669</f>
        <v>0</v>
      </c>
      <c r="C2673" s="136">
        <f>Ocorrências!C2669</f>
        <v>0</v>
      </c>
      <c r="D2673" s="136">
        <f>Ocorrências!D2669</f>
        <v>0</v>
      </c>
      <c r="E2673" s="136">
        <f>Ocorrências!E2669</f>
        <v>0</v>
      </c>
      <c r="F2673" s="136">
        <f>Ocorrências!F2669</f>
        <v>0</v>
      </c>
      <c r="G2673" s="135">
        <f>Ocorrências!A2669</f>
        <v>0</v>
      </c>
      <c r="H2673" s="136">
        <f>Ocorrências!H2669</f>
        <v>0</v>
      </c>
    </row>
    <row r="2674" spans="1:8" x14ac:dyDescent="0.2">
      <c r="A2674" s="156">
        <f>Ocorrências!G2670</f>
        <v>0</v>
      </c>
      <c r="B2674" s="136">
        <f>Ocorrências!B2670</f>
        <v>0</v>
      </c>
      <c r="C2674" s="136">
        <f>Ocorrências!C2670</f>
        <v>0</v>
      </c>
      <c r="D2674" s="136">
        <f>Ocorrências!D2670</f>
        <v>0</v>
      </c>
      <c r="E2674" s="136">
        <f>Ocorrências!E2670</f>
        <v>0</v>
      </c>
      <c r="F2674" s="136">
        <f>Ocorrências!F2670</f>
        <v>0</v>
      </c>
      <c r="G2674" s="135">
        <f>Ocorrências!A2670</f>
        <v>0</v>
      </c>
      <c r="H2674" s="136">
        <f>Ocorrências!H2670</f>
        <v>0</v>
      </c>
    </row>
    <row r="2675" spans="1:8" x14ac:dyDescent="0.2">
      <c r="A2675" s="156">
        <f>Ocorrências!G2671</f>
        <v>0</v>
      </c>
      <c r="B2675" s="136">
        <f>Ocorrências!B2671</f>
        <v>0</v>
      </c>
      <c r="C2675" s="136">
        <f>Ocorrências!C2671</f>
        <v>0</v>
      </c>
      <c r="D2675" s="136">
        <f>Ocorrências!D2671</f>
        <v>0</v>
      </c>
      <c r="E2675" s="136">
        <f>Ocorrências!E2671</f>
        <v>0</v>
      </c>
      <c r="F2675" s="136">
        <f>Ocorrências!F2671</f>
        <v>0</v>
      </c>
      <c r="G2675" s="135">
        <f>Ocorrências!A2671</f>
        <v>0</v>
      </c>
      <c r="H2675" s="136">
        <f>Ocorrências!H2671</f>
        <v>0</v>
      </c>
    </row>
    <row r="2676" spans="1:8" x14ac:dyDescent="0.2">
      <c r="A2676" s="156">
        <f>Ocorrências!G2672</f>
        <v>0</v>
      </c>
      <c r="B2676" s="136">
        <f>Ocorrências!B2672</f>
        <v>0</v>
      </c>
      <c r="C2676" s="136">
        <f>Ocorrências!C2672</f>
        <v>0</v>
      </c>
      <c r="D2676" s="136">
        <f>Ocorrências!D2672</f>
        <v>0</v>
      </c>
      <c r="E2676" s="136">
        <f>Ocorrências!E2672</f>
        <v>0</v>
      </c>
      <c r="F2676" s="136">
        <f>Ocorrências!F2672</f>
        <v>0</v>
      </c>
      <c r="G2676" s="135">
        <f>Ocorrências!A2672</f>
        <v>0</v>
      </c>
      <c r="H2676" s="136">
        <f>Ocorrências!H2672</f>
        <v>0</v>
      </c>
    </row>
    <row r="2677" spans="1:8" x14ac:dyDescent="0.2">
      <c r="A2677" s="156">
        <f>Ocorrências!G2673</f>
        <v>0</v>
      </c>
      <c r="B2677" s="136">
        <f>Ocorrências!B2673</f>
        <v>0</v>
      </c>
      <c r="C2677" s="136">
        <f>Ocorrências!C2673</f>
        <v>0</v>
      </c>
      <c r="D2677" s="136">
        <f>Ocorrências!D2673</f>
        <v>0</v>
      </c>
      <c r="E2677" s="136">
        <f>Ocorrências!E2673</f>
        <v>0</v>
      </c>
      <c r="F2677" s="136">
        <f>Ocorrências!F2673</f>
        <v>0</v>
      </c>
      <c r="G2677" s="135">
        <f>Ocorrências!A2673</f>
        <v>0</v>
      </c>
      <c r="H2677" s="136">
        <f>Ocorrências!H2673</f>
        <v>0</v>
      </c>
    </row>
    <row r="2678" spans="1:8" x14ac:dyDescent="0.2">
      <c r="A2678" s="156">
        <f>Ocorrências!G2674</f>
        <v>0</v>
      </c>
      <c r="B2678" s="136">
        <f>Ocorrências!B2674</f>
        <v>0</v>
      </c>
      <c r="C2678" s="136">
        <f>Ocorrências!C2674</f>
        <v>0</v>
      </c>
      <c r="D2678" s="136">
        <f>Ocorrências!D2674</f>
        <v>0</v>
      </c>
      <c r="E2678" s="136">
        <f>Ocorrências!E2674</f>
        <v>0</v>
      </c>
      <c r="F2678" s="136">
        <f>Ocorrências!F2674</f>
        <v>0</v>
      </c>
      <c r="G2678" s="135">
        <f>Ocorrências!A2674</f>
        <v>0</v>
      </c>
      <c r="H2678" s="136">
        <f>Ocorrências!H2674</f>
        <v>0</v>
      </c>
    </row>
    <row r="2679" spans="1:8" x14ac:dyDescent="0.2">
      <c r="A2679" s="156">
        <f>Ocorrências!G2675</f>
        <v>0</v>
      </c>
      <c r="B2679" s="136">
        <f>Ocorrências!B2675</f>
        <v>0</v>
      </c>
      <c r="C2679" s="136">
        <f>Ocorrências!C2675</f>
        <v>0</v>
      </c>
      <c r="D2679" s="136">
        <f>Ocorrências!D2675</f>
        <v>0</v>
      </c>
      <c r="E2679" s="136">
        <f>Ocorrências!E2675</f>
        <v>0</v>
      </c>
      <c r="F2679" s="136">
        <f>Ocorrências!F2675</f>
        <v>0</v>
      </c>
      <c r="G2679" s="135">
        <f>Ocorrências!A2675</f>
        <v>0</v>
      </c>
      <c r="H2679" s="136">
        <f>Ocorrências!H2675</f>
        <v>0</v>
      </c>
    </row>
    <row r="2680" spans="1:8" x14ac:dyDescent="0.2">
      <c r="A2680" s="156">
        <f>Ocorrências!G2676</f>
        <v>0</v>
      </c>
      <c r="B2680" s="136">
        <f>Ocorrências!B2676</f>
        <v>0</v>
      </c>
      <c r="C2680" s="136">
        <f>Ocorrências!C2676</f>
        <v>0</v>
      </c>
      <c r="D2680" s="136">
        <f>Ocorrências!D2676</f>
        <v>0</v>
      </c>
      <c r="E2680" s="136">
        <f>Ocorrências!E2676</f>
        <v>0</v>
      </c>
      <c r="F2680" s="136">
        <f>Ocorrências!F2676</f>
        <v>0</v>
      </c>
      <c r="G2680" s="135">
        <f>Ocorrências!A2676</f>
        <v>0</v>
      </c>
      <c r="H2680" s="136">
        <f>Ocorrências!H2676</f>
        <v>0</v>
      </c>
    </row>
    <row r="2681" spans="1:8" x14ac:dyDescent="0.2">
      <c r="A2681" s="156">
        <f>Ocorrências!G2677</f>
        <v>0</v>
      </c>
      <c r="B2681" s="136">
        <f>Ocorrências!B2677</f>
        <v>0</v>
      </c>
      <c r="C2681" s="136">
        <f>Ocorrências!C2677</f>
        <v>0</v>
      </c>
      <c r="D2681" s="136">
        <f>Ocorrências!D2677</f>
        <v>0</v>
      </c>
      <c r="E2681" s="136">
        <f>Ocorrências!E2677</f>
        <v>0</v>
      </c>
      <c r="F2681" s="136">
        <f>Ocorrências!F2677</f>
        <v>0</v>
      </c>
      <c r="G2681" s="135">
        <f>Ocorrências!A2677</f>
        <v>0</v>
      </c>
      <c r="H2681" s="136">
        <f>Ocorrências!H2677</f>
        <v>0</v>
      </c>
    </row>
    <row r="2682" spans="1:8" x14ac:dyDescent="0.2">
      <c r="A2682" s="156">
        <f>Ocorrências!G2678</f>
        <v>0</v>
      </c>
      <c r="B2682" s="136">
        <f>Ocorrências!B2678</f>
        <v>0</v>
      </c>
      <c r="C2682" s="136">
        <f>Ocorrências!C2678</f>
        <v>0</v>
      </c>
      <c r="D2682" s="136">
        <f>Ocorrências!D2678</f>
        <v>0</v>
      </c>
      <c r="E2682" s="136">
        <f>Ocorrências!E2678</f>
        <v>0</v>
      </c>
      <c r="F2682" s="136">
        <f>Ocorrências!F2678</f>
        <v>0</v>
      </c>
      <c r="G2682" s="135">
        <f>Ocorrências!A2678</f>
        <v>0</v>
      </c>
      <c r="H2682" s="136">
        <f>Ocorrências!H2678</f>
        <v>0</v>
      </c>
    </row>
    <row r="2683" spans="1:8" x14ac:dyDescent="0.2">
      <c r="A2683" s="156">
        <f>Ocorrências!G2679</f>
        <v>0</v>
      </c>
      <c r="B2683" s="136">
        <f>Ocorrências!B2679</f>
        <v>0</v>
      </c>
      <c r="C2683" s="136">
        <f>Ocorrências!C2679</f>
        <v>0</v>
      </c>
      <c r="D2683" s="136">
        <f>Ocorrências!D2679</f>
        <v>0</v>
      </c>
      <c r="E2683" s="136">
        <f>Ocorrências!E2679</f>
        <v>0</v>
      </c>
      <c r="F2683" s="136">
        <f>Ocorrências!F2679</f>
        <v>0</v>
      </c>
      <c r="G2683" s="135">
        <f>Ocorrências!A2679</f>
        <v>0</v>
      </c>
      <c r="H2683" s="136">
        <f>Ocorrências!H2679</f>
        <v>0</v>
      </c>
    </row>
    <row r="2684" spans="1:8" x14ac:dyDescent="0.2">
      <c r="A2684" s="156">
        <f>Ocorrências!G2680</f>
        <v>0</v>
      </c>
      <c r="B2684" s="136">
        <f>Ocorrências!B2680</f>
        <v>0</v>
      </c>
      <c r="C2684" s="136">
        <f>Ocorrências!C2680</f>
        <v>0</v>
      </c>
      <c r="D2684" s="136">
        <f>Ocorrências!D2680</f>
        <v>0</v>
      </c>
      <c r="E2684" s="136">
        <f>Ocorrências!E2680</f>
        <v>0</v>
      </c>
      <c r="F2684" s="136">
        <f>Ocorrências!F2680</f>
        <v>0</v>
      </c>
      <c r="G2684" s="135">
        <f>Ocorrências!A2680</f>
        <v>0</v>
      </c>
      <c r="H2684" s="136">
        <f>Ocorrências!H2680</f>
        <v>0</v>
      </c>
    </row>
    <row r="2685" spans="1:8" x14ac:dyDescent="0.2">
      <c r="A2685" s="156">
        <f>Ocorrências!G2681</f>
        <v>0</v>
      </c>
      <c r="B2685" s="136">
        <f>Ocorrências!B2681</f>
        <v>0</v>
      </c>
      <c r="C2685" s="136">
        <f>Ocorrências!C2681</f>
        <v>0</v>
      </c>
      <c r="D2685" s="136">
        <f>Ocorrências!D2681</f>
        <v>0</v>
      </c>
      <c r="E2685" s="136">
        <f>Ocorrências!E2681</f>
        <v>0</v>
      </c>
      <c r="F2685" s="136">
        <f>Ocorrências!F2681</f>
        <v>0</v>
      </c>
      <c r="G2685" s="135">
        <f>Ocorrências!A2681</f>
        <v>0</v>
      </c>
      <c r="H2685" s="136">
        <f>Ocorrências!H2681</f>
        <v>0</v>
      </c>
    </row>
    <row r="2686" spans="1:8" x14ac:dyDescent="0.2">
      <c r="A2686" s="156">
        <f>Ocorrências!G2682</f>
        <v>0</v>
      </c>
      <c r="B2686" s="136">
        <f>Ocorrências!B2682</f>
        <v>0</v>
      </c>
      <c r="C2686" s="136">
        <f>Ocorrências!C2682</f>
        <v>0</v>
      </c>
      <c r="D2686" s="136">
        <f>Ocorrências!D2682</f>
        <v>0</v>
      </c>
      <c r="E2686" s="136">
        <f>Ocorrências!E2682</f>
        <v>0</v>
      </c>
      <c r="F2686" s="136">
        <f>Ocorrências!F2682</f>
        <v>0</v>
      </c>
      <c r="G2686" s="135">
        <f>Ocorrências!A2682</f>
        <v>0</v>
      </c>
      <c r="H2686" s="136">
        <f>Ocorrências!H2682</f>
        <v>0</v>
      </c>
    </row>
    <row r="2687" spans="1:8" x14ac:dyDescent="0.2">
      <c r="A2687" s="156">
        <f>Ocorrências!G2683</f>
        <v>0</v>
      </c>
      <c r="B2687" s="136">
        <f>Ocorrências!B2683</f>
        <v>0</v>
      </c>
      <c r="C2687" s="136">
        <f>Ocorrências!C2683</f>
        <v>0</v>
      </c>
      <c r="D2687" s="136">
        <f>Ocorrências!D2683</f>
        <v>0</v>
      </c>
      <c r="E2687" s="136">
        <f>Ocorrências!E2683</f>
        <v>0</v>
      </c>
      <c r="F2687" s="136">
        <f>Ocorrências!F2683</f>
        <v>0</v>
      </c>
      <c r="G2687" s="135">
        <f>Ocorrências!A2683</f>
        <v>0</v>
      </c>
      <c r="H2687" s="136">
        <f>Ocorrências!H2683</f>
        <v>0</v>
      </c>
    </row>
    <row r="2688" spans="1:8" x14ac:dyDescent="0.2">
      <c r="A2688" s="156">
        <f>Ocorrências!G2684</f>
        <v>0</v>
      </c>
      <c r="B2688" s="136">
        <f>Ocorrências!B2684</f>
        <v>0</v>
      </c>
      <c r="C2688" s="136">
        <f>Ocorrências!C2684</f>
        <v>0</v>
      </c>
      <c r="D2688" s="136">
        <f>Ocorrências!D2684</f>
        <v>0</v>
      </c>
      <c r="E2688" s="136">
        <f>Ocorrências!E2684</f>
        <v>0</v>
      </c>
      <c r="F2688" s="136">
        <f>Ocorrências!F2684</f>
        <v>0</v>
      </c>
      <c r="G2688" s="135">
        <f>Ocorrências!A2684</f>
        <v>0</v>
      </c>
      <c r="H2688" s="136">
        <f>Ocorrências!H2684</f>
        <v>0</v>
      </c>
    </row>
    <row r="2689" spans="1:8" x14ac:dyDescent="0.2">
      <c r="A2689" s="156">
        <f>Ocorrências!G2685</f>
        <v>0</v>
      </c>
      <c r="B2689" s="136">
        <f>Ocorrências!B2685</f>
        <v>0</v>
      </c>
      <c r="C2689" s="136">
        <f>Ocorrências!C2685</f>
        <v>0</v>
      </c>
      <c r="D2689" s="136">
        <f>Ocorrências!D2685</f>
        <v>0</v>
      </c>
      <c r="E2689" s="136">
        <f>Ocorrências!E2685</f>
        <v>0</v>
      </c>
      <c r="F2689" s="136">
        <f>Ocorrências!F2685</f>
        <v>0</v>
      </c>
      <c r="G2689" s="135">
        <f>Ocorrências!A2685</f>
        <v>0</v>
      </c>
      <c r="H2689" s="136">
        <f>Ocorrências!H2685</f>
        <v>0</v>
      </c>
    </row>
    <row r="2690" spans="1:8" x14ac:dyDescent="0.2">
      <c r="A2690" s="156">
        <f>Ocorrências!G2686</f>
        <v>0</v>
      </c>
      <c r="B2690" s="136">
        <f>Ocorrências!B2686</f>
        <v>0</v>
      </c>
      <c r="C2690" s="136">
        <f>Ocorrências!C2686</f>
        <v>0</v>
      </c>
      <c r="D2690" s="136">
        <f>Ocorrências!D2686</f>
        <v>0</v>
      </c>
      <c r="E2690" s="136">
        <f>Ocorrências!E2686</f>
        <v>0</v>
      </c>
      <c r="F2690" s="136">
        <f>Ocorrências!F2686</f>
        <v>0</v>
      </c>
      <c r="G2690" s="135">
        <f>Ocorrências!A2686</f>
        <v>0</v>
      </c>
      <c r="H2690" s="136">
        <f>Ocorrências!H2686</f>
        <v>0</v>
      </c>
    </row>
    <row r="2691" spans="1:8" x14ac:dyDescent="0.2">
      <c r="A2691" s="156">
        <f>Ocorrências!G2687</f>
        <v>0</v>
      </c>
      <c r="B2691" s="136">
        <f>Ocorrências!B2687</f>
        <v>0</v>
      </c>
      <c r="C2691" s="136">
        <f>Ocorrências!C2687</f>
        <v>0</v>
      </c>
      <c r="D2691" s="136">
        <f>Ocorrências!D2687</f>
        <v>0</v>
      </c>
      <c r="E2691" s="136">
        <f>Ocorrências!E2687</f>
        <v>0</v>
      </c>
      <c r="F2691" s="136">
        <f>Ocorrências!F2687</f>
        <v>0</v>
      </c>
      <c r="G2691" s="135">
        <f>Ocorrências!A2687</f>
        <v>0</v>
      </c>
      <c r="H2691" s="136">
        <f>Ocorrências!H2687</f>
        <v>0</v>
      </c>
    </row>
    <row r="2692" spans="1:8" x14ac:dyDescent="0.2">
      <c r="A2692" s="156">
        <f>Ocorrências!G2688</f>
        <v>0</v>
      </c>
      <c r="B2692" s="136">
        <f>Ocorrências!B2688</f>
        <v>0</v>
      </c>
      <c r="C2692" s="136">
        <f>Ocorrências!C2688</f>
        <v>0</v>
      </c>
      <c r="D2692" s="136">
        <f>Ocorrências!D2688</f>
        <v>0</v>
      </c>
      <c r="E2692" s="136">
        <f>Ocorrências!E2688</f>
        <v>0</v>
      </c>
      <c r="F2692" s="136">
        <f>Ocorrências!F2688</f>
        <v>0</v>
      </c>
      <c r="G2692" s="135">
        <f>Ocorrências!A2688</f>
        <v>0</v>
      </c>
      <c r="H2692" s="136">
        <f>Ocorrências!H2688</f>
        <v>0</v>
      </c>
    </row>
    <row r="2693" spans="1:8" x14ac:dyDescent="0.2">
      <c r="A2693" s="156">
        <f>Ocorrências!G2689</f>
        <v>0</v>
      </c>
      <c r="B2693" s="136">
        <f>Ocorrências!B2689</f>
        <v>0</v>
      </c>
      <c r="C2693" s="136">
        <f>Ocorrências!C2689</f>
        <v>0</v>
      </c>
      <c r="D2693" s="136">
        <f>Ocorrências!D2689</f>
        <v>0</v>
      </c>
      <c r="E2693" s="136">
        <f>Ocorrências!E2689</f>
        <v>0</v>
      </c>
      <c r="F2693" s="136">
        <f>Ocorrências!F2689</f>
        <v>0</v>
      </c>
      <c r="G2693" s="135">
        <f>Ocorrências!A2689</f>
        <v>0</v>
      </c>
      <c r="H2693" s="136">
        <f>Ocorrências!H2689</f>
        <v>0</v>
      </c>
    </row>
    <row r="2694" spans="1:8" x14ac:dyDescent="0.2">
      <c r="A2694" s="156">
        <f>Ocorrências!G2690</f>
        <v>0</v>
      </c>
      <c r="B2694" s="136">
        <f>Ocorrências!B2690</f>
        <v>0</v>
      </c>
      <c r="C2694" s="136">
        <f>Ocorrências!C2690</f>
        <v>0</v>
      </c>
      <c r="D2694" s="136">
        <f>Ocorrências!D2690</f>
        <v>0</v>
      </c>
      <c r="E2694" s="136">
        <f>Ocorrências!E2690</f>
        <v>0</v>
      </c>
      <c r="F2694" s="136">
        <f>Ocorrências!F2690</f>
        <v>0</v>
      </c>
      <c r="G2694" s="135">
        <f>Ocorrências!A2690</f>
        <v>0</v>
      </c>
      <c r="H2694" s="136">
        <f>Ocorrências!H2690</f>
        <v>0</v>
      </c>
    </row>
    <row r="2695" spans="1:8" x14ac:dyDescent="0.2">
      <c r="A2695" s="156">
        <f>Ocorrências!G2691</f>
        <v>0</v>
      </c>
      <c r="B2695" s="136">
        <f>Ocorrências!B2691</f>
        <v>0</v>
      </c>
      <c r="C2695" s="136">
        <f>Ocorrências!C2691</f>
        <v>0</v>
      </c>
      <c r="D2695" s="136">
        <f>Ocorrências!D2691</f>
        <v>0</v>
      </c>
      <c r="E2695" s="136">
        <f>Ocorrências!E2691</f>
        <v>0</v>
      </c>
      <c r="F2695" s="136">
        <f>Ocorrências!F2691</f>
        <v>0</v>
      </c>
      <c r="G2695" s="135">
        <f>Ocorrências!A2691</f>
        <v>0</v>
      </c>
      <c r="H2695" s="136">
        <f>Ocorrências!H2691</f>
        <v>0</v>
      </c>
    </row>
    <row r="2696" spans="1:8" x14ac:dyDescent="0.2">
      <c r="A2696" s="156">
        <f>Ocorrências!G2692</f>
        <v>0</v>
      </c>
      <c r="B2696" s="136">
        <f>Ocorrências!B2692</f>
        <v>0</v>
      </c>
      <c r="C2696" s="136">
        <f>Ocorrências!C2692</f>
        <v>0</v>
      </c>
      <c r="D2696" s="136">
        <f>Ocorrências!D2692</f>
        <v>0</v>
      </c>
      <c r="E2696" s="136">
        <f>Ocorrências!E2692</f>
        <v>0</v>
      </c>
      <c r="F2696" s="136">
        <f>Ocorrências!F2692</f>
        <v>0</v>
      </c>
      <c r="G2696" s="135">
        <f>Ocorrências!A2692</f>
        <v>0</v>
      </c>
      <c r="H2696" s="136">
        <f>Ocorrências!H2692</f>
        <v>0</v>
      </c>
    </row>
    <row r="2697" spans="1:8" x14ac:dyDescent="0.2">
      <c r="A2697" s="156">
        <f>Ocorrências!G2693</f>
        <v>0</v>
      </c>
      <c r="B2697" s="136">
        <f>Ocorrências!B2693</f>
        <v>0</v>
      </c>
      <c r="C2697" s="136">
        <f>Ocorrências!C2693</f>
        <v>0</v>
      </c>
      <c r="D2697" s="136">
        <f>Ocorrências!D2693</f>
        <v>0</v>
      </c>
      <c r="E2697" s="136">
        <f>Ocorrências!E2693</f>
        <v>0</v>
      </c>
      <c r="F2697" s="136">
        <f>Ocorrências!F2693</f>
        <v>0</v>
      </c>
      <c r="G2697" s="135">
        <f>Ocorrências!A2693</f>
        <v>0</v>
      </c>
      <c r="H2697" s="136">
        <f>Ocorrências!H2693</f>
        <v>0</v>
      </c>
    </row>
    <row r="2698" spans="1:8" x14ac:dyDescent="0.2">
      <c r="A2698" s="156">
        <f>Ocorrências!G2694</f>
        <v>0</v>
      </c>
      <c r="B2698" s="136">
        <f>Ocorrências!B2694</f>
        <v>0</v>
      </c>
      <c r="C2698" s="136">
        <f>Ocorrências!C2694</f>
        <v>0</v>
      </c>
      <c r="D2698" s="136">
        <f>Ocorrências!D2694</f>
        <v>0</v>
      </c>
      <c r="E2698" s="136">
        <f>Ocorrências!E2694</f>
        <v>0</v>
      </c>
      <c r="F2698" s="136">
        <f>Ocorrências!F2694</f>
        <v>0</v>
      </c>
      <c r="G2698" s="135">
        <f>Ocorrências!A2694</f>
        <v>0</v>
      </c>
      <c r="H2698" s="136">
        <f>Ocorrências!H2694</f>
        <v>0</v>
      </c>
    </row>
    <row r="2699" spans="1:8" x14ac:dyDescent="0.2">
      <c r="A2699" s="156">
        <f>Ocorrências!G2695</f>
        <v>0</v>
      </c>
      <c r="B2699" s="136">
        <f>Ocorrências!B2695</f>
        <v>0</v>
      </c>
      <c r="C2699" s="136">
        <f>Ocorrências!C2695</f>
        <v>0</v>
      </c>
      <c r="D2699" s="136">
        <f>Ocorrências!D2695</f>
        <v>0</v>
      </c>
      <c r="E2699" s="136">
        <f>Ocorrências!E2695</f>
        <v>0</v>
      </c>
      <c r="F2699" s="136">
        <f>Ocorrências!F2695</f>
        <v>0</v>
      </c>
      <c r="G2699" s="135">
        <f>Ocorrências!A2695</f>
        <v>0</v>
      </c>
      <c r="H2699" s="136">
        <f>Ocorrências!H2695</f>
        <v>0</v>
      </c>
    </row>
    <row r="2700" spans="1:8" x14ac:dyDescent="0.2">
      <c r="A2700" s="156">
        <f>Ocorrências!G2696</f>
        <v>0</v>
      </c>
      <c r="B2700" s="136">
        <f>Ocorrências!B2696</f>
        <v>0</v>
      </c>
      <c r="C2700" s="136">
        <f>Ocorrências!C2696</f>
        <v>0</v>
      </c>
      <c r="D2700" s="136">
        <f>Ocorrências!D2696</f>
        <v>0</v>
      </c>
      <c r="E2700" s="136">
        <f>Ocorrências!E2696</f>
        <v>0</v>
      </c>
      <c r="F2700" s="136">
        <f>Ocorrências!F2696</f>
        <v>0</v>
      </c>
      <c r="G2700" s="135">
        <f>Ocorrências!A2696</f>
        <v>0</v>
      </c>
      <c r="H2700" s="136">
        <f>Ocorrências!H2696</f>
        <v>0</v>
      </c>
    </row>
    <row r="2701" spans="1:8" x14ac:dyDescent="0.2">
      <c r="A2701" s="156">
        <f>Ocorrências!G2697</f>
        <v>0</v>
      </c>
      <c r="B2701" s="136">
        <f>Ocorrências!B2697</f>
        <v>0</v>
      </c>
      <c r="C2701" s="136">
        <f>Ocorrências!C2697</f>
        <v>0</v>
      </c>
      <c r="D2701" s="136">
        <f>Ocorrências!D2697</f>
        <v>0</v>
      </c>
      <c r="E2701" s="136">
        <f>Ocorrências!E2697</f>
        <v>0</v>
      </c>
      <c r="F2701" s="136">
        <f>Ocorrências!F2697</f>
        <v>0</v>
      </c>
      <c r="G2701" s="135">
        <f>Ocorrências!A2697</f>
        <v>0</v>
      </c>
      <c r="H2701" s="136">
        <f>Ocorrências!H2697</f>
        <v>0</v>
      </c>
    </row>
    <row r="2702" spans="1:8" x14ac:dyDescent="0.2">
      <c r="A2702" s="156">
        <f>Ocorrências!G2698</f>
        <v>0</v>
      </c>
      <c r="B2702" s="136">
        <f>Ocorrências!B2698</f>
        <v>0</v>
      </c>
      <c r="C2702" s="136">
        <f>Ocorrências!C2698</f>
        <v>0</v>
      </c>
      <c r="D2702" s="136">
        <f>Ocorrências!D2698</f>
        <v>0</v>
      </c>
      <c r="E2702" s="136">
        <f>Ocorrências!E2698</f>
        <v>0</v>
      </c>
      <c r="F2702" s="136">
        <f>Ocorrências!F2698</f>
        <v>0</v>
      </c>
      <c r="G2702" s="135">
        <f>Ocorrências!A2698</f>
        <v>0</v>
      </c>
      <c r="H2702" s="136">
        <f>Ocorrências!H2698</f>
        <v>0</v>
      </c>
    </row>
    <row r="2703" spans="1:8" x14ac:dyDescent="0.2">
      <c r="A2703" s="156">
        <f>Ocorrências!G2699</f>
        <v>0</v>
      </c>
      <c r="B2703" s="136">
        <f>Ocorrências!B2699</f>
        <v>0</v>
      </c>
      <c r="C2703" s="136">
        <f>Ocorrências!C2699</f>
        <v>0</v>
      </c>
      <c r="D2703" s="136">
        <f>Ocorrências!D2699</f>
        <v>0</v>
      </c>
      <c r="E2703" s="136">
        <f>Ocorrências!E2699</f>
        <v>0</v>
      </c>
      <c r="F2703" s="136">
        <f>Ocorrências!F2699</f>
        <v>0</v>
      </c>
      <c r="G2703" s="135">
        <f>Ocorrências!A2699</f>
        <v>0</v>
      </c>
      <c r="H2703" s="136">
        <f>Ocorrências!H2699</f>
        <v>0</v>
      </c>
    </row>
    <row r="2704" spans="1:8" x14ac:dyDescent="0.2">
      <c r="A2704" s="156">
        <f>Ocorrências!G2700</f>
        <v>0</v>
      </c>
      <c r="B2704" s="136">
        <f>Ocorrências!B2700</f>
        <v>0</v>
      </c>
      <c r="C2704" s="136">
        <f>Ocorrências!C2700</f>
        <v>0</v>
      </c>
      <c r="D2704" s="136">
        <f>Ocorrências!D2700</f>
        <v>0</v>
      </c>
      <c r="E2704" s="136">
        <f>Ocorrências!E2700</f>
        <v>0</v>
      </c>
      <c r="F2704" s="136">
        <f>Ocorrências!F2700</f>
        <v>0</v>
      </c>
      <c r="G2704" s="135">
        <f>Ocorrências!A2700</f>
        <v>0</v>
      </c>
      <c r="H2704" s="136">
        <f>Ocorrências!H2700</f>
        <v>0</v>
      </c>
    </row>
    <row r="2705" spans="1:8" x14ac:dyDescent="0.2">
      <c r="A2705" s="156">
        <f>Ocorrências!G2701</f>
        <v>0</v>
      </c>
      <c r="B2705" s="136">
        <f>Ocorrências!B2701</f>
        <v>0</v>
      </c>
      <c r="C2705" s="136">
        <f>Ocorrências!C2701</f>
        <v>0</v>
      </c>
      <c r="D2705" s="136">
        <f>Ocorrências!D2701</f>
        <v>0</v>
      </c>
      <c r="E2705" s="136">
        <f>Ocorrências!E2701</f>
        <v>0</v>
      </c>
      <c r="F2705" s="136">
        <f>Ocorrências!F2701</f>
        <v>0</v>
      </c>
      <c r="G2705" s="135">
        <f>Ocorrências!A2701</f>
        <v>0</v>
      </c>
      <c r="H2705" s="136">
        <f>Ocorrências!H2701</f>
        <v>0</v>
      </c>
    </row>
    <row r="2706" spans="1:8" x14ac:dyDescent="0.2">
      <c r="A2706" s="156">
        <f>Ocorrências!G2702</f>
        <v>0</v>
      </c>
      <c r="B2706" s="136">
        <f>Ocorrências!B2702</f>
        <v>0</v>
      </c>
      <c r="C2706" s="136">
        <f>Ocorrências!C2702</f>
        <v>0</v>
      </c>
      <c r="D2706" s="136">
        <f>Ocorrências!D2702</f>
        <v>0</v>
      </c>
      <c r="E2706" s="136">
        <f>Ocorrências!E2702</f>
        <v>0</v>
      </c>
      <c r="F2706" s="136">
        <f>Ocorrências!F2702</f>
        <v>0</v>
      </c>
      <c r="G2706" s="135">
        <f>Ocorrências!A2702</f>
        <v>0</v>
      </c>
      <c r="H2706" s="136">
        <f>Ocorrências!H2702</f>
        <v>0</v>
      </c>
    </row>
    <row r="2707" spans="1:8" x14ac:dyDescent="0.2">
      <c r="A2707" s="156">
        <f>Ocorrências!G2703</f>
        <v>0</v>
      </c>
      <c r="B2707" s="136">
        <f>Ocorrências!B2703</f>
        <v>0</v>
      </c>
      <c r="C2707" s="136">
        <f>Ocorrências!C2703</f>
        <v>0</v>
      </c>
      <c r="D2707" s="136">
        <f>Ocorrências!D2703</f>
        <v>0</v>
      </c>
      <c r="E2707" s="136">
        <f>Ocorrências!E2703</f>
        <v>0</v>
      </c>
      <c r="F2707" s="136">
        <f>Ocorrências!F2703</f>
        <v>0</v>
      </c>
      <c r="G2707" s="135">
        <f>Ocorrências!A2703</f>
        <v>0</v>
      </c>
      <c r="H2707" s="136">
        <f>Ocorrências!H2703</f>
        <v>0</v>
      </c>
    </row>
    <row r="2708" spans="1:8" x14ac:dyDescent="0.2">
      <c r="A2708" s="156">
        <f>Ocorrências!G2704</f>
        <v>0</v>
      </c>
      <c r="B2708" s="136">
        <f>Ocorrências!B2704</f>
        <v>0</v>
      </c>
      <c r="C2708" s="136">
        <f>Ocorrências!C2704</f>
        <v>0</v>
      </c>
      <c r="D2708" s="136">
        <f>Ocorrências!D2704</f>
        <v>0</v>
      </c>
      <c r="E2708" s="136">
        <f>Ocorrências!E2704</f>
        <v>0</v>
      </c>
      <c r="F2708" s="136">
        <f>Ocorrências!F2704</f>
        <v>0</v>
      </c>
      <c r="G2708" s="135">
        <f>Ocorrências!A2704</f>
        <v>0</v>
      </c>
      <c r="H2708" s="136">
        <f>Ocorrências!H2704</f>
        <v>0</v>
      </c>
    </row>
    <row r="2709" spans="1:8" x14ac:dyDescent="0.2">
      <c r="A2709" s="156">
        <f>Ocorrências!G2705</f>
        <v>0</v>
      </c>
      <c r="B2709" s="136">
        <f>Ocorrências!B2705</f>
        <v>0</v>
      </c>
      <c r="C2709" s="136">
        <f>Ocorrências!C2705</f>
        <v>0</v>
      </c>
      <c r="D2709" s="136">
        <f>Ocorrências!D2705</f>
        <v>0</v>
      </c>
      <c r="E2709" s="136">
        <f>Ocorrências!E2705</f>
        <v>0</v>
      </c>
      <c r="F2709" s="136">
        <f>Ocorrências!F2705</f>
        <v>0</v>
      </c>
      <c r="G2709" s="135">
        <f>Ocorrências!A2705</f>
        <v>0</v>
      </c>
      <c r="H2709" s="136">
        <f>Ocorrências!H2705</f>
        <v>0</v>
      </c>
    </row>
    <row r="2710" spans="1:8" x14ac:dyDescent="0.2">
      <c r="A2710" s="156">
        <f>Ocorrências!G2706</f>
        <v>0</v>
      </c>
      <c r="B2710" s="136">
        <f>Ocorrências!B2706</f>
        <v>0</v>
      </c>
      <c r="C2710" s="136">
        <f>Ocorrências!C2706</f>
        <v>0</v>
      </c>
      <c r="D2710" s="136">
        <f>Ocorrências!D2706</f>
        <v>0</v>
      </c>
      <c r="E2710" s="136">
        <f>Ocorrências!E2706</f>
        <v>0</v>
      </c>
      <c r="F2710" s="136">
        <f>Ocorrências!F2706</f>
        <v>0</v>
      </c>
      <c r="G2710" s="135">
        <f>Ocorrências!A2706</f>
        <v>0</v>
      </c>
      <c r="H2710" s="136">
        <f>Ocorrências!H2706</f>
        <v>0</v>
      </c>
    </row>
    <row r="2711" spans="1:8" x14ac:dyDescent="0.2">
      <c r="A2711" s="156">
        <f>Ocorrências!G2707</f>
        <v>0</v>
      </c>
      <c r="B2711" s="136">
        <f>Ocorrências!B2707</f>
        <v>0</v>
      </c>
      <c r="C2711" s="136">
        <f>Ocorrências!C2707</f>
        <v>0</v>
      </c>
      <c r="D2711" s="136">
        <f>Ocorrências!D2707</f>
        <v>0</v>
      </c>
      <c r="E2711" s="136">
        <f>Ocorrências!E2707</f>
        <v>0</v>
      </c>
      <c r="F2711" s="136">
        <f>Ocorrências!F2707</f>
        <v>0</v>
      </c>
      <c r="G2711" s="135">
        <f>Ocorrências!A2707</f>
        <v>0</v>
      </c>
      <c r="H2711" s="136">
        <f>Ocorrências!H2707</f>
        <v>0</v>
      </c>
    </row>
    <row r="2712" spans="1:8" x14ac:dyDescent="0.2">
      <c r="A2712" s="156">
        <f>Ocorrências!G2708</f>
        <v>0</v>
      </c>
      <c r="B2712" s="136">
        <f>Ocorrências!B2708</f>
        <v>0</v>
      </c>
      <c r="C2712" s="136">
        <f>Ocorrências!C2708</f>
        <v>0</v>
      </c>
      <c r="D2712" s="136">
        <f>Ocorrências!D2708</f>
        <v>0</v>
      </c>
      <c r="E2712" s="136">
        <f>Ocorrências!E2708</f>
        <v>0</v>
      </c>
      <c r="F2712" s="136">
        <f>Ocorrências!F2708</f>
        <v>0</v>
      </c>
      <c r="G2712" s="135">
        <f>Ocorrências!A2708</f>
        <v>0</v>
      </c>
      <c r="H2712" s="136">
        <f>Ocorrências!H2708</f>
        <v>0</v>
      </c>
    </row>
    <row r="2713" spans="1:8" x14ac:dyDescent="0.2">
      <c r="A2713" s="156">
        <f>Ocorrências!G2709</f>
        <v>0</v>
      </c>
      <c r="B2713" s="136">
        <f>Ocorrências!B2709</f>
        <v>0</v>
      </c>
      <c r="C2713" s="136">
        <f>Ocorrências!C2709</f>
        <v>0</v>
      </c>
      <c r="D2713" s="136">
        <f>Ocorrências!D2709</f>
        <v>0</v>
      </c>
      <c r="E2713" s="136">
        <f>Ocorrências!E2709</f>
        <v>0</v>
      </c>
      <c r="F2713" s="136">
        <f>Ocorrências!F2709</f>
        <v>0</v>
      </c>
      <c r="G2713" s="135">
        <f>Ocorrências!A2709</f>
        <v>0</v>
      </c>
      <c r="H2713" s="136">
        <f>Ocorrências!H2709</f>
        <v>0</v>
      </c>
    </row>
    <row r="2714" spans="1:8" x14ac:dyDescent="0.2">
      <c r="A2714" s="156">
        <f>Ocorrências!G2710</f>
        <v>0</v>
      </c>
      <c r="B2714" s="136">
        <f>Ocorrências!B2710</f>
        <v>0</v>
      </c>
      <c r="C2714" s="136">
        <f>Ocorrências!C2710</f>
        <v>0</v>
      </c>
      <c r="D2714" s="136">
        <f>Ocorrências!D2710</f>
        <v>0</v>
      </c>
      <c r="E2714" s="136">
        <f>Ocorrências!E2710</f>
        <v>0</v>
      </c>
      <c r="F2714" s="136">
        <f>Ocorrências!F2710</f>
        <v>0</v>
      </c>
      <c r="G2714" s="135">
        <f>Ocorrências!A2710</f>
        <v>0</v>
      </c>
      <c r="H2714" s="136">
        <f>Ocorrências!H2710</f>
        <v>0</v>
      </c>
    </row>
    <row r="2715" spans="1:8" x14ac:dyDescent="0.2">
      <c r="A2715" s="156">
        <f>Ocorrências!G2711</f>
        <v>0</v>
      </c>
      <c r="B2715" s="136">
        <f>Ocorrências!B2711</f>
        <v>0</v>
      </c>
      <c r="C2715" s="136">
        <f>Ocorrências!C2711</f>
        <v>0</v>
      </c>
      <c r="D2715" s="136">
        <f>Ocorrências!D2711</f>
        <v>0</v>
      </c>
      <c r="E2715" s="136">
        <f>Ocorrências!E2711</f>
        <v>0</v>
      </c>
      <c r="F2715" s="136">
        <f>Ocorrências!F2711</f>
        <v>0</v>
      </c>
      <c r="G2715" s="135">
        <f>Ocorrências!A2711</f>
        <v>0</v>
      </c>
      <c r="H2715" s="136">
        <f>Ocorrências!H2711</f>
        <v>0</v>
      </c>
    </row>
    <row r="2716" spans="1:8" x14ac:dyDescent="0.2">
      <c r="A2716" s="156">
        <f>Ocorrências!G2712</f>
        <v>0</v>
      </c>
      <c r="B2716" s="136">
        <f>Ocorrências!B2712</f>
        <v>0</v>
      </c>
      <c r="C2716" s="136">
        <f>Ocorrências!C2712</f>
        <v>0</v>
      </c>
      <c r="D2716" s="136">
        <f>Ocorrências!D2712</f>
        <v>0</v>
      </c>
      <c r="E2716" s="136">
        <f>Ocorrências!E2712</f>
        <v>0</v>
      </c>
      <c r="F2716" s="136">
        <f>Ocorrências!F2712</f>
        <v>0</v>
      </c>
      <c r="G2716" s="135">
        <f>Ocorrências!A2712</f>
        <v>0</v>
      </c>
      <c r="H2716" s="136">
        <f>Ocorrências!H2712</f>
        <v>0</v>
      </c>
    </row>
    <row r="2717" spans="1:8" x14ac:dyDescent="0.2">
      <c r="A2717" s="156">
        <f>Ocorrências!G2713</f>
        <v>0</v>
      </c>
      <c r="B2717" s="136">
        <f>Ocorrências!B2713</f>
        <v>0</v>
      </c>
      <c r="C2717" s="136">
        <f>Ocorrências!C2713</f>
        <v>0</v>
      </c>
      <c r="D2717" s="136">
        <f>Ocorrências!D2713</f>
        <v>0</v>
      </c>
      <c r="E2717" s="136">
        <f>Ocorrências!E2713</f>
        <v>0</v>
      </c>
      <c r="F2717" s="136">
        <f>Ocorrências!F2713</f>
        <v>0</v>
      </c>
      <c r="G2717" s="135">
        <f>Ocorrências!A2713</f>
        <v>0</v>
      </c>
      <c r="H2717" s="136">
        <f>Ocorrências!H2713</f>
        <v>0</v>
      </c>
    </row>
    <row r="2718" spans="1:8" x14ac:dyDescent="0.2">
      <c r="A2718" s="156">
        <f>Ocorrências!G2714</f>
        <v>0</v>
      </c>
      <c r="B2718" s="136">
        <f>Ocorrências!B2714</f>
        <v>0</v>
      </c>
      <c r="C2718" s="136">
        <f>Ocorrências!C2714</f>
        <v>0</v>
      </c>
      <c r="D2718" s="136">
        <f>Ocorrências!D2714</f>
        <v>0</v>
      </c>
      <c r="E2718" s="136">
        <f>Ocorrências!E2714</f>
        <v>0</v>
      </c>
      <c r="F2718" s="136">
        <f>Ocorrências!F2714</f>
        <v>0</v>
      </c>
      <c r="G2718" s="135">
        <f>Ocorrências!A2714</f>
        <v>0</v>
      </c>
      <c r="H2718" s="136">
        <f>Ocorrências!H2714</f>
        <v>0</v>
      </c>
    </row>
    <row r="2719" spans="1:8" x14ac:dyDescent="0.2">
      <c r="A2719" s="156">
        <f>Ocorrências!G2715</f>
        <v>0</v>
      </c>
      <c r="B2719" s="136">
        <f>Ocorrências!B2715</f>
        <v>0</v>
      </c>
      <c r="C2719" s="136">
        <f>Ocorrências!C2715</f>
        <v>0</v>
      </c>
      <c r="D2719" s="136">
        <f>Ocorrências!D2715</f>
        <v>0</v>
      </c>
      <c r="E2719" s="136">
        <f>Ocorrências!E2715</f>
        <v>0</v>
      </c>
      <c r="F2719" s="136">
        <f>Ocorrências!F2715</f>
        <v>0</v>
      </c>
      <c r="G2719" s="135">
        <f>Ocorrências!A2715</f>
        <v>0</v>
      </c>
      <c r="H2719" s="136">
        <f>Ocorrências!H2715</f>
        <v>0</v>
      </c>
    </row>
    <row r="2720" spans="1:8" x14ac:dyDescent="0.2">
      <c r="A2720" s="156">
        <f>Ocorrências!G2716</f>
        <v>0</v>
      </c>
      <c r="B2720" s="136">
        <f>Ocorrências!B2716</f>
        <v>0</v>
      </c>
      <c r="C2720" s="136">
        <f>Ocorrências!C2716</f>
        <v>0</v>
      </c>
      <c r="D2720" s="136">
        <f>Ocorrências!D2716</f>
        <v>0</v>
      </c>
      <c r="E2720" s="136">
        <f>Ocorrências!E2716</f>
        <v>0</v>
      </c>
      <c r="F2720" s="136">
        <f>Ocorrências!F2716</f>
        <v>0</v>
      </c>
      <c r="G2720" s="135">
        <f>Ocorrências!A2716</f>
        <v>0</v>
      </c>
      <c r="H2720" s="136">
        <f>Ocorrências!H2716</f>
        <v>0</v>
      </c>
    </row>
    <row r="2721" spans="1:8" x14ac:dyDescent="0.2">
      <c r="A2721" s="156">
        <f>Ocorrências!G2717</f>
        <v>0</v>
      </c>
      <c r="B2721" s="136">
        <f>Ocorrências!B2717</f>
        <v>0</v>
      </c>
      <c r="C2721" s="136">
        <f>Ocorrências!C2717</f>
        <v>0</v>
      </c>
      <c r="D2721" s="136">
        <f>Ocorrências!D2717</f>
        <v>0</v>
      </c>
      <c r="E2721" s="136">
        <f>Ocorrências!E2717</f>
        <v>0</v>
      </c>
      <c r="F2721" s="136">
        <f>Ocorrências!F2717</f>
        <v>0</v>
      </c>
      <c r="G2721" s="135">
        <f>Ocorrências!A2717</f>
        <v>0</v>
      </c>
      <c r="H2721" s="136">
        <f>Ocorrências!H2717</f>
        <v>0</v>
      </c>
    </row>
    <row r="2722" spans="1:8" x14ac:dyDescent="0.2">
      <c r="A2722" s="156">
        <f>Ocorrências!G2718</f>
        <v>0</v>
      </c>
      <c r="B2722" s="136">
        <f>Ocorrências!B2718</f>
        <v>0</v>
      </c>
      <c r="C2722" s="136">
        <f>Ocorrências!C2718</f>
        <v>0</v>
      </c>
      <c r="D2722" s="136">
        <f>Ocorrências!D2718</f>
        <v>0</v>
      </c>
      <c r="E2722" s="136">
        <f>Ocorrências!E2718</f>
        <v>0</v>
      </c>
      <c r="F2722" s="136">
        <f>Ocorrências!F2718</f>
        <v>0</v>
      </c>
      <c r="G2722" s="135">
        <f>Ocorrências!A2718</f>
        <v>0</v>
      </c>
      <c r="H2722" s="136">
        <f>Ocorrências!H2718</f>
        <v>0</v>
      </c>
    </row>
    <row r="2723" spans="1:8" x14ac:dyDescent="0.2">
      <c r="A2723" s="156">
        <f>Ocorrências!G2719</f>
        <v>0</v>
      </c>
      <c r="B2723" s="136">
        <f>Ocorrências!B2719</f>
        <v>0</v>
      </c>
      <c r="C2723" s="136">
        <f>Ocorrências!C2719</f>
        <v>0</v>
      </c>
      <c r="D2723" s="136">
        <f>Ocorrências!D2719</f>
        <v>0</v>
      </c>
      <c r="E2723" s="136">
        <f>Ocorrências!E2719</f>
        <v>0</v>
      </c>
      <c r="F2723" s="136">
        <f>Ocorrências!F2719</f>
        <v>0</v>
      </c>
      <c r="G2723" s="135">
        <f>Ocorrências!A2719</f>
        <v>0</v>
      </c>
      <c r="H2723" s="136">
        <f>Ocorrências!H2719</f>
        <v>0</v>
      </c>
    </row>
    <row r="2724" spans="1:8" x14ac:dyDescent="0.2">
      <c r="A2724" s="156">
        <f>Ocorrências!G2720</f>
        <v>0</v>
      </c>
      <c r="B2724" s="136">
        <f>Ocorrências!B2720</f>
        <v>0</v>
      </c>
      <c r="C2724" s="136">
        <f>Ocorrências!C2720</f>
        <v>0</v>
      </c>
      <c r="D2724" s="136">
        <f>Ocorrências!D2720</f>
        <v>0</v>
      </c>
      <c r="E2724" s="136">
        <f>Ocorrências!E2720</f>
        <v>0</v>
      </c>
      <c r="F2724" s="136">
        <f>Ocorrências!F2720</f>
        <v>0</v>
      </c>
      <c r="G2724" s="135">
        <f>Ocorrências!A2720</f>
        <v>0</v>
      </c>
      <c r="H2724" s="136">
        <f>Ocorrências!H2720</f>
        <v>0</v>
      </c>
    </row>
    <row r="2725" spans="1:8" x14ac:dyDescent="0.2">
      <c r="A2725" s="156">
        <f>Ocorrências!G2721</f>
        <v>0</v>
      </c>
      <c r="B2725" s="136">
        <f>Ocorrências!B2721</f>
        <v>0</v>
      </c>
      <c r="C2725" s="136">
        <f>Ocorrências!C2721</f>
        <v>0</v>
      </c>
      <c r="D2725" s="136">
        <f>Ocorrências!D2721</f>
        <v>0</v>
      </c>
      <c r="E2725" s="136">
        <f>Ocorrências!E2721</f>
        <v>0</v>
      </c>
      <c r="F2725" s="136">
        <f>Ocorrências!F2721</f>
        <v>0</v>
      </c>
      <c r="G2725" s="135">
        <f>Ocorrências!A2721</f>
        <v>0</v>
      </c>
      <c r="H2725" s="136">
        <f>Ocorrências!H2721</f>
        <v>0</v>
      </c>
    </row>
    <row r="2726" spans="1:8" x14ac:dyDescent="0.2">
      <c r="A2726" s="156">
        <f>Ocorrências!G2722</f>
        <v>0</v>
      </c>
      <c r="B2726" s="136">
        <f>Ocorrências!B2722</f>
        <v>0</v>
      </c>
      <c r="C2726" s="136">
        <f>Ocorrências!C2722</f>
        <v>0</v>
      </c>
      <c r="D2726" s="136">
        <f>Ocorrências!D2722</f>
        <v>0</v>
      </c>
      <c r="E2726" s="136">
        <f>Ocorrências!E2722</f>
        <v>0</v>
      </c>
      <c r="F2726" s="136">
        <f>Ocorrências!F2722</f>
        <v>0</v>
      </c>
      <c r="G2726" s="135">
        <f>Ocorrências!A2722</f>
        <v>0</v>
      </c>
      <c r="H2726" s="136">
        <f>Ocorrências!H2722</f>
        <v>0</v>
      </c>
    </row>
    <row r="2727" spans="1:8" x14ac:dyDescent="0.2">
      <c r="A2727" s="156">
        <f>Ocorrências!G2723</f>
        <v>0</v>
      </c>
      <c r="B2727" s="136">
        <f>Ocorrências!B2723</f>
        <v>0</v>
      </c>
      <c r="C2727" s="136">
        <f>Ocorrências!C2723</f>
        <v>0</v>
      </c>
      <c r="D2727" s="136">
        <f>Ocorrências!D2723</f>
        <v>0</v>
      </c>
      <c r="E2727" s="136">
        <f>Ocorrências!E2723</f>
        <v>0</v>
      </c>
      <c r="F2727" s="136">
        <f>Ocorrências!F2723</f>
        <v>0</v>
      </c>
      <c r="G2727" s="135">
        <f>Ocorrências!A2723</f>
        <v>0</v>
      </c>
      <c r="H2727" s="136">
        <f>Ocorrências!H2723</f>
        <v>0</v>
      </c>
    </row>
    <row r="2728" spans="1:8" x14ac:dyDescent="0.2">
      <c r="A2728" s="156">
        <f>Ocorrências!G2724</f>
        <v>0</v>
      </c>
      <c r="B2728" s="136">
        <f>Ocorrências!B2724</f>
        <v>0</v>
      </c>
      <c r="C2728" s="136">
        <f>Ocorrências!C2724</f>
        <v>0</v>
      </c>
      <c r="D2728" s="136">
        <f>Ocorrências!D2724</f>
        <v>0</v>
      </c>
      <c r="E2728" s="136">
        <f>Ocorrências!E2724</f>
        <v>0</v>
      </c>
      <c r="F2728" s="136">
        <f>Ocorrências!F2724</f>
        <v>0</v>
      </c>
      <c r="G2728" s="135">
        <f>Ocorrências!A2724</f>
        <v>0</v>
      </c>
      <c r="H2728" s="136">
        <f>Ocorrências!H2724</f>
        <v>0</v>
      </c>
    </row>
    <row r="2729" spans="1:8" x14ac:dyDescent="0.2">
      <c r="A2729" s="156">
        <f>Ocorrências!G2725</f>
        <v>0</v>
      </c>
      <c r="B2729" s="136">
        <f>Ocorrências!B2725</f>
        <v>0</v>
      </c>
      <c r="C2729" s="136">
        <f>Ocorrências!C2725</f>
        <v>0</v>
      </c>
      <c r="D2729" s="136">
        <f>Ocorrências!D2725</f>
        <v>0</v>
      </c>
      <c r="E2729" s="136">
        <f>Ocorrências!E2725</f>
        <v>0</v>
      </c>
      <c r="F2729" s="136">
        <f>Ocorrências!F2725</f>
        <v>0</v>
      </c>
      <c r="G2729" s="135">
        <f>Ocorrências!A2725</f>
        <v>0</v>
      </c>
      <c r="H2729" s="136">
        <f>Ocorrências!H2725</f>
        <v>0</v>
      </c>
    </row>
    <row r="2730" spans="1:8" x14ac:dyDescent="0.2">
      <c r="A2730" s="156">
        <f>Ocorrências!G2726</f>
        <v>0</v>
      </c>
      <c r="B2730" s="136">
        <f>Ocorrências!B2726</f>
        <v>0</v>
      </c>
      <c r="C2730" s="136">
        <f>Ocorrências!C2726</f>
        <v>0</v>
      </c>
      <c r="D2730" s="136">
        <f>Ocorrências!D2726</f>
        <v>0</v>
      </c>
      <c r="E2730" s="136">
        <f>Ocorrências!E2726</f>
        <v>0</v>
      </c>
      <c r="F2730" s="136">
        <f>Ocorrências!F2726</f>
        <v>0</v>
      </c>
      <c r="G2730" s="135">
        <f>Ocorrências!A2726</f>
        <v>0</v>
      </c>
      <c r="H2730" s="136">
        <f>Ocorrências!H2726</f>
        <v>0</v>
      </c>
    </row>
    <row r="2731" spans="1:8" x14ac:dyDescent="0.2">
      <c r="A2731" s="156">
        <f>Ocorrências!G2727</f>
        <v>0</v>
      </c>
      <c r="B2731" s="136">
        <f>Ocorrências!B2727</f>
        <v>0</v>
      </c>
      <c r="C2731" s="136">
        <f>Ocorrências!C2727</f>
        <v>0</v>
      </c>
      <c r="D2731" s="136">
        <f>Ocorrências!D2727</f>
        <v>0</v>
      </c>
      <c r="E2731" s="136">
        <f>Ocorrências!E2727</f>
        <v>0</v>
      </c>
      <c r="F2731" s="136">
        <f>Ocorrências!F2727</f>
        <v>0</v>
      </c>
      <c r="G2731" s="135">
        <f>Ocorrências!A2727</f>
        <v>0</v>
      </c>
      <c r="H2731" s="136">
        <f>Ocorrências!H2727</f>
        <v>0</v>
      </c>
    </row>
    <row r="2732" spans="1:8" x14ac:dyDescent="0.2">
      <c r="A2732" s="156">
        <f>Ocorrências!G2728</f>
        <v>0</v>
      </c>
      <c r="B2732" s="136">
        <f>Ocorrências!B2728</f>
        <v>0</v>
      </c>
      <c r="C2732" s="136">
        <f>Ocorrências!C2728</f>
        <v>0</v>
      </c>
      <c r="D2732" s="136">
        <f>Ocorrências!D2728</f>
        <v>0</v>
      </c>
      <c r="E2732" s="136">
        <f>Ocorrências!E2728</f>
        <v>0</v>
      </c>
      <c r="F2732" s="136">
        <f>Ocorrências!F2728</f>
        <v>0</v>
      </c>
      <c r="G2732" s="135">
        <f>Ocorrências!A2728</f>
        <v>0</v>
      </c>
      <c r="H2732" s="136">
        <f>Ocorrências!H2728</f>
        <v>0</v>
      </c>
    </row>
    <row r="2733" spans="1:8" x14ac:dyDescent="0.2">
      <c r="A2733" s="156">
        <f>Ocorrências!G2729</f>
        <v>0</v>
      </c>
      <c r="B2733" s="136">
        <f>Ocorrências!B2729</f>
        <v>0</v>
      </c>
      <c r="C2733" s="136">
        <f>Ocorrências!C2729</f>
        <v>0</v>
      </c>
      <c r="D2733" s="136">
        <f>Ocorrências!D2729</f>
        <v>0</v>
      </c>
      <c r="E2733" s="136">
        <f>Ocorrências!E2729</f>
        <v>0</v>
      </c>
      <c r="F2733" s="136">
        <f>Ocorrências!F2729</f>
        <v>0</v>
      </c>
      <c r="G2733" s="135">
        <f>Ocorrências!A2729</f>
        <v>0</v>
      </c>
      <c r="H2733" s="136">
        <f>Ocorrências!H2729</f>
        <v>0</v>
      </c>
    </row>
    <row r="2734" spans="1:8" x14ac:dyDescent="0.2">
      <c r="A2734" s="156">
        <f>Ocorrências!G2730</f>
        <v>0</v>
      </c>
      <c r="B2734" s="136">
        <f>Ocorrências!B2730</f>
        <v>0</v>
      </c>
      <c r="C2734" s="136">
        <f>Ocorrências!C2730</f>
        <v>0</v>
      </c>
      <c r="D2734" s="136">
        <f>Ocorrências!D2730</f>
        <v>0</v>
      </c>
      <c r="E2734" s="136">
        <f>Ocorrências!E2730</f>
        <v>0</v>
      </c>
      <c r="F2734" s="136">
        <f>Ocorrências!F2730</f>
        <v>0</v>
      </c>
      <c r="G2734" s="135">
        <f>Ocorrências!A2730</f>
        <v>0</v>
      </c>
      <c r="H2734" s="136">
        <f>Ocorrências!H2730</f>
        <v>0</v>
      </c>
    </row>
    <row r="2735" spans="1:8" x14ac:dyDescent="0.2">
      <c r="A2735" s="156">
        <f>Ocorrências!G2731</f>
        <v>0</v>
      </c>
      <c r="B2735" s="136">
        <f>Ocorrências!B2731</f>
        <v>0</v>
      </c>
      <c r="C2735" s="136">
        <f>Ocorrências!C2731</f>
        <v>0</v>
      </c>
      <c r="D2735" s="136">
        <f>Ocorrências!D2731</f>
        <v>0</v>
      </c>
      <c r="E2735" s="136">
        <f>Ocorrências!E2731</f>
        <v>0</v>
      </c>
      <c r="F2735" s="136">
        <f>Ocorrências!F2731</f>
        <v>0</v>
      </c>
      <c r="G2735" s="135">
        <f>Ocorrências!A2731</f>
        <v>0</v>
      </c>
      <c r="H2735" s="136">
        <f>Ocorrências!H2731</f>
        <v>0</v>
      </c>
    </row>
    <row r="2736" spans="1:8" x14ac:dyDescent="0.2">
      <c r="A2736" s="156">
        <f>Ocorrências!G2732</f>
        <v>0</v>
      </c>
      <c r="B2736" s="136">
        <f>Ocorrências!B2732</f>
        <v>0</v>
      </c>
      <c r="C2736" s="136">
        <f>Ocorrências!C2732</f>
        <v>0</v>
      </c>
      <c r="D2736" s="136">
        <f>Ocorrências!D2732</f>
        <v>0</v>
      </c>
      <c r="E2736" s="136">
        <f>Ocorrências!E2732</f>
        <v>0</v>
      </c>
      <c r="F2736" s="136">
        <f>Ocorrências!F2732</f>
        <v>0</v>
      </c>
      <c r="G2736" s="135">
        <f>Ocorrências!A2732</f>
        <v>0</v>
      </c>
      <c r="H2736" s="136">
        <f>Ocorrências!H2732</f>
        <v>0</v>
      </c>
    </row>
    <row r="2737" spans="1:8" x14ac:dyDescent="0.2">
      <c r="A2737" s="156">
        <f>Ocorrências!G2733</f>
        <v>0</v>
      </c>
      <c r="B2737" s="136">
        <f>Ocorrências!B2733</f>
        <v>0</v>
      </c>
      <c r="C2737" s="136">
        <f>Ocorrências!C2733</f>
        <v>0</v>
      </c>
      <c r="D2737" s="136">
        <f>Ocorrências!D2733</f>
        <v>0</v>
      </c>
      <c r="E2737" s="136">
        <f>Ocorrências!E2733</f>
        <v>0</v>
      </c>
      <c r="F2737" s="136">
        <f>Ocorrências!F2733</f>
        <v>0</v>
      </c>
      <c r="G2737" s="135">
        <f>Ocorrências!A2733</f>
        <v>0</v>
      </c>
      <c r="H2737" s="136">
        <f>Ocorrências!H2733</f>
        <v>0</v>
      </c>
    </row>
    <row r="2738" spans="1:8" x14ac:dyDescent="0.2">
      <c r="A2738" s="156">
        <f>Ocorrências!G2734</f>
        <v>0</v>
      </c>
      <c r="B2738" s="136">
        <f>Ocorrências!B2734</f>
        <v>0</v>
      </c>
      <c r="C2738" s="136">
        <f>Ocorrências!C2734</f>
        <v>0</v>
      </c>
      <c r="D2738" s="136">
        <f>Ocorrências!D2734</f>
        <v>0</v>
      </c>
      <c r="E2738" s="136">
        <f>Ocorrências!E2734</f>
        <v>0</v>
      </c>
      <c r="F2738" s="136">
        <f>Ocorrências!F2734</f>
        <v>0</v>
      </c>
      <c r="G2738" s="135">
        <f>Ocorrências!A2734</f>
        <v>0</v>
      </c>
      <c r="H2738" s="136">
        <f>Ocorrências!H2734</f>
        <v>0</v>
      </c>
    </row>
    <row r="2739" spans="1:8" x14ac:dyDescent="0.2">
      <c r="A2739" s="156">
        <f>Ocorrências!G2735</f>
        <v>0</v>
      </c>
      <c r="B2739" s="136">
        <f>Ocorrências!B2735</f>
        <v>0</v>
      </c>
      <c r="C2739" s="136">
        <f>Ocorrências!C2735</f>
        <v>0</v>
      </c>
      <c r="D2739" s="136">
        <f>Ocorrências!D2735</f>
        <v>0</v>
      </c>
      <c r="E2739" s="136">
        <f>Ocorrências!E2735</f>
        <v>0</v>
      </c>
      <c r="F2739" s="136">
        <f>Ocorrências!F2735</f>
        <v>0</v>
      </c>
      <c r="G2739" s="135">
        <f>Ocorrências!A2735</f>
        <v>0</v>
      </c>
      <c r="H2739" s="136">
        <f>Ocorrências!H2735</f>
        <v>0</v>
      </c>
    </row>
    <row r="2740" spans="1:8" x14ac:dyDescent="0.2">
      <c r="A2740" s="156">
        <f>Ocorrências!G2736</f>
        <v>0</v>
      </c>
      <c r="B2740" s="136">
        <f>Ocorrências!B2736</f>
        <v>0</v>
      </c>
      <c r="C2740" s="136">
        <f>Ocorrências!C2736</f>
        <v>0</v>
      </c>
      <c r="D2740" s="136">
        <f>Ocorrências!D2736</f>
        <v>0</v>
      </c>
      <c r="E2740" s="136">
        <f>Ocorrências!E2736</f>
        <v>0</v>
      </c>
      <c r="F2740" s="136">
        <f>Ocorrências!F2736</f>
        <v>0</v>
      </c>
      <c r="G2740" s="135">
        <f>Ocorrências!A2736</f>
        <v>0</v>
      </c>
      <c r="H2740" s="136">
        <f>Ocorrências!H2736</f>
        <v>0</v>
      </c>
    </row>
    <row r="2741" spans="1:8" x14ac:dyDescent="0.2">
      <c r="A2741" s="156">
        <f>Ocorrências!G2737</f>
        <v>0</v>
      </c>
      <c r="B2741" s="136">
        <f>Ocorrências!B2737</f>
        <v>0</v>
      </c>
      <c r="C2741" s="136">
        <f>Ocorrências!C2737</f>
        <v>0</v>
      </c>
      <c r="D2741" s="136">
        <f>Ocorrências!D2737</f>
        <v>0</v>
      </c>
      <c r="E2741" s="136">
        <f>Ocorrências!E2737</f>
        <v>0</v>
      </c>
      <c r="F2741" s="136">
        <f>Ocorrências!F2737</f>
        <v>0</v>
      </c>
      <c r="G2741" s="135">
        <f>Ocorrências!A2737</f>
        <v>0</v>
      </c>
      <c r="H2741" s="136">
        <f>Ocorrências!H2737</f>
        <v>0</v>
      </c>
    </row>
    <row r="2742" spans="1:8" x14ac:dyDescent="0.2">
      <c r="A2742" s="156">
        <f>Ocorrências!G2738</f>
        <v>0</v>
      </c>
      <c r="B2742" s="136">
        <f>Ocorrências!B2738</f>
        <v>0</v>
      </c>
      <c r="C2742" s="136">
        <f>Ocorrências!C2738</f>
        <v>0</v>
      </c>
      <c r="D2742" s="136">
        <f>Ocorrências!D2738</f>
        <v>0</v>
      </c>
      <c r="E2742" s="136">
        <f>Ocorrências!E2738</f>
        <v>0</v>
      </c>
      <c r="F2742" s="136">
        <f>Ocorrências!F2738</f>
        <v>0</v>
      </c>
      <c r="G2742" s="135">
        <f>Ocorrências!A2738</f>
        <v>0</v>
      </c>
      <c r="H2742" s="136">
        <f>Ocorrências!H2738</f>
        <v>0</v>
      </c>
    </row>
    <row r="2743" spans="1:8" x14ac:dyDescent="0.2">
      <c r="A2743" s="156">
        <f>Ocorrências!G2739</f>
        <v>0</v>
      </c>
      <c r="B2743" s="136">
        <f>Ocorrências!B2739</f>
        <v>0</v>
      </c>
      <c r="C2743" s="136">
        <f>Ocorrências!C2739</f>
        <v>0</v>
      </c>
      <c r="D2743" s="136">
        <f>Ocorrências!D2739</f>
        <v>0</v>
      </c>
      <c r="E2743" s="136">
        <f>Ocorrências!E2739</f>
        <v>0</v>
      </c>
      <c r="F2743" s="136">
        <f>Ocorrências!F2739</f>
        <v>0</v>
      </c>
      <c r="G2743" s="135">
        <f>Ocorrências!A2739</f>
        <v>0</v>
      </c>
      <c r="H2743" s="136">
        <f>Ocorrências!H2739</f>
        <v>0</v>
      </c>
    </row>
    <row r="2744" spans="1:8" x14ac:dyDescent="0.2">
      <c r="A2744" s="156">
        <f>Ocorrências!G2740</f>
        <v>0</v>
      </c>
      <c r="B2744" s="136">
        <f>Ocorrências!B2740</f>
        <v>0</v>
      </c>
      <c r="C2744" s="136">
        <f>Ocorrências!C2740</f>
        <v>0</v>
      </c>
      <c r="D2744" s="136">
        <f>Ocorrências!D2740</f>
        <v>0</v>
      </c>
      <c r="E2744" s="136">
        <f>Ocorrências!E2740</f>
        <v>0</v>
      </c>
      <c r="F2744" s="136">
        <f>Ocorrências!F2740</f>
        <v>0</v>
      </c>
      <c r="G2744" s="135">
        <f>Ocorrências!A2740</f>
        <v>0</v>
      </c>
      <c r="H2744" s="136">
        <f>Ocorrências!H2740</f>
        <v>0</v>
      </c>
    </row>
    <row r="2745" spans="1:8" x14ac:dyDescent="0.2">
      <c r="A2745" s="156">
        <f>Ocorrências!G2741</f>
        <v>0</v>
      </c>
      <c r="B2745" s="136">
        <f>Ocorrências!B2741</f>
        <v>0</v>
      </c>
      <c r="C2745" s="136">
        <f>Ocorrências!C2741</f>
        <v>0</v>
      </c>
      <c r="D2745" s="136">
        <f>Ocorrências!D2741</f>
        <v>0</v>
      </c>
      <c r="E2745" s="136">
        <f>Ocorrências!E2741</f>
        <v>0</v>
      </c>
      <c r="F2745" s="136">
        <f>Ocorrências!F2741</f>
        <v>0</v>
      </c>
      <c r="G2745" s="135">
        <f>Ocorrências!A2741</f>
        <v>0</v>
      </c>
      <c r="H2745" s="136">
        <f>Ocorrências!H2741</f>
        <v>0</v>
      </c>
    </row>
    <row r="2746" spans="1:8" x14ac:dyDescent="0.2">
      <c r="A2746" s="156">
        <f>Ocorrências!G2742</f>
        <v>0</v>
      </c>
      <c r="B2746" s="136">
        <f>Ocorrências!B2742</f>
        <v>0</v>
      </c>
      <c r="C2746" s="136">
        <f>Ocorrências!C2742</f>
        <v>0</v>
      </c>
      <c r="D2746" s="136">
        <f>Ocorrências!D2742</f>
        <v>0</v>
      </c>
      <c r="E2746" s="136">
        <f>Ocorrências!E2742</f>
        <v>0</v>
      </c>
      <c r="F2746" s="136">
        <f>Ocorrências!F2742</f>
        <v>0</v>
      </c>
      <c r="G2746" s="135">
        <f>Ocorrências!A2742</f>
        <v>0</v>
      </c>
      <c r="H2746" s="136">
        <f>Ocorrências!H2742</f>
        <v>0</v>
      </c>
    </row>
    <row r="2747" spans="1:8" x14ac:dyDescent="0.2">
      <c r="A2747" s="156">
        <f>Ocorrências!G2743</f>
        <v>0</v>
      </c>
      <c r="B2747" s="136">
        <f>Ocorrências!B2743</f>
        <v>0</v>
      </c>
      <c r="C2747" s="136">
        <f>Ocorrências!C2743</f>
        <v>0</v>
      </c>
      <c r="D2747" s="136">
        <f>Ocorrências!D2743</f>
        <v>0</v>
      </c>
      <c r="E2747" s="136">
        <f>Ocorrências!E2743</f>
        <v>0</v>
      </c>
      <c r="F2747" s="136">
        <f>Ocorrências!F2743</f>
        <v>0</v>
      </c>
      <c r="G2747" s="135">
        <f>Ocorrências!A2743</f>
        <v>0</v>
      </c>
      <c r="H2747" s="136">
        <f>Ocorrências!H2743</f>
        <v>0</v>
      </c>
    </row>
    <row r="2748" spans="1:8" x14ac:dyDescent="0.2">
      <c r="A2748" s="156">
        <f>Ocorrências!G2744</f>
        <v>0</v>
      </c>
      <c r="B2748" s="136">
        <f>Ocorrências!B2744</f>
        <v>0</v>
      </c>
      <c r="C2748" s="136">
        <f>Ocorrências!C2744</f>
        <v>0</v>
      </c>
      <c r="D2748" s="136">
        <f>Ocorrências!D2744</f>
        <v>0</v>
      </c>
      <c r="E2748" s="136">
        <f>Ocorrências!E2744</f>
        <v>0</v>
      </c>
      <c r="F2748" s="136">
        <f>Ocorrências!F2744</f>
        <v>0</v>
      </c>
      <c r="G2748" s="135">
        <f>Ocorrências!A2744</f>
        <v>0</v>
      </c>
      <c r="H2748" s="136">
        <f>Ocorrências!H2744</f>
        <v>0</v>
      </c>
    </row>
    <row r="2749" spans="1:8" x14ac:dyDescent="0.2">
      <c r="A2749" s="156">
        <f>Ocorrências!G2745</f>
        <v>0</v>
      </c>
      <c r="B2749" s="136">
        <f>Ocorrências!B2745</f>
        <v>0</v>
      </c>
      <c r="C2749" s="136">
        <f>Ocorrências!C2745</f>
        <v>0</v>
      </c>
      <c r="D2749" s="136">
        <f>Ocorrências!D2745</f>
        <v>0</v>
      </c>
      <c r="E2749" s="136">
        <f>Ocorrências!E2745</f>
        <v>0</v>
      </c>
      <c r="F2749" s="136">
        <f>Ocorrências!F2745</f>
        <v>0</v>
      </c>
      <c r="G2749" s="135">
        <f>Ocorrências!A2745</f>
        <v>0</v>
      </c>
      <c r="H2749" s="136">
        <f>Ocorrências!H2745</f>
        <v>0</v>
      </c>
    </row>
    <row r="2750" spans="1:8" x14ac:dyDescent="0.2">
      <c r="A2750" s="156">
        <f>Ocorrências!G2746</f>
        <v>0</v>
      </c>
      <c r="B2750" s="136">
        <f>Ocorrências!B2746</f>
        <v>0</v>
      </c>
      <c r="C2750" s="136">
        <f>Ocorrências!C2746</f>
        <v>0</v>
      </c>
      <c r="D2750" s="136">
        <f>Ocorrências!D2746</f>
        <v>0</v>
      </c>
      <c r="E2750" s="136">
        <f>Ocorrências!E2746</f>
        <v>0</v>
      </c>
      <c r="F2750" s="136">
        <f>Ocorrências!F2746</f>
        <v>0</v>
      </c>
      <c r="G2750" s="135">
        <f>Ocorrências!A2746</f>
        <v>0</v>
      </c>
      <c r="H2750" s="136">
        <f>Ocorrências!H2746</f>
        <v>0</v>
      </c>
    </row>
    <row r="2751" spans="1:8" x14ac:dyDescent="0.2">
      <c r="A2751" s="156">
        <f>Ocorrências!G2747</f>
        <v>0</v>
      </c>
      <c r="B2751" s="136">
        <f>Ocorrências!B2747</f>
        <v>0</v>
      </c>
      <c r="C2751" s="136">
        <f>Ocorrências!C2747</f>
        <v>0</v>
      </c>
      <c r="D2751" s="136">
        <f>Ocorrências!D2747</f>
        <v>0</v>
      </c>
      <c r="E2751" s="136">
        <f>Ocorrências!E2747</f>
        <v>0</v>
      </c>
      <c r="F2751" s="136">
        <f>Ocorrências!F2747</f>
        <v>0</v>
      </c>
      <c r="G2751" s="135">
        <f>Ocorrências!A2747</f>
        <v>0</v>
      </c>
      <c r="H2751" s="136">
        <f>Ocorrências!H2747</f>
        <v>0</v>
      </c>
    </row>
    <row r="2752" spans="1:8" x14ac:dyDescent="0.2">
      <c r="A2752" s="156">
        <f>Ocorrências!G2748</f>
        <v>0</v>
      </c>
      <c r="B2752" s="136">
        <f>Ocorrências!B2748</f>
        <v>0</v>
      </c>
      <c r="C2752" s="136">
        <f>Ocorrências!C2748</f>
        <v>0</v>
      </c>
      <c r="D2752" s="136">
        <f>Ocorrências!D2748</f>
        <v>0</v>
      </c>
      <c r="E2752" s="136">
        <f>Ocorrências!E2748</f>
        <v>0</v>
      </c>
      <c r="F2752" s="136">
        <f>Ocorrências!F2748</f>
        <v>0</v>
      </c>
      <c r="G2752" s="135">
        <f>Ocorrências!A2748</f>
        <v>0</v>
      </c>
      <c r="H2752" s="136">
        <f>Ocorrências!H2748</f>
        <v>0</v>
      </c>
    </row>
    <row r="2753" spans="1:8" x14ac:dyDescent="0.2">
      <c r="A2753" s="156">
        <f>Ocorrências!G2749</f>
        <v>0</v>
      </c>
      <c r="B2753" s="136">
        <f>Ocorrências!B2749</f>
        <v>0</v>
      </c>
      <c r="C2753" s="136">
        <f>Ocorrências!C2749</f>
        <v>0</v>
      </c>
      <c r="D2753" s="136">
        <f>Ocorrências!D2749</f>
        <v>0</v>
      </c>
      <c r="E2753" s="136">
        <f>Ocorrências!E2749</f>
        <v>0</v>
      </c>
      <c r="F2753" s="136">
        <f>Ocorrências!F2749</f>
        <v>0</v>
      </c>
      <c r="G2753" s="135">
        <f>Ocorrências!A2749</f>
        <v>0</v>
      </c>
      <c r="H2753" s="136">
        <f>Ocorrências!H2749</f>
        <v>0</v>
      </c>
    </row>
    <row r="2754" spans="1:8" x14ac:dyDescent="0.2">
      <c r="A2754" s="156">
        <f>Ocorrências!G2750</f>
        <v>0</v>
      </c>
      <c r="B2754" s="136">
        <f>Ocorrências!B2750</f>
        <v>0</v>
      </c>
      <c r="C2754" s="136">
        <f>Ocorrências!C2750</f>
        <v>0</v>
      </c>
      <c r="D2754" s="136">
        <f>Ocorrências!D2750</f>
        <v>0</v>
      </c>
      <c r="E2754" s="136">
        <f>Ocorrências!E2750</f>
        <v>0</v>
      </c>
      <c r="F2754" s="136">
        <f>Ocorrências!F2750</f>
        <v>0</v>
      </c>
      <c r="G2754" s="135">
        <f>Ocorrências!A2750</f>
        <v>0</v>
      </c>
      <c r="H2754" s="136">
        <f>Ocorrências!H2750</f>
        <v>0</v>
      </c>
    </row>
    <row r="2755" spans="1:8" x14ac:dyDescent="0.2">
      <c r="A2755" s="156">
        <f>Ocorrências!G2751</f>
        <v>0</v>
      </c>
      <c r="B2755" s="136">
        <f>Ocorrências!B2751</f>
        <v>0</v>
      </c>
      <c r="C2755" s="136">
        <f>Ocorrências!C2751</f>
        <v>0</v>
      </c>
      <c r="D2755" s="136">
        <f>Ocorrências!D2751</f>
        <v>0</v>
      </c>
      <c r="E2755" s="136">
        <f>Ocorrências!E2751</f>
        <v>0</v>
      </c>
      <c r="F2755" s="136">
        <f>Ocorrências!F2751</f>
        <v>0</v>
      </c>
      <c r="G2755" s="135">
        <f>Ocorrências!A2751</f>
        <v>0</v>
      </c>
      <c r="H2755" s="136">
        <f>Ocorrências!H2751</f>
        <v>0</v>
      </c>
    </row>
    <row r="2756" spans="1:8" x14ac:dyDescent="0.2">
      <c r="A2756" s="156">
        <f>Ocorrências!G2752</f>
        <v>0</v>
      </c>
      <c r="B2756" s="136">
        <f>Ocorrências!B2752</f>
        <v>0</v>
      </c>
      <c r="C2756" s="136">
        <f>Ocorrências!C2752</f>
        <v>0</v>
      </c>
      <c r="D2756" s="136">
        <f>Ocorrências!D2752</f>
        <v>0</v>
      </c>
      <c r="E2756" s="136">
        <f>Ocorrências!E2752</f>
        <v>0</v>
      </c>
      <c r="F2756" s="136">
        <f>Ocorrências!F2752</f>
        <v>0</v>
      </c>
      <c r="G2756" s="135">
        <f>Ocorrências!A2752</f>
        <v>0</v>
      </c>
      <c r="H2756" s="136">
        <f>Ocorrências!H2752</f>
        <v>0</v>
      </c>
    </row>
    <row r="2757" spans="1:8" x14ac:dyDescent="0.2">
      <c r="A2757" s="156">
        <f>Ocorrências!G2753</f>
        <v>0</v>
      </c>
      <c r="B2757" s="136">
        <f>Ocorrências!B2753</f>
        <v>0</v>
      </c>
      <c r="C2757" s="136">
        <f>Ocorrências!C2753</f>
        <v>0</v>
      </c>
      <c r="D2757" s="136">
        <f>Ocorrências!D2753</f>
        <v>0</v>
      </c>
      <c r="E2757" s="136">
        <f>Ocorrências!E2753</f>
        <v>0</v>
      </c>
      <c r="F2757" s="136">
        <f>Ocorrências!F2753</f>
        <v>0</v>
      </c>
      <c r="G2757" s="135">
        <f>Ocorrências!A2753</f>
        <v>0</v>
      </c>
      <c r="H2757" s="136">
        <f>Ocorrências!H2753</f>
        <v>0</v>
      </c>
    </row>
    <row r="2758" spans="1:8" x14ac:dyDescent="0.2">
      <c r="A2758" s="156">
        <f>Ocorrências!G2754</f>
        <v>0</v>
      </c>
      <c r="B2758" s="136">
        <f>Ocorrências!B2754</f>
        <v>0</v>
      </c>
      <c r="C2758" s="136">
        <f>Ocorrências!C2754</f>
        <v>0</v>
      </c>
      <c r="D2758" s="136">
        <f>Ocorrências!D2754</f>
        <v>0</v>
      </c>
      <c r="E2758" s="136">
        <f>Ocorrências!E2754</f>
        <v>0</v>
      </c>
      <c r="F2758" s="136">
        <f>Ocorrências!F2754</f>
        <v>0</v>
      </c>
      <c r="G2758" s="135">
        <f>Ocorrências!A2754</f>
        <v>0</v>
      </c>
      <c r="H2758" s="136">
        <f>Ocorrências!H2754</f>
        <v>0</v>
      </c>
    </row>
    <row r="2759" spans="1:8" x14ac:dyDescent="0.2">
      <c r="A2759" s="156">
        <f>Ocorrências!G2755</f>
        <v>0</v>
      </c>
      <c r="B2759" s="136">
        <f>Ocorrências!B2755</f>
        <v>0</v>
      </c>
      <c r="C2759" s="136">
        <f>Ocorrências!C2755</f>
        <v>0</v>
      </c>
      <c r="D2759" s="136">
        <f>Ocorrências!D2755</f>
        <v>0</v>
      </c>
      <c r="E2759" s="136">
        <f>Ocorrências!E2755</f>
        <v>0</v>
      </c>
      <c r="F2759" s="136">
        <f>Ocorrências!F2755</f>
        <v>0</v>
      </c>
      <c r="G2759" s="135">
        <f>Ocorrências!A2755</f>
        <v>0</v>
      </c>
      <c r="H2759" s="136">
        <f>Ocorrências!H2755</f>
        <v>0</v>
      </c>
    </row>
    <row r="2760" spans="1:8" x14ac:dyDescent="0.2">
      <c r="A2760" s="156">
        <f>Ocorrências!G2756</f>
        <v>0</v>
      </c>
      <c r="B2760" s="136">
        <f>Ocorrências!B2756</f>
        <v>0</v>
      </c>
      <c r="C2760" s="136">
        <f>Ocorrências!C2756</f>
        <v>0</v>
      </c>
      <c r="D2760" s="136">
        <f>Ocorrências!D2756</f>
        <v>0</v>
      </c>
      <c r="E2760" s="136">
        <f>Ocorrências!E2756</f>
        <v>0</v>
      </c>
      <c r="F2760" s="136">
        <f>Ocorrências!F2756</f>
        <v>0</v>
      </c>
      <c r="G2760" s="135">
        <f>Ocorrências!A2756</f>
        <v>0</v>
      </c>
      <c r="H2760" s="136">
        <f>Ocorrências!H2756</f>
        <v>0</v>
      </c>
    </row>
    <row r="2761" spans="1:8" x14ac:dyDescent="0.2">
      <c r="A2761" s="156">
        <f>Ocorrências!G2757</f>
        <v>0</v>
      </c>
      <c r="B2761" s="136">
        <f>Ocorrências!B2757</f>
        <v>0</v>
      </c>
      <c r="C2761" s="136">
        <f>Ocorrências!C2757</f>
        <v>0</v>
      </c>
      <c r="D2761" s="136">
        <f>Ocorrências!D2757</f>
        <v>0</v>
      </c>
      <c r="E2761" s="136">
        <f>Ocorrências!E2757</f>
        <v>0</v>
      </c>
      <c r="F2761" s="136">
        <f>Ocorrências!F2757</f>
        <v>0</v>
      </c>
      <c r="G2761" s="135">
        <f>Ocorrências!A2757</f>
        <v>0</v>
      </c>
      <c r="H2761" s="136">
        <f>Ocorrências!H2757</f>
        <v>0</v>
      </c>
    </row>
    <row r="2762" spans="1:8" x14ac:dyDescent="0.2">
      <c r="A2762" s="156">
        <f>Ocorrências!G2758</f>
        <v>0</v>
      </c>
      <c r="B2762" s="136">
        <f>Ocorrências!B2758</f>
        <v>0</v>
      </c>
      <c r="C2762" s="136">
        <f>Ocorrências!C2758</f>
        <v>0</v>
      </c>
      <c r="D2762" s="136">
        <f>Ocorrências!D2758</f>
        <v>0</v>
      </c>
      <c r="E2762" s="136">
        <f>Ocorrências!E2758</f>
        <v>0</v>
      </c>
      <c r="F2762" s="136">
        <f>Ocorrências!F2758</f>
        <v>0</v>
      </c>
      <c r="G2762" s="135">
        <f>Ocorrências!A2758</f>
        <v>0</v>
      </c>
      <c r="H2762" s="136">
        <f>Ocorrências!H2758</f>
        <v>0</v>
      </c>
    </row>
    <row r="2763" spans="1:8" x14ac:dyDescent="0.2">
      <c r="A2763" s="156">
        <f>Ocorrências!G2759</f>
        <v>0</v>
      </c>
      <c r="B2763" s="136">
        <f>Ocorrências!B2759</f>
        <v>0</v>
      </c>
      <c r="C2763" s="136">
        <f>Ocorrências!C2759</f>
        <v>0</v>
      </c>
      <c r="D2763" s="136">
        <f>Ocorrências!D2759</f>
        <v>0</v>
      </c>
      <c r="E2763" s="136">
        <f>Ocorrências!E2759</f>
        <v>0</v>
      </c>
      <c r="F2763" s="136">
        <f>Ocorrências!F2759</f>
        <v>0</v>
      </c>
      <c r="G2763" s="135">
        <f>Ocorrências!A2759</f>
        <v>0</v>
      </c>
      <c r="H2763" s="136">
        <f>Ocorrências!H2759</f>
        <v>0</v>
      </c>
    </row>
    <row r="2764" spans="1:8" x14ac:dyDescent="0.2">
      <c r="A2764" s="156">
        <f>Ocorrências!G2760</f>
        <v>0</v>
      </c>
      <c r="B2764" s="136">
        <f>Ocorrências!B2760</f>
        <v>0</v>
      </c>
      <c r="C2764" s="136">
        <f>Ocorrências!C2760</f>
        <v>0</v>
      </c>
      <c r="D2764" s="136">
        <f>Ocorrências!D2760</f>
        <v>0</v>
      </c>
      <c r="E2764" s="136">
        <f>Ocorrências!E2760</f>
        <v>0</v>
      </c>
      <c r="F2764" s="136">
        <f>Ocorrências!F2760</f>
        <v>0</v>
      </c>
      <c r="G2764" s="135">
        <f>Ocorrências!A2760</f>
        <v>0</v>
      </c>
      <c r="H2764" s="136">
        <f>Ocorrências!H2760</f>
        <v>0</v>
      </c>
    </row>
    <row r="2765" spans="1:8" x14ac:dyDescent="0.2">
      <c r="A2765" s="156">
        <f>Ocorrências!G2761</f>
        <v>0</v>
      </c>
      <c r="B2765" s="136">
        <f>Ocorrências!B2761</f>
        <v>0</v>
      </c>
      <c r="C2765" s="136">
        <f>Ocorrências!C2761</f>
        <v>0</v>
      </c>
      <c r="D2765" s="136">
        <f>Ocorrências!D2761</f>
        <v>0</v>
      </c>
      <c r="E2765" s="136">
        <f>Ocorrências!E2761</f>
        <v>0</v>
      </c>
      <c r="F2765" s="136">
        <f>Ocorrências!F2761</f>
        <v>0</v>
      </c>
      <c r="G2765" s="135">
        <f>Ocorrências!A2761</f>
        <v>0</v>
      </c>
      <c r="H2765" s="136">
        <f>Ocorrências!H2761</f>
        <v>0</v>
      </c>
    </row>
    <row r="2766" spans="1:8" x14ac:dyDescent="0.2">
      <c r="A2766" s="156">
        <f>Ocorrências!G2762</f>
        <v>0</v>
      </c>
      <c r="B2766" s="136">
        <f>Ocorrências!B2762</f>
        <v>0</v>
      </c>
      <c r="C2766" s="136">
        <f>Ocorrências!C2762</f>
        <v>0</v>
      </c>
      <c r="D2766" s="136">
        <f>Ocorrências!D2762</f>
        <v>0</v>
      </c>
      <c r="E2766" s="136">
        <f>Ocorrências!E2762</f>
        <v>0</v>
      </c>
      <c r="F2766" s="136">
        <f>Ocorrências!F2762</f>
        <v>0</v>
      </c>
      <c r="G2766" s="135">
        <f>Ocorrências!A2762</f>
        <v>0</v>
      </c>
      <c r="H2766" s="136">
        <f>Ocorrências!H2762</f>
        <v>0</v>
      </c>
    </row>
    <row r="2767" spans="1:8" x14ac:dyDescent="0.2">
      <c r="A2767" s="156">
        <f>Ocorrências!G2763</f>
        <v>0</v>
      </c>
      <c r="B2767" s="136">
        <f>Ocorrências!B2763</f>
        <v>0</v>
      </c>
      <c r="C2767" s="136">
        <f>Ocorrências!C2763</f>
        <v>0</v>
      </c>
      <c r="D2767" s="136">
        <f>Ocorrências!D2763</f>
        <v>0</v>
      </c>
      <c r="E2767" s="136">
        <f>Ocorrências!E2763</f>
        <v>0</v>
      </c>
      <c r="F2767" s="136">
        <f>Ocorrências!F2763</f>
        <v>0</v>
      </c>
      <c r="G2767" s="135">
        <f>Ocorrências!A2763</f>
        <v>0</v>
      </c>
      <c r="H2767" s="136">
        <f>Ocorrências!H2763</f>
        <v>0</v>
      </c>
    </row>
    <row r="2768" spans="1:8" x14ac:dyDescent="0.2">
      <c r="A2768" s="156">
        <f>Ocorrências!G2764</f>
        <v>0</v>
      </c>
      <c r="B2768" s="136">
        <f>Ocorrências!B2764</f>
        <v>0</v>
      </c>
      <c r="C2768" s="136">
        <f>Ocorrências!C2764</f>
        <v>0</v>
      </c>
      <c r="D2768" s="136">
        <f>Ocorrências!D2764</f>
        <v>0</v>
      </c>
      <c r="E2768" s="136">
        <f>Ocorrências!E2764</f>
        <v>0</v>
      </c>
      <c r="F2768" s="136">
        <f>Ocorrências!F2764</f>
        <v>0</v>
      </c>
      <c r="G2768" s="135">
        <f>Ocorrências!A2764</f>
        <v>0</v>
      </c>
      <c r="H2768" s="136">
        <f>Ocorrências!H2764</f>
        <v>0</v>
      </c>
    </row>
    <row r="2769" spans="1:8" x14ac:dyDescent="0.2">
      <c r="A2769" s="156">
        <f>Ocorrências!G2765</f>
        <v>0</v>
      </c>
      <c r="B2769" s="136">
        <f>Ocorrências!B2765</f>
        <v>0</v>
      </c>
      <c r="C2769" s="136">
        <f>Ocorrências!C2765</f>
        <v>0</v>
      </c>
      <c r="D2769" s="136">
        <f>Ocorrências!D2765</f>
        <v>0</v>
      </c>
      <c r="E2769" s="136">
        <f>Ocorrências!E2765</f>
        <v>0</v>
      </c>
      <c r="F2769" s="136">
        <f>Ocorrências!F2765</f>
        <v>0</v>
      </c>
      <c r="G2769" s="135">
        <f>Ocorrências!A2765</f>
        <v>0</v>
      </c>
      <c r="H2769" s="136">
        <f>Ocorrências!H2765</f>
        <v>0</v>
      </c>
    </row>
    <row r="2770" spans="1:8" x14ac:dyDescent="0.2">
      <c r="A2770" s="156">
        <f>Ocorrências!G2766</f>
        <v>0</v>
      </c>
      <c r="B2770" s="136">
        <f>Ocorrências!B2766</f>
        <v>0</v>
      </c>
      <c r="C2770" s="136">
        <f>Ocorrências!C2766</f>
        <v>0</v>
      </c>
      <c r="D2770" s="136">
        <f>Ocorrências!D2766</f>
        <v>0</v>
      </c>
      <c r="E2770" s="136">
        <f>Ocorrências!E2766</f>
        <v>0</v>
      </c>
      <c r="F2770" s="136">
        <f>Ocorrências!F2766</f>
        <v>0</v>
      </c>
      <c r="G2770" s="135">
        <f>Ocorrências!A2766</f>
        <v>0</v>
      </c>
      <c r="H2770" s="136">
        <f>Ocorrências!H2766</f>
        <v>0</v>
      </c>
    </row>
    <row r="2771" spans="1:8" x14ac:dyDescent="0.2">
      <c r="A2771" s="156">
        <f>Ocorrências!G2767</f>
        <v>0</v>
      </c>
      <c r="B2771" s="136">
        <f>Ocorrências!B2767</f>
        <v>0</v>
      </c>
      <c r="C2771" s="136">
        <f>Ocorrências!C2767</f>
        <v>0</v>
      </c>
      <c r="D2771" s="136">
        <f>Ocorrências!D2767</f>
        <v>0</v>
      </c>
      <c r="E2771" s="136">
        <f>Ocorrências!E2767</f>
        <v>0</v>
      </c>
      <c r="F2771" s="136">
        <f>Ocorrências!F2767</f>
        <v>0</v>
      </c>
      <c r="G2771" s="135">
        <f>Ocorrências!A2767</f>
        <v>0</v>
      </c>
      <c r="H2771" s="136">
        <f>Ocorrências!H2767</f>
        <v>0</v>
      </c>
    </row>
    <row r="2772" spans="1:8" x14ac:dyDescent="0.2">
      <c r="A2772" s="156">
        <f>Ocorrências!G2768</f>
        <v>0</v>
      </c>
      <c r="B2772" s="136">
        <f>Ocorrências!B2768</f>
        <v>0</v>
      </c>
      <c r="C2772" s="136">
        <f>Ocorrências!C2768</f>
        <v>0</v>
      </c>
      <c r="D2772" s="136">
        <f>Ocorrências!D2768</f>
        <v>0</v>
      </c>
      <c r="E2772" s="136">
        <f>Ocorrências!E2768</f>
        <v>0</v>
      </c>
      <c r="F2772" s="136">
        <f>Ocorrências!F2768</f>
        <v>0</v>
      </c>
      <c r="G2772" s="135">
        <f>Ocorrências!A2768</f>
        <v>0</v>
      </c>
      <c r="H2772" s="136">
        <f>Ocorrências!H2768</f>
        <v>0</v>
      </c>
    </row>
    <row r="2773" spans="1:8" x14ac:dyDescent="0.2">
      <c r="A2773" s="156">
        <f>Ocorrências!G2769</f>
        <v>0</v>
      </c>
      <c r="B2773" s="136">
        <f>Ocorrências!B2769</f>
        <v>0</v>
      </c>
      <c r="C2773" s="136">
        <f>Ocorrências!C2769</f>
        <v>0</v>
      </c>
      <c r="D2773" s="136">
        <f>Ocorrências!D2769</f>
        <v>0</v>
      </c>
      <c r="E2773" s="136">
        <f>Ocorrências!E2769</f>
        <v>0</v>
      </c>
      <c r="F2773" s="136">
        <f>Ocorrências!F2769</f>
        <v>0</v>
      </c>
      <c r="G2773" s="135">
        <f>Ocorrências!A2769</f>
        <v>0</v>
      </c>
      <c r="H2773" s="136">
        <f>Ocorrências!H2769</f>
        <v>0</v>
      </c>
    </row>
    <row r="2774" spans="1:8" x14ac:dyDescent="0.2">
      <c r="A2774" s="156">
        <f>Ocorrências!G2770</f>
        <v>0</v>
      </c>
      <c r="B2774" s="136">
        <f>Ocorrências!B2770</f>
        <v>0</v>
      </c>
      <c r="C2774" s="136">
        <f>Ocorrências!C2770</f>
        <v>0</v>
      </c>
      <c r="D2774" s="136">
        <f>Ocorrências!D2770</f>
        <v>0</v>
      </c>
      <c r="E2774" s="136">
        <f>Ocorrências!E2770</f>
        <v>0</v>
      </c>
      <c r="F2774" s="136">
        <f>Ocorrências!F2770</f>
        <v>0</v>
      </c>
      <c r="G2774" s="135">
        <f>Ocorrências!A2770</f>
        <v>0</v>
      </c>
      <c r="H2774" s="136">
        <f>Ocorrências!H2770</f>
        <v>0</v>
      </c>
    </row>
    <row r="2775" spans="1:8" x14ac:dyDescent="0.2">
      <c r="A2775" s="156">
        <f>Ocorrências!G2771</f>
        <v>0</v>
      </c>
      <c r="B2775" s="136">
        <f>Ocorrências!B2771</f>
        <v>0</v>
      </c>
      <c r="C2775" s="136">
        <f>Ocorrências!C2771</f>
        <v>0</v>
      </c>
      <c r="D2775" s="136">
        <f>Ocorrências!D2771</f>
        <v>0</v>
      </c>
      <c r="E2775" s="136">
        <f>Ocorrências!E2771</f>
        <v>0</v>
      </c>
      <c r="F2775" s="136">
        <f>Ocorrências!F2771</f>
        <v>0</v>
      </c>
      <c r="G2775" s="135">
        <f>Ocorrências!A2771</f>
        <v>0</v>
      </c>
      <c r="H2775" s="136">
        <f>Ocorrências!H2771</f>
        <v>0</v>
      </c>
    </row>
    <row r="2776" spans="1:8" x14ac:dyDescent="0.2">
      <c r="A2776" s="156">
        <f>Ocorrências!G2772</f>
        <v>0</v>
      </c>
      <c r="B2776" s="136">
        <f>Ocorrências!B2772</f>
        <v>0</v>
      </c>
      <c r="C2776" s="136">
        <f>Ocorrências!C2772</f>
        <v>0</v>
      </c>
      <c r="D2776" s="136">
        <f>Ocorrências!D2772</f>
        <v>0</v>
      </c>
      <c r="E2776" s="136">
        <f>Ocorrências!E2772</f>
        <v>0</v>
      </c>
      <c r="F2776" s="136">
        <f>Ocorrências!F2772</f>
        <v>0</v>
      </c>
      <c r="G2776" s="135">
        <f>Ocorrências!A2772</f>
        <v>0</v>
      </c>
      <c r="H2776" s="136">
        <f>Ocorrências!H2772</f>
        <v>0</v>
      </c>
    </row>
    <row r="2777" spans="1:8" x14ac:dyDescent="0.2">
      <c r="A2777" s="156">
        <f>Ocorrências!G2773</f>
        <v>0</v>
      </c>
      <c r="B2777" s="136">
        <f>Ocorrências!B2773</f>
        <v>0</v>
      </c>
      <c r="C2777" s="136">
        <f>Ocorrências!C2773</f>
        <v>0</v>
      </c>
      <c r="D2777" s="136">
        <f>Ocorrências!D2773</f>
        <v>0</v>
      </c>
      <c r="E2777" s="136">
        <f>Ocorrências!E2773</f>
        <v>0</v>
      </c>
      <c r="F2777" s="136">
        <f>Ocorrências!F2773</f>
        <v>0</v>
      </c>
      <c r="G2777" s="135">
        <f>Ocorrências!A2773</f>
        <v>0</v>
      </c>
      <c r="H2777" s="136">
        <f>Ocorrências!H2773</f>
        <v>0</v>
      </c>
    </row>
    <row r="2778" spans="1:8" x14ac:dyDescent="0.2">
      <c r="A2778" s="156">
        <f>Ocorrências!G2774</f>
        <v>0</v>
      </c>
      <c r="B2778" s="136">
        <f>Ocorrências!B2774</f>
        <v>0</v>
      </c>
      <c r="C2778" s="136">
        <f>Ocorrências!C2774</f>
        <v>0</v>
      </c>
      <c r="D2778" s="136">
        <f>Ocorrências!D2774</f>
        <v>0</v>
      </c>
      <c r="E2778" s="136">
        <f>Ocorrências!E2774</f>
        <v>0</v>
      </c>
      <c r="F2778" s="136">
        <f>Ocorrências!F2774</f>
        <v>0</v>
      </c>
      <c r="G2778" s="135">
        <f>Ocorrências!A2774</f>
        <v>0</v>
      </c>
      <c r="H2778" s="136">
        <f>Ocorrências!H2774</f>
        <v>0</v>
      </c>
    </row>
    <row r="2779" spans="1:8" x14ac:dyDescent="0.2">
      <c r="A2779" s="156">
        <f>Ocorrências!G2775</f>
        <v>0</v>
      </c>
      <c r="B2779" s="136">
        <f>Ocorrências!B2775</f>
        <v>0</v>
      </c>
      <c r="C2779" s="136">
        <f>Ocorrências!C2775</f>
        <v>0</v>
      </c>
      <c r="D2779" s="136">
        <f>Ocorrências!D2775</f>
        <v>0</v>
      </c>
      <c r="E2779" s="136">
        <f>Ocorrências!E2775</f>
        <v>0</v>
      </c>
      <c r="F2779" s="136">
        <f>Ocorrências!F2775</f>
        <v>0</v>
      </c>
      <c r="G2779" s="135">
        <f>Ocorrências!A2775</f>
        <v>0</v>
      </c>
      <c r="H2779" s="136">
        <f>Ocorrências!H2775</f>
        <v>0</v>
      </c>
    </row>
    <row r="2780" spans="1:8" x14ac:dyDescent="0.2">
      <c r="A2780" s="156">
        <f>Ocorrências!G2776</f>
        <v>0</v>
      </c>
      <c r="B2780" s="136">
        <f>Ocorrências!B2776</f>
        <v>0</v>
      </c>
      <c r="C2780" s="136">
        <f>Ocorrências!C2776</f>
        <v>0</v>
      </c>
      <c r="D2780" s="136">
        <f>Ocorrências!D2776</f>
        <v>0</v>
      </c>
      <c r="E2780" s="136">
        <f>Ocorrências!E2776</f>
        <v>0</v>
      </c>
      <c r="F2780" s="136">
        <f>Ocorrências!F2776</f>
        <v>0</v>
      </c>
      <c r="G2780" s="135">
        <f>Ocorrências!A2776</f>
        <v>0</v>
      </c>
      <c r="H2780" s="136">
        <f>Ocorrências!H2776</f>
        <v>0</v>
      </c>
    </row>
    <row r="2781" spans="1:8" x14ac:dyDescent="0.2">
      <c r="A2781" s="156">
        <f>Ocorrências!G2777</f>
        <v>0</v>
      </c>
      <c r="B2781" s="136">
        <f>Ocorrências!B2777</f>
        <v>0</v>
      </c>
      <c r="C2781" s="136">
        <f>Ocorrências!C2777</f>
        <v>0</v>
      </c>
      <c r="D2781" s="136">
        <f>Ocorrências!D2777</f>
        <v>0</v>
      </c>
      <c r="E2781" s="136">
        <f>Ocorrências!E2777</f>
        <v>0</v>
      </c>
      <c r="F2781" s="136">
        <f>Ocorrências!F2777</f>
        <v>0</v>
      </c>
      <c r="G2781" s="135">
        <f>Ocorrências!A2777</f>
        <v>0</v>
      </c>
      <c r="H2781" s="136">
        <f>Ocorrências!H2777</f>
        <v>0</v>
      </c>
    </row>
    <row r="2782" spans="1:8" x14ac:dyDescent="0.2">
      <c r="A2782" s="156">
        <f>Ocorrências!G2778</f>
        <v>0</v>
      </c>
      <c r="B2782" s="136">
        <f>Ocorrências!B2778</f>
        <v>0</v>
      </c>
      <c r="C2782" s="136">
        <f>Ocorrências!C2778</f>
        <v>0</v>
      </c>
      <c r="D2782" s="136">
        <f>Ocorrências!D2778</f>
        <v>0</v>
      </c>
      <c r="E2782" s="136">
        <f>Ocorrências!E2778</f>
        <v>0</v>
      </c>
      <c r="F2782" s="136">
        <f>Ocorrências!F2778</f>
        <v>0</v>
      </c>
      <c r="G2782" s="135">
        <f>Ocorrências!A2778</f>
        <v>0</v>
      </c>
      <c r="H2782" s="136">
        <f>Ocorrências!H2778</f>
        <v>0</v>
      </c>
    </row>
    <row r="2783" spans="1:8" x14ac:dyDescent="0.2">
      <c r="A2783" s="156">
        <f>Ocorrências!G2779</f>
        <v>0</v>
      </c>
      <c r="B2783" s="136">
        <f>Ocorrências!B2779</f>
        <v>0</v>
      </c>
      <c r="C2783" s="136">
        <f>Ocorrências!C2779</f>
        <v>0</v>
      </c>
      <c r="D2783" s="136">
        <f>Ocorrências!D2779</f>
        <v>0</v>
      </c>
      <c r="E2783" s="136">
        <f>Ocorrências!E2779</f>
        <v>0</v>
      </c>
      <c r="F2783" s="136">
        <f>Ocorrências!F2779</f>
        <v>0</v>
      </c>
      <c r="G2783" s="135">
        <f>Ocorrências!A2779</f>
        <v>0</v>
      </c>
      <c r="H2783" s="136">
        <f>Ocorrências!H2779</f>
        <v>0</v>
      </c>
    </row>
    <row r="2784" spans="1:8" x14ac:dyDescent="0.2">
      <c r="A2784" s="156">
        <f>Ocorrências!G2780</f>
        <v>0</v>
      </c>
      <c r="B2784" s="136">
        <f>Ocorrências!B2780</f>
        <v>0</v>
      </c>
      <c r="C2784" s="136">
        <f>Ocorrências!C2780</f>
        <v>0</v>
      </c>
      <c r="D2784" s="136">
        <f>Ocorrências!D2780</f>
        <v>0</v>
      </c>
      <c r="E2784" s="136">
        <f>Ocorrências!E2780</f>
        <v>0</v>
      </c>
      <c r="F2784" s="136">
        <f>Ocorrências!F2780</f>
        <v>0</v>
      </c>
      <c r="G2784" s="135">
        <f>Ocorrências!A2780</f>
        <v>0</v>
      </c>
      <c r="H2784" s="136">
        <f>Ocorrências!H2780</f>
        <v>0</v>
      </c>
    </row>
    <row r="2785" spans="1:8" x14ac:dyDescent="0.2">
      <c r="A2785" s="156">
        <f>Ocorrências!G2781</f>
        <v>0</v>
      </c>
      <c r="B2785" s="136">
        <f>Ocorrências!B2781</f>
        <v>0</v>
      </c>
      <c r="C2785" s="136">
        <f>Ocorrências!C2781</f>
        <v>0</v>
      </c>
      <c r="D2785" s="136">
        <f>Ocorrências!D2781</f>
        <v>0</v>
      </c>
      <c r="E2785" s="136">
        <f>Ocorrências!E2781</f>
        <v>0</v>
      </c>
      <c r="F2785" s="136">
        <f>Ocorrências!F2781</f>
        <v>0</v>
      </c>
      <c r="G2785" s="135">
        <f>Ocorrências!A2781</f>
        <v>0</v>
      </c>
      <c r="H2785" s="136">
        <f>Ocorrências!H2781</f>
        <v>0</v>
      </c>
    </row>
    <row r="2786" spans="1:8" x14ac:dyDescent="0.2">
      <c r="A2786" s="156">
        <f>Ocorrências!G2782</f>
        <v>0</v>
      </c>
      <c r="B2786" s="136">
        <f>Ocorrências!B2782</f>
        <v>0</v>
      </c>
      <c r="C2786" s="136">
        <f>Ocorrências!C2782</f>
        <v>0</v>
      </c>
      <c r="D2786" s="136">
        <f>Ocorrências!D2782</f>
        <v>0</v>
      </c>
      <c r="E2786" s="136">
        <f>Ocorrências!E2782</f>
        <v>0</v>
      </c>
      <c r="F2786" s="136">
        <f>Ocorrências!F2782</f>
        <v>0</v>
      </c>
      <c r="G2786" s="135">
        <f>Ocorrências!A2782</f>
        <v>0</v>
      </c>
      <c r="H2786" s="136">
        <f>Ocorrências!H2782</f>
        <v>0</v>
      </c>
    </row>
    <row r="2787" spans="1:8" x14ac:dyDescent="0.2">
      <c r="A2787" s="156">
        <f>Ocorrências!G2783</f>
        <v>0</v>
      </c>
      <c r="B2787" s="136">
        <f>Ocorrências!B2783</f>
        <v>0</v>
      </c>
      <c r="C2787" s="136">
        <f>Ocorrências!C2783</f>
        <v>0</v>
      </c>
      <c r="D2787" s="136">
        <f>Ocorrências!D2783</f>
        <v>0</v>
      </c>
      <c r="E2787" s="136">
        <f>Ocorrências!E2783</f>
        <v>0</v>
      </c>
      <c r="F2787" s="136">
        <f>Ocorrências!F2783</f>
        <v>0</v>
      </c>
      <c r="G2787" s="135">
        <f>Ocorrências!A2783</f>
        <v>0</v>
      </c>
      <c r="H2787" s="136">
        <f>Ocorrências!H2783</f>
        <v>0</v>
      </c>
    </row>
    <row r="2788" spans="1:8" x14ac:dyDescent="0.2">
      <c r="A2788" s="156">
        <f>Ocorrências!G2784</f>
        <v>0</v>
      </c>
      <c r="B2788" s="136">
        <f>Ocorrências!B2784</f>
        <v>0</v>
      </c>
      <c r="C2788" s="136">
        <f>Ocorrências!C2784</f>
        <v>0</v>
      </c>
      <c r="D2788" s="136">
        <f>Ocorrências!D2784</f>
        <v>0</v>
      </c>
      <c r="E2788" s="136">
        <f>Ocorrências!E2784</f>
        <v>0</v>
      </c>
      <c r="F2788" s="136">
        <f>Ocorrências!F2784</f>
        <v>0</v>
      </c>
      <c r="G2788" s="135">
        <f>Ocorrências!A2784</f>
        <v>0</v>
      </c>
      <c r="H2788" s="136">
        <f>Ocorrências!H2784</f>
        <v>0</v>
      </c>
    </row>
    <row r="2789" spans="1:8" x14ac:dyDescent="0.2">
      <c r="A2789" s="156">
        <f>Ocorrências!G2785</f>
        <v>0</v>
      </c>
      <c r="B2789" s="136">
        <f>Ocorrências!B2785</f>
        <v>0</v>
      </c>
      <c r="C2789" s="136">
        <f>Ocorrências!C2785</f>
        <v>0</v>
      </c>
      <c r="D2789" s="136">
        <f>Ocorrências!D2785</f>
        <v>0</v>
      </c>
      <c r="E2789" s="136">
        <f>Ocorrências!E2785</f>
        <v>0</v>
      </c>
      <c r="F2789" s="136">
        <f>Ocorrências!F2785</f>
        <v>0</v>
      </c>
      <c r="G2789" s="135">
        <f>Ocorrências!A2785</f>
        <v>0</v>
      </c>
      <c r="H2789" s="136">
        <f>Ocorrências!H2785</f>
        <v>0</v>
      </c>
    </row>
    <row r="2790" spans="1:8" x14ac:dyDescent="0.2">
      <c r="A2790" s="156">
        <f>Ocorrências!G2786</f>
        <v>0</v>
      </c>
      <c r="B2790" s="136">
        <f>Ocorrências!B2786</f>
        <v>0</v>
      </c>
      <c r="C2790" s="136">
        <f>Ocorrências!C2786</f>
        <v>0</v>
      </c>
      <c r="D2790" s="136">
        <f>Ocorrências!D2786</f>
        <v>0</v>
      </c>
      <c r="E2790" s="136">
        <f>Ocorrências!E2786</f>
        <v>0</v>
      </c>
      <c r="F2790" s="136">
        <f>Ocorrências!F2786</f>
        <v>0</v>
      </c>
      <c r="G2790" s="135">
        <f>Ocorrências!A2786</f>
        <v>0</v>
      </c>
      <c r="H2790" s="136">
        <f>Ocorrências!H2786</f>
        <v>0</v>
      </c>
    </row>
    <row r="2791" spans="1:8" x14ac:dyDescent="0.2">
      <c r="A2791" s="156">
        <f>Ocorrências!G2787</f>
        <v>0</v>
      </c>
      <c r="B2791" s="136">
        <f>Ocorrências!B2787</f>
        <v>0</v>
      </c>
      <c r="C2791" s="136">
        <f>Ocorrências!C2787</f>
        <v>0</v>
      </c>
      <c r="D2791" s="136">
        <f>Ocorrências!D2787</f>
        <v>0</v>
      </c>
      <c r="E2791" s="136">
        <f>Ocorrências!E2787</f>
        <v>0</v>
      </c>
      <c r="F2791" s="136">
        <f>Ocorrências!F2787</f>
        <v>0</v>
      </c>
      <c r="G2791" s="135">
        <f>Ocorrências!A2787</f>
        <v>0</v>
      </c>
      <c r="H2791" s="136">
        <f>Ocorrências!H2787</f>
        <v>0</v>
      </c>
    </row>
    <row r="2792" spans="1:8" x14ac:dyDescent="0.2">
      <c r="A2792" s="156">
        <f>Ocorrências!G2788</f>
        <v>0</v>
      </c>
      <c r="B2792" s="136">
        <f>Ocorrências!B2788</f>
        <v>0</v>
      </c>
      <c r="C2792" s="136">
        <f>Ocorrências!C2788</f>
        <v>0</v>
      </c>
      <c r="D2792" s="136">
        <f>Ocorrências!D2788</f>
        <v>0</v>
      </c>
      <c r="E2792" s="136">
        <f>Ocorrências!E2788</f>
        <v>0</v>
      </c>
      <c r="F2792" s="136">
        <f>Ocorrências!F2788</f>
        <v>0</v>
      </c>
      <c r="G2792" s="135">
        <f>Ocorrências!A2788</f>
        <v>0</v>
      </c>
      <c r="H2792" s="136">
        <f>Ocorrências!H2788</f>
        <v>0</v>
      </c>
    </row>
    <row r="2793" spans="1:8" x14ac:dyDescent="0.2">
      <c r="A2793" s="156">
        <f>Ocorrências!G2789</f>
        <v>0</v>
      </c>
      <c r="B2793" s="136">
        <f>Ocorrências!B2789</f>
        <v>0</v>
      </c>
      <c r="C2793" s="136">
        <f>Ocorrências!C2789</f>
        <v>0</v>
      </c>
      <c r="D2793" s="136">
        <f>Ocorrências!D2789</f>
        <v>0</v>
      </c>
      <c r="E2793" s="136">
        <f>Ocorrências!E2789</f>
        <v>0</v>
      </c>
      <c r="F2793" s="136">
        <f>Ocorrências!F2789</f>
        <v>0</v>
      </c>
      <c r="G2793" s="135">
        <f>Ocorrências!A2789</f>
        <v>0</v>
      </c>
      <c r="H2793" s="136">
        <f>Ocorrências!H2789</f>
        <v>0</v>
      </c>
    </row>
    <row r="2794" spans="1:8" x14ac:dyDescent="0.2">
      <c r="A2794" s="156">
        <f>Ocorrências!G2790</f>
        <v>0</v>
      </c>
      <c r="B2794" s="136">
        <f>Ocorrências!B2790</f>
        <v>0</v>
      </c>
      <c r="C2794" s="136">
        <f>Ocorrências!C2790</f>
        <v>0</v>
      </c>
      <c r="D2794" s="136">
        <f>Ocorrências!D2790</f>
        <v>0</v>
      </c>
      <c r="E2794" s="136">
        <f>Ocorrências!E2790</f>
        <v>0</v>
      </c>
      <c r="F2794" s="136">
        <f>Ocorrências!F2790</f>
        <v>0</v>
      </c>
      <c r="G2794" s="135">
        <f>Ocorrências!A2790</f>
        <v>0</v>
      </c>
      <c r="H2794" s="136">
        <f>Ocorrências!H2790</f>
        <v>0</v>
      </c>
    </row>
    <row r="2795" spans="1:8" x14ac:dyDescent="0.2">
      <c r="A2795" s="156">
        <f>Ocorrências!G2791</f>
        <v>0</v>
      </c>
      <c r="B2795" s="136">
        <f>Ocorrências!B2791</f>
        <v>0</v>
      </c>
      <c r="C2795" s="136">
        <f>Ocorrências!C2791</f>
        <v>0</v>
      </c>
      <c r="D2795" s="136">
        <f>Ocorrências!D2791</f>
        <v>0</v>
      </c>
      <c r="E2795" s="136">
        <f>Ocorrências!E2791</f>
        <v>0</v>
      </c>
      <c r="F2795" s="136">
        <f>Ocorrências!F2791</f>
        <v>0</v>
      </c>
      <c r="G2795" s="135">
        <f>Ocorrências!A2791</f>
        <v>0</v>
      </c>
      <c r="H2795" s="136">
        <f>Ocorrências!H2791</f>
        <v>0</v>
      </c>
    </row>
    <row r="2796" spans="1:8" x14ac:dyDescent="0.2">
      <c r="A2796" s="156">
        <f>Ocorrências!G2792</f>
        <v>0</v>
      </c>
      <c r="B2796" s="136">
        <f>Ocorrências!B2792</f>
        <v>0</v>
      </c>
      <c r="C2796" s="136">
        <f>Ocorrências!C2792</f>
        <v>0</v>
      </c>
      <c r="D2796" s="136">
        <f>Ocorrências!D2792</f>
        <v>0</v>
      </c>
      <c r="E2796" s="136">
        <f>Ocorrências!E2792</f>
        <v>0</v>
      </c>
      <c r="F2796" s="136">
        <f>Ocorrências!F2792</f>
        <v>0</v>
      </c>
      <c r="G2796" s="135">
        <f>Ocorrências!A2792</f>
        <v>0</v>
      </c>
      <c r="H2796" s="136">
        <f>Ocorrências!H2792</f>
        <v>0</v>
      </c>
    </row>
    <row r="2797" spans="1:8" x14ac:dyDescent="0.2">
      <c r="A2797" s="156">
        <f>Ocorrências!G2793</f>
        <v>0</v>
      </c>
      <c r="B2797" s="136">
        <f>Ocorrências!B2793</f>
        <v>0</v>
      </c>
      <c r="C2797" s="136">
        <f>Ocorrências!C2793</f>
        <v>0</v>
      </c>
      <c r="D2797" s="136">
        <f>Ocorrências!D2793</f>
        <v>0</v>
      </c>
      <c r="E2797" s="136">
        <f>Ocorrências!E2793</f>
        <v>0</v>
      </c>
      <c r="F2797" s="136">
        <f>Ocorrências!F2793</f>
        <v>0</v>
      </c>
      <c r="G2797" s="135">
        <f>Ocorrências!A2793</f>
        <v>0</v>
      </c>
      <c r="H2797" s="136">
        <f>Ocorrências!H2793</f>
        <v>0</v>
      </c>
    </row>
    <row r="2798" spans="1:8" x14ac:dyDescent="0.2">
      <c r="A2798" s="156">
        <f>Ocorrências!G2794</f>
        <v>0</v>
      </c>
      <c r="B2798" s="136">
        <f>Ocorrências!B2794</f>
        <v>0</v>
      </c>
      <c r="C2798" s="136">
        <f>Ocorrências!C2794</f>
        <v>0</v>
      </c>
      <c r="D2798" s="136">
        <f>Ocorrências!D2794</f>
        <v>0</v>
      </c>
      <c r="E2798" s="136">
        <f>Ocorrências!E2794</f>
        <v>0</v>
      </c>
      <c r="F2798" s="136">
        <f>Ocorrências!F2794</f>
        <v>0</v>
      </c>
      <c r="G2798" s="135">
        <f>Ocorrências!A2794</f>
        <v>0</v>
      </c>
      <c r="H2798" s="136">
        <f>Ocorrências!H2794</f>
        <v>0</v>
      </c>
    </row>
    <row r="2799" spans="1:8" x14ac:dyDescent="0.2">
      <c r="A2799" s="156">
        <f>Ocorrências!G2795</f>
        <v>0</v>
      </c>
      <c r="B2799" s="136">
        <f>Ocorrências!B2795</f>
        <v>0</v>
      </c>
      <c r="C2799" s="136">
        <f>Ocorrências!C2795</f>
        <v>0</v>
      </c>
      <c r="D2799" s="136">
        <f>Ocorrências!D2795</f>
        <v>0</v>
      </c>
      <c r="E2799" s="136">
        <f>Ocorrências!E2795</f>
        <v>0</v>
      </c>
      <c r="F2799" s="136">
        <f>Ocorrências!F2795</f>
        <v>0</v>
      </c>
      <c r="G2799" s="135">
        <f>Ocorrências!A2795</f>
        <v>0</v>
      </c>
      <c r="H2799" s="136">
        <f>Ocorrências!H2795</f>
        <v>0</v>
      </c>
    </row>
    <row r="2800" spans="1:8" x14ac:dyDescent="0.2">
      <c r="A2800" s="156">
        <f>Ocorrências!G2796</f>
        <v>0</v>
      </c>
      <c r="B2800" s="136">
        <f>Ocorrências!B2796</f>
        <v>0</v>
      </c>
      <c r="C2800" s="136">
        <f>Ocorrências!C2796</f>
        <v>0</v>
      </c>
      <c r="D2800" s="136">
        <f>Ocorrências!D2796</f>
        <v>0</v>
      </c>
      <c r="E2800" s="136">
        <f>Ocorrências!E2796</f>
        <v>0</v>
      </c>
      <c r="F2800" s="136">
        <f>Ocorrências!F2796</f>
        <v>0</v>
      </c>
      <c r="G2800" s="135">
        <f>Ocorrências!A2796</f>
        <v>0</v>
      </c>
      <c r="H2800" s="136">
        <f>Ocorrências!H2796</f>
        <v>0</v>
      </c>
    </row>
    <row r="2801" spans="1:8" x14ac:dyDescent="0.2">
      <c r="A2801" s="156">
        <f>Ocorrências!G2797</f>
        <v>0</v>
      </c>
      <c r="B2801" s="136">
        <f>Ocorrências!B2797</f>
        <v>0</v>
      </c>
      <c r="C2801" s="136">
        <f>Ocorrências!C2797</f>
        <v>0</v>
      </c>
      <c r="D2801" s="136">
        <f>Ocorrências!D2797</f>
        <v>0</v>
      </c>
      <c r="E2801" s="136">
        <f>Ocorrências!E2797</f>
        <v>0</v>
      </c>
      <c r="F2801" s="136">
        <f>Ocorrências!F2797</f>
        <v>0</v>
      </c>
      <c r="G2801" s="135">
        <f>Ocorrências!A2797</f>
        <v>0</v>
      </c>
      <c r="H2801" s="136">
        <f>Ocorrências!H2797</f>
        <v>0</v>
      </c>
    </row>
    <row r="2802" spans="1:8" x14ac:dyDescent="0.2">
      <c r="A2802" s="156">
        <f>Ocorrências!G2798</f>
        <v>0</v>
      </c>
      <c r="B2802" s="136">
        <f>Ocorrências!B2798</f>
        <v>0</v>
      </c>
      <c r="C2802" s="136">
        <f>Ocorrências!C2798</f>
        <v>0</v>
      </c>
      <c r="D2802" s="136">
        <f>Ocorrências!D2798</f>
        <v>0</v>
      </c>
      <c r="E2802" s="136">
        <f>Ocorrências!E2798</f>
        <v>0</v>
      </c>
      <c r="F2802" s="136">
        <f>Ocorrências!F2798</f>
        <v>0</v>
      </c>
      <c r="G2802" s="135">
        <f>Ocorrências!A2798</f>
        <v>0</v>
      </c>
      <c r="H2802" s="136">
        <f>Ocorrências!H2798</f>
        <v>0</v>
      </c>
    </row>
    <row r="2803" spans="1:8" x14ac:dyDescent="0.2">
      <c r="A2803" s="156">
        <f>Ocorrências!G2799</f>
        <v>0</v>
      </c>
      <c r="B2803" s="136">
        <f>Ocorrências!B2799</f>
        <v>0</v>
      </c>
      <c r="C2803" s="136">
        <f>Ocorrências!C2799</f>
        <v>0</v>
      </c>
      <c r="D2803" s="136">
        <f>Ocorrências!D2799</f>
        <v>0</v>
      </c>
      <c r="E2803" s="136">
        <f>Ocorrências!E2799</f>
        <v>0</v>
      </c>
      <c r="F2803" s="136">
        <f>Ocorrências!F2799</f>
        <v>0</v>
      </c>
      <c r="G2803" s="135">
        <f>Ocorrências!A2799</f>
        <v>0</v>
      </c>
      <c r="H2803" s="136">
        <f>Ocorrências!H2799</f>
        <v>0</v>
      </c>
    </row>
    <row r="2804" spans="1:8" x14ac:dyDescent="0.2">
      <c r="A2804" s="156">
        <f>Ocorrências!G2800</f>
        <v>0</v>
      </c>
      <c r="B2804" s="136">
        <f>Ocorrências!B2800</f>
        <v>0</v>
      </c>
      <c r="C2804" s="136">
        <f>Ocorrências!C2800</f>
        <v>0</v>
      </c>
      <c r="D2804" s="136">
        <f>Ocorrências!D2800</f>
        <v>0</v>
      </c>
      <c r="E2804" s="136">
        <f>Ocorrências!E2800</f>
        <v>0</v>
      </c>
      <c r="F2804" s="136">
        <f>Ocorrências!F2800</f>
        <v>0</v>
      </c>
      <c r="G2804" s="135">
        <f>Ocorrências!A2800</f>
        <v>0</v>
      </c>
      <c r="H2804" s="136">
        <f>Ocorrências!H2800</f>
        <v>0</v>
      </c>
    </row>
    <row r="2805" spans="1:8" x14ac:dyDescent="0.2">
      <c r="A2805" s="156">
        <f>Ocorrências!G2801</f>
        <v>0</v>
      </c>
      <c r="B2805" s="136">
        <f>Ocorrências!B2801</f>
        <v>0</v>
      </c>
      <c r="C2805" s="136">
        <f>Ocorrências!C2801</f>
        <v>0</v>
      </c>
      <c r="D2805" s="136">
        <f>Ocorrências!D2801</f>
        <v>0</v>
      </c>
      <c r="E2805" s="136">
        <f>Ocorrências!E2801</f>
        <v>0</v>
      </c>
      <c r="F2805" s="136">
        <f>Ocorrências!F2801</f>
        <v>0</v>
      </c>
      <c r="G2805" s="135">
        <f>Ocorrências!A2801</f>
        <v>0</v>
      </c>
      <c r="H2805" s="136">
        <f>Ocorrências!H2801</f>
        <v>0</v>
      </c>
    </row>
    <row r="2806" spans="1:8" x14ac:dyDescent="0.2">
      <c r="A2806" s="156">
        <f>Ocorrências!G2802</f>
        <v>0</v>
      </c>
      <c r="B2806" s="136">
        <f>Ocorrências!B2802</f>
        <v>0</v>
      </c>
      <c r="C2806" s="136">
        <f>Ocorrências!C2802</f>
        <v>0</v>
      </c>
      <c r="D2806" s="136">
        <f>Ocorrências!D2802</f>
        <v>0</v>
      </c>
      <c r="E2806" s="136">
        <f>Ocorrências!E2802</f>
        <v>0</v>
      </c>
      <c r="F2806" s="136">
        <f>Ocorrências!F2802</f>
        <v>0</v>
      </c>
      <c r="G2806" s="135">
        <f>Ocorrências!A2802</f>
        <v>0</v>
      </c>
      <c r="H2806" s="136">
        <f>Ocorrências!H2802</f>
        <v>0</v>
      </c>
    </row>
    <row r="2807" spans="1:8" x14ac:dyDescent="0.2">
      <c r="A2807" s="156">
        <f>Ocorrências!G2803</f>
        <v>0</v>
      </c>
      <c r="B2807" s="136">
        <f>Ocorrências!B2803</f>
        <v>0</v>
      </c>
      <c r="C2807" s="136">
        <f>Ocorrências!C2803</f>
        <v>0</v>
      </c>
      <c r="D2807" s="136">
        <f>Ocorrências!D2803</f>
        <v>0</v>
      </c>
      <c r="E2807" s="136">
        <f>Ocorrências!E2803</f>
        <v>0</v>
      </c>
      <c r="F2807" s="136">
        <f>Ocorrências!F2803</f>
        <v>0</v>
      </c>
      <c r="G2807" s="135">
        <f>Ocorrências!A2803</f>
        <v>0</v>
      </c>
      <c r="H2807" s="136">
        <f>Ocorrências!H2803</f>
        <v>0</v>
      </c>
    </row>
    <row r="2808" spans="1:8" x14ac:dyDescent="0.2">
      <c r="A2808" s="156">
        <f>Ocorrências!G2804</f>
        <v>0</v>
      </c>
      <c r="B2808" s="136">
        <f>Ocorrências!B2804</f>
        <v>0</v>
      </c>
      <c r="C2808" s="136">
        <f>Ocorrências!C2804</f>
        <v>0</v>
      </c>
      <c r="D2808" s="136">
        <f>Ocorrências!D2804</f>
        <v>0</v>
      </c>
      <c r="E2808" s="136">
        <f>Ocorrências!E2804</f>
        <v>0</v>
      </c>
      <c r="F2808" s="136">
        <f>Ocorrências!F2804</f>
        <v>0</v>
      </c>
      <c r="G2808" s="135">
        <f>Ocorrências!A2804</f>
        <v>0</v>
      </c>
      <c r="H2808" s="136">
        <f>Ocorrências!H2804</f>
        <v>0</v>
      </c>
    </row>
    <row r="2809" spans="1:8" x14ac:dyDescent="0.2">
      <c r="A2809" s="156">
        <f>Ocorrências!G2805</f>
        <v>0</v>
      </c>
      <c r="B2809" s="136">
        <f>Ocorrências!B2805</f>
        <v>0</v>
      </c>
      <c r="C2809" s="136">
        <f>Ocorrências!C2805</f>
        <v>0</v>
      </c>
      <c r="D2809" s="136">
        <f>Ocorrências!D2805</f>
        <v>0</v>
      </c>
      <c r="E2809" s="136">
        <f>Ocorrências!E2805</f>
        <v>0</v>
      </c>
      <c r="F2809" s="136">
        <f>Ocorrências!F2805</f>
        <v>0</v>
      </c>
      <c r="G2809" s="135">
        <f>Ocorrências!A2805</f>
        <v>0</v>
      </c>
      <c r="H2809" s="136">
        <f>Ocorrências!H2805</f>
        <v>0</v>
      </c>
    </row>
    <row r="2810" spans="1:8" x14ac:dyDescent="0.2">
      <c r="A2810" s="156">
        <f>Ocorrências!G2806</f>
        <v>0</v>
      </c>
      <c r="B2810" s="136">
        <f>Ocorrências!B2806</f>
        <v>0</v>
      </c>
      <c r="C2810" s="136">
        <f>Ocorrências!C2806</f>
        <v>0</v>
      </c>
      <c r="D2810" s="136">
        <f>Ocorrências!D2806</f>
        <v>0</v>
      </c>
      <c r="E2810" s="136">
        <f>Ocorrências!E2806</f>
        <v>0</v>
      </c>
      <c r="F2810" s="136">
        <f>Ocorrências!F2806</f>
        <v>0</v>
      </c>
      <c r="G2810" s="135">
        <f>Ocorrências!A2806</f>
        <v>0</v>
      </c>
      <c r="H2810" s="136">
        <f>Ocorrências!H2806</f>
        <v>0</v>
      </c>
    </row>
    <row r="2811" spans="1:8" x14ac:dyDescent="0.2">
      <c r="A2811" s="156">
        <f>Ocorrências!G2807</f>
        <v>0</v>
      </c>
      <c r="B2811" s="136">
        <f>Ocorrências!B2807</f>
        <v>0</v>
      </c>
      <c r="C2811" s="136">
        <f>Ocorrências!C2807</f>
        <v>0</v>
      </c>
      <c r="D2811" s="136">
        <f>Ocorrências!D2807</f>
        <v>0</v>
      </c>
      <c r="E2811" s="136">
        <f>Ocorrências!E2807</f>
        <v>0</v>
      </c>
      <c r="F2811" s="136">
        <f>Ocorrências!F2807</f>
        <v>0</v>
      </c>
      <c r="G2811" s="135">
        <f>Ocorrências!A2807</f>
        <v>0</v>
      </c>
      <c r="H2811" s="136">
        <f>Ocorrências!H2807</f>
        <v>0</v>
      </c>
    </row>
    <row r="2812" spans="1:8" x14ac:dyDescent="0.2">
      <c r="A2812" s="156">
        <f>Ocorrências!G2808</f>
        <v>0</v>
      </c>
      <c r="B2812" s="136">
        <f>Ocorrências!B2808</f>
        <v>0</v>
      </c>
      <c r="C2812" s="136">
        <f>Ocorrências!C2808</f>
        <v>0</v>
      </c>
      <c r="D2812" s="136">
        <f>Ocorrências!D2808</f>
        <v>0</v>
      </c>
      <c r="E2812" s="136">
        <f>Ocorrências!E2808</f>
        <v>0</v>
      </c>
      <c r="F2812" s="136">
        <f>Ocorrências!F2808</f>
        <v>0</v>
      </c>
      <c r="G2812" s="135">
        <f>Ocorrências!A2808</f>
        <v>0</v>
      </c>
      <c r="H2812" s="136">
        <f>Ocorrências!H2808</f>
        <v>0</v>
      </c>
    </row>
    <row r="2813" spans="1:8" x14ac:dyDescent="0.2">
      <c r="A2813" s="156">
        <f>Ocorrências!G2809</f>
        <v>0</v>
      </c>
      <c r="B2813" s="136">
        <f>Ocorrências!B2809</f>
        <v>0</v>
      </c>
      <c r="C2813" s="136">
        <f>Ocorrências!C2809</f>
        <v>0</v>
      </c>
      <c r="D2813" s="136">
        <f>Ocorrências!D2809</f>
        <v>0</v>
      </c>
      <c r="E2813" s="136">
        <f>Ocorrências!E2809</f>
        <v>0</v>
      </c>
      <c r="F2813" s="136">
        <f>Ocorrências!F2809</f>
        <v>0</v>
      </c>
      <c r="G2813" s="135">
        <f>Ocorrências!A2809</f>
        <v>0</v>
      </c>
      <c r="H2813" s="136">
        <f>Ocorrências!H2809</f>
        <v>0</v>
      </c>
    </row>
    <row r="2814" spans="1:8" x14ac:dyDescent="0.2">
      <c r="A2814" s="156">
        <f>Ocorrências!G2810</f>
        <v>0</v>
      </c>
      <c r="B2814" s="136">
        <f>Ocorrências!B2810</f>
        <v>0</v>
      </c>
      <c r="C2814" s="136">
        <f>Ocorrências!C2810</f>
        <v>0</v>
      </c>
      <c r="D2814" s="136">
        <f>Ocorrências!D2810</f>
        <v>0</v>
      </c>
      <c r="E2814" s="136">
        <f>Ocorrências!E2810</f>
        <v>0</v>
      </c>
      <c r="F2814" s="136">
        <f>Ocorrências!F2810</f>
        <v>0</v>
      </c>
      <c r="G2814" s="135">
        <f>Ocorrências!A2810</f>
        <v>0</v>
      </c>
      <c r="H2814" s="136">
        <f>Ocorrências!H2810</f>
        <v>0</v>
      </c>
    </row>
    <row r="2815" spans="1:8" x14ac:dyDescent="0.2">
      <c r="A2815" s="156">
        <f>Ocorrências!G2811</f>
        <v>0</v>
      </c>
      <c r="B2815" s="136">
        <f>Ocorrências!B2811</f>
        <v>0</v>
      </c>
      <c r="C2815" s="136">
        <f>Ocorrências!C2811</f>
        <v>0</v>
      </c>
      <c r="D2815" s="136">
        <f>Ocorrências!D2811</f>
        <v>0</v>
      </c>
      <c r="E2815" s="136">
        <f>Ocorrências!E2811</f>
        <v>0</v>
      </c>
      <c r="F2815" s="136">
        <f>Ocorrências!F2811</f>
        <v>0</v>
      </c>
      <c r="G2815" s="135">
        <f>Ocorrências!A2811</f>
        <v>0</v>
      </c>
      <c r="H2815" s="136">
        <f>Ocorrências!H2811</f>
        <v>0</v>
      </c>
    </row>
    <row r="2816" spans="1:8" x14ac:dyDescent="0.2">
      <c r="A2816" s="156">
        <f>Ocorrências!G2812</f>
        <v>0</v>
      </c>
      <c r="B2816" s="136">
        <f>Ocorrências!B2812</f>
        <v>0</v>
      </c>
      <c r="C2816" s="136">
        <f>Ocorrências!C2812</f>
        <v>0</v>
      </c>
      <c r="D2816" s="136">
        <f>Ocorrências!D2812</f>
        <v>0</v>
      </c>
      <c r="E2816" s="136">
        <f>Ocorrências!E2812</f>
        <v>0</v>
      </c>
      <c r="F2816" s="136">
        <f>Ocorrências!F2812</f>
        <v>0</v>
      </c>
      <c r="G2816" s="135">
        <f>Ocorrências!A2812</f>
        <v>0</v>
      </c>
      <c r="H2816" s="136">
        <f>Ocorrências!H2812</f>
        <v>0</v>
      </c>
    </row>
    <row r="2817" spans="1:8" x14ac:dyDescent="0.2">
      <c r="A2817" s="156">
        <f>Ocorrências!G2813</f>
        <v>0</v>
      </c>
      <c r="B2817" s="136">
        <f>Ocorrências!B2813</f>
        <v>0</v>
      </c>
      <c r="C2817" s="136">
        <f>Ocorrências!C2813</f>
        <v>0</v>
      </c>
      <c r="D2817" s="136">
        <f>Ocorrências!D2813</f>
        <v>0</v>
      </c>
      <c r="E2817" s="136">
        <f>Ocorrências!E2813</f>
        <v>0</v>
      </c>
      <c r="F2817" s="136">
        <f>Ocorrências!F2813</f>
        <v>0</v>
      </c>
      <c r="G2817" s="135">
        <f>Ocorrências!A2813</f>
        <v>0</v>
      </c>
      <c r="H2817" s="136">
        <f>Ocorrências!H2813</f>
        <v>0</v>
      </c>
    </row>
    <row r="2818" spans="1:8" x14ac:dyDescent="0.2">
      <c r="A2818" s="156">
        <f>Ocorrências!G2814</f>
        <v>0</v>
      </c>
      <c r="B2818" s="136">
        <f>Ocorrências!B2814</f>
        <v>0</v>
      </c>
      <c r="C2818" s="136">
        <f>Ocorrências!C2814</f>
        <v>0</v>
      </c>
      <c r="D2818" s="136">
        <f>Ocorrências!D2814</f>
        <v>0</v>
      </c>
      <c r="E2818" s="136">
        <f>Ocorrências!E2814</f>
        <v>0</v>
      </c>
      <c r="F2818" s="136">
        <f>Ocorrências!F2814</f>
        <v>0</v>
      </c>
      <c r="G2818" s="135">
        <f>Ocorrências!A2814</f>
        <v>0</v>
      </c>
      <c r="H2818" s="136">
        <f>Ocorrências!H2814</f>
        <v>0</v>
      </c>
    </row>
    <row r="2819" spans="1:8" x14ac:dyDescent="0.2">
      <c r="A2819" s="156">
        <f>Ocorrências!G2815</f>
        <v>0</v>
      </c>
      <c r="B2819" s="136">
        <f>Ocorrências!B2815</f>
        <v>0</v>
      </c>
      <c r="C2819" s="136">
        <f>Ocorrências!C2815</f>
        <v>0</v>
      </c>
      <c r="D2819" s="136">
        <f>Ocorrências!D2815</f>
        <v>0</v>
      </c>
      <c r="E2819" s="136">
        <f>Ocorrências!E2815</f>
        <v>0</v>
      </c>
      <c r="F2819" s="136">
        <f>Ocorrências!F2815</f>
        <v>0</v>
      </c>
      <c r="G2819" s="135">
        <f>Ocorrências!A2815</f>
        <v>0</v>
      </c>
      <c r="H2819" s="136">
        <f>Ocorrências!H2815</f>
        <v>0</v>
      </c>
    </row>
    <row r="2820" spans="1:8" x14ac:dyDescent="0.2">
      <c r="A2820" s="156">
        <f>Ocorrências!G2816</f>
        <v>0</v>
      </c>
      <c r="B2820" s="136">
        <f>Ocorrências!B2816</f>
        <v>0</v>
      </c>
      <c r="C2820" s="136">
        <f>Ocorrências!C2816</f>
        <v>0</v>
      </c>
      <c r="D2820" s="136">
        <f>Ocorrências!D2816</f>
        <v>0</v>
      </c>
      <c r="E2820" s="136">
        <f>Ocorrências!E2816</f>
        <v>0</v>
      </c>
      <c r="F2820" s="136">
        <f>Ocorrências!F2816</f>
        <v>0</v>
      </c>
      <c r="G2820" s="135">
        <f>Ocorrências!A2816</f>
        <v>0</v>
      </c>
      <c r="H2820" s="136">
        <f>Ocorrências!H2816</f>
        <v>0</v>
      </c>
    </row>
    <row r="2821" spans="1:8" x14ac:dyDescent="0.2">
      <c r="A2821" s="156">
        <f>Ocorrências!G2817</f>
        <v>0</v>
      </c>
      <c r="B2821" s="136">
        <f>Ocorrências!B2817</f>
        <v>0</v>
      </c>
      <c r="C2821" s="136">
        <f>Ocorrências!C2817</f>
        <v>0</v>
      </c>
      <c r="D2821" s="136">
        <f>Ocorrências!D2817</f>
        <v>0</v>
      </c>
      <c r="E2821" s="136">
        <f>Ocorrências!E2817</f>
        <v>0</v>
      </c>
      <c r="F2821" s="136">
        <f>Ocorrências!F2817</f>
        <v>0</v>
      </c>
      <c r="G2821" s="135">
        <f>Ocorrências!A2817</f>
        <v>0</v>
      </c>
      <c r="H2821" s="136">
        <f>Ocorrências!H2817</f>
        <v>0</v>
      </c>
    </row>
    <row r="2822" spans="1:8" x14ac:dyDescent="0.2">
      <c r="A2822" s="156">
        <f>Ocorrências!G2818</f>
        <v>0</v>
      </c>
      <c r="B2822" s="136">
        <f>Ocorrências!B2818</f>
        <v>0</v>
      </c>
      <c r="C2822" s="136">
        <f>Ocorrências!C2818</f>
        <v>0</v>
      </c>
      <c r="D2822" s="136">
        <f>Ocorrências!D2818</f>
        <v>0</v>
      </c>
      <c r="E2822" s="136">
        <f>Ocorrências!E2818</f>
        <v>0</v>
      </c>
      <c r="F2822" s="136">
        <f>Ocorrências!F2818</f>
        <v>0</v>
      </c>
      <c r="G2822" s="135">
        <f>Ocorrências!A2818</f>
        <v>0</v>
      </c>
      <c r="H2822" s="136">
        <f>Ocorrências!H2818</f>
        <v>0</v>
      </c>
    </row>
    <row r="2823" spans="1:8" x14ac:dyDescent="0.2">
      <c r="A2823" s="156">
        <f>Ocorrências!G2819</f>
        <v>0</v>
      </c>
      <c r="B2823" s="136">
        <f>Ocorrências!B2819</f>
        <v>0</v>
      </c>
      <c r="C2823" s="136">
        <f>Ocorrências!C2819</f>
        <v>0</v>
      </c>
      <c r="D2823" s="136">
        <f>Ocorrências!D2819</f>
        <v>0</v>
      </c>
      <c r="E2823" s="136">
        <f>Ocorrências!E2819</f>
        <v>0</v>
      </c>
      <c r="F2823" s="136">
        <f>Ocorrências!F2819</f>
        <v>0</v>
      </c>
      <c r="G2823" s="135">
        <f>Ocorrências!A2819</f>
        <v>0</v>
      </c>
      <c r="H2823" s="136">
        <f>Ocorrências!H2819</f>
        <v>0</v>
      </c>
    </row>
    <row r="2824" spans="1:8" x14ac:dyDescent="0.2">
      <c r="A2824" s="156">
        <f>Ocorrências!G2820</f>
        <v>0</v>
      </c>
      <c r="B2824" s="136">
        <f>Ocorrências!B2820</f>
        <v>0</v>
      </c>
      <c r="C2824" s="136">
        <f>Ocorrências!C2820</f>
        <v>0</v>
      </c>
      <c r="D2824" s="136">
        <f>Ocorrências!D2820</f>
        <v>0</v>
      </c>
      <c r="E2824" s="136">
        <f>Ocorrências!E2820</f>
        <v>0</v>
      </c>
      <c r="F2824" s="136">
        <f>Ocorrências!F2820</f>
        <v>0</v>
      </c>
      <c r="G2824" s="135">
        <f>Ocorrências!A2820</f>
        <v>0</v>
      </c>
      <c r="H2824" s="136">
        <f>Ocorrências!H2820</f>
        <v>0</v>
      </c>
    </row>
    <row r="2825" spans="1:8" x14ac:dyDescent="0.2">
      <c r="A2825" s="156">
        <f>Ocorrências!G2821</f>
        <v>0</v>
      </c>
      <c r="B2825" s="136">
        <f>Ocorrências!B2821</f>
        <v>0</v>
      </c>
      <c r="C2825" s="136">
        <f>Ocorrências!C2821</f>
        <v>0</v>
      </c>
      <c r="D2825" s="136">
        <f>Ocorrências!D2821</f>
        <v>0</v>
      </c>
      <c r="E2825" s="136">
        <f>Ocorrências!E2821</f>
        <v>0</v>
      </c>
      <c r="F2825" s="136">
        <f>Ocorrências!F2821</f>
        <v>0</v>
      </c>
      <c r="G2825" s="135">
        <f>Ocorrências!A2821</f>
        <v>0</v>
      </c>
      <c r="H2825" s="136">
        <f>Ocorrências!H2821</f>
        <v>0</v>
      </c>
    </row>
    <row r="2826" spans="1:8" x14ac:dyDescent="0.2">
      <c r="A2826" s="156">
        <f>Ocorrências!G2822</f>
        <v>0</v>
      </c>
      <c r="B2826" s="136">
        <f>Ocorrências!B2822</f>
        <v>0</v>
      </c>
      <c r="C2826" s="136">
        <f>Ocorrências!C2822</f>
        <v>0</v>
      </c>
      <c r="D2826" s="136">
        <f>Ocorrências!D2822</f>
        <v>0</v>
      </c>
      <c r="E2826" s="136">
        <f>Ocorrências!E2822</f>
        <v>0</v>
      </c>
      <c r="F2826" s="136">
        <f>Ocorrências!F2822</f>
        <v>0</v>
      </c>
      <c r="G2826" s="135">
        <f>Ocorrências!A2822</f>
        <v>0</v>
      </c>
      <c r="H2826" s="136">
        <f>Ocorrências!H2822</f>
        <v>0</v>
      </c>
    </row>
    <row r="2827" spans="1:8" x14ac:dyDescent="0.2">
      <c r="A2827" s="156">
        <f>Ocorrências!G2823</f>
        <v>0</v>
      </c>
      <c r="B2827" s="136">
        <f>Ocorrências!B2823</f>
        <v>0</v>
      </c>
      <c r="C2827" s="136">
        <f>Ocorrências!C2823</f>
        <v>0</v>
      </c>
      <c r="D2827" s="136">
        <f>Ocorrências!D2823</f>
        <v>0</v>
      </c>
      <c r="E2827" s="136">
        <f>Ocorrências!E2823</f>
        <v>0</v>
      </c>
      <c r="F2827" s="136">
        <f>Ocorrências!F2823</f>
        <v>0</v>
      </c>
      <c r="G2827" s="135">
        <f>Ocorrências!A2823</f>
        <v>0</v>
      </c>
      <c r="H2827" s="136">
        <f>Ocorrências!H2823</f>
        <v>0</v>
      </c>
    </row>
    <row r="2828" spans="1:8" x14ac:dyDescent="0.2">
      <c r="A2828" s="156">
        <f>Ocorrências!G2824</f>
        <v>0</v>
      </c>
      <c r="B2828" s="136">
        <f>Ocorrências!B2824</f>
        <v>0</v>
      </c>
      <c r="C2828" s="136">
        <f>Ocorrências!C2824</f>
        <v>0</v>
      </c>
      <c r="D2828" s="136">
        <f>Ocorrências!D2824</f>
        <v>0</v>
      </c>
      <c r="E2828" s="136">
        <f>Ocorrências!E2824</f>
        <v>0</v>
      </c>
      <c r="F2828" s="136">
        <f>Ocorrências!F2824</f>
        <v>0</v>
      </c>
      <c r="G2828" s="135">
        <f>Ocorrências!A2824</f>
        <v>0</v>
      </c>
      <c r="H2828" s="136">
        <f>Ocorrências!H2824</f>
        <v>0</v>
      </c>
    </row>
    <row r="2829" spans="1:8" x14ac:dyDescent="0.2">
      <c r="A2829" s="156">
        <f>Ocorrências!G2825</f>
        <v>0</v>
      </c>
      <c r="B2829" s="136">
        <f>Ocorrências!B2825</f>
        <v>0</v>
      </c>
      <c r="C2829" s="136">
        <f>Ocorrências!C2825</f>
        <v>0</v>
      </c>
      <c r="D2829" s="136">
        <f>Ocorrências!D2825</f>
        <v>0</v>
      </c>
      <c r="E2829" s="136">
        <f>Ocorrências!E2825</f>
        <v>0</v>
      </c>
      <c r="F2829" s="136">
        <f>Ocorrências!F2825</f>
        <v>0</v>
      </c>
      <c r="G2829" s="135">
        <f>Ocorrências!A2825</f>
        <v>0</v>
      </c>
      <c r="H2829" s="136">
        <f>Ocorrências!H2825</f>
        <v>0</v>
      </c>
    </row>
    <row r="2830" spans="1:8" x14ac:dyDescent="0.2">
      <c r="A2830" s="156">
        <f>Ocorrências!G2826</f>
        <v>0</v>
      </c>
      <c r="B2830" s="136">
        <f>Ocorrências!B2826</f>
        <v>0</v>
      </c>
      <c r="C2830" s="136">
        <f>Ocorrências!C2826</f>
        <v>0</v>
      </c>
      <c r="D2830" s="136">
        <f>Ocorrências!D2826</f>
        <v>0</v>
      </c>
      <c r="E2830" s="136">
        <f>Ocorrências!E2826</f>
        <v>0</v>
      </c>
      <c r="F2830" s="136">
        <f>Ocorrências!F2826</f>
        <v>0</v>
      </c>
      <c r="G2830" s="135">
        <f>Ocorrências!A2826</f>
        <v>0</v>
      </c>
      <c r="H2830" s="136">
        <f>Ocorrências!H2826</f>
        <v>0</v>
      </c>
    </row>
    <row r="2831" spans="1:8" x14ac:dyDescent="0.2">
      <c r="A2831" s="156">
        <f>Ocorrências!G2827</f>
        <v>0</v>
      </c>
      <c r="B2831" s="136">
        <f>Ocorrências!B2827</f>
        <v>0</v>
      </c>
      <c r="C2831" s="136">
        <f>Ocorrências!C2827</f>
        <v>0</v>
      </c>
      <c r="D2831" s="136">
        <f>Ocorrências!D2827</f>
        <v>0</v>
      </c>
      <c r="E2831" s="136">
        <f>Ocorrências!E2827</f>
        <v>0</v>
      </c>
      <c r="F2831" s="136">
        <f>Ocorrências!F2827</f>
        <v>0</v>
      </c>
      <c r="G2831" s="135">
        <f>Ocorrências!A2827</f>
        <v>0</v>
      </c>
      <c r="H2831" s="136">
        <f>Ocorrências!H2827</f>
        <v>0</v>
      </c>
    </row>
    <row r="2832" spans="1:8" x14ac:dyDescent="0.2">
      <c r="A2832" s="156">
        <f>Ocorrências!G2828</f>
        <v>0</v>
      </c>
      <c r="B2832" s="136">
        <f>Ocorrências!B2828</f>
        <v>0</v>
      </c>
      <c r="C2832" s="136">
        <f>Ocorrências!C2828</f>
        <v>0</v>
      </c>
      <c r="D2832" s="136">
        <f>Ocorrências!D2828</f>
        <v>0</v>
      </c>
      <c r="E2832" s="136">
        <f>Ocorrências!E2828</f>
        <v>0</v>
      </c>
      <c r="F2832" s="136">
        <f>Ocorrências!F2828</f>
        <v>0</v>
      </c>
      <c r="G2832" s="135">
        <f>Ocorrências!A2828</f>
        <v>0</v>
      </c>
      <c r="H2832" s="136">
        <f>Ocorrências!H2828</f>
        <v>0</v>
      </c>
    </row>
    <row r="2833" spans="1:8" x14ac:dyDescent="0.2">
      <c r="A2833" s="156">
        <f>Ocorrências!G2829</f>
        <v>0</v>
      </c>
      <c r="B2833" s="136">
        <f>Ocorrências!B2829</f>
        <v>0</v>
      </c>
      <c r="C2833" s="136">
        <f>Ocorrências!C2829</f>
        <v>0</v>
      </c>
      <c r="D2833" s="136">
        <f>Ocorrências!D2829</f>
        <v>0</v>
      </c>
      <c r="E2833" s="136">
        <f>Ocorrências!E2829</f>
        <v>0</v>
      </c>
      <c r="F2833" s="136">
        <f>Ocorrências!F2829</f>
        <v>0</v>
      </c>
      <c r="G2833" s="135">
        <f>Ocorrências!A2829</f>
        <v>0</v>
      </c>
      <c r="H2833" s="136">
        <f>Ocorrências!H2829</f>
        <v>0</v>
      </c>
    </row>
    <row r="2834" spans="1:8" x14ac:dyDescent="0.2">
      <c r="A2834" s="156">
        <f>Ocorrências!G2830</f>
        <v>0</v>
      </c>
      <c r="B2834" s="136">
        <f>Ocorrências!B2830</f>
        <v>0</v>
      </c>
      <c r="C2834" s="136">
        <f>Ocorrências!C2830</f>
        <v>0</v>
      </c>
      <c r="D2834" s="136">
        <f>Ocorrências!D2830</f>
        <v>0</v>
      </c>
      <c r="E2834" s="136">
        <f>Ocorrências!E2830</f>
        <v>0</v>
      </c>
      <c r="F2834" s="136">
        <f>Ocorrências!F2830</f>
        <v>0</v>
      </c>
      <c r="G2834" s="135">
        <f>Ocorrências!A2830</f>
        <v>0</v>
      </c>
      <c r="H2834" s="136">
        <f>Ocorrências!H2830</f>
        <v>0</v>
      </c>
    </row>
    <row r="2835" spans="1:8" x14ac:dyDescent="0.2">
      <c r="A2835" s="156">
        <f>Ocorrências!G2831</f>
        <v>0</v>
      </c>
      <c r="B2835" s="136">
        <f>Ocorrências!B2831</f>
        <v>0</v>
      </c>
      <c r="C2835" s="136">
        <f>Ocorrências!C2831</f>
        <v>0</v>
      </c>
      <c r="D2835" s="136">
        <f>Ocorrências!D2831</f>
        <v>0</v>
      </c>
      <c r="E2835" s="136">
        <f>Ocorrências!E2831</f>
        <v>0</v>
      </c>
      <c r="F2835" s="136">
        <f>Ocorrências!F2831</f>
        <v>0</v>
      </c>
      <c r="G2835" s="135">
        <f>Ocorrências!A2831</f>
        <v>0</v>
      </c>
      <c r="H2835" s="136">
        <f>Ocorrências!H2831</f>
        <v>0</v>
      </c>
    </row>
    <row r="2836" spans="1:8" x14ac:dyDescent="0.2">
      <c r="A2836" s="156">
        <f>Ocorrências!G2832</f>
        <v>0</v>
      </c>
      <c r="B2836" s="136">
        <f>Ocorrências!B2832</f>
        <v>0</v>
      </c>
      <c r="C2836" s="136">
        <f>Ocorrências!C2832</f>
        <v>0</v>
      </c>
      <c r="D2836" s="136">
        <f>Ocorrências!D2832</f>
        <v>0</v>
      </c>
      <c r="E2836" s="136">
        <f>Ocorrências!E2832</f>
        <v>0</v>
      </c>
      <c r="F2836" s="136">
        <f>Ocorrências!F2832</f>
        <v>0</v>
      </c>
      <c r="G2836" s="135">
        <f>Ocorrências!A2832</f>
        <v>0</v>
      </c>
      <c r="H2836" s="136">
        <f>Ocorrências!H2832</f>
        <v>0</v>
      </c>
    </row>
    <row r="2837" spans="1:8" x14ac:dyDescent="0.2">
      <c r="A2837" s="156">
        <f>Ocorrências!G2833</f>
        <v>0</v>
      </c>
      <c r="B2837" s="136">
        <f>Ocorrências!B2833</f>
        <v>0</v>
      </c>
      <c r="C2837" s="136">
        <f>Ocorrências!C2833</f>
        <v>0</v>
      </c>
      <c r="D2837" s="136">
        <f>Ocorrências!D2833</f>
        <v>0</v>
      </c>
      <c r="E2837" s="136">
        <f>Ocorrências!E2833</f>
        <v>0</v>
      </c>
      <c r="F2837" s="136">
        <f>Ocorrências!F2833</f>
        <v>0</v>
      </c>
      <c r="G2837" s="135">
        <f>Ocorrências!A2833</f>
        <v>0</v>
      </c>
      <c r="H2837" s="136">
        <f>Ocorrências!H2833</f>
        <v>0</v>
      </c>
    </row>
    <row r="2838" spans="1:8" x14ac:dyDescent="0.2">
      <c r="A2838" s="156">
        <f>Ocorrências!G2834</f>
        <v>0</v>
      </c>
      <c r="B2838" s="136">
        <f>Ocorrências!B2834</f>
        <v>0</v>
      </c>
      <c r="C2838" s="136">
        <f>Ocorrências!C2834</f>
        <v>0</v>
      </c>
      <c r="D2838" s="136">
        <f>Ocorrências!D2834</f>
        <v>0</v>
      </c>
      <c r="E2838" s="136">
        <f>Ocorrências!E2834</f>
        <v>0</v>
      </c>
      <c r="F2838" s="136">
        <f>Ocorrências!F2834</f>
        <v>0</v>
      </c>
      <c r="G2838" s="135">
        <f>Ocorrências!A2834</f>
        <v>0</v>
      </c>
      <c r="H2838" s="136">
        <f>Ocorrências!H2834</f>
        <v>0</v>
      </c>
    </row>
    <row r="2839" spans="1:8" x14ac:dyDescent="0.2">
      <c r="A2839" s="156">
        <f>Ocorrências!G2835</f>
        <v>0</v>
      </c>
      <c r="B2839" s="136">
        <f>Ocorrências!B2835</f>
        <v>0</v>
      </c>
      <c r="C2839" s="136">
        <f>Ocorrências!C2835</f>
        <v>0</v>
      </c>
      <c r="D2839" s="136">
        <f>Ocorrências!D2835</f>
        <v>0</v>
      </c>
      <c r="E2839" s="136">
        <f>Ocorrências!E2835</f>
        <v>0</v>
      </c>
      <c r="F2839" s="136">
        <f>Ocorrências!F2835</f>
        <v>0</v>
      </c>
      <c r="G2839" s="135">
        <f>Ocorrências!A2835</f>
        <v>0</v>
      </c>
      <c r="H2839" s="136">
        <f>Ocorrências!H2835</f>
        <v>0</v>
      </c>
    </row>
    <row r="2840" spans="1:8" x14ac:dyDescent="0.2">
      <c r="A2840" s="156">
        <f>Ocorrências!G2836</f>
        <v>0</v>
      </c>
      <c r="B2840" s="136">
        <f>Ocorrências!B2836</f>
        <v>0</v>
      </c>
      <c r="C2840" s="136">
        <f>Ocorrências!C2836</f>
        <v>0</v>
      </c>
      <c r="D2840" s="136">
        <f>Ocorrências!D2836</f>
        <v>0</v>
      </c>
      <c r="E2840" s="136">
        <f>Ocorrências!E2836</f>
        <v>0</v>
      </c>
      <c r="F2840" s="136">
        <f>Ocorrências!F2836</f>
        <v>0</v>
      </c>
      <c r="G2840" s="135">
        <f>Ocorrências!A2836</f>
        <v>0</v>
      </c>
      <c r="H2840" s="136">
        <f>Ocorrências!H2836</f>
        <v>0</v>
      </c>
    </row>
    <row r="2841" spans="1:8" x14ac:dyDescent="0.2">
      <c r="A2841" s="156">
        <f>Ocorrências!G2837</f>
        <v>0</v>
      </c>
      <c r="B2841" s="136">
        <f>Ocorrências!B2837</f>
        <v>0</v>
      </c>
      <c r="C2841" s="136">
        <f>Ocorrências!C2837</f>
        <v>0</v>
      </c>
      <c r="D2841" s="136">
        <f>Ocorrências!D2837</f>
        <v>0</v>
      </c>
      <c r="E2841" s="136">
        <f>Ocorrências!E2837</f>
        <v>0</v>
      </c>
      <c r="F2841" s="136">
        <f>Ocorrências!F2837</f>
        <v>0</v>
      </c>
      <c r="G2841" s="135">
        <f>Ocorrências!A2837</f>
        <v>0</v>
      </c>
      <c r="H2841" s="136">
        <f>Ocorrências!H2837</f>
        <v>0</v>
      </c>
    </row>
    <row r="2842" spans="1:8" x14ac:dyDescent="0.2">
      <c r="A2842" s="156">
        <f>Ocorrências!G2838</f>
        <v>0</v>
      </c>
      <c r="B2842" s="136">
        <f>Ocorrências!B2838</f>
        <v>0</v>
      </c>
      <c r="C2842" s="136">
        <f>Ocorrências!C2838</f>
        <v>0</v>
      </c>
      <c r="D2842" s="136">
        <f>Ocorrências!D2838</f>
        <v>0</v>
      </c>
      <c r="E2842" s="136">
        <f>Ocorrências!E2838</f>
        <v>0</v>
      </c>
      <c r="F2842" s="136">
        <f>Ocorrências!F2838</f>
        <v>0</v>
      </c>
      <c r="G2842" s="135">
        <f>Ocorrências!A2838</f>
        <v>0</v>
      </c>
      <c r="H2842" s="136">
        <f>Ocorrências!H2838</f>
        <v>0</v>
      </c>
    </row>
    <row r="2843" spans="1:8" x14ac:dyDescent="0.2">
      <c r="A2843" s="156">
        <f>Ocorrências!G2839</f>
        <v>0</v>
      </c>
      <c r="B2843" s="136">
        <f>Ocorrências!B2839</f>
        <v>0</v>
      </c>
      <c r="C2843" s="136">
        <f>Ocorrências!C2839</f>
        <v>0</v>
      </c>
      <c r="D2843" s="136">
        <f>Ocorrências!D2839</f>
        <v>0</v>
      </c>
      <c r="E2843" s="136">
        <f>Ocorrências!E2839</f>
        <v>0</v>
      </c>
      <c r="F2843" s="136">
        <f>Ocorrências!F2839</f>
        <v>0</v>
      </c>
      <c r="G2843" s="135">
        <f>Ocorrências!A2839</f>
        <v>0</v>
      </c>
      <c r="H2843" s="136">
        <f>Ocorrências!H2839</f>
        <v>0</v>
      </c>
    </row>
    <row r="2844" spans="1:8" x14ac:dyDescent="0.2">
      <c r="A2844" s="156">
        <f>Ocorrências!G2840</f>
        <v>0</v>
      </c>
      <c r="B2844" s="136">
        <f>Ocorrências!B2840</f>
        <v>0</v>
      </c>
      <c r="C2844" s="136">
        <f>Ocorrências!C2840</f>
        <v>0</v>
      </c>
      <c r="D2844" s="136">
        <f>Ocorrências!D2840</f>
        <v>0</v>
      </c>
      <c r="E2844" s="136">
        <f>Ocorrências!E2840</f>
        <v>0</v>
      </c>
      <c r="F2844" s="136">
        <f>Ocorrências!F2840</f>
        <v>0</v>
      </c>
      <c r="G2844" s="135">
        <f>Ocorrências!A2840</f>
        <v>0</v>
      </c>
      <c r="H2844" s="136">
        <f>Ocorrências!H2840</f>
        <v>0</v>
      </c>
    </row>
    <row r="2845" spans="1:8" x14ac:dyDescent="0.2">
      <c r="A2845" s="156">
        <f>Ocorrências!G2841</f>
        <v>0</v>
      </c>
      <c r="B2845" s="136">
        <f>Ocorrências!B2841</f>
        <v>0</v>
      </c>
      <c r="C2845" s="136">
        <f>Ocorrências!C2841</f>
        <v>0</v>
      </c>
      <c r="D2845" s="136">
        <f>Ocorrências!D2841</f>
        <v>0</v>
      </c>
      <c r="E2845" s="136">
        <f>Ocorrências!E2841</f>
        <v>0</v>
      </c>
      <c r="F2845" s="136">
        <f>Ocorrências!F2841</f>
        <v>0</v>
      </c>
      <c r="G2845" s="135">
        <f>Ocorrências!A2841</f>
        <v>0</v>
      </c>
      <c r="H2845" s="136">
        <f>Ocorrências!H2841</f>
        <v>0</v>
      </c>
    </row>
    <row r="2846" spans="1:8" x14ac:dyDescent="0.2">
      <c r="A2846" s="156">
        <f>Ocorrências!G2842</f>
        <v>0</v>
      </c>
      <c r="B2846" s="136">
        <f>Ocorrências!B2842</f>
        <v>0</v>
      </c>
      <c r="C2846" s="136">
        <f>Ocorrências!C2842</f>
        <v>0</v>
      </c>
      <c r="D2846" s="136">
        <f>Ocorrências!D2842</f>
        <v>0</v>
      </c>
      <c r="E2846" s="136">
        <f>Ocorrências!E2842</f>
        <v>0</v>
      </c>
      <c r="F2846" s="136">
        <f>Ocorrências!F2842</f>
        <v>0</v>
      </c>
      <c r="G2846" s="135">
        <f>Ocorrências!A2842</f>
        <v>0</v>
      </c>
      <c r="H2846" s="136">
        <f>Ocorrências!H2842</f>
        <v>0</v>
      </c>
    </row>
    <row r="2847" spans="1:8" x14ac:dyDescent="0.2">
      <c r="A2847" s="156">
        <f>Ocorrências!G2843</f>
        <v>0</v>
      </c>
      <c r="B2847" s="136">
        <f>Ocorrências!B2843</f>
        <v>0</v>
      </c>
      <c r="C2847" s="136">
        <f>Ocorrências!C2843</f>
        <v>0</v>
      </c>
      <c r="D2847" s="136">
        <f>Ocorrências!D2843</f>
        <v>0</v>
      </c>
      <c r="E2847" s="136">
        <f>Ocorrências!E2843</f>
        <v>0</v>
      </c>
      <c r="F2847" s="136">
        <f>Ocorrências!F2843</f>
        <v>0</v>
      </c>
      <c r="G2847" s="135">
        <f>Ocorrências!A2843</f>
        <v>0</v>
      </c>
      <c r="H2847" s="136">
        <f>Ocorrências!H2843</f>
        <v>0</v>
      </c>
    </row>
    <row r="2848" spans="1:8" x14ac:dyDescent="0.2">
      <c r="A2848" s="156">
        <f>Ocorrências!G2844</f>
        <v>0</v>
      </c>
      <c r="B2848" s="136">
        <f>Ocorrências!B2844</f>
        <v>0</v>
      </c>
      <c r="C2848" s="136">
        <f>Ocorrências!C2844</f>
        <v>0</v>
      </c>
      <c r="D2848" s="136">
        <f>Ocorrências!D2844</f>
        <v>0</v>
      </c>
      <c r="E2848" s="136">
        <f>Ocorrências!E2844</f>
        <v>0</v>
      </c>
      <c r="F2848" s="136">
        <f>Ocorrências!F2844</f>
        <v>0</v>
      </c>
      <c r="G2848" s="135">
        <f>Ocorrências!A2844</f>
        <v>0</v>
      </c>
      <c r="H2848" s="136">
        <f>Ocorrências!H2844</f>
        <v>0</v>
      </c>
    </row>
    <row r="2849" spans="1:8" x14ac:dyDescent="0.2">
      <c r="A2849" s="156">
        <f>Ocorrências!G2845</f>
        <v>0</v>
      </c>
      <c r="B2849" s="136">
        <f>Ocorrências!B2845</f>
        <v>0</v>
      </c>
      <c r="C2849" s="136">
        <f>Ocorrências!C2845</f>
        <v>0</v>
      </c>
      <c r="D2849" s="136">
        <f>Ocorrências!D2845</f>
        <v>0</v>
      </c>
      <c r="E2849" s="136">
        <f>Ocorrências!E2845</f>
        <v>0</v>
      </c>
      <c r="F2849" s="136">
        <f>Ocorrências!F2845</f>
        <v>0</v>
      </c>
      <c r="G2849" s="135">
        <f>Ocorrências!A2845</f>
        <v>0</v>
      </c>
      <c r="H2849" s="136">
        <f>Ocorrências!H2845</f>
        <v>0</v>
      </c>
    </row>
    <row r="2850" spans="1:8" x14ac:dyDescent="0.2">
      <c r="A2850" s="156">
        <f>Ocorrências!G2846</f>
        <v>0</v>
      </c>
      <c r="B2850" s="136">
        <f>Ocorrências!B2846</f>
        <v>0</v>
      </c>
      <c r="C2850" s="136">
        <f>Ocorrências!C2846</f>
        <v>0</v>
      </c>
      <c r="D2850" s="136">
        <f>Ocorrências!D2846</f>
        <v>0</v>
      </c>
      <c r="E2850" s="136">
        <f>Ocorrências!E2846</f>
        <v>0</v>
      </c>
      <c r="F2850" s="136">
        <f>Ocorrências!F2846</f>
        <v>0</v>
      </c>
      <c r="G2850" s="135">
        <f>Ocorrências!A2846</f>
        <v>0</v>
      </c>
      <c r="H2850" s="136">
        <f>Ocorrências!H2846</f>
        <v>0</v>
      </c>
    </row>
    <row r="2851" spans="1:8" x14ac:dyDescent="0.2">
      <c r="A2851" s="156">
        <f>Ocorrências!G2847</f>
        <v>0</v>
      </c>
      <c r="B2851" s="136">
        <f>Ocorrências!B2847</f>
        <v>0</v>
      </c>
      <c r="C2851" s="136">
        <f>Ocorrências!C2847</f>
        <v>0</v>
      </c>
      <c r="D2851" s="136">
        <f>Ocorrências!D2847</f>
        <v>0</v>
      </c>
      <c r="E2851" s="136">
        <f>Ocorrências!E2847</f>
        <v>0</v>
      </c>
      <c r="F2851" s="136">
        <f>Ocorrências!F2847</f>
        <v>0</v>
      </c>
      <c r="G2851" s="135">
        <f>Ocorrências!A2847</f>
        <v>0</v>
      </c>
      <c r="H2851" s="136">
        <f>Ocorrências!H2847</f>
        <v>0</v>
      </c>
    </row>
    <row r="2852" spans="1:8" x14ac:dyDescent="0.2">
      <c r="A2852" s="156">
        <f>Ocorrências!G2848</f>
        <v>0</v>
      </c>
      <c r="B2852" s="136">
        <f>Ocorrências!B2848</f>
        <v>0</v>
      </c>
      <c r="C2852" s="136">
        <f>Ocorrências!C2848</f>
        <v>0</v>
      </c>
      <c r="D2852" s="136">
        <f>Ocorrências!D2848</f>
        <v>0</v>
      </c>
      <c r="E2852" s="136">
        <f>Ocorrências!E2848</f>
        <v>0</v>
      </c>
      <c r="F2852" s="136">
        <f>Ocorrências!F2848</f>
        <v>0</v>
      </c>
      <c r="G2852" s="135">
        <f>Ocorrências!A2848</f>
        <v>0</v>
      </c>
      <c r="H2852" s="136">
        <f>Ocorrências!H2848</f>
        <v>0</v>
      </c>
    </row>
    <row r="2853" spans="1:8" x14ac:dyDescent="0.2">
      <c r="A2853" s="156">
        <f>Ocorrências!G2849</f>
        <v>0</v>
      </c>
      <c r="B2853" s="136">
        <f>Ocorrências!B2849</f>
        <v>0</v>
      </c>
      <c r="C2853" s="136">
        <f>Ocorrências!C2849</f>
        <v>0</v>
      </c>
      <c r="D2853" s="136">
        <f>Ocorrências!D2849</f>
        <v>0</v>
      </c>
      <c r="E2853" s="136">
        <f>Ocorrências!E2849</f>
        <v>0</v>
      </c>
      <c r="F2853" s="136">
        <f>Ocorrências!F2849</f>
        <v>0</v>
      </c>
      <c r="G2853" s="135">
        <f>Ocorrências!A2849</f>
        <v>0</v>
      </c>
      <c r="H2853" s="136">
        <f>Ocorrências!H2849</f>
        <v>0</v>
      </c>
    </row>
    <row r="2854" spans="1:8" x14ac:dyDescent="0.2">
      <c r="A2854" s="156">
        <f>Ocorrências!G2850</f>
        <v>0</v>
      </c>
      <c r="B2854" s="136">
        <f>Ocorrências!B2850</f>
        <v>0</v>
      </c>
      <c r="C2854" s="136">
        <f>Ocorrências!C2850</f>
        <v>0</v>
      </c>
      <c r="D2854" s="136">
        <f>Ocorrências!D2850</f>
        <v>0</v>
      </c>
      <c r="E2854" s="136">
        <f>Ocorrências!E2850</f>
        <v>0</v>
      </c>
      <c r="F2854" s="136">
        <f>Ocorrências!F2850</f>
        <v>0</v>
      </c>
      <c r="G2854" s="135">
        <f>Ocorrências!A2850</f>
        <v>0</v>
      </c>
      <c r="H2854" s="136">
        <f>Ocorrências!H2850</f>
        <v>0</v>
      </c>
    </row>
    <row r="2855" spans="1:8" x14ac:dyDescent="0.2">
      <c r="A2855" s="156">
        <f>Ocorrências!G2851</f>
        <v>0</v>
      </c>
      <c r="B2855" s="136">
        <f>Ocorrências!B2851</f>
        <v>0</v>
      </c>
      <c r="C2855" s="136">
        <f>Ocorrências!C2851</f>
        <v>0</v>
      </c>
      <c r="D2855" s="136">
        <f>Ocorrências!D2851</f>
        <v>0</v>
      </c>
      <c r="E2855" s="136">
        <f>Ocorrências!E2851</f>
        <v>0</v>
      </c>
      <c r="F2855" s="136">
        <f>Ocorrências!F2851</f>
        <v>0</v>
      </c>
      <c r="G2855" s="135">
        <f>Ocorrências!A2851</f>
        <v>0</v>
      </c>
      <c r="H2855" s="136">
        <f>Ocorrências!H2851</f>
        <v>0</v>
      </c>
    </row>
    <row r="2856" spans="1:8" x14ac:dyDescent="0.2">
      <c r="A2856" s="156">
        <f>Ocorrências!G2852</f>
        <v>0</v>
      </c>
      <c r="B2856" s="136">
        <f>Ocorrências!B2852</f>
        <v>0</v>
      </c>
      <c r="C2856" s="136">
        <f>Ocorrências!C2852</f>
        <v>0</v>
      </c>
      <c r="D2856" s="136">
        <f>Ocorrências!D2852</f>
        <v>0</v>
      </c>
      <c r="E2856" s="136">
        <f>Ocorrências!E2852</f>
        <v>0</v>
      </c>
      <c r="F2856" s="136">
        <f>Ocorrências!F2852</f>
        <v>0</v>
      </c>
      <c r="G2856" s="135">
        <f>Ocorrências!A2852</f>
        <v>0</v>
      </c>
      <c r="H2856" s="136">
        <f>Ocorrências!H2852</f>
        <v>0</v>
      </c>
    </row>
    <row r="2857" spans="1:8" x14ac:dyDescent="0.2">
      <c r="A2857" s="156">
        <f>Ocorrências!G2853</f>
        <v>0</v>
      </c>
      <c r="B2857" s="136">
        <f>Ocorrências!B2853</f>
        <v>0</v>
      </c>
      <c r="C2857" s="136">
        <f>Ocorrências!C2853</f>
        <v>0</v>
      </c>
      <c r="D2857" s="136">
        <f>Ocorrências!D2853</f>
        <v>0</v>
      </c>
      <c r="E2857" s="136">
        <f>Ocorrências!E2853</f>
        <v>0</v>
      </c>
      <c r="F2857" s="136">
        <f>Ocorrências!F2853</f>
        <v>0</v>
      </c>
      <c r="G2857" s="135">
        <f>Ocorrências!A2853</f>
        <v>0</v>
      </c>
      <c r="H2857" s="136">
        <f>Ocorrências!H2853</f>
        <v>0</v>
      </c>
    </row>
    <row r="2858" spans="1:8" x14ac:dyDescent="0.2">
      <c r="A2858" s="156">
        <f>Ocorrências!G2854</f>
        <v>0</v>
      </c>
      <c r="B2858" s="136">
        <f>Ocorrências!B2854</f>
        <v>0</v>
      </c>
      <c r="C2858" s="136">
        <f>Ocorrências!C2854</f>
        <v>0</v>
      </c>
      <c r="D2858" s="136">
        <f>Ocorrências!D2854</f>
        <v>0</v>
      </c>
      <c r="E2858" s="136">
        <f>Ocorrências!E2854</f>
        <v>0</v>
      </c>
      <c r="F2858" s="136">
        <f>Ocorrências!F2854</f>
        <v>0</v>
      </c>
      <c r="G2858" s="135">
        <f>Ocorrências!A2854</f>
        <v>0</v>
      </c>
      <c r="H2858" s="136">
        <f>Ocorrências!H2854</f>
        <v>0</v>
      </c>
    </row>
    <row r="2859" spans="1:8" x14ac:dyDescent="0.2">
      <c r="A2859" s="156">
        <f>Ocorrências!G2855</f>
        <v>0</v>
      </c>
      <c r="B2859" s="136">
        <f>Ocorrências!B2855</f>
        <v>0</v>
      </c>
      <c r="C2859" s="136">
        <f>Ocorrências!C2855</f>
        <v>0</v>
      </c>
      <c r="D2859" s="136">
        <f>Ocorrências!D2855</f>
        <v>0</v>
      </c>
      <c r="E2859" s="136">
        <f>Ocorrências!E2855</f>
        <v>0</v>
      </c>
      <c r="F2859" s="136">
        <f>Ocorrências!F2855</f>
        <v>0</v>
      </c>
      <c r="G2859" s="135">
        <f>Ocorrências!A2855</f>
        <v>0</v>
      </c>
      <c r="H2859" s="136">
        <f>Ocorrências!H2855</f>
        <v>0</v>
      </c>
    </row>
    <row r="2860" spans="1:8" x14ac:dyDescent="0.2">
      <c r="A2860" s="156">
        <f>Ocorrências!G2856</f>
        <v>0</v>
      </c>
      <c r="B2860" s="136">
        <f>Ocorrências!B2856</f>
        <v>0</v>
      </c>
      <c r="C2860" s="136">
        <f>Ocorrências!C2856</f>
        <v>0</v>
      </c>
      <c r="D2860" s="136">
        <f>Ocorrências!D2856</f>
        <v>0</v>
      </c>
      <c r="E2860" s="136">
        <f>Ocorrências!E2856</f>
        <v>0</v>
      </c>
      <c r="F2860" s="136">
        <f>Ocorrências!F2856</f>
        <v>0</v>
      </c>
      <c r="G2860" s="135">
        <f>Ocorrências!A2856</f>
        <v>0</v>
      </c>
      <c r="H2860" s="136">
        <f>Ocorrências!H2856</f>
        <v>0</v>
      </c>
    </row>
    <row r="2861" spans="1:8" x14ac:dyDescent="0.2">
      <c r="A2861" s="156">
        <f>Ocorrências!G2857</f>
        <v>0</v>
      </c>
      <c r="B2861" s="136">
        <f>Ocorrências!B2857</f>
        <v>0</v>
      </c>
      <c r="C2861" s="136">
        <f>Ocorrências!C2857</f>
        <v>0</v>
      </c>
      <c r="D2861" s="136">
        <f>Ocorrências!D2857</f>
        <v>0</v>
      </c>
      <c r="E2861" s="136">
        <f>Ocorrências!E2857</f>
        <v>0</v>
      </c>
      <c r="F2861" s="136">
        <f>Ocorrências!F2857</f>
        <v>0</v>
      </c>
      <c r="G2861" s="135">
        <f>Ocorrências!A2857</f>
        <v>0</v>
      </c>
      <c r="H2861" s="136">
        <f>Ocorrências!H2857</f>
        <v>0</v>
      </c>
    </row>
    <row r="2862" spans="1:8" x14ac:dyDescent="0.2">
      <c r="A2862" s="156">
        <f>Ocorrências!G2858</f>
        <v>0</v>
      </c>
      <c r="B2862" s="136">
        <f>Ocorrências!B2858</f>
        <v>0</v>
      </c>
      <c r="C2862" s="136">
        <f>Ocorrências!C2858</f>
        <v>0</v>
      </c>
      <c r="D2862" s="136">
        <f>Ocorrências!D2858</f>
        <v>0</v>
      </c>
      <c r="E2862" s="136">
        <f>Ocorrências!E2858</f>
        <v>0</v>
      </c>
      <c r="F2862" s="136">
        <f>Ocorrências!F2858</f>
        <v>0</v>
      </c>
      <c r="G2862" s="135">
        <f>Ocorrências!A2858</f>
        <v>0</v>
      </c>
      <c r="H2862" s="136">
        <f>Ocorrências!H2858</f>
        <v>0</v>
      </c>
    </row>
    <row r="2863" spans="1:8" x14ac:dyDescent="0.2">
      <c r="A2863" s="156">
        <f>Ocorrências!G2859</f>
        <v>0</v>
      </c>
      <c r="B2863" s="136">
        <f>Ocorrências!B2859</f>
        <v>0</v>
      </c>
      <c r="C2863" s="136">
        <f>Ocorrências!C2859</f>
        <v>0</v>
      </c>
      <c r="D2863" s="136">
        <f>Ocorrências!D2859</f>
        <v>0</v>
      </c>
      <c r="E2863" s="136">
        <f>Ocorrências!E2859</f>
        <v>0</v>
      </c>
      <c r="F2863" s="136">
        <f>Ocorrências!F2859</f>
        <v>0</v>
      </c>
      <c r="G2863" s="135">
        <f>Ocorrências!A2859</f>
        <v>0</v>
      </c>
      <c r="H2863" s="136">
        <f>Ocorrências!H2859</f>
        <v>0</v>
      </c>
    </row>
    <row r="2864" spans="1:8" x14ac:dyDescent="0.2">
      <c r="A2864" s="156">
        <f>Ocorrências!G2860</f>
        <v>0</v>
      </c>
      <c r="B2864" s="136">
        <f>Ocorrências!B2860</f>
        <v>0</v>
      </c>
      <c r="C2864" s="136">
        <f>Ocorrências!C2860</f>
        <v>0</v>
      </c>
      <c r="D2864" s="136">
        <f>Ocorrências!D2860</f>
        <v>0</v>
      </c>
      <c r="E2864" s="136">
        <f>Ocorrências!E2860</f>
        <v>0</v>
      </c>
      <c r="F2864" s="136">
        <f>Ocorrências!F2860</f>
        <v>0</v>
      </c>
      <c r="G2864" s="135">
        <f>Ocorrências!A2860</f>
        <v>0</v>
      </c>
      <c r="H2864" s="136">
        <f>Ocorrências!H2860</f>
        <v>0</v>
      </c>
    </row>
    <row r="2865" spans="1:8" x14ac:dyDescent="0.2">
      <c r="A2865" s="156">
        <f>Ocorrências!G2861</f>
        <v>0</v>
      </c>
      <c r="B2865" s="136">
        <f>Ocorrências!B2861</f>
        <v>0</v>
      </c>
      <c r="C2865" s="136">
        <f>Ocorrências!C2861</f>
        <v>0</v>
      </c>
      <c r="D2865" s="136">
        <f>Ocorrências!D2861</f>
        <v>0</v>
      </c>
      <c r="E2865" s="136">
        <f>Ocorrências!E2861</f>
        <v>0</v>
      </c>
      <c r="F2865" s="136">
        <f>Ocorrências!F2861</f>
        <v>0</v>
      </c>
      <c r="G2865" s="135">
        <f>Ocorrências!A2861</f>
        <v>0</v>
      </c>
      <c r="H2865" s="136">
        <f>Ocorrências!H2861</f>
        <v>0</v>
      </c>
    </row>
    <row r="2866" spans="1:8" x14ac:dyDescent="0.2">
      <c r="A2866" s="156">
        <f>Ocorrências!G2862</f>
        <v>0</v>
      </c>
      <c r="B2866" s="136">
        <f>Ocorrências!B2862</f>
        <v>0</v>
      </c>
      <c r="C2866" s="136">
        <f>Ocorrências!C2862</f>
        <v>0</v>
      </c>
      <c r="D2866" s="136">
        <f>Ocorrências!D2862</f>
        <v>0</v>
      </c>
      <c r="E2866" s="136">
        <f>Ocorrências!E2862</f>
        <v>0</v>
      </c>
      <c r="F2866" s="136">
        <f>Ocorrências!F2862</f>
        <v>0</v>
      </c>
      <c r="G2866" s="135">
        <f>Ocorrências!A2862</f>
        <v>0</v>
      </c>
      <c r="H2866" s="136">
        <f>Ocorrências!H2862</f>
        <v>0</v>
      </c>
    </row>
    <row r="2867" spans="1:8" x14ac:dyDescent="0.2">
      <c r="A2867" s="156">
        <f>Ocorrências!G2863</f>
        <v>0</v>
      </c>
      <c r="B2867" s="136">
        <f>Ocorrências!B2863</f>
        <v>0</v>
      </c>
      <c r="C2867" s="136">
        <f>Ocorrências!C2863</f>
        <v>0</v>
      </c>
      <c r="D2867" s="136">
        <f>Ocorrências!D2863</f>
        <v>0</v>
      </c>
      <c r="E2867" s="136">
        <f>Ocorrências!E2863</f>
        <v>0</v>
      </c>
      <c r="F2867" s="136">
        <f>Ocorrências!F2863</f>
        <v>0</v>
      </c>
      <c r="G2867" s="135">
        <f>Ocorrências!A2863</f>
        <v>0</v>
      </c>
      <c r="H2867" s="136">
        <f>Ocorrências!H2863</f>
        <v>0</v>
      </c>
    </row>
    <row r="2868" spans="1:8" x14ac:dyDescent="0.2">
      <c r="A2868" s="156">
        <f>Ocorrências!G2864</f>
        <v>0</v>
      </c>
      <c r="B2868" s="136">
        <f>Ocorrências!B2864</f>
        <v>0</v>
      </c>
      <c r="C2868" s="136">
        <f>Ocorrências!C2864</f>
        <v>0</v>
      </c>
      <c r="D2868" s="136">
        <f>Ocorrências!D2864</f>
        <v>0</v>
      </c>
      <c r="E2868" s="136">
        <f>Ocorrências!E2864</f>
        <v>0</v>
      </c>
      <c r="F2868" s="136">
        <f>Ocorrências!F2864</f>
        <v>0</v>
      </c>
      <c r="G2868" s="135">
        <f>Ocorrências!A2864</f>
        <v>0</v>
      </c>
      <c r="H2868" s="136">
        <f>Ocorrências!H2864</f>
        <v>0</v>
      </c>
    </row>
    <row r="2869" spans="1:8" x14ac:dyDescent="0.2">
      <c r="A2869" s="156">
        <f>Ocorrências!G2865</f>
        <v>0</v>
      </c>
      <c r="B2869" s="136">
        <f>Ocorrências!B2865</f>
        <v>0</v>
      </c>
      <c r="C2869" s="136">
        <f>Ocorrências!C2865</f>
        <v>0</v>
      </c>
      <c r="D2869" s="136">
        <f>Ocorrências!D2865</f>
        <v>0</v>
      </c>
      <c r="E2869" s="136">
        <f>Ocorrências!E2865</f>
        <v>0</v>
      </c>
      <c r="F2869" s="136">
        <f>Ocorrências!F2865</f>
        <v>0</v>
      </c>
      <c r="G2869" s="135">
        <f>Ocorrências!A2865</f>
        <v>0</v>
      </c>
      <c r="H2869" s="136">
        <f>Ocorrências!H2865</f>
        <v>0</v>
      </c>
    </row>
    <row r="2870" spans="1:8" x14ac:dyDescent="0.2">
      <c r="A2870" s="156">
        <f>Ocorrências!G2866</f>
        <v>0</v>
      </c>
      <c r="B2870" s="136">
        <f>Ocorrências!B2866</f>
        <v>0</v>
      </c>
      <c r="C2870" s="136">
        <f>Ocorrências!C2866</f>
        <v>0</v>
      </c>
      <c r="D2870" s="136">
        <f>Ocorrências!D2866</f>
        <v>0</v>
      </c>
      <c r="E2870" s="136">
        <f>Ocorrências!E2866</f>
        <v>0</v>
      </c>
      <c r="F2870" s="136">
        <f>Ocorrências!F2866</f>
        <v>0</v>
      </c>
      <c r="G2870" s="135">
        <f>Ocorrências!A2866</f>
        <v>0</v>
      </c>
      <c r="H2870" s="136">
        <f>Ocorrências!H2866</f>
        <v>0</v>
      </c>
    </row>
    <row r="2871" spans="1:8" x14ac:dyDescent="0.2">
      <c r="A2871" s="156">
        <f>Ocorrências!G2867</f>
        <v>0</v>
      </c>
      <c r="B2871" s="136">
        <f>Ocorrências!B2867</f>
        <v>0</v>
      </c>
      <c r="C2871" s="136">
        <f>Ocorrências!C2867</f>
        <v>0</v>
      </c>
      <c r="D2871" s="136">
        <f>Ocorrências!D2867</f>
        <v>0</v>
      </c>
      <c r="E2871" s="136">
        <f>Ocorrências!E2867</f>
        <v>0</v>
      </c>
      <c r="F2871" s="136">
        <f>Ocorrências!F2867</f>
        <v>0</v>
      </c>
      <c r="G2871" s="135">
        <f>Ocorrências!A2867</f>
        <v>0</v>
      </c>
      <c r="H2871" s="136">
        <f>Ocorrências!H2867</f>
        <v>0</v>
      </c>
    </row>
    <row r="2872" spans="1:8" x14ac:dyDescent="0.2">
      <c r="A2872" s="156">
        <f>Ocorrências!G2868</f>
        <v>0</v>
      </c>
      <c r="B2872" s="136">
        <f>Ocorrências!B2868</f>
        <v>0</v>
      </c>
      <c r="C2872" s="136">
        <f>Ocorrências!C2868</f>
        <v>0</v>
      </c>
      <c r="D2872" s="136">
        <f>Ocorrências!D2868</f>
        <v>0</v>
      </c>
      <c r="E2872" s="136">
        <f>Ocorrências!E2868</f>
        <v>0</v>
      </c>
      <c r="F2872" s="136">
        <f>Ocorrências!F2868</f>
        <v>0</v>
      </c>
      <c r="G2872" s="135">
        <f>Ocorrências!A2868</f>
        <v>0</v>
      </c>
      <c r="H2872" s="136">
        <f>Ocorrências!H2868</f>
        <v>0</v>
      </c>
    </row>
    <row r="2873" spans="1:8" x14ac:dyDescent="0.2">
      <c r="A2873" s="156">
        <f>Ocorrências!G2869</f>
        <v>0</v>
      </c>
      <c r="B2873" s="136">
        <f>Ocorrências!B2869</f>
        <v>0</v>
      </c>
      <c r="C2873" s="136">
        <f>Ocorrências!C2869</f>
        <v>0</v>
      </c>
      <c r="D2873" s="136">
        <f>Ocorrências!D2869</f>
        <v>0</v>
      </c>
      <c r="E2873" s="136">
        <f>Ocorrências!E2869</f>
        <v>0</v>
      </c>
      <c r="F2873" s="136">
        <f>Ocorrências!F2869</f>
        <v>0</v>
      </c>
      <c r="G2873" s="135">
        <f>Ocorrências!A2869</f>
        <v>0</v>
      </c>
      <c r="H2873" s="136">
        <f>Ocorrências!H2869</f>
        <v>0</v>
      </c>
    </row>
    <row r="2874" spans="1:8" x14ac:dyDescent="0.2">
      <c r="A2874" s="156">
        <f>Ocorrências!G2870</f>
        <v>0</v>
      </c>
      <c r="B2874" s="136">
        <f>Ocorrências!B2870</f>
        <v>0</v>
      </c>
      <c r="C2874" s="136">
        <f>Ocorrências!C2870</f>
        <v>0</v>
      </c>
      <c r="D2874" s="136">
        <f>Ocorrências!D2870</f>
        <v>0</v>
      </c>
      <c r="E2874" s="136">
        <f>Ocorrências!E2870</f>
        <v>0</v>
      </c>
      <c r="F2874" s="136">
        <f>Ocorrências!F2870</f>
        <v>0</v>
      </c>
      <c r="G2874" s="135">
        <f>Ocorrências!A2870</f>
        <v>0</v>
      </c>
      <c r="H2874" s="136">
        <f>Ocorrências!H2870</f>
        <v>0</v>
      </c>
    </row>
    <row r="2875" spans="1:8" x14ac:dyDescent="0.2">
      <c r="A2875" s="156">
        <f>Ocorrências!G2871</f>
        <v>0</v>
      </c>
      <c r="B2875" s="136">
        <f>Ocorrências!B2871</f>
        <v>0</v>
      </c>
      <c r="C2875" s="136">
        <f>Ocorrências!C2871</f>
        <v>0</v>
      </c>
      <c r="D2875" s="136">
        <f>Ocorrências!D2871</f>
        <v>0</v>
      </c>
      <c r="E2875" s="136">
        <f>Ocorrências!E2871</f>
        <v>0</v>
      </c>
      <c r="F2875" s="136">
        <f>Ocorrências!F2871</f>
        <v>0</v>
      </c>
      <c r="G2875" s="135">
        <f>Ocorrências!A2871</f>
        <v>0</v>
      </c>
      <c r="H2875" s="136">
        <f>Ocorrências!H2871</f>
        <v>0</v>
      </c>
    </row>
    <row r="2876" spans="1:8" x14ac:dyDescent="0.2">
      <c r="A2876" s="156">
        <f>Ocorrências!G2872</f>
        <v>0</v>
      </c>
      <c r="B2876" s="136">
        <f>Ocorrências!B2872</f>
        <v>0</v>
      </c>
      <c r="C2876" s="136">
        <f>Ocorrências!C2872</f>
        <v>0</v>
      </c>
      <c r="D2876" s="136">
        <f>Ocorrências!D2872</f>
        <v>0</v>
      </c>
      <c r="E2876" s="136">
        <f>Ocorrências!E2872</f>
        <v>0</v>
      </c>
      <c r="F2876" s="136">
        <f>Ocorrências!F2872</f>
        <v>0</v>
      </c>
      <c r="G2876" s="135">
        <f>Ocorrências!A2872</f>
        <v>0</v>
      </c>
      <c r="H2876" s="136">
        <f>Ocorrências!H2872</f>
        <v>0</v>
      </c>
    </row>
    <row r="2877" spans="1:8" x14ac:dyDescent="0.2">
      <c r="A2877" s="156">
        <f>Ocorrências!G2873</f>
        <v>0</v>
      </c>
      <c r="B2877" s="136">
        <f>Ocorrências!B2873</f>
        <v>0</v>
      </c>
      <c r="C2877" s="136">
        <f>Ocorrências!C2873</f>
        <v>0</v>
      </c>
      <c r="D2877" s="136">
        <f>Ocorrências!D2873</f>
        <v>0</v>
      </c>
      <c r="E2877" s="136">
        <f>Ocorrências!E2873</f>
        <v>0</v>
      </c>
      <c r="F2877" s="136">
        <f>Ocorrências!F2873</f>
        <v>0</v>
      </c>
      <c r="G2877" s="135">
        <f>Ocorrências!A2873</f>
        <v>0</v>
      </c>
      <c r="H2877" s="136">
        <f>Ocorrências!H2873</f>
        <v>0</v>
      </c>
    </row>
    <row r="2878" spans="1:8" x14ac:dyDescent="0.2">
      <c r="A2878" s="156">
        <f>Ocorrências!G2874</f>
        <v>0</v>
      </c>
      <c r="B2878" s="136">
        <f>Ocorrências!B2874</f>
        <v>0</v>
      </c>
      <c r="C2878" s="136">
        <f>Ocorrências!C2874</f>
        <v>0</v>
      </c>
      <c r="D2878" s="136">
        <f>Ocorrências!D2874</f>
        <v>0</v>
      </c>
      <c r="E2878" s="136">
        <f>Ocorrências!E2874</f>
        <v>0</v>
      </c>
      <c r="F2878" s="136">
        <f>Ocorrências!F2874</f>
        <v>0</v>
      </c>
      <c r="G2878" s="135">
        <f>Ocorrências!A2874</f>
        <v>0</v>
      </c>
      <c r="H2878" s="136">
        <f>Ocorrências!H2874</f>
        <v>0</v>
      </c>
    </row>
    <row r="2879" spans="1:8" x14ac:dyDescent="0.2">
      <c r="A2879" s="156">
        <f>Ocorrências!G2875</f>
        <v>0</v>
      </c>
      <c r="B2879" s="136">
        <f>Ocorrências!B2875</f>
        <v>0</v>
      </c>
      <c r="C2879" s="136">
        <f>Ocorrências!C2875</f>
        <v>0</v>
      </c>
      <c r="D2879" s="136">
        <f>Ocorrências!D2875</f>
        <v>0</v>
      </c>
      <c r="E2879" s="136">
        <f>Ocorrências!E2875</f>
        <v>0</v>
      </c>
      <c r="F2879" s="136">
        <f>Ocorrências!F2875</f>
        <v>0</v>
      </c>
      <c r="G2879" s="135">
        <f>Ocorrências!A2875</f>
        <v>0</v>
      </c>
      <c r="H2879" s="136">
        <f>Ocorrências!H2875</f>
        <v>0</v>
      </c>
    </row>
    <row r="2880" spans="1:8" x14ac:dyDescent="0.2">
      <c r="A2880" s="156">
        <f>Ocorrências!G2876</f>
        <v>0</v>
      </c>
      <c r="B2880" s="136">
        <f>Ocorrências!B2876</f>
        <v>0</v>
      </c>
      <c r="C2880" s="136">
        <f>Ocorrências!C2876</f>
        <v>0</v>
      </c>
      <c r="D2880" s="136">
        <f>Ocorrências!D2876</f>
        <v>0</v>
      </c>
      <c r="E2880" s="136">
        <f>Ocorrências!E2876</f>
        <v>0</v>
      </c>
      <c r="F2880" s="136">
        <f>Ocorrências!F2876</f>
        <v>0</v>
      </c>
      <c r="G2880" s="135">
        <f>Ocorrências!A2876</f>
        <v>0</v>
      </c>
      <c r="H2880" s="136">
        <f>Ocorrências!H2876</f>
        <v>0</v>
      </c>
    </row>
    <row r="2881" spans="1:8" x14ac:dyDescent="0.2">
      <c r="A2881" s="156">
        <f>Ocorrências!G2877</f>
        <v>0</v>
      </c>
      <c r="B2881" s="136">
        <f>Ocorrências!B2877</f>
        <v>0</v>
      </c>
      <c r="C2881" s="136">
        <f>Ocorrências!C2877</f>
        <v>0</v>
      </c>
      <c r="D2881" s="136">
        <f>Ocorrências!D2877</f>
        <v>0</v>
      </c>
      <c r="E2881" s="136">
        <f>Ocorrências!E2877</f>
        <v>0</v>
      </c>
      <c r="F2881" s="136">
        <f>Ocorrências!F2877</f>
        <v>0</v>
      </c>
      <c r="G2881" s="135">
        <f>Ocorrências!A2877</f>
        <v>0</v>
      </c>
      <c r="H2881" s="136">
        <f>Ocorrências!H2877</f>
        <v>0</v>
      </c>
    </row>
    <row r="2882" spans="1:8" x14ac:dyDescent="0.2">
      <c r="A2882" s="156">
        <f>Ocorrências!G2878</f>
        <v>0</v>
      </c>
      <c r="B2882" s="136">
        <f>Ocorrências!B2878</f>
        <v>0</v>
      </c>
      <c r="C2882" s="136">
        <f>Ocorrências!C2878</f>
        <v>0</v>
      </c>
      <c r="D2882" s="136">
        <f>Ocorrências!D2878</f>
        <v>0</v>
      </c>
      <c r="E2882" s="136">
        <f>Ocorrências!E2878</f>
        <v>0</v>
      </c>
      <c r="F2882" s="136">
        <f>Ocorrências!F2878</f>
        <v>0</v>
      </c>
      <c r="G2882" s="135">
        <f>Ocorrências!A2878</f>
        <v>0</v>
      </c>
      <c r="H2882" s="136">
        <f>Ocorrências!H2878</f>
        <v>0</v>
      </c>
    </row>
    <row r="2883" spans="1:8" x14ac:dyDescent="0.2">
      <c r="A2883" s="156">
        <f>Ocorrências!G2879</f>
        <v>0</v>
      </c>
      <c r="B2883" s="136">
        <f>Ocorrências!B2879</f>
        <v>0</v>
      </c>
      <c r="C2883" s="136">
        <f>Ocorrências!C2879</f>
        <v>0</v>
      </c>
      <c r="D2883" s="136">
        <f>Ocorrências!D2879</f>
        <v>0</v>
      </c>
      <c r="E2883" s="136">
        <f>Ocorrências!E2879</f>
        <v>0</v>
      </c>
      <c r="F2883" s="136">
        <f>Ocorrências!F2879</f>
        <v>0</v>
      </c>
      <c r="G2883" s="135">
        <f>Ocorrências!A2879</f>
        <v>0</v>
      </c>
      <c r="H2883" s="136">
        <f>Ocorrências!H2879</f>
        <v>0</v>
      </c>
    </row>
    <row r="2884" spans="1:8" x14ac:dyDescent="0.2">
      <c r="A2884" s="156">
        <f>Ocorrências!G2880</f>
        <v>0</v>
      </c>
      <c r="B2884" s="136">
        <f>Ocorrências!B2880</f>
        <v>0</v>
      </c>
      <c r="C2884" s="136">
        <f>Ocorrências!C2880</f>
        <v>0</v>
      </c>
      <c r="D2884" s="136">
        <f>Ocorrências!D2880</f>
        <v>0</v>
      </c>
      <c r="E2884" s="136">
        <f>Ocorrências!E2880</f>
        <v>0</v>
      </c>
      <c r="F2884" s="136">
        <f>Ocorrências!F2880</f>
        <v>0</v>
      </c>
      <c r="G2884" s="135">
        <f>Ocorrências!A2880</f>
        <v>0</v>
      </c>
      <c r="H2884" s="136">
        <f>Ocorrências!H2880</f>
        <v>0</v>
      </c>
    </row>
    <row r="2885" spans="1:8" x14ac:dyDescent="0.2">
      <c r="A2885" s="156">
        <f>Ocorrências!G2881</f>
        <v>0</v>
      </c>
      <c r="B2885" s="136">
        <f>Ocorrências!B2881</f>
        <v>0</v>
      </c>
      <c r="C2885" s="136">
        <f>Ocorrências!C2881</f>
        <v>0</v>
      </c>
      <c r="D2885" s="136">
        <f>Ocorrências!D2881</f>
        <v>0</v>
      </c>
      <c r="E2885" s="136">
        <f>Ocorrências!E2881</f>
        <v>0</v>
      </c>
      <c r="F2885" s="136">
        <f>Ocorrências!F2881</f>
        <v>0</v>
      </c>
      <c r="G2885" s="135">
        <f>Ocorrências!A2881</f>
        <v>0</v>
      </c>
      <c r="H2885" s="136">
        <f>Ocorrências!H2881</f>
        <v>0</v>
      </c>
    </row>
    <row r="2886" spans="1:8" x14ac:dyDescent="0.2">
      <c r="A2886" s="156">
        <f>Ocorrências!G2882</f>
        <v>0</v>
      </c>
      <c r="B2886" s="136">
        <f>Ocorrências!B2882</f>
        <v>0</v>
      </c>
      <c r="C2886" s="136">
        <f>Ocorrências!C2882</f>
        <v>0</v>
      </c>
      <c r="D2886" s="136">
        <f>Ocorrências!D2882</f>
        <v>0</v>
      </c>
      <c r="E2886" s="136">
        <f>Ocorrências!E2882</f>
        <v>0</v>
      </c>
      <c r="F2886" s="136">
        <f>Ocorrências!F2882</f>
        <v>0</v>
      </c>
      <c r="G2886" s="135">
        <f>Ocorrências!A2882</f>
        <v>0</v>
      </c>
      <c r="H2886" s="136">
        <f>Ocorrências!H2882</f>
        <v>0</v>
      </c>
    </row>
    <row r="2887" spans="1:8" x14ac:dyDescent="0.2">
      <c r="A2887" s="156">
        <f>Ocorrências!G2883</f>
        <v>0</v>
      </c>
      <c r="B2887" s="136">
        <f>Ocorrências!B2883</f>
        <v>0</v>
      </c>
      <c r="C2887" s="136">
        <f>Ocorrências!C2883</f>
        <v>0</v>
      </c>
      <c r="D2887" s="136">
        <f>Ocorrências!D2883</f>
        <v>0</v>
      </c>
      <c r="E2887" s="136">
        <f>Ocorrências!E2883</f>
        <v>0</v>
      </c>
      <c r="F2887" s="136">
        <f>Ocorrências!F2883</f>
        <v>0</v>
      </c>
      <c r="G2887" s="135">
        <f>Ocorrências!A2883</f>
        <v>0</v>
      </c>
      <c r="H2887" s="136">
        <f>Ocorrências!H2883</f>
        <v>0</v>
      </c>
    </row>
    <row r="2888" spans="1:8" x14ac:dyDescent="0.2">
      <c r="A2888" s="156">
        <f>Ocorrências!G2884</f>
        <v>0</v>
      </c>
      <c r="B2888" s="136">
        <f>Ocorrências!B2884</f>
        <v>0</v>
      </c>
      <c r="C2888" s="136">
        <f>Ocorrências!C2884</f>
        <v>0</v>
      </c>
      <c r="D2888" s="136">
        <f>Ocorrências!D2884</f>
        <v>0</v>
      </c>
      <c r="E2888" s="136">
        <f>Ocorrências!E2884</f>
        <v>0</v>
      </c>
      <c r="F2888" s="136">
        <f>Ocorrências!F2884</f>
        <v>0</v>
      </c>
      <c r="G2888" s="135">
        <f>Ocorrências!A2884</f>
        <v>0</v>
      </c>
      <c r="H2888" s="136">
        <f>Ocorrências!H2884</f>
        <v>0</v>
      </c>
    </row>
    <row r="2889" spans="1:8" x14ac:dyDescent="0.2">
      <c r="A2889" s="156">
        <f>Ocorrências!G2885</f>
        <v>0</v>
      </c>
      <c r="B2889" s="136">
        <f>Ocorrências!B2885</f>
        <v>0</v>
      </c>
      <c r="C2889" s="136">
        <f>Ocorrências!C2885</f>
        <v>0</v>
      </c>
      <c r="D2889" s="136">
        <f>Ocorrências!D2885</f>
        <v>0</v>
      </c>
      <c r="E2889" s="136">
        <f>Ocorrências!E2885</f>
        <v>0</v>
      </c>
      <c r="F2889" s="136">
        <f>Ocorrências!F2885</f>
        <v>0</v>
      </c>
      <c r="G2889" s="135">
        <f>Ocorrências!A2885</f>
        <v>0</v>
      </c>
      <c r="H2889" s="136">
        <f>Ocorrências!H2885</f>
        <v>0</v>
      </c>
    </row>
    <row r="2890" spans="1:8" x14ac:dyDescent="0.2">
      <c r="A2890" s="156">
        <f>Ocorrências!G2886</f>
        <v>0</v>
      </c>
      <c r="B2890" s="136">
        <f>Ocorrências!B2886</f>
        <v>0</v>
      </c>
      <c r="C2890" s="136">
        <f>Ocorrências!C2886</f>
        <v>0</v>
      </c>
      <c r="D2890" s="136">
        <f>Ocorrências!D2886</f>
        <v>0</v>
      </c>
      <c r="E2890" s="136">
        <f>Ocorrências!E2886</f>
        <v>0</v>
      </c>
      <c r="F2890" s="136">
        <f>Ocorrências!F2886</f>
        <v>0</v>
      </c>
      <c r="G2890" s="135">
        <f>Ocorrências!A2886</f>
        <v>0</v>
      </c>
      <c r="H2890" s="136">
        <f>Ocorrências!H2886</f>
        <v>0</v>
      </c>
    </row>
    <row r="2891" spans="1:8" x14ac:dyDescent="0.2">
      <c r="A2891" s="156">
        <f>Ocorrências!G2887</f>
        <v>0</v>
      </c>
      <c r="B2891" s="136">
        <f>Ocorrências!B2887</f>
        <v>0</v>
      </c>
      <c r="C2891" s="136">
        <f>Ocorrências!C2887</f>
        <v>0</v>
      </c>
      <c r="D2891" s="136">
        <f>Ocorrências!D2887</f>
        <v>0</v>
      </c>
      <c r="E2891" s="136">
        <f>Ocorrências!E2887</f>
        <v>0</v>
      </c>
      <c r="F2891" s="136">
        <f>Ocorrências!F2887</f>
        <v>0</v>
      </c>
      <c r="G2891" s="135">
        <f>Ocorrências!A2887</f>
        <v>0</v>
      </c>
      <c r="H2891" s="136">
        <f>Ocorrências!H2887</f>
        <v>0</v>
      </c>
    </row>
    <row r="2892" spans="1:8" x14ac:dyDescent="0.2">
      <c r="A2892" s="156">
        <f>Ocorrências!G2888</f>
        <v>0</v>
      </c>
      <c r="B2892" s="136">
        <f>Ocorrências!B2888</f>
        <v>0</v>
      </c>
      <c r="C2892" s="136">
        <f>Ocorrências!C2888</f>
        <v>0</v>
      </c>
      <c r="D2892" s="136">
        <f>Ocorrências!D2888</f>
        <v>0</v>
      </c>
      <c r="E2892" s="136">
        <f>Ocorrências!E2888</f>
        <v>0</v>
      </c>
      <c r="F2892" s="136">
        <f>Ocorrências!F2888</f>
        <v>0</v>
      </c>
      <c r="G2892" s="135">
        <f>Ocorrências!A2888</f>
        <v>0</v>
      </c>
      <c r="H2892" s="136">
        <f>Ocorrências!H2888</f>
        <v>0</v>
      </c>
    </row>
    <row r="2893" spans="1:8" x14ac:dyDescent="0.2">
      <c r="A2893" s="156">
        <f>Ocorrências!G2889</f>
        <v>0</v>
      </c>
      <c r="B2893" s="136">
        <f>Ocorrências!B2889</f>
        <v>0</v>
      </c>
      <c r="C2893" s="136">
        <f>Ocorrências!C2889</f>
        <v>0</v>
      </c>
      <c r="D2893" s="136">
        <f>Ocorrências!D2889</f>
        <v>0</v>
      </c>
      <c r="E2893" s="136">
        <f>Ocorrências!E2889</f>
        <v>0</v>
      </c>
      <c r="F2893" s="136">
        <f>Ocorrências!F2889</f>
        <v>0</v>
      </c>
      <c r="G2893" s="135">
        <f>Ocorrências!A2889</f>
        <v>0</v>
      </c>
      <c r="H2893" s="136">
        <f>Ocorrências!H2889</f>
        <v>0</v>
      </c>
    </row>
    <row r="2894" spans="1:8" x14ac:dyDescent="0.2">
      <c r="A2894" s="156">
        <f>Ocorrências!G2890</f>
        <v>0</v>
      </c>
      <c r="B2894" s="136">
        <f>Ocorrências!B2890</f>
        <v>0</v>
      </c>
      <c r="C2894" s="136">
        <f>Ocorrências!C2890</f>
        <v>0</v>
      </c>
      <c r="D2894" s="136">
        <f>Ocorrências!D2890</f>
        <v>0</v>
      </c>
      <c r="E2894" s="136">
        <f>Ocorrências!E2890</f>
        <v>0</v>
      </c>
      <c r="F2894" s="136">
        <f>Ocorrências!F2890</f>
        <v>0</v>
      </c>
      <c r="G2894" s="135">
        <f>Ocorrências!A2890</f>
        <v>0</v>
      </c>
      <c r="H2894" s="136">
        <f>Ocorrências!H2890</f>
        <v>0</v>
      </c>
    </row>
    <row r="2895" spans="1:8" x14ac:dyDescent="0.2">
      <c r="A2895" s="156">
        <f>Ocorrências!G2891</f>
        <v>0</v>
      </c>
      <c r="B2895" s="136">
        <f>Ocorrências!B2891</f>
        <v>0</v>
      </c>
      <c r="C2895" s="136">
        <f>Ocorrências!C2891</f>
        <v>0</v>
      </c>
      <c r="D2895" s="136">
        <f>Ocorrências!D2891</f>
        <v>0</v>
      </c>
      <c r="E2895" s="136">
        <f>Ocorrências!E2891</f>
        <v>0</v>
      </c>
      <c r="F2895" s="136">
        <f>Ocorrências!F2891</f>
        <v>0</v>
      </c>
      <c r="G2895" s="135">
        <f>Ocorrências!A2891</f>
        <v>0</v>
      </c>
      <c r="H2895" s="136">
        <f>Ocorrências!H2891</f>
        <v>0</v>
      </c>
    </row>
    <row r="2896" spans="1:8" x14ac:dyDescent="0.2">
      <c r="A2896" s="156">
        <f>Ocorrências!G2892</f>
        <v>0</v>
      </c>
      <c r="B2896" s="136">
        <f>Ocorrências!B2892</f>
        <v>0</v>
      </c>
      <c r="C2896" s="136">
        <f>Ocorrências!C2892</f>
        <v>0</v>
      </c>
      <c r="D2896" s="136">
        <f>Ocorrências!D2892</f>
        <v>0</v>
      </c>
      <c r="E2896" s="136">
        <f>Ocorrências!E2892</f>
        <v>0</v>
      </c>
      <c r="F2896" s="136">
        <f>Ocorrências!F2892</f>
        <v>0</v>
      </c>
      <c r="G2896" s="135">
        <f>Ocorrências!A2892</f>
        <v>0</v>
      </c>
      <c r="H2896" s="136">
        <f>Ocorrências!H2892</f>
        <v>0</v>
      </c>
    </row>
    <row r="2897" spans="1:8" x14ac:dyDescent="0.2">
      <c r="A2897" s="156">
        <f>Ocorrências!G2893</f>
        <v>0</v>
      </c>
      <c r="B2897" s="136">
        <f>Ocorrências!B2893</f>
        <v>0</v>
      </c>
      <c r="C2897" s="136">
        <f>Ocorrências!C2893</f>
        <v>0</v>
      </c>
      <c r="D2897" s="136">
        <f>Ocorrências!D2893</f>
        <v>0</v>
      </c>
      <c r="E2897" s="136">
        <f>Ocorrências!E2893</f>
        <v>0</v>
      </c>
      <c r="F2897" s="136">
        <f>Ocorrências!F2893</f>
        <v>0</v>
      </c>
      <c r="G2897" s="135">
        <f>Ocorrências!A2893</f>
        <v>0</v>
      </c>
      <c r="H2897" s="136">
        <f>Ocorrências!H2893</f>
        <v>0</v>
      </c>
    </row>
    <row r="2898" spans="1:8" x14ac:dyDescent="0.2">
      <c r="A2898" s="156">
        <f>Ocorrências!G2894</f>
        <v>0</v>
      </c>
      <c r="B2898" s="136">
        <f>Ocorrências!B2894</f>
        <v>0</v>
      </c>
      <c r="C2898" s="136">
        <f>Ocorrências!C2894</f>
        <v>0</v>
      </c>
      <c r="D2898" s="136">
        <f>Ocorrências!D2894</f>
        <v>0</v>
      </c>
      <c r="E2898" s="136">
        <f>Ocorrências!E2894</f>
        <v>0</v>
      </c>
      <c r="F2898" s="136">
        <f>Ocorrências!F2894</f>
        <v>0</v>
      </c>
      <c r="G2898" s="135">
        <f>Ocorrências!A2894</f>
        <v>0</v>
      </c>
      <c r="H2898" s="136">
        <f>Ocorrências!H2894</f>
        <v>0</v>
      </c>
    </row>
    <row r="2899" spans="1:8" x14ac:dyDescent="0.2">
      <c r="A2899" s="156">
        <f>Ocorrências!G2895</f>
        <v>0</v>
      </c>
      <c r="B2899" s="136">
        <f>Ocorrências!B2895</f>
        <v>0</v>
      </c>
      <c r="C2899" s="136">
        <f>Ocorrências!C2895</f>
        <v>0</v>
      </c>
      <c r="D2899" s="136">
        <f>Ocorrências!D2895</f>
        <v>0</v>
      </c>
      <c r="E2899" s="136">
        <f>Ocorrências!E2895</f>
        <v>0</v>
      </c>
      <c r="F2899" s="136">
        <f>Ocorrências!F2895</f>
        <v>0</v>
      </c>
      <c r="G2899" s="135">
        <f>Ocorrências!A2895</f>
        <v>0</v>
      </c>
      <c r="H2899" s="136">
        <f>Ocorrências!H2895</f>
        <v>0</v>
      </c>
    </row>
    <row r="2900" spans="1:8" x14ac:dyDescent="0.2">
      <c r="A2900" s="156">
        <f>Ocorrências!G2896</f>
        <v>0</v>
      </c>
      <c r="B2900" s="136">
        <f>Ocorrências!B2896</f>
        <v>0</v>
      </c>
      <c r="C2900" s="136">
        <f>Ocorrências!C2896</f>
        <v>0</v>
      </c>
      <c r="D2900" s="136">
        <f>Ocorrências!D2896</f>
        <v>0</v>
      </c>
      <c r="E2900" s="136">
        <f>Ocorrências!E2896</f>
        <v>0</v>
      </c>
      <c r="F2900" s="136">
        <f>Ocorrências!F2896</f>
        <v>0</v>
      </c>
      <c r="G2900" s="135">
        <f>Ocorrências!A2896</f>
        <v>0</v>
      </c>
      <c r="H2900" s="136">
        <f>Ocorrências!H2896</f>
        <v>0</v>
      </c>
    </row>
    <row r="2901" spans="1:8" x14ac:dyDescent="0.2">
      <c r="A2901" s="156">
        <f>Ocorrências!G2897</f>
        <v>0</v>
      </c>
      <c r="B2901" s="136">
        <f>Ocorrências!B2897</f>
        <v>0</v>
      </c>
      <c r="C2901" s="136">
        <f>Ocorrências!C2897</f>
        <v>0</v>
      </c>
      <c r="D2901" s="136">
        <f>Ocorrências!D2897</f>
        <v>0</v>
      </c>
      <c r="E2901" s="136">
        <f>Ocorrências!E2897</f>
        <v>0</v>
      </c>
      <c r="F2901" s="136">
        <f>Ocorrências!F2897</f>
        <v>0</v>
      </c>
      <c r="G2901" s="135">
        <f>Ocorrências!A2897</f>
        <v>0</v>
      </c>
      <c r="H2901" s="136">
        <f>Ocorrências!H2897</f>
        <v>0</v>
      </c>
    </row>
    <row r="2902" spans="1:8" x14ac:dyDescent="0.2">
      <c r="A2902" s="156">
        <f>Ocorrências!G2898</f>
        <v>0</v>
      </c>
      <c r="B2902" s="136">
        <f>Ocorrências!B2898</f>
        <v>0</v>
      </c>
      <c r="C2902" s="136">
        <f>Ocorrências!C2898</f>
        <v>0</v>
      </c>
      <c r="D2902" s="136">
        <f>Ocorrências!D2898</f>
        <v>0</v>
      </c>
      <c r="E2902" s="136">
        <f>Ocorrências!E2898</f>
        <v>0</v>
      </c>
      <c r="F2902" s="136">
        <f>Ocorrências!F2898</f>
        <v>0</v>
      </c>
      <c r="G2902" s="135">
        <f>Ocorrências!A2898</f>
        <v>0</v>
      </c>
      <c r="H2902" s="136">
        <f>Ocorrências!H2898</f>
        <v>0</v>
      </c>
    </row>
    <row r="2903" spans="1:8" x14ac:dyDescent="0.2">
      <c r="A2903" s="156">
        <f>Ocorrências!G2899</f>
        <v>0</v>
      </c>
      <c r="B2903" s="136">
        <f>Ocorrências!B2899</f>
        <v>0</v>
      </c>
      <c r="C2903" s="136">
        <f>Ocorrências!C2899</f>
        <v>0</v>
      </c>
      <c r="D2903" s="136">
        <f>Ocorrências!D2899</f>
        <v>0</v>
      </c>
      <c r="E2903" s="136">
        <f>Ocorrências!E2899</f>
        <v>0</v>
      </c>
      <c r="F2903" s="136">
        <f>Ocorrências!F2899</f>
        <v>0</v>
      </c>
      <c r="G2903" s="135">
        <f>Ocorrências!A2899</f>
        <v>0</v>
      </c>
      <c r="H2903" s="136">
        <f>Ocorrências!H2899</f>
        <v>0</v>
      </c>
    </row>
    <row r="2904" spans="1:8" x14ac:dyDescent="0.2">
      <c r="A2904" s="156">
        <f>Ocorrências!G2900</f>
        <v>0</v>
      </c>
      <c r="B2904" s="136">
        <f>Ocorrências!B2900</f>
        <v>0</v>
      </c>
      <c r="C2904" s="136">
        <f>Ocorrências!C2900</f>
        <v>0</v>
      </c>
      <c r="D2904" s="136">
        <f>Ocorrências!D2900</f>
        <v>0</v>
      </c>
      <c r="E2904" s="136">
        <f>Ocorrências!E2900</f>
        <v>0</v>
      </c>
      <c r="F2904" s="136">
        <f>Ocorrências!F2900</f>
        <v>0</v>
      </c>
      <c r="G2904" s="135">
        <f>Ocorrências!A2900</f>
        <v>0</v>
      </c>
      <c r="H2904" s="136">
        <f>Ocorrências!H2900</f>
        <v>0</v>
      </c>
    </row>
    <row r="2905" spans="1:8" x14ac:dyDescent="0.2">
      <c r="A2905" s="156">
        <f>Ocorrências!G2901</f>
        <v>0</v>
      </c>
      <c r="B2905" s="136">
        <f>Ocorrências!B2901</f>
        <v>0</v>
      </c>
      <c r="C2905" s="136">
        <f>Ocorrências!C2901</f>
        <v>0</v>
      </c>
      <c r="D2905" s="136">
        <f>Ocorrências!D2901</f>
        <v>0</v>
      </c>
      <c r="E2905" s="136">
        <f>Ocorrências!E2901</f>
        <v>0</v>
      </c>
      <c r="F2905" s="136">
        <f>Ocorrências!F2901</f>
        <v>0</v>
      </c>
      <c r="G2905" s="135">
        <f>Ocorrências!A2901</f>
        <v>0</v>
      </c>
      <c r="H2905" s="136">
        <f>Ocorrências!H2901</f>
        <v>0</v>
      </c>
    </row>
    <row r="2906" spans="1:8" x14ac:dyDescent="0.2">
      <c r="A2906" s="156">
        <f>Ocorrências!G2902</f>
        <v>0</v>
      </c>
      <c r="B2906" s="136">
        <f>Ocorrências!B2902</f>
        <v>0</v>
      </c>
      <c r="C2906" s="136">
        <f>Ocorrências!C2902</f>
        <v>0</v>
      </c>
      <c r="D2906" s="136">
        <f>Ocorrências!D2902</f>
        <v>0</v>
      </c>
      <c r="E2906" s="136">
        <f>Ocorrências!E2902</f>
        <v>0</v>
      </c>
      <c r="F2906" s="136">
        <f>Ocorrências!F2902</f>
        <v>0</v>
      </c>
      <c r="G2906" s="135">
        <f>Ocorrências!A2902</f>
        <v>0</v>
      </c>
      <c r="H2906" s="136">
        <f>Ocorrências!H2902</f>
        <v>0</v>
      </c>
    </row>
    <row r="2907" spans="1:8" x14ac:dyDescent="0.2">
      <c r="A2907" s="156">
        <f>Ocorrências!G2903</f>
        <v>0</v>
      </c>
      <c r="B2907" s="136">
        <f>Ocorrências!B2903</f>
        <v>0</v>
      </c>
      <c r="C2907" s="136">
        <f>Ocorrências!C2903</f>
        <v>0</v>
      </c>
      <c r="D2907" s="136">
        <f>Ocorrências!D2903</f>
        <v>0</v>
      </c>
      <c r="E2907" s="136">
        <f>Ocorrências!E2903</f>
        <v>0</v>
      </c>
      <c r="F2907" s="136">
        <f>Ocorrências!F2903</f>
        <v>0</v>
      </c>
      <c r="G2907" s="135">
        <f>Ocorrências!A2903</f>
        <v>0</v>
      </c>
      <c r="H2907" s="136">
        <f>Ocorrências!H2903</f>
        <v>0</v>
      </c>
    </row>
    <row r="2908" spans="1:8" x14ac:dyDescent="0.2">
      <c r="A2908" s="156">
        <f>Ocorrências!G2904</f>
        <v>0</v>
      </c>
      <c r="B2908" s="136">
        <f>Ocorrências!B2904</f>
        <v>0</v>
      </c>
      <c r="C2908" s="136">
        <f>Ocorrências!C2904</f>
        <v>0</v>
      </c>
      <c r="D2908" s="136">
        <f>Ocorrências!D2904</f>
        <v>0</v>
      </c>
      <c r="E2908" s="136">
        <f>Ocorrências!E2904</f>
        <v>0</v>
      </c>
      <c r="F2908" s="136">
        <f>Ocorrências!F2904</f>
        <v>0</v>
      </c>
      <c r="G2908" s="135">
        <f>Ocorrências!A2904</f>
        <v>0</v>
      </c>
      <c r="H2908" s="136">
        <f>Ocorrências!H2904</f>
        <v>0</v>
      </c>
    </row>
    <row r="2909" spans="1:8" x14ac:dyDescent="0.2">
      <c r="A2909" s="156">
        <f>Ocorrências!G2905</f>
        <v>0</v>
      </c>
      <c r="B2909" s="136">
        <f>Ocorrências!B2905</f>
        <v>0</v>
      </c>
      <c r="C2909" s="136">
        <f>Ocorrências!C2905</f>
        <v>0</v>
      </c>
      <c r="D2909" s="136">
        <f>Ocorrências!D2905</f>
        <v>0</v>
      </c>
      <c r="E2909" s="136">
        <f>Ocorrências!E2905</f>
        <v>0</v>
      </c>
      <c r="F2909" s="136">
        <f>Ocorrências!F2905</f>
        <v>0</v>
      </c>
      <c r="G2909" s="135">
        <f>Ocorrências!A2905</f>
        <v>0</v>
      </c>
      <c r="H2909" s="136">
        <f>Ocorrências!H2905</f>
        <v>0</v>
      </c>
    </row>
    <row r="2910" spans="1:8" x14ac:dyDescent="0.2">
      <c r="A2910" s="156">
        <f>Ocorrências!G2906</f>
        <v>0</v>
      </c>
      <c r="B2910" s="136">
        <f>Ocorrências!B2906</f>
        <v>0</v>
      </c>
      <c r="C2910" s="136">
        <f>Ocorrências!C2906</f>
        <v>0</v>
      </c>
      <c r="D2910" s="136">
        <f>Ocorrências!D2906</f>
        <v>0</v>
      </c>
      <c r="E2910" s="136">
        <f>Ocorrências!E2906</f>
        <v>0</v>
      </c>
      <c r="F2910" s="136">
        <f>Ocorrências!F2906</f>
        <v>0</v>
      </c>
      <c r="G2910" s="135">
        <f>Ocorrências!A2906</f>
        <v>0</v>
      </c>
      <c r="H2910" s="136">
        <f>Ocorrências!H2906</f>
        <v>0</v>
      </c>
    </row>
    <row r="2911" spans="1:8" x14ac:dyDescent="0.2">
      <c r="A2911" s="156">
        <f>Ocorrências!G2907</f>
        <v>0</v>
      </c>
      <c r="B2911" s="136">
        <f>Ocorrências!B2907</f>
        <v>0</v>
      </c>
      <c r="C2911" s="136">
        <f>Ocorrências!C2907</f>
        <v>0</v>
      </c>
      <c r="D2911" s="136">
        <f>Ocorrências!D2907</f>
        <v>0</v>
      </c>
      <c r="E2911" s="136">
        <f>Ocorrências!E2907</f>
        <v>0</v>
      </c>
      <c r="F2911" s="136">
        <f>Ocorrências!F2907</f>
        <v>0</v>
      </c>
      <c r="G2911" s="135">
        <f>Ocorrências!A2907</f>
        <v>0</v>
      </c>
      <c r="H2911" s="136">
        <f>Ocorrências!H2907</f>
        <v>0</v>
      </c>
    </row>
    <row r="2912" spans="1:8" x14ac:dyDescent="0.2">
      <c r="A2912" s="156">
        <f>Ocorrências!G2908</f>
        <v>0</v>
      </c>
      <c r="B2912" s="136">
        <f>Ocorrências!B2908</f>
        <v>0</v>
      </c>
      <c r="C2912" s="136">
        <f>Ocorrências!C2908</f>
        <v>0</v>
      </c>
      <c r="D2912" s="136">
        <f>Ocorrências!D2908</f>
        <v>0</v>
      </c>
      <c r="E2912" s="136">
        <f>Ocorrências!E2908</f>
        <v>0</v>
      </c>
      <c r="F2912" s="136">
        <f>Ocorrências!F2908</f>
        <v>0</v>
      </c>
      <c r="G2912" s="135">
        <f>Ocorrências!A2908</f>
        <v>0</v>
      </c>
      <c r="H2912" s="136">
        <f>Ocorrências!H2908</f>
        <v>0</v>
      </c>
    </row>
    <row r="2913" spans="1:8" x14ac:dyDescent="0.2">
      <c r="A2913" s="156">
        <f>Ocorrências!G2909</f>
        <v>0</v>
      </c>
      <c r="B2913" s="136">
        <f>Ocorrências!B2909</f>
        <v>0</v>
      </c>
      <c r="C2913" s="136">
        <f>Ocorrências!C2909</f>
        <v>0</v>
      </c>
      <c r="D2913" s="136">
        <f>Ocorrências!D2909</f>
        <v>0</v>
      </c>
      <c r="E2913" s="136">
        <f>Ocorrências!E2909</f>
        <v>0</v>
      </c>
      <c r="F2913" s="136">
        <f>Ocorrências!F2909</f>
        <v>0</v>
      </c>
      <c r="G2913" s="135">
        <f>Ocorrências!A2909</f>
        <v>0</v>
      </c>
      <c r="H2913" s="136">
        <f>Ocorrências!H2909</f>
        <v>0</v>
      </c>
    </row>
    <row r="2914" spans="1:8" x14ac:dyDescent="0.2">
      <c r="A2914" s="156">
        <f>Ocorrências!G2910</f>
        <v>0</v>
      </c>
      <c r="B2914" s="136">
        <f>Ocorrências!B2910</f>
        <v>0</v>
      </c>
      <c r="C2914" s="136">
        <f>Ocorrências!C2910</f>
        <v>0</v>
      </c>
      <c r="D2914" s="136">
        <f>Ocorrências!D2910</f>
        <v>0</v>
      </c>
      <c r="E2914" s="136">
        <f>Ocorrências!E2910</f>
        <v>0</v>
      </c>
      <c r="F2914" s="136">
        <f>Ocorrências!F2910</f>
        <v>0</v>
      </c>
      <c r="G2914" s="135">
        <f>Ocorrências!A2910</f>
        <v>0</v>
      </c>
      <c r="H2914" s="136">
        <f>Ocorrências!H2910</f>
        <v>0</v>
      </c>
    </row>
    <row r="2915" spans="1:8" x14ac:dyDescent="0.2">
      <c r="A2915" s="156">
        <f>Ocorrências!G2911</f>
        <v>0</v>
      </c>
      <c r="B2915" s="136">
        <f>Ocorrências!B2911</f>
        <v>0</v>
      </c>
      <c r="C2915" s="136">
        <f>Ocorrências!C2911</f>
        <v>0</v>
      </c>
      <c r="D2915" s="136">
        <f>Ocorrências!D2911</f>
        <v>0</v>
      </c>
      <c r="E2915" s="136">
        <f>Ocorrências!E2911</f>
        <v>0</v>
      </c>
      <c r="F2915" s="136">
        <f>Ocorrências!F2911</f>
        <v>0</v>
      </c>
      <c r="G2915" s="135">
        <f>Ocorrências!A2911</f>
        <v>0</v>
      </c>
      <c r="H2915" s="136">
        <f>Ocorrências!H2911</f>
        <v>0</v>
      </c>
    </row>
    <row r="2916" spans="1:8" x14ac:dyDescent="0.2">
      <c r="A2916" s="156">
        <f>Ocorrências!G2912</f>
        <v>0</v>
      </c>
      <c r="B2916" s="136">
        <f>Ocorrências!B2912</f>
        <v>0</v>
      </c>
      <c r="C2916" s="136">
        <f>Ocorrências!C2912</f>
        <v>0</v>
      </c>
      <c r="D2916" s="136">
        <f>Ocorrências!D2912</f>
        <v>0</v>
      </c>
      <c r="E2916" s="136">
        <f>Ocorrências!E2912</f>
        <v>0</v>
      </c>
      <c r="F2916" s="136">
        <f>Ocorrências!F2912</f>
        <v>0</v>
      </c>
      <c r="G2916" s="135">
        <f>Ocorrências!A2912</f>
        <v>0</v>
      </c>
      <c r="H2916" s="136">
        <f>Ocorrências!H2912</f>
        <v>0</v>
      </c>
    </row>
    <row r="2917" spans="1:8" x14ac:dyDescent="0.2">
      <c r="A2917" s="156">
        <f>Ocorrências!G2913</f>
        <v>0</v>
      </c>
      <c r="B2917" s="136">
        <f>Ocorrências!B2913</f>
        <v>0</v>
      </c>
      <c r="C2917" s="136">
        <f>Ocorrências!C2913</f>
        <v>0</v>
      </c>
      <c r="D2917" s="136">
        <f>Ocorrências!D2913</f>
        <v>0</v>
      </c>
      <c r="E2917" s="136">
        <f>Ocorrências!E2913</f>
        <v>0</v>
      </c>
      <c r="F2917" s="136">
        <f>Ocorrências!F2913</f>
        <v>0</v>
      </c>
      <c r="G2917" s="135">
        <f>Ocorrências!A2913</f>
        <v>0</v>
      </c>
      <c r="H2917" s="136">
        <f>Ocorrências!H2913</f>
        <v>0</v>
      </c>
    </row>
    <row r="2918" spans="1:8" x14ac:dyDescent="0.2">
      <c r="A2918" s="156">
        <f>Ocorrências!G2914</f>
        <v>0</v>
      </c>
      <c r="B2918" s="136">
        <f>Ocorrências!B2914</f>
        <v>0</v>
      </c>
      <c r="C2918" s="136">
        <f>Ocorrências!C2914</f>
        <v>0</v>
      </c>
      <c r="D2918" s="136">
        <f>Ocorrências!D2914</f>
        <v>0</v>
      </c>
      <c r="E2918" s="136">
        <f>Ocorrências!E2914</f>
        <v>0</v>
      </c>
      <c r="F2918" s="136">
        <f>Ocorrências!F2914</f>
        <v>0</v>
      </c>
      <c r="G2918" s="135">
        <f>Ocorrências!A2914</f>
        <v>0</v>
      </c>
      <c r="H2918" s="136">
        <f>Ocorrências!H2914</f>
        <v>0</v>
      </c>
    </row>
    <row r="2919" spans="1:8" x14ac:dyDescent="0.2">
      <c r="A2919" s="156">
        <f>Ocorrências!G2915</f>
        <v>0</v>
      </c>
      <c r="B2919" s="136">
        <f>Ocorrências!B2915</f>
        <v>0</v>
      </c>
      <c r="C2919" s="136">
        <f>Ocorrências!C2915</f>
        <v>0</v>
      </c>
      <c r="D2919" s="136">
        <f>Ocorrências!D2915</f>
        <v>0</v>
      </c>
      <c r="E2919" s="136">
        <f>Ocorrências!E2915</f>
        <v>0</v>
      </c>
      <c r="F2919" s="136">
        <f>Ocorrências!F2915</f>
        <v>0</v>
      </c>
      <c r="G2919" s="135">
        <f>Ocorrências!A2915</f>
        <v>0</v>
      </c>
      <c r="H2919" s="136">
        <f>Ocorrências!H2915</f>
        <v>0</v>
      </c>
    </row>
    <row r="2920" spans="1:8" x14ac:dyDescent="0.2">
      <c r="A2920" s="156">
        <f>Ocorrências!G2916</f>
        <v>0</v>
      </c>
      <c r="B2920" s="136">
        <f>Ocorrências!B2916</f>
        <v>0</v>
      </c>
      <c r="C2920" s="136">
        <f>Ocorrências!C2916</f>
        <v>0</v>
      </c>
      <c r="D2920" s="136">
        <f>Ocorrências!D2916</f>
        <v>0</v>
      </c>
      <c r="E2920" s="136">
        <f>Ocorrências!E2916</f>
        <v>0</v>
      </c>
      <c r="F2920" s="136">
        <f>Ocorrências!F2916</f>
        <v>0</v>
      </c>
      <c r="G2920" s="135">
        <f>Ocorrências!A2916</f>
        <v>0</v>
      </c>
      <c r="H2920" s="136">
        <f>Ocorrências!H2916</f>
        <v>0</v>
      </c>
    </row>
    <row r="2921" spans="1:8" x14ac:dyDescent="0.2">
      <c r="A2921" s="156">
        <f>Ocorrências!G2917</f>
        <v>0</v>
      </c>
      <c r="B2921" s="136">
        <f>Ocorrências!B2917</f>
        <v>0</v>
      </c>
      <c r="C2921" s="136">
        <f>Ocorrências!C2917</f>
        <v>0</v>
      </c>
      <c r="D2921" s="136">
        <f>Ocorrências!D2917</f>
        <v>0</v>
      </c>
      <c r="E2921" s="136">
        <f>Ocorrências!E2917</f>
        <v>0</v>
      </c>
      <c r="F2921" s="136">
        <f>Ocorrências!F2917</f>
        <v>0</v>
      </c>
      <c r="G2921" s="135">
        <f>Ocorrências!A2917</f>
        <v>0</v>
      </c>
      <c r="H2921" s="136">
        <f>Ocorrências!H2917</f>
        <v>0</v>
      </c>
    </row>
    <row r="2922" spans="1:8" x14ac:dyDescent="0.2">
      <c r="A2922" s="156">
        <f>Ocorrências!G2918</f>
        <v>0</v>
      </c>
      <c r="B2922" s="136">
        <f>Ocorrências!B2918</f>
        <v>0</v>
      </c>
      <c r="C2922" s="136">
        <f>Ocorrências!C2918</f>
        <v>0</v>
      </c>
      <c r="D2922" s="136">
        <f>Ocorrências!D2918</f>
        <v>0</v>
      </c>
      <c r="E2922" s="136">
        <f>Ocorrências!E2918</f>
        <v>0</v>
      </c>
      <c r="F2922" s="136">
        <f>Ocorrências!F2918</f>
        <v>0</v>
      </c>
      <c r="G2922" s="135">
        <f>Ocorrências!A2918</f>
        <v>0</v>
      </c>
      <c r="H2922" s="136">
        <f>Ocorrências!H2918</f>
        <v>0</v>
      </c>
    </row>
    <row r="2923" spans="1:8" x14ac:dyDescent="0.2">
      <c r="A2923" s="156">
        <f>Ocorrências!G2919</f>
        <v>0</v>
      </c>
      <c r="B2923" s="136">
        <f>Ocorrências!B2919</f>
        <v>0</v>
      </c>
      <c r="C2923" s="136">
        <f>Ocorrências!C2919</f>
        <v>0</v>
      </c>
      <c r="D2923" s="136">
        <f>Ocorrências!D2919</f>
        <v>0</v>
      </c>
      <c r="E2923" s="136">
        <f>Ocorrências!E2919</f>
        <v>0</v>
      </c>
      <c r="F2923" s="136">
        <f>Ocorrências!F2919</f>
        <v>0</v>
      </c>
      <c r="G2923" s="135">
        <f>Ocorrências!A2919</f>
        <v>0</v>
      </c>
      <c r="H2923" s="136">
        <f>Ocorrências!H2919</f>
        <v>0</v>
      </c>
    </row>
    <row r="2924" spans="1:8" x14ac:dyDescent="0.2">
      <c r="A2924" s="156">
        <f>Ocorrências!G2920</f>
        <v>0</v>
      </c>
      <c r="B2924" s="136">
        <f>Ocorrências!B2920</f>
        <v>0</v>
      </c>
      <c r="C2924" s="136">
        <f>Ocorrências!C2920</f>
        <v>0</v>
      </c>
      <c r="D2924" s="136">
        <f>Ocorrências!D2920</f>
        <v>0</v>
      </c>
      <c r="E2924" s="136">
        <f>Ocorrências!E2920</f>
        <v>0</v>
      </c>
      <c r="F2924" s="136">
        <f>Ocorrências!F2920</f>
        <v>0</v>
      </c>
      <c r="G2924" s="135">
        <f>Ocorrências!A2920</f>
        <v>0</v>
      </c>
      <c r="H2924" s="136">
        <f>Ocorrências!H2920</f>
        <v>0</v>
      </c>
    </row>
    <row r="2925" spans="1:8" x14ac:dyDescent="0.2">
      <c r="A2925" s="156">
        <f>Ocorrências!G2921</f>
        <v>0</v>
      </c>
      <c r="B2925" s="136">
        <f>Ocorrências!B2921</f>
        <v>0</v>
      </c>
      <c r="C2925" s="136">
        <f>Ocorrências!C2921</f>
        <v>0</v>
      </c>
      <c r="D2925" s="136">
        <f>Ocorrências!D2921</f>
        <v>0</v>
      </c>
      <c r="E2925" s="136">
        <f>Ocorrências!E2921</f>
        <v>0</v>
      </c>
      <c r="F2925" s="136">
        <f>Ocorrências!F2921</f>
        <v>0</v>
      </c>
      <c r="G2925" s="135">
        <f>Ocorrências!A2921</f>
        <v>0</v>
      </c>
      <c r="H2925" s="136">
        <f>Ocorrências!H2921</f>
        <v>0</v>
      </c>
    </row>
    <row r="2926" spans="1:8" x14ac:dyDescent="0.2">
      <c r="A2926" s="156">
        <f>Ocorrências!G2922</f>
        <v>0</v>
      </c>
      <c r="B2926" s="136">
        <f>Ocorrências!B2922</f>
        <v>0</v>
      </c>
      <c r="C2926" s="136">
        <f>Ocorrências!C2922</f>
        <v>0</v>
      </c>
      <c r="D2926" s="136">
        <f>Ocorrências!D2922</f>
        <v>0</v>
      </c>
      <c r="E2926" s="136">
        <f>Ocorrências!E2922</f>
        <v>0</v>
      </c>
      <c r="F2926" s="136">
        <f>Ocorrências!F2922</f>
        <v>0</v>
      </c>
      <c r="G2926" s="135">
        <f>Ocorrências!A2922</f>
        <v>0</v>
      </c>
      <c r="H2926" s="136">
        <f>Ocorrências!H2922</f>
        <v>0</v>
      </c>
    </row>
    <row r="2927" spans="1:8" x14ac:dyDescent="0.2">
      <c r="A2927" s="156">
        <f>Ocorrências!G2923</f>
        <v>0</v>
      </c>
      <c r="B2927" s="136">
        <f>Ocorrências!B2923</f>
        <v>0</v>
      </c>
      <c r="C2927" s="136">
        <f>Ocorrências!C2923</f>
        <v>0</v>
      </c>
      <c r="D2927" s="136">
        <f>Ocorrências!D2923</f>
        <v>0</v>
      </c>
      <c r="E2927" s="136">
        <f>Ocorrências!E2923</f>
        <v>0</v>
      </c>
      <c r="F2927" s="136">
        <f>Ocorrências!F2923</f>
        <v>0</v>
      </c>
      <c r="G2927" s="135">
        <f>Ocorrências!A2923</f>
        <v>0</v>
      </c>
      <c r="H2927" s="136">
        <f>Ocorrências!H2923</f>
        <v>0</v>
      </c>
    </row>
    <row r="2928" spans="1:8" x14ac:dyDescent="0.2">
      <c r="A2928" s="156">
        <f>Ocorrências!G2924</f>
        <v>0</v>
      </c>
      <c r="B2928" s="136">
        <f>Ocorrências!B2924</f>
        <v>0</v>
      </c>
      <c r="C2928" s="136">
        <f>Ocorrências!C2924</f>
        <v>0</v>
      </c>
      <c r="D2928" s="136">
        <f>Ocorrências!D2924</f>
        <v>0</v>
      </c>
      <c r="E2928" s="136">
        <f>Ocorrências!E2924</f>
        <v>0</v>
      </c>
      <c r="F2928" s="136">
        <f>Ocorrências!F2924</f>
        <v>0</v>
      </c>
      <c r="G2928" s="135">
        <f>Ocorrências!A2924</f>
        <v>0</v>
      </c>
      <c r="H2928" s="136">
        <f>Ocorrências!H2924</f>
        <v>0</v>
      </c>
    </row>
    <row r="2929" spans="1:8" x14ac:dyDescent="0.2">
      <c r="A2929" s="156">
        <f>Ocorrências!G2925</f>
        <v>0</v>
      </c>
      <c r="B2929" s="136">
        <f>Ocorrências!B2925</f>
        <v>0</v>
      </c>
      <c r="C2929" s="136">
        <f>Ocorrências!C2925</f>
        <v>0</v>
      </c>
      <c r="D2929" s="136">
        <f>Ocorrências!D2925</f>
        <v>0</v>
      </c>
      <c r="E2929" s="136">
        <f>Ocorrências!E2925</f>
        <v>0</v>
      </c>
      <c r="F2929" s="136">
        <f>Ocorrências!F2925</f>
        <v>0</v>
      </c>
      <c r="G2929" s="135">
        <f>Ocorrências!A2925</f>
        <v>0</v>
      </c>
      <c r="H2929" s="136">
        <f>Ocorrências!H2925</f>
        <v>0</v>
      </c>
    </row>
    <row r="2930" spans="1:8" x14ac:dyDescent="0.2">
      <c r="A2930" s="156">
        <f>Ocorrências!G2926</f>
        <v>0</v>
      </c>
      <c r="B2930" s="136">
        <f>Ocorrências!B2926</f>
        <v>0</v>
      </c>
      <c r="C2930" s="136">
        <f>Ocorrências!C2926</f>
        <v>0</v>
      </c>
      <c r="D2930" s="136">
        <f>Ocorrências!D2926</f>
        <v>0</v>
      </c>
      <c r="E2930" s="136">
        <f>Ocorrências!E2926</f>
        <v>0</v>
      </c>
      <c r="F2930" s="136">
        <f>Ocorrências!F2926</f>
        <v>0</v>
      </c>
      <c r="G2930" s="135">
        <f>Ocorrências!A2926</f>
        <v>0</v>
      </c>
      <c r="H2930" s="136">
        <f>Ocorrências!H2926</f>
        <v>0</v>
      </c>
    </row>
    <row r="2931" spans="1:8" x14ac:dyDescent="0.2">
      <c r="A2931" s="156">
        <f>Ocorrências!G2927</f>
        <v>0</v>
      </c>
      <c r="B2931" s="136">
        <f>Ocorrências!B2927</f>
        <v>0</v>
      </c>
      <c r="C2931" s="136">
        <f>Ocorrências!C2927</f>
        <v>0</v>
      </c>
      <c r="D2931" s="136">
        <f>Ocorrências!D2927</f>
        <v>0</v>
      </c>
      <c r="E2931" s="136">
        <f>Ocorrências!E2927</f>
        <v>0</v>
      </c>
      <c r="F2931" s="136">
        <f>Ocorrências!F2927</f>
        <v>0</v>
      </c>
      <c r="G2931" s="135">
        <f>Ocorrências!A2927</f>
        <v>0</v>
      </c>
      <c r="H2931" s="136">
        <f>Ocorrências!H2927</f>
        <v>0</v>
      </c>
    </row>
    <row r="2932" spans="1:8" x14ac:dyDescent="0.2">
      <c r="A2932" s="156">
        <f>Ocorrências!G2928</f>
        <v>0</v>
      </c>
      <c r="B2932" s="136">
        <f>Ocorrências!B2928</f>
        <v>0</v>
      </c>
      <c r="C2932" s="136">
        <f>Ocorrências!C2928</f>
        <v>0</v>
      </c>
      <c r="D2932" s="136">
        <f>Ocorrências!D2928</f>
        <v>0</v>
      </c>
      <c r="E2932" s="136">
        <f>Ocorrências!E2928</f>
        <v>0</v>
      </c>
      <c r="F2932" s="136">
        <f>Ocorrências!F2928</f>
        <v>0</v>
      </c>
      <c r="G2932" s="135">
        <f>Ocorrências!A2928</f>
        <v>0</v>
      </c>
      <c r="H2932" s="136">
        <f>Ocorrências!H2928</f>
        <v>0</v>
      </c>
    </row>
    <row r="2933" spans="1:8" x14ac:dyDescent="0.2">
      <c r="A2933" s="156">
        <f>Ocorrências!G2929</f>
        <v>0</v>
      </c>
      <c r="B2933" s="136">
        <f>Ocorrências!B2929</f>
        <v>0</v>
      </c>
      <c r="C2933" s="136">
        <f>Ocorrências!C2929</f>
        <v>0</v>
      </c>
      <c r="D2933" s="136">
        <f>Ocorrências!D2929</f>
        <v>0</v>
      </c>
      <c r="E2933" s="136">
        <f>Ocorrências!E2929</f>
        <v>0</v>
      </c>
      <c r="F2933" s="136">
        <f>Ocorrências!F2929</f>
        <v>0</v>
      </c>
      <c r="G2933" s="135">
        <f>Ocorrências!A2929</f>
        <v>0</v>
      </c>
      <c r="H2933" s="136">
        <f>Ocorrências!H2929</f>
        <v>0</v>
      </c>
    </row>
    <row r="2934" spans="1:8" x14ac:dyDescent="0.2">
      <c r="A2934" s="156">
        <f>Ocorrências!G2930</f>
        <v>0</v>
      </c>
      <c r="B2934" s="136">
        <f>Ocorrências!B2930</f>
        <v>0</v>
      </c>
      <c r="C2934" s="136">
        <f>Ocorrências!C2930</f>
        <v>0</v>
      </c>
      <c r="D2934" s="136">
        <f>Ocorrências!D2930</f>
        <v>0</v>
      </c>
      <c r="E2934" s="136">
        <f>Ocorrências!E2930</f>
        <v>0</v>
      </c>
      <c r="F2934" s="136">
        <f>Ocorrências!F2930</f>
        <v>0</v>
      </c>
      <c r="G2934" s="135">
        <f>Ocorrências!A2930</f>
        <v>0</v>
      </c>
      <c r="H2934" s="136">
        <f>Ocorrências!H2930</f>
        <v>0</v>
      </c>
    </row>
    <row r="2935" spans="1:8" x14ac:dyDescent="0.2">
      <c r="A2935" s="156">
        <f>Ocorrências!G2931</f>
        <v>0</v>
      </c>
      <c r="B2935" s="136">
        <f>Ocorrências!B2931</f>
        <v>0</v>
      </c>
      <c r="C2935" s="136">
        <f>Ocorrências!C2931</f>
        <v>0</v>
      </c>
      <c r="D2935" s="136">
        <f>Ocorrências!D2931</f>
        <v>0</v>
      </c>
      <c r="E2935" s="136">
        <f>Ocorrências!E2931</f>
        <v>0</v>
      </c>
      <c r="F2935" s="136">
        <f>Ocorrências!F2931</f>
        <v>0</v>
      </c>
      <c r="G2935" s="135">
        <f>Ocorrências!A2931</f>
        <v>0</v>
      </c>
      <c r="H2935" s="136">
        <f>Ocorrências!H2931</f>
        <v>0</v>
      </c>
    </row>
    <row r="2936" spans="1:8" x14ac:dyDescent="0.2">
      <c r="A2936" s="156">
        <f>Ocorrências!G2932</f>
        <v>0</v>
      </c>
      <c r="B2936" s="136">
        <f>Ocorrências!B2932</f>
        <v>0</v>
      </c>
      <c r="C2936" s="136">
        <f>Ocorrências!C2932</f>
        <v>0</v>
      </c>
      <c r="D2936" s="136">
        <f>Ocorrências!D2932</f>
        <v>0</v>
      </c>
      <c r="E2936" s="136">
        <f>Ocorrências!E2932</f>
        <v>0</v>
      </c>
      <c r="F2936" s="136">
        <f>Ocorrências!F2932</f>
        <v>0</v>
      </c>
      <c r="G2936" s="135">
        <f>Ocorrências!A2932</f>
        <v>0</v>
      </c>
      <c r="H2936" s="136">
        <f>Ocorrências!H2932</f>
        <v>0</v>
      </c>
    </row>
    <row r="2937" spans="1:8" x14ac:dyDescent="0.2">
      <c r="A2937" s="156">
        <f>Ocorrências!G2933</f>
        <v>0</v>
      </c>
      <c r="B2937" s="136">
        <f>Ocorrências!B2933</f>
        <v>0</v>
      </c>
      <c r="C2937" s="136">
        <f>Ocorrências!C2933</f>
        <v>0</v>
      </c>
      <c r="D2937" s="136">
        <f>Ocorrências!D2933</f>
        <v>0</v>
      </c>
      <c r="E2937" s="136">
        <f>Ocorrências!E2933</f>
        <v>0</v>
      </c>
      <c r="F2937" s="136">
        <f>Ocorrências!F2933</f>
        <v>0</v>
      </c>
      <c r="G2937" s="135">
        <f>Ocorrências!A2933</f>
        <v>0</v>
      </c>
      <c r="H2937" s="136">
        <f>Ocorrências!H2933</f>
        <v>0</v>
      </c>
    </row>
    <row r="2938" spans="1:8" x14ac:dyDescent="0.2">
      <c r="A2938" s="156">
        <f>Ocorrências!G2934</f>
        <v>0</v>
      </c>
      <c r="B2938" s="136">
        <f>Ocorrências!B2934</f>
        <v>0</v>
      </c>
      <c r="C2938" s="136">
        <f>Ocorrências!C2934</f>
        <v>0</v>
      </c>
      <c r="D2938" s="136">
        <f>Ocorrências!D2934</f>
        <v>0</v>
      </c>
      <c r="E2938" s="136">
        <f>Ocorrências!E2934</f>
        <v>0</v>
      </c>
      <c r="F2938" s="136">
        <f>Ocorrências!F2934</f>
        <v>0</v>
      </c>
      <c r="G2938" s="135">
        <f>Ocorrências!A2934</f>
        <v>0</v>
      </c>
      <c r="H2938" s="136">
        <f>Ocorrências!H2934</f>
        <v>0</v>
      </c>
    </row>
    <row r="2939" spans="1:8" x14ac:dyDescent="0.2">
      <c r="A2939" s="156">
        <f>Ocorrências!G2935</f>
        <v>0</v>
      </c>
      <c r="B2939" s="136">
        <f>Ocorrências!B2935</f>
        <v>0</v>
      </c>
      <c r="C2939" s="136">
        <f>Ocorrências!C2935</f>
        <v>0</v>
      </c>
      <c r="D2939" s="136">
        <f>Ocorrências!D2935</f>
        <v>0</v>
      </c>
      <c r="E2939" s="136">
        <f>Ocorrências!E2935</f>
        <v>0</v>
      </c>
      <c r="F2939" s="136">
        <f>Ocorrências!F2935</f>
        <v>0</v>
      </c>
      <c r="G2939" s="135">
        <f>Ocorrências!A2935</f>
        <v>0</v>
      </c>
      <c r="H2939" s="136">
        <f>Ocorrências!H2935</f>
        <v>0</v>
      </c>
    </row>
    <row r="2940" spans="1:8" x14ac:dyDescent="0.2">
      <c r="A2940" s="156">
        <f>Ocorrências!G2936</f>
        <v>0</v>
      </c>
      <c r="B2940" s="136">
        <f>Ocorrências!B2936</f>
        <v>0</v>
      </c>
      <c r="C2940" s="136">
        <f>Ocorrências!C2936</f>
        <v>0</v>
      </c>
      <c r="D2940" s="136">
        <f>Ocorrências!D2936</f>
        <v>0</v>
      </c>
      <c r="E2940" s="136">
        <f>Ocorrências!E2936</f>
        <v>0</v>
      </c>
      <c r="F2940" s="136">
        <f>Ocorrências!F2936</f>
        <v>0</v>
      </c>
      <c r="G2940" s="135">
        <f>Ocorrências!A2936</f>
        <v>0</v>
      </c>
      <c r="H2940" s="136">
        <f>Ocorrências!H2936</f>
        <v>0</v>
      </c>
    </row>
    <row r="2941" spans="1:8" x14ac:dyDescent="0.2">
      <c r="A2941" s="156">
        <f>Ocorrências!G2937</f>
        <v>0</v>
      </c>
      <c r="B2941" s="136">
        <f>Ocorrências!B2937</f>
        <v>0</v>
      </c>
      <c r="C2941" s="136">
        <f>Ocorrências!C2937</f>
        <v>0</v>
      </c>
      <c r="D2941" s="136">
        <f>Ocorrências!D2937</f>
        <v>0</v>
      </c>
      <c r="E2941" s="136">
        <f>Ocorrências!E2937</f>
        <v>0</v>
      </c>
      <c r="F2941" s="136">
        <f>Ocorrências!F2937</f>
        <v>0</v>
      </c>
      <c r="G2941" s="135">
        <f>Ocorrências!A2937</f>
        <v>0</v>
      </c>
      <c r="H2941" s="136">
        <f>Ocorrências!H2937</f>
        <v>0</v>
      </c>
    </row>
    <row r="2942" spans="1:8" x14ac:dyDescent="0.2">
      <c r="A2942" s="156">
        <f>Ocorrências!G2938</f>
        <v>0</v>
      </c>
      <c r="B2942" s="136">
        <f>Ocorrências!B2938</f>
        <v>0</v>
      </c>
      <c r="C2942" s="136">
        <f>Ocorrências!C2938</f>
        <v>0</v>
      </c>
      <c r="D2942" s="136">
        <f>Ocorrências!D2938</f>
        <v>0</v>
      </c>
      <c r="E2942" s="136">
        <f>Ocorrências!E2938</f>
        <v>0</v>
      </c>
      <c r="F2942" s="136">
        <f>Ocorrências!F2938</f>
        <v>0</v>
      </c>
      <c r="G2942" s="135">
        <f>Ocorrências!A2938</f>
        <v>0</v>
      </c>
      <c r="H2942" s="136">
        <f>Ocorrências!H2938</f>
        <v>0</v>
      </c>
    </row>
    <row r="2943" spans="1:8" x14ac:dyDescent="0.2">
      <c r="A2943" s="156">
        <f>Ocorrências!G2939</f>
        <v>0</v>
      </c>
      <c r="B2943" s="136">
        <f>Ocorrências!B2939</f>
        <v>0</v>
      </c>
      <c r="C2943" s="136">
        <f>Ocorrências!C2939</f>
        <v>0</v>
      </c>
      <c r="D2943" s="136">
        <f>Ocorrências!D2939</f>
        <v>0</v>
      </c>
      <c r="E2943" s="136">
        <f>Ocorrências!E2939</f>
        <v>0</v>
      </c>
      <c r="F2943" s="136">
        <f>Ocorrências!F2939</f>
        <v>0</v>
      </c>
      <c r="G2943" s="135">
        <f>Ocorrências!A2939</f>
        <v>0</v>
      </c>
      <c r="H2943" s="136">
        <f>Ocorrências!H2939</f>
        <v>0</v>
      </c>
    </row>
    <row r="2944" spans="1:8" x14ac:dyDescent="0.2">
      <c r="A2944" s="156">
        <f>Ocorrências!G2940</f>
        <v>0</v>
      </c>
      <c r="B2944" s="136">
        <f>Ocorrências!B2940</f>
        <v>0</v>
      </c>
      <c r="C2944" s="136">
        <f>Ocorrências!C2940</f>
        <v>0</v>
      </c>
      <c r="D2944" s="136">
        <f>Ocorrências!D2940</f>
        <v>0</v>
      </c>
      <c r="E2944" s="136">
        <f>Ocorrências!E2940</f>
        <v>0</v>
      </c>
      <c r="F2944" s="136">
        <f>Ocorrências!F2940</f>
        <v>0</v>
      </c>
      <c r="G2944" s="135">
        <f>Ocorrências!A2940</f>
        <v>0</v>
      </c>
      <c r="H2944" s="136">
        <f>Ocorrências!H2940</f>
        <v>0</v>
      </c>
    </row>
    <row r="2945" spans="1:8" x14ac:dyDescent="0.2">
      <c r="A2945" s="156">
        <f>Ocorrências!G2941</f>
        <v>0</v>
      </c>
      <c r="B2945" s="136">
        <f>Ocorrências!B2941</f>
        <v>0</v>
      </c>
      <c r="C2945" s="136">
        <f>Ocorrências!C2941</f>
        <v>0</v>
      </c>
      <c r="D2945" s="136">
        <f>Ocorrências!D2941</f>
        <v>0</v>
      </c>
      <c r="E2945" s="136">
        <f>Ocorrências!E2941</f>
        <v>0</v>
      </c>
      <c r="F2945" s="136">
        <f>Ocorrências!F2941</f>
        <v>0</v>
      </c>
      <c r="G2945" s="135">
        <f>Ocorrências!A2941</f>
        <v>0</v>
      </c>
      <c r="H2945" s="136">
        <f>Ocorrências!H2941</f>
        <v>0</v>
      </c>
    </row>
    <row r="2946" spans="1:8" x14ac:dyDescent="0.2">
      <c r="A2946" s="156">
        <f>Ocorrências!G2942</f>
        <v>0</v>
      </c>
      <c r="B2946" s="136">
        <f>Ocorrências!B2942</f>
        <v>0</v>
      </c>
      <c r="C2946" s="136">
        <f>Ocorrências!C2942</f>
        <v>0</v>
      </c>
      <c r="D2946" s="136">
        <f>Ocorrências!D2942</f>
        <v>0</v>
      </c>
      <c r="E2946" s="136">
        <f>Ocorrências!E2942</f>
        <v>0</v>
      </c>
      <c r="F2946" s="136">
        <f>Ocorrências!F2942</f>
        <v>0</v>
      </c>
      <c r="G2946" s="135">
        <f>Ocorrências!A2942</f>
        <v>0</v>
      </c>
      <c r="H2946" s="136">
        <f>Ocorrências!H2942</f>
        <v>0</v>
      </c>
    </row>
    <row r="2947" spans="1:8" x14ac:dyDescent="0.2">
      <c r="A2947" s="156">
        <f>Ocorrências!G2943</f>
        <v>0</v>
      </c>
      <c r="B2947" s="136">
        <f>Ocorrências!B2943</f>
        <v>0</v>
      </c>
      <c r="C2947" s="136">
        <f>Ocorrências!C2943</f>
        <v>0</v>
      </c>
      <c r="D2947" s="136">
        <f>Ocorrências!D2943</f>
        <v>0</v>
      </c>
      <c r="E2947" s="136">
        <f>Ocorrências!E2943</f>
        <v>0</v>
      </c>
      <c r="F2947" s="136">
        <f>Ocorrências!F2943</f>
        <v>0</v>
      </c>
      <c r="G2947" s="135">
        <f>Ocorrências!A2943</f>
        <v>0</v>
      </c>
      <c r="H2947" s="136">
        <f>Ocorrências!H2943</f>
        <v>0</v>
      </c>
    </row>
    <row r="2948" spans="1:8" x14ac:dyDescent="0.2">
      <c r="A2948" s="156">
        <f>Ocorrências!G2944</f>
        <v>0</v>
      </c>
      <c r="B2948" s="136">
        <f>Ocorrências!B2944</f>
        <v>0</v>
      </c>
      <c r="C2948" s="136">
        <f>Ocorrências!C2944</f>
        <v>0</v>
      </c>
      <c r="D2948" s="136">
        <f>Ocorrências!D2944</f>
        <v>0</v>
      </c>
      <c r="E2948" s="136">
        <f>Ocorrências!E2944</f>
        <v>0</v>
      </c>
      <c r="F2948" s="136">
        <f>Ocorrências!F2944</f>
        <v>0</v>
      </c>
      <c r="G2948" s="135">
        <f>Ocorrências!A2944</f>
        <v>0</v>
      </c>
      <c r="H2948" s="136">
        <f>Ocorrências!H2944</f>
        <v>0</v>
      </c>
    </row>
    <row r="2949" spans="1:8" x14ac:dyDescent="0.2">
      <c r="A2949" s="156">
        <f>Ocorrências!G2945</f>
        <v>0</v>
      </c>
      <c r="B2949" s="136">
        <f>Ocorrências!B2945</f>
        <v>0</v>
      </c>
      <c r="C2949" s="136">
        <f>Ocorrências!C2945</f>
        <v>0</v>
      </c>
      <c r="D2949" s="136">
        <f>Ocorrências!D2945</f>
        <v>0</v>
      </c>
      <c r="E2949" s="136">
        <f>Ocorrências!E2945</f>
        <v>0</v>
      </c>
      <c r="F2949" s="136">
        <f>Ocorrências!F2945</f>
        <v>0</v>
      </c>
      <c r="G2949" s="135">
        <f>Ocorrências!A2945</f>
        <v>0</v>
      </c>
      <c r="H2949" s="136">
        <f>Ocorrências!H2945</f>
        <v>0</v>
      </c>
    </row>
    <row r="2950" spans="1:8" x14ac:dyDescent="0.2">
      <c r="A2950" s="156">
        <f>Ocorrências!G2946</f>
        <v>0</v>
      </c>
      <c r="B2950" s="136">
        <f>Ocorrências!B2946</f>
        <v>0</v>
      </c>
      <c r="C2950" s="136">
        <f>Ocorrências!C2946</f>
        <v>0</v>
      </c>
      <c r="D2950" s="136">
        <f>Ocorrências!D2946</f>
        <v>0</v>
      </c>
      <c r="E2950" s="136">
        <f>Ocorrências!E2946</f>
        <v>0</v>
      </c>
      <c r="F2950" s="136">
        <f>Ocorrências!F2946</f>
        <v>0</v>
      </c>
      <c r="G2950" s="135">
        <f>Ocorrências!A2946</f>
        <v>0</v>
      </c>
      <c r="H2950" s="136">
        <f>Ocorrências!H2946</f>
        <v>0</v>
      </c>
    </row>
    <row r="2951" spans="1:8" x14ac:dyDescent="0.2">
      <c r="A2951" s="156">
        <f>Ocorrências!G2947</f>
        <v>0</v>
      </c>
      <c r="B2951" s="136">
        <f>Ocorrências!B2947</f>
        <v>0</v>
      </c>
      <c r="C2951" s="136">
        <f>Ocorrências!C2947</f>
        <v>0</v>
      </c>
      <c r="D2951" s="136">
        <f>Ocorrências!D2947</f>
        <v>0</v>
      </c>
      <c r="E2951" s="136">
        <f>Ocorrências!E2947</f>
        <v>0</v>
      </c>
      <c r="F2951" s="136">
        <f>Ocorrências!F2947</f>
        <v>0</v>
      </c>
      <c r="G2951" s="135">
        <f>Ocorrências!A2947</f>
        <v>0</v>
      </c>
      <c r="H2951" s="136">
        <f>Ocorrências!H2947</f>
        <v>0</v>
      </c>
    </row>
    <row r="2952" spans="1:8" x14ac:dyDescent="0.2">
      <c r="A2952" s="156">
        <f>Ocorrências!G2948</f>
        <v>0</v>
      </c>
      <c r="B2952" s="136">
        <f>Ocorrências!B2948</f>
        <v>0</v>
      </c>
      <c r="C2952" s="136">
        <f>Ocorrências!C2948</f>
        <v>0</v>
      </c>
      <c r="D2952" s="136">
        <f>Ocorrências!D2948</f>
        <v>0</v>
      </c>
      <c r="E2952" s="136">
        <f>Ocorrências!E2948</f>
        <v>0</v>
      </c>
      <c r="F2952" s="136">
        <f>Ocorrências!F2948</f>
        <v>0</v>
      </c>
      <c r="G2952" s="135">
        <f>Ocorrências!A2948</f>
        <v>0</v>
      </c>
      <c r="H2952" s="136">
        <f>Ocorrências!H2948</f>
        <v>0</v>
      </c>
    </row>
    <row r="2953" spans="1:8" x14ac:dyDescent="0.2">
      <c r="A2953" s="156">
        <f>Ocorrências!G2949</f>
        <v>0</v>
      </c>
      <c r="B2953" s="136">
        <f>Ocorrências!B2949</f>
        <v>0</v>
      </c>
      <c r="C2953" s="136">
        <f>Ocorrências!C2949</f>
        <v>0</v>
      </c>
      <c r="D2953" s="136">
        <f>Ocorrências!D2949</f>
        <v>0</v>
      </c>
      <c r="E2953" s="136">
        <f>Ocorrências!E2949</f>
        <v>0</v>
      </c>
      <c r="F2953" s="136">
        <f>Ocorrências!F2949</f>
        <v>0</v>
      </c>
      <c r="G2953" s="135">
        <f>Ocorrências!A2949</f>
        <v>0</v>
      </c>
      <c r="H2953" s="136">
        <f>Ocorrências!H2949</f>
        <v>0</v>
      </c>
    </row>
    <row r="2954" spans="1:8" x14ac:dyDescent="0.2">
      <c r="A2954" s="156">
        <f>Ocorrências!G2950</f>
        <v>0</v>
      </c>
      <c r="B2954" s="136">
        <f>Ocorrências!B2950</f>
        <v>0</v>
      </c>
      <c r="C2954" s="136">
        <f>Ocorrências!C2950</f>
        <v>0</v>
      </c>
      <c r="D2954" s="136">
        <f>Ocorrências!D2950</f>
        <v>0</v>
      </c>
      <c r="E2954" s="136">
        <f>Ocorrências!E2950</f>
        <v>0</v>
      </c>
      <c r="F2954" s="136">
        <f>Ocorrências!F2950</f>
        <v>0</v>
      </c>
      <c r="G2954" s="135">
        <f>Ocorrências!A2950</f>
        <v>0</v>
      </c>
      <c r="H2954" s="136">
        <f>Ocorrências!H2950</f>
        <v>0</v>
      </c>
    </row>
    <row r="2955" spans="1:8" x14ac:dyDescent="0.2">
      <c r="A2955" s="156">
        <f>Ocorrências!G2951</f>
        <v>0</v>
      </c>
      <c r="B2955" s="136">
        <f>Ocorrências!B2951</f>
        <v>0</v>
      </c>
      <c r="C2955" s="136">
        <f>Ocorrências!C2951</f>
        <v>0</v>
      </c>
      <c r="D2955" s="136">
        <f>Ocorrências!D2951</f>
        <v>0</v>
      </c>
      <c r="E2955" s="136">
        <f>Ocorrências!E2951</f>
        <v>0</v>
      </c>
      <c r="F2955" s="136">
        <f>Ocorrências!F2951</f>
        <v>0</v>
      </c>
      <c r="G2955" s="135">
        <f>Ocorrências!A2951</f>
        <v>0</v>
      </c>
      <c r="H2955" s="136">
        <f>Ocorrências!H2951</f>
        <v>0</v>
      </c>
    </row>
    <row r="2956" spans="1:8" x14ac:dyDescent="0.2">
      <c r="A2956" s="156">
        <f>Ocorrências!G2952</f>
        <v>0</v>
      </c>
      <c r="B2956" s="136">
        <f>Ocorrências!B2952</f>
        <v>0</v>
      </c>
      <c r="C2956" s="136">
        <f>Ocorrências!C2952</f>
        <v>0</v>
      </c>
      <c r="D2956" s="136">
        <f>Ocorrências!D2952</f>
        <v>0</v>
      </c>
      <c r="E2956" s="136">
        <f>Ocorrências!E2952</f>
        <v>0</v>
      </c>
      <c r="F2956" s="136">
        <f>Ocorrências!F2952</f>
        <v>0</v>
      </c>
      <c r="G2956" s="135">
        <f>Ocorrências!A2952</f>
        <v>0</v>
      </c>
      <c r="H2956" s="136">
        <f>Ocorrências!H2952</f>
        <v>0</v>
      </c>
    </row>
    <row r="2957" spans="1:8" x14ac:dyDescent="0.2">
      <c r="A2957" s="156">
        <f>Ocorrências!G2953</f>
        <v>0</v>
      </c>
      <c r="B2957" s="136">
        <f>Ocorrências!B2953</f>
        <v>0</v>
      </c>
      <c r="C2957" s="136">
        <f>Ocorrências!C2953</f>
        <v>0</v>
      </c>
      <c r="D2957" s="136">
        <f>Ocorrências!D2953</f>
        <v>0</v>
      </c>
      <c r="E2957" s="136">
        <f>Ocorrências!E2953</f>
        <v>0</v>
      </c>
      <c r="F2957" s="136">
        <f>Ocorrências!F2953</f>
        <v>0</v>
      </c>
      <c r="G2957" s="135">
        <f>Ocorrências!A2953</f>
        <v>0</v>
      </c>
      <c r="H2957" s="136">
        <f>Ocorrências!H2953</f>
        <v>0</v>
      </c>
    </row>
    <row r="2958" spans="1:8" x14ac:dyDescent="0.2">
      <c r="A2958" s="156">
        <f>Ocorrências!G2954</f>
        <v>0</v>
      </c>
      <c r="B2958" s="136">
        <f>Ocorrências!B2954</f>
        <v>0</v>
      </c>
      <c r="C2958" s="136">
        <f>Ocorrências!C2954</f>
        <v>0</v>
      </c>
      <c r="D2958" s="136">
        <f>Ocorrências!D2954</f>
        <v>0</v>
      </c>
      <c r="E2958" s="136">
        <f>Ocorrências!E2954</f>
        <v>0</v>
      </c>
      <c r="F2958" s="136">
        <f>Ocorrências!F2954</f>
        <v>0</v>
      </c>
      <c r="G2958" s="135">
        <f>Ocorrências!A2954</f>
        <v>0</v>
      </c>
      <c r="H2958" s="136">
        <f>Ocorrências!H2954</f>
        <v>0</v>
      </c>
    </row>
    <row r="2959" spans="1:8" x14ac:dyDescent="0.2">
      <c r="A2959" s="156">
        <f>Ocorrências!G2955</f>
        <v>0</v>
      </c>
      <c r="B2959" s="136">
        <f>Ocorrências!B2955</f>
        <v>0</v>
      </c>
      <c r="C2959" s="136">
        <f>Ocorrências!C2955</f>
        <v>0</v>
      </c>
      <c r="D2959" s="136">
        <f>Ocorrências!D2955</f>
        <v>0</v>
      </c>
      <c r="E2959" s="136">
        <f>Ocorrências!E2955</f>
        <v>0</v>
      </c>
      <c r="F2959" s="136">
        <f>Ocorrências!F2955</f>
        <v>0</v>
      </c>
      <c r="G2959" s="135">
        <f>Ocorrências!A2955</f>
        <v>0</v>
      </c>
      <c r="H2959" s="136">
        <f>Ocorrências!H2955</f>
        <v>0</v>
      </c>
    </row>
    <row r="2960" spans="1:8" x14ac:dyDescent="0.2">
      <c r="A2960" s="156">
        <f>Ocorrências!G2956</f>
        <v>0</v>
      </c>
      <c r="B2960" s="136">
        <f>Ocorrências!B2956</f>
        <v>0</v>
      </c>
      <c r="C2960" s="136">
        <f>Ocorrências!C2956</f>
        <v>0</v>
      </c>
      <c r="D2960" s="136">
        <f>Ocorrências!D2956</f>
        <v>0</v>
      </c>
      <c r="E2960" s="136">
        <f>Ocorrências!E2956</f>
        <v>0</v>
      </c>
      <c r="F2960" s="136">
        <f>Ocorrências!F2956</f>
        <v>0</v>
      </c>
      <c r="G2960" s="135">
        <f>Ocorrências!A2956</f>
        <v>0</v>
      </c>
      <c r="H2960" s="136">
        <f>Ocorrências!H2956</f>
        <v>0</v>
      </c>
    </row>
    <row r="2961" spans="1:8" x14ac:dyDescent="0.2">
      <c r="A2961" s="156">
        <f>Ocorrências!G2957</f>
        <v>0</v>
      </c>
      <c r="B2961" s="136">
        <f>Ocorrências!B2957</f>
        <v>0</v>
      </c>
      <c r="C2961" s="136">
        <f>Ocorrências!C2957</f>
        <v>0</v>
      </c>
      <c r="D2961" s="136">
        <f>Ocorrências!D2957</f>
        <v>0</v>
      </c>
      <c r="E2961" s="136">
        <f>Ocorrências!E2957</f>
        <v>0</v>
      </c>
      <c r="F2961" s="136">
        <f>Ocorrências!F2957</f>
        <v>0</v>
      </c>
      <c r="G2961" s="135">
        <f>Ocorrências!A2957</f>
        <v>0</v>
      </c>
      <c r="H2961" s="136">
        <f>Ocorrências!H2957</f>
        <v>0</v>
      </c>
    </row>
    <row r="2962" spans="1:8" x14ac:dyDescent="0.2">
      <c r="A2962" s="156">
        <f>Ocorrências!G2958</f>
        <v>0</v>
      </c>
      <c r="B2962" s="136">
        <f>Ocorrências!B2958</f>
        <v>0</v>
      </c>
      <c r="C2962" s="136">
        <f>Ocorrências!C2958</f>
        <v>0</v>
      </c>
      <c r="D2962" s="136">
        <f>Ocorrências!D2958</f>
        <v>0</v>
      </c>
      <c r="E2962" s="136">
        <f>Ocorrências!E2958</f>
        <v>0</v>
      </c>
      <c r="F2962" s="136">
        <f>Ocorrências!F2958</f>
        <v>0</v>
      </c>
      <c r="G2962" s="135">
        <f>Ocorrências!A2958</f>
        <v>0</v>
      </c>
      <c r="H2962" s="136">
        <f>Ocorrências!H2958</f>
        <v>0</v>
      </c>
    </row>
    <row r="2963" spans="1:8" x14ac:dyDescent="0.2">
      <c r="A2963" s="156">
        <f>Ocorrências!G2959</f>
        <v>0</v>
      </c>
      <c r="B2963" s="136">
        <f>Ocorrências!B2959</f>
        <v>0</v>
      </c>
      <c r="C2963" s="136">
        <f>Ocorrências!C2959</f>
        <v>0</v>
      </c>
      <c r="D2963" s="136">
        <f>Ocorrências!D2959</f>
        <v>0</v>
      </c>
      <c r="E2963" s="136">
        <f>Ocorrências!E2959</f>
        <v>0</v>
      </c>
      <c r="F2963" s="136">
        <f>Ocorrências!F2959</f>
        <v>0</v>
      </c>
      <c r="G2963" s="135">
        <f>Ocorrências!A2959</f>
        <v>0</v>
      </c>
      <c r="H2963" s="136">
        <f>Ocorrências!H2959</f>
        <v>0</v>
      </c>
    </row>
    <row r="2964" spans="1:8" x14ac:dyDescent="0.2">
      <c r="A2964" s="156">
        <f>Ocorrências!G2960</f>
        <v>0</v>
      </c>
      <c r="B2964" s="136">
        <f>Ocorrências!B2960</f>
        <v>0</v>
      </c>
      <c r="C2964" s="136">
        <f>Ocorrências!C2960</f>
        <v>0</v>
      </c>
      <c r="D2964" s="136">
        <f>Ocorrências!D2960</f>
        <v>0</v>
      </c>
      <c r="E2964" s="136">
        <f>Ocorrências!E2960</f>
        <v>0</v>
      </c>
      <c r="F2964" s="136">
        <f>Ocorrências!F2960</f>
        <v>0</v>
      </c>
      <c r="G2964" s="135">
        <f>Ocorrências!A2960</f>
        <v>0</v>
      </c>
      <c r="H2964" s="136">
        <f>Ocorrências!H2960</f>
        <v>0</v>
      </c>
    </row>
    <row r="2965" spans="1:8" x14ac:dyDescent="0.2">
      <c r="A2965" s="156">
        <f>Ocorrências!G2961</f>
        <v>0</v>
      </c>
      <c r="B2965" s="136">
        <f>Ocorrências!B2961</f>
        <v>0</v>
      </c>
      <c r="C2965" s="136">
        <f>Ocorrências!C2961</f>
        <v>0</v>
      </c>
      <c r="D2965" s="136">
        <f>Ocorrências!D2961</f>
        <v>0</v>
      </c>
      <c r="E2965" s="136">
        <f>Ocorrências!E2961</f>
        <v>0</v>
      </c>
      <c r="F2965" s="136">
        <f>Ocorrências!F2961</f>
        <v>0</v>
      </c>
      <c r="G2965" s="135">
        <f>Ocorrências!A2961</f>
        <v>0</v>
      </c>
      <c r="H2965" s="136">
        <f>Ocorrências!H2961</f>
        <v>0</v>
      </c>
    </row>
    <row r="2966" spans="1:8" x14ac:dyDescent="0.2">
      <c r="A2966" s="156">
        <f>Ocorrências!G2962</f>
        <v>0</v>
      </c>
      <c r="B2966" s="136">
        <f>Ocorrências!B2962</f>
        <v>0</v>
      </c>
      <c r="C2966" s="136">
        <f>Ocorrências!C2962</f>
        <v>0</v>
      </c>
      <c r="D2966" s="136">
        <f>Ocorrências!D2962</f>
        <v>0</v>
      </c>
      <c r="E2966" s="136">
        <f>Ocorrências!E2962</f>
        <v>0</v>
      </c>
      <c r="F2966" s="136">
        <f>Ocorrências!F2962</f>
        <v>0</v>
      </c>
      <c r="G2966" s="135">
        <f>Ocorrências!A2962</f>
        <v>0</v>
      </c>
      <c r="H2966" s="136">
        <f>Ocorrências!H2962</f>
        <v>0</v>
      </c>
    </row>
    <row r="2967" spans="1:8" x14ac:dyDescent="0.2">
      <c r="A2967" s="156">
        <f>Ocorrências!G2963</f>
        <v>0</v>
      </c>
      <c r="B2967" s="136">
        <f>Ocorrências!B2963</f>
        <v>0</v>
      </c>
      <c r="C2967" s="136">
        <f>Ocorrências!C2963</f>
        <v>0</v>
      </c>
      <c r="D2967" s="136">
        <f>Ocorrências!D2963</f>
        <v>0</v>
      </c>
      <c r="E2967" s="136">
        <f>Ocorrências!E2963</f>
        <v>0</v>
      </c>
      <c r="F2967" s="136">
        <f>Ocorrências!F2963</f>
        <v>0</v>
      </c>
      <c r="G2967" s="135">
        <f>Ocorrências!A2963</f>
        <v>0</v>
      </c>
      <c r="H2967" s="136">
        <f>Ocorrências!H2963</f>
        <v>0</v>
      </c>
    </row>
    <row r="2968" spans="1:8" x14ac:dyDescent="0.2">
      <c r="A2968" s="156">
        <f>Ocorrências!G2964</f>
        <v>0</v>
      </c>
      <c r="B2968" s="136">
        <f>Ocorrências!B2964</f>
        <v>0</v>
      </c>
      <c r="C2968" s="136">
        <f>Ocorrências!C2964</f>
        <v>0</v>
      </c>
      <c r="D2968" s="136">
        <f>Ocorrências!D2964</f>
        <v>0</v>
      </c>
      <c r="E2968" s="136">
        <f>Ocorrências!E2964</f>
        <v>0</v>
      </c>
      <c r="F2968" s="136">
        <f>Ocorrências!F2964</f>
        <v>0</v>
      </c>
      <c r="G2968" s="135">
        <f>Ocorrências!A2964</f>
        <v>0</v>
      </c>
      <c r="H2968" s="136">
        <f>Ocorrências!H2964</f>
        <v>0</v>
      </c>
    </row>
    <row r="2969" spans="1:8" x14ac:dyDescent="0.2">
      <c r="A2969" s="156">
        <f>Ocorrências!G2965</f>
        <v>0</v>
      </c>
      <c r="B2969" s="136">
        <f>Ocorrências!B2965</f>
        <v>0</v>
      </c>
      <c r="C2969" s="136">
        <f>Ocorrências!C2965</f>
        <v>0</v>
      </c>
      <c r="D2969" s="136">
        <f>Ocorrências!D2965</f>
        <v>0</v>
      </c>
      <c r="E2969" s="136">
        <f>Ocorrências!E2965</f>
        <v>0</v>
      </c>
      <c r="F2969" s="136">
        <f>Ocorrências!F2965</f>
        <v>0</v>
      </c>
      <c r="G2969" s="135">
        <f>Ocorrências!A2965</f>
        <v>0</v>
      </c>
      <c r="H2969" s="136">
        <f>Ocorrências!H2965</f>
        <v>0</v>
      </c>
    </row>
    <row r="2970" spans="1:8" x14ac:dyDescent="0.2">
      <c r="A2970" s="156">
        <f>Ocorrências!G2966</f>
        <v>0</v>
      </c>
      <c r="B2970" s="136">
        <f>Ocorrências!B2966</f>
        <v>0</v>
      </c>
      <c r="C2970" s="136">
        <f>Ocorrências!C2966</f>
        <v>0</v>
      </c>
      <c r="D2970" s="136">
        <f>Ocorrências!D2966</f>
        <v>0</v>
      </c>
      <c r="E2970" s="136">
        <f>Ocorrências!E2966</f>
        <v>0</v>
      </c>
      <c r="F2970" s="136">
        <f>Ocorrências!F2966</f>
        <v>0</v>
      </c>
      <c r="G2970" s="135">
        <f>Ocorrências!A2966</f>
        <v>0</v>
      </c>
      <c r="H2970" s="136">
        <f>Ocorrências!H2966</f>
        <v>0</v>
      </c>
    </row>
    <row r="2971" spans="1:8" x14ac:dyDescent="0.2">
      <c r="A2971" s="156">
        <f>Ocorrências!G2967</f>
        <v>0</v>
      </c>
      <c r="B2971" s="136">
        <f>Ocorrências!B2967</f>
        <v>0</v>
      </c>
      <c r="C2971" s="136">
        <f>Ocorrências!C2967</f>
        <v>0</v>
      </c>
      <c r="D2971" s="136">
        <f>Ocorrências!D2967</f>
        <v>0</v>
      </c>
      <c r="E2971" s="136">
        <f>Ocorrências!E2967</f>
        <v>0</v>
      </c>
      <c r="F2971" s="136">
        <f>Ocorrências!F2967</f>
        <v>0</v>
      </c>
      <c r="G2971" s="135">
        <f>Ocorrências!A2967</f>
        <v>0</v>
      </c>
      <c r="H2971" s="136">
        <f>Ocorrências!H2967</f>
        <v>0</v>
      </c>
    </row>
    <row r="2972" spans="1:8" x14ac:dyDescent="0.2">
      <c r="A2972" s="156">
        <f>Ocorrências!G2968</f>
        <v>0</v>
      </c>
      <c r="B2972" s="136">
        <f>Ocorrências!B2968</f>
        <v>0</v>
      </c>
      <c r="C2972" s="136">
        <f>Ocorrências!C2968</f>
        <v>0</v>
      </c>
      <c r="D2972" s="136">
        <f>Ocorrências!D2968</f>
        <v>0</v>
      </c>
      <c r="E2972" s="136">
        <f>Ocorrências!E2968</f>
        <v>0</v>
      </c>
      <c r="F2972" s="136">
        <f>Ocorrências!F2968</f>
        <v>0</v>
      </c>
      <c r="G2972" s="135">
        <f>Ocorrências!A2968</f>
        <v>0</v>
      </c>
      <c r="H2972" s="136">
        <f>Ocorrências!H2968</f>
        <v>0</v>
      </c>
    </row>
    <row r="2973" spans="1:8" x14ac:dyDescent="0.2">
      <c r="A2973" s="156">
        <f>Ocorrências!G2969</f>
        <v>0</v>
      </c>
      <c r="B2973" s="136">
        <f>Ocorrências!B2969</f>
        <v>0</v>
      </c>
      <c r="C2973" s="136">
        <f>Ocorrências!C2969</f>
        <v>0</v>
      </c>
      <c r="D2973" s="136">
        <f>Ocorrências!D2969</f>
        <v>0</v>
      </c>
      <c r="E2973" s="136">
        <f>Ocorrências!E2969</f>
        <v>0</v>
      </c>
      <c r="F2973" s="136">
        <f>Ocorrências!F2969</f>
        <v>0</v>
      </c>
      <c r="G2973" s="135">
        <f>Ocorrências!A2969</f>
        <v>0</v>
      </c>
      <c r="H2973" s="136">
        <f>Ocorrências!H2969</f>
        <v>0</v>
      </c>
    </row>
    <row r="2974" spans="1:8" x14ac:dyDescent="0.2">
      <c r="A2974" s="156">
        <f>Ocorrências!G2970</f>
        <v>0</v>
      </c>
      <c r="B2974" s="136">
        <f>Ocorrências!B2970</f>
        <v>0</v>
      </c>
      <c r="C2974" s="136">
        <f>Ocorrências!C2970</f>
        <v>0</v>
      </c>
      <c r="D2974" s="136">
        <f>Ocorrências!D2970</f>
        <v>0</v>
      </c>
      <c r="E2974" s="136">
        <f>Ocorrências!E2970</f>
        <v>0</v>
      </c>
      <c r="F2974" s="136">
        <f>Ocorrências!F2970</f>
        <v>0</v>
      </c>
      <c r="G2974" s="135">
        <f>Ocorrências!A2970</f>
        <v>0</v>
      </c>
      <c r="H2974" s="136">
        <f>Ocorrências!H2970</f>
        <v>0</v>
      </c>
    </row>
    <row r="2975" spans="1:8" x14ac:dyDescent="0.2">
      <c r="A2975" s="156">
        <f>Ocorrências!G2971</f>
        <v>0</v>
      </c>
      <c r="B2975" s="136">
        <f>Ocorrências!B2971</f>
        <v>0</v>
      </c>
      <c r="C2975" s="136">
        <f>Ocorrências!C2971</f>
        <v>0</v>
      </c>
      <c r="D2975" s="136">
        <f>Ocorrências!D2971</f>
        <v>0</v>
      </c>
      <c r="E2975" s="136">
        <f>Ocorrências!E2971</f>
        <v>0</v>
      </c>
      <c r="F2975" s="136">
        <f>Ocorrências!F2971</f>
        <v>0</v>
      </c>
      <c r="G2975" s="135">
        <f>Ocorrências!A2971</f>
        <v>0</v>
      </c>
      <c r="H2975" s="136">
        <f>Ocorrências!H2971</f>
        <v>0</v>
      </c>
    </row>
    <row r="2976" spans="1:8" x14ac:dyDescent="0.2">
      <c r="A2976" s="156">
        <f>Ocorrências!G2972</f>
        <v>0</v>
      </c>
      <c r="B2976" s="136">
        <f>Ocorrências!B2972</f>
        <v>0</v>
      </c>
      <c r="C2976" s="136">
        <f>Ocorrências!C2972</f>
        <v>0</v>
      </c>
      <c r="D2976" s="136">
        <f>Ocorrências!D2972</f>
        <v>0</v>
      </c>
      <c r="E2976" s="136">
        <f>Ocorrências!E2972</f>
        <v>0</v>
      </c>
      <c r="F2976" s="136">
        <f>Ocorrências!F2972</f>
        <v>0</v>
      </c>
      <c r="G2976" s="135">
        <f>Ocorrências!A2972</f>
        <v>0</v>
      </c>
      <c r="H2976" s="136">
        <f>Ocorrências!H2972</f>
        <v>0</v>
      </c>
    </row>
    <row r="2977" spans="1:8" x14ac:dyDescent="0.2">
      <c r="A2977" s="156">
        <f>Ocorrências!G2973</f>
        <v>0</v>
      </c>
      <c r="B2977" s="136">
        <f>Ocorrências!B2973</f>
        <v>0</v>
      </c>
      <c r="C2977" s="136">
        <f>Ocorrências!C2973</f>
        <v>0</v>
      </c>
      <c r="D2977" s="136">
        <f>Ocorrências!D2973</f>
        <v>0</v>
      </c>
      <c r="E2977" s="136">
        <f>Ocorrências!E2973</f>
        <v>0</v>
      </c>
      <c r="F2977" s="136">
        <f>Ocorrências!F2973</f>
        <v>0</v>
      </c>
      <c r="G2977" s="135">
        <f>Ocorrências!A2973</f>
        <v>0</v>
      </c>
      <c r="H2977" s="136">
        <f>Ocorrências!H2973</f>
        <v>0</v>
      </c>
    </row>
    <row r="2978" spans="1:8" x14ac:dyDescent="0.2">
      <c r="A2978" s="156">
        <f>Ocorrências!G2974</f>
        <v>0</v>
      </c>
      <c r="B2978" s="136">
        <f>Ocorrências!B2974</f>
        <v>0</v>
      </c>
      <c r="C2978" s="136">
        <f>Ocorrências!C2974</f>
        <v>0</v>
      </c>
      <c r="D2978" s="136">
        <f>Ocorrências!D2974</f>
        <v>0</v>
      </c>
      <c r="E2978" s="136">
        <f>Ocorrências!E2974</f>
        <v>0</v>
      </c>
      <c r="F2978" s="136">
        <f>Ocorrências!F2974</f>
        <v>0</v>
      </c>
      <c r="G2978" s="135">
        <f>Ocorrências!A2974</f>
        <v>0</v>
      </c>
      <c r="H2978" s="136">
        <f>Ocorrências!H2974</f>
        <v>0</v>
      </c>
    </row>
    <row r="2979" spans="1:8" x14ac:dyDescent="0.2">
      <c r="A2979" s="156">
        <f>Ocorrências!G2975</f>
        <v>0</v>
      </c>
      <c r="B2979" s="136">
        <f>Ocorrências!B2975</f>
        <v>0</v>
      </c>
      <c r="C2979" s="136">
        <f>Ocorrências!C2975</f>
        <v>0</v>
      </c>
      <c r="D2979" s="136">
        <f>Ocorrências!D2975</f>
        <v>0</v>
      </c>
      <c r="E2979" s="136">
        <f>Ocorrências!E2975</f>
        <v>0</v>
      </c>
      <c r="F2979" s="136">
        <f>Ocorrências!F2975</f>
        <v>0</v>
      </c>
      <c r="G2979" s="135">
        <f>Ocorrências!A2975</f>
        <v>0</v>
      </c>
      <c r="H2979" s="136">
        <f>Ocorrências!H2975</f>
        <v>0</v>
      </c>
    </row>
    <row r="2980" spans="1:8" x14ac:dyDescent="0.2">
      <c r="A2980" s="156">
        <f>Ocorrências!G2976</f>
        <v>0</v>
      </c>
      <c r="B2980" s="136">
        <f>Ocorrências!B2976</f>
        <v>0</v>
      </c>
      <c r="C2980" s="136">
        <f>Ocorrências!C2976</f>
        <v>0</v>
      </c>
      <c r="D2980" s="136">
        <f>Ocorrências!D2976</f>
        <v>0</v>
      </c>
      <c r="E2980" s="136">
        <f>Ocorrências!E2976</f>
        <v>0</v>
      </c>
      <c r="F2980" s="136">
        <f>Ocorrências!F2976</f>
        <v>0</v>
      </c>
      <c r="G2980" s="135">
        <f>Ocorrências!A2976</f>
        <v>0</v>
      </c>
      <c r="H2980" s="136">
        <f>Ocorrências!H2976</f>
        <v>0</v>
      </c>
    </row>
    <row r="2981" spans="1:8" x14ac:dyDescent="0.2">
      <c r="A2981" s="156">
        <f>Ocorrências!G2977</f>
        <v>0</v>
      </c>
      <c r="B2981" s="136">
        <f>Ocorrências!B2977</f>
        <v>0</v>
      </c>
      <c r="C2981" s="136">
        <f>Ocorrências!C2977</f>
        <v>0</v>
      </c>
      <c r="D2981" s="136">
        <f>Ocorrências!D2977</f>
        <v>0</v>
      </c>
      <c r="E2981" s="136">
        <f>Ocorrências!E2977</f>
        <v>0</v>
      </c>
      <c r="F2981" s="136">
        <f>Ocorrências!F2977</f>
        <v>0</v>
      </c>
      <c r="G2981" s="135">
        <f>Ocorrências!A2977</f>
        <v>0</v>
      </c>
      <c r="H2981" s="136">
        <f>Ocorrências!H2977</f>
        <v>0</v>
      </c>
    </row>
    <row r="2982" spans="1:8" x14ac:dyDescent="0.2">
      <c r="A2982" s="156">
        <f>Ocorrências!G2978</f>
        <v>0</v>
      </c>
      <c r="B2982" s="136">
        <f>Ocorrências!B2978</f>
        <v>0</v>
      </c>
      <c r="C2982" s="136">
        <f>Ocorrências!C2978</f>
        <v>0</v>
      </c>
      <c r="D2982" s="136">
        <f>Ocorrências!D2978</f>
        <v>0</v>
      </c>
      <c r="E2982" s="136">
        <f>Ocorrências!E2978</f>
        <v>0</v>
      </c>
      <c r="F2982" s="136">
        <f>Ocorrências!F2978</f>
        <v>0</v>
      </c>
      <c r="G2982" s="135">
        <f>Ocorrências!A2978</f>
        <v>0</v>
      </c>
      <c r="H2982" s="136">
        <f>Ocorrências!H2978</f>
        <v>0</v>
      </c>
    </row>
    <row r="2983" spans="1:8" x14ac:dyDescent="0.2">
      <c r="A2983" s="156">
        <f>Ocorrências!G2979</f>
        <v>0</v>
      </c>
      <c r="B2983" s="136">
        <f>Ocorrências!B2979</f>
        <v>0</v>
      </c>
      <c r="C2983" s="136">
        <f>Ocorrências!C2979</f>
        <v>0</v>
      </c>
      <c r="D2983" s="136">
        <f>Ocorrências!D2979</f>
        <v>0</v>
      </c>
      <c r="E2983" s="136">
        <f>Ocorrências!E2979</f>
        <v>0</v>
      </c>
      <c r="F2983" s="136">
        <f>Ocorrências!F2979</f>
        <v>0</v>
      </c>
      <c r="G2983" s="135">
        <f>Ocorrências!A2979</f>
        <v>0</v>
      </c>
      <c r="H2983" s="136">
        <f>Ocorrências!H2979</f>
        <v>0</v>
      </c>
    </row>
    <row r="2984" spans="1:8" x14ac:dyDescent="0.2">
      <c r="A2984" s="156">
        <f>Ocorrências!G2980</f>
        <v>0</v>
      </c>
      <c r="B2984" s="136">
        <f>Ocorrências!B2980</f>
        <v>0</v>
      </c>
      <c r="C2984" s="136">
        <f>Ocorrências!C2980</f>
        <v>0</v>
      </c>
      <c r="D2984" s="136">
        <f>Ocorrências!D2980</f>
        <v>0</v>
      </c>
      <c r="E2984" s="136">
        <f>Ocorrências!E2980</f>
        <v>0</v>
      </c>
      <c r="F2984" s="136">
        <f>Ocorrências!F2980</f>
        <v>0</v>
      </c>
      <c r="G2984" s="135">
        <f>Ocorrências!A2980</f>
        <v>0</v>
      </c>
      <c r="H2984" s="136">
        <f>Ocorrências!H2980</f>
        <v>0</v>
      </c>
    </row>
    <row r="2985" spans="1:8" x14ac:dyDescent="0.2">
      <c r="A2985" s="156">
        <f>Ocorrências!G2981</f>
        <v>0</v>
      </c>
      <c r="B2985" s="136">
        <f>Ocorrências!B2981</f>
        <v>0</v>
      </c>
      <c r="C2985" s="136">
        <f>Ocorrências!C2981</f>
        <v>0</v>
      </c>
      <c r="D2985" s="136">
        <f>Ocorrências!D2981</f>
        <v>0</v>
      </c>
      <c r="E2985" s="136">
        <f>Ocorrências!E2981</f>
        <v>0</v>
      </c>
      <c r="F2985" s="136">
        <f>Ocorrências!F2981</f>
        <v>0</v>
      </c>
      <c r="G2985" s="135">
        <f>Ocorrências!A2981</f>
        <v>0</v>
      </c>
      <c r="H2985" s="136">
        <f>Ocorrências!H2981</f>
        <v>0</v>
      </c>
    </row>
    <row r="2986" spans="1:8" x14ac:dyDescent="0.2">
      <c r="A2986" s="156">
        <f>Ocorrências!G2982</f>
        <v>0</v>
      </c>
      <c r="B2986" s="136">
        <f>Ocorrências!B2982</f>
        <v>0</v>
      </c>
      <c r="C2986" s="136">
        <f>Ocorrências!C2982</f>
        <v>0</v>
      </c>
      <c r="D2986" s="136">
        <f>Ocorrências!D2982</f>
        <v>0</v>
      </c>
      <c r="E2986" s="136">
        <f>Ocorrências!E2982</f>
        <v>0</v>
      </c>
      <c r="F2986" s="136">
        <f>Ocorrências!F2982</f>
        <v>0</v>
      </c>
      <c r="G2986" s="135">
        <f>Ocorrências!A2982</f>
        <v>0</v>
      </c>
      <c r="H2986" s="136">
        <f>Ocorrências!H2982</f>
        <v>0</v>
      </c>
    </row>
    <row r="2987" spans="1:8" x14ac:dyDescent="0.2">
      <c r="A2987" s="156">
        <f>Ocorrências!G2983</f>
        <v>0</v>
      </c>
      <c r="B2987" s="136">
        <f>Ocorrências!B2983</f>
        <v>0</v>
      </c>
      <c r="C2987" s="136">
        <f>Ocorrências!C2983</f>
        <v>0</v>
      </c>
      <c r="D2987" s="136">
        <f>Ocorrências!D2983</f>
        <v>0</v>
      </c>
      <c r="E2987" s="136">
        <f>Ocorrências!E2983</f>
        <v>0</v>
      </c>
      <c r="F2987" s="136">
        <f>Ocorrências!F2983</f>
        <v>0</v>
      </c>
      <c r="G2987" s="135">
        <f>Ocorrências!A2983</f>
        <v>0</v>
      </c>
      <c r="H2987" s="136">
        <f>Ocorrências!H2983</f>
        <v>0</v>
      </c>
    </row>
    <row r="2988" spans="1:8" x14ac:dyDescent="0.2">
      <c r="A2988" s="156">
        <f>Ocorrências!G2984</f>
        <v>0</v>
      </c>
      <c r="B2988" s="136">
        <f>Ocorrências!B2984</f>
        <v>0</v>
      </c>
      <c r="C2988" s="136">
        <f>Ocorrências!C2984</f>
        <v>0</v>
      </c>
      <c r="D2988" s="136">
        <f>Ocorrências!D2984</f>
        <v>0</v>
      </c>
      <c r="E2988" s="136">
        <f>Ocorrências!E2984</f>
        <v>0</v>
      </c>
      <c r="F2988" s="136">
        <f>Ocorrências!F2984</f>
        <v>0</v>
      </c>
      <c r="G2988" s="135">
        <f>Ocorrências!A2984</f>
        <v>0</v>
      </c>
      <c r="H2988" s="136">
        <f>Ocorrências!H2984</f>
        <v>0</v>
      </c>
    </row>
    <row r="2989" spans="1:8" x14ac:dyDescent="0.2">
      <c r="A2989" s="156">
        <f>Ocorrências!G2985</f>
        <v>0</v>
      </c>
      <c r="B2989" s="136">
        <f>Ocorrências!B2985</f>
        <v>0</v>
      </c>
      <c r="C2989" s="136">
        <f>Ocorrências!C2985</f>
        <v>0</v>
      </c>
      <c r="D2989" s="136">
        <f>Ocorrências!D2985</f>
        <v>0</v>
      </c>
      <c r="E2989" s="136">
        <f>Ocorrências!E2985</f>
        <v>0</v>
      </c>
      <c r="F2989" s="136">
        <f>Ocorrências!F2985</f>
        <v>0</v>
      </c>
      <c r="G2989" s="135">
        <f>Ocorrências!A2985</f>
        <v>0</v>
      </c>
      <c r="H2989" s="136">
        <f>Ocorrências!H2985</f>
        <v>0</v>
      </c>
    </row>
    <row r="2990" spans="1:8" x14ac:dyDescent="0.2">
      <c r="A2990" s="156">
        <f>Ocorrências!G2986</f>
        <v>0</v>
      </c>
      <c r="B2990" s="136">
        <f>Ocorrências!B2986</f>
        <v>0</v>
      </c>
      <c r="C2990" s="136">
        <f>Ocorrências!C2986</f>
        <v>0</v>
      </c>
      <c r="D2990" s="136">
        <f>Ocorrências!D2986</f>
        <v>0</v>
      </c>
      <c r="E2990" s="136">
        <f>Ocorrências!E2986</f>
        <v>0</v>
      </c>
      <c r="F2990" s="136">
        <f>Ocorrências!F2986</f>
        <v>0</v>
      </c>
      <c r="G2990" s="135">
        <f>Ocorrências!A2986</f>
        <v>0</v>
      </c>
      <c r="H2990" s="136">
        <f>Ocorrências!H2986</f>
        <v>0</v>
      </c>
    </row>
    <row r="2991" spans="1:8" x14ac:dyDescent="0.2">
      <c r="A2991" s="156">
        <f>Ocorrências!G2987</f>
        <v>0</v>
      </c>
      <c r="B2991" s="136">
        <f>Ocorrências!B2987</f>
        <v>0</v>
      </c>
      <c r="C2991" s="136">
        <f>Ocorrências!C2987</f>
        <v>0</v>
      </c>
      <c r="D2991" s="136">
        <f>Ocorrências!D2987</f>
        <v>0</v>
      </c>
      <c r="E2991" s="136">
        <f>Ocorrências!E2987</f>
        <v>0</v>
      </c>
      <c r="F2991" s="136">
        <f>Ocorrências!F2987</f>
        <v>0</v>
      </c>
      <c r="G2991" s="135">
        <f>Ocorrências!A2987</f>
        <v>0</v>
      </c>
      <c r="H2991" s="136">
        <f>Ocorrências!H2987</f>
        <v>0</v>
      </c>
    </row>
    <row r="2992" spans="1:8" x14ac:dyDescent="0.2">
      <c r="A2992" s="156">
        <f>Ocorrências!G2988</f>
        <v>0</v>
      </c>
      <c r="B2992" s="136">
        <f>Ocorrências!B2988</f>
        <v>0</v>
      </c>
      <c r="C2992" s="136">
        <f>Ocorrências!C2988</f>
        <v>0</v>
      </c>
      <c r="D2992" s="136">
        <f>Ocorrências!D2988</f>
        <v>0</v>
      </c>
      <c r="E2992" s="136">
        <f>Ocorrências!E2988</f>
        <v>0</v>
      </c>
      <c r="F2992" s="136">
        <f>Ocorrências!F2988</f>
        <v>0</v>
      </c>
      <c r="G2992" s="135">
        <f>Ocorrências!A2988</f>
        <v>0</v>
      </c>
      <c r="H2992" s="136">
        <f>Ocorrências!H2988</f>
        <v>0</v>
      </c>
    </row>
    <row r="2993" spans="1:8" x14ac:dyDescent="0.2">
      <c r="A2993" s="156">
        <f>Ocorrências!G2989</f>
        <v>0</v>
      </c>
      <c r="B2993" s="136">
        <f>Ocorrências!B2989</f>
        <v>0</v>
      </c>
      <c r="C2993" s="136">
        <f>Ocorrências!C2989</f>
        <v>0</v>
      </c>
      <c r="D2993" s="136">
        <f>Ocorrências!D2989</f>
        <v>0</v>
      </c>
      <c r="E2993" s="136">
        <f>Ocorrências!E2989</f>
        <v>0</v>
      </c>
      <c r="F2993" s="136">
        <f>Ocorrências!F2989</f>
        <v>0</v>
      </c>
      <c r="G2993" s="135">
        <f>Ocorrências!A2989</f>
        <v>0</v>
      </c>
      <c r="H2993" s="136">
        <f>Ocorrências!H2989</f>
        <v>0</v>
      </c>
    </row>
    <row r="2994" spans="1:8" x14ac:dyDescent="0.2">
      <c r="A2994" s="156">
        <f>Ocorrências!G2990</f>
        <v>0</v>
      </c>
      <c r="B2994" s="136">
        <f>Ocorrências!B2990</f>
        <v>0</v>
      </c>
      <c r="C2994" s="136">
        <f>Ocorrências!C2990</f>
        <v>0</v>
      </c>
      <c r="D2994" s="136">
        <f>Ocorrências!D2990</f>
        <v>0</v>
      </c>
      <c r="E2994" s="136">
        <f>Ocorrências!E2990</f>
        <v>0</v>
      </c>
      <c r="F2994" s="136">
        <f>Ocorrências!F2990</f>
        <v>0</v>
      </c>
      <c r="G2994" s="135">
        <f>Ocorrências!A2990</f>
        <v>0</v>
      </c>
      <c r="H2994" s="136">
        <f>Ocorrências!H2990</f>
        <v>0</v>
      </c>
    </row>
    <row r="2995" spans="1:8" x14ac:dyDescent="0.2">
      <c r="A2995" s="156">
        <f>Ocorrências!G2991</f>
        <v>0</v>
      </c>
      <c r="B2995" s="136">
        <f>Ocorrências!B2991</f>
        <v>0</v>
      </c>
      <c r="C2995" s="136">
        <f>Ocorrências!C2991</f>
        <v>0</v>
      </c>
      <c r="D2995" s="136">
        <f>Ocorrências!D2991</f>
        <v>0</v>
      </c>
      <c r="E2995" s="136">
        <f>Ocorrências!E2991</f>
        <v>0</v>
      </c>
      <c r="F2995" s="136">
        <f>Ocorrências!F2991</f>
        <v>0</v>
      </c>
      <c r="G2995" s="135">
        <f>Ocorrências!A2991</f>
        <v>0</v>
      </c>
      <c r="H2995" s="136">
        <f>Ocorrências!H2991</f>
        <v>0</v>
      </c>
    </row>
    <row r="2996" spans="1:8" x14ac:dyDescent="0.2">
      <c r="A2996" s="156">
        <f>Ocorrências!G2992</f>
        <v>0</v>
      </c>
      <c r="B2996" s="136">
        <f>Ocorrências!B2992</f>
        <v>0</v>
      </c>
      <c r="C2996" s="136">
        <f>Ocorrências!C2992</f>
        <v>0</v>
      </c>
      <c r="D2996" s="136">
        <f>Ocorrências!D2992</f>
        <v>0</v>
      </c>
      <c r="E2996" s="136">
        <f>Ocorrências!E2992</f>
        <v>0</v>
      </c>
      <c r="F2996" s="136">
        <f>Ocorrências!F2992</f>
        <v>0</v>
      </c>
      <c r="G2996" s="135">
        <f>Ocorrências!A2992</f>
        <v>0</v>
      </c>
      <c r="H2996" s="136">
        <f>Ocorrências!H2992</f>
        <v>0</v>
      </c>
    </row>
    <row r="2997" spans="1:8" x14ac:dyDescent="0.2">
      <c r="A2997" s="156">
        <f>Ocorrências!G2993</f>
        <v>0</v>
      </c>
      <c r="B2997" s="136">
        <f>Ocorrências!B2993</f>
        <v>0</v>
      </c>
      <c r="C2997" s="136">
        <f>Ocorrências!C2993</f>
        <v>0</v>
      </c>
      <c r="D2997" s="136">
        <f>Ocorrências!D2993</f>
        <v>0</v>
      </c>
      <c r="E2997" s="136">
        <f>Ocorrências!E2993</f>
        <v>0</v>
      </c>
      <c r="F2997" s="136">
        <f>Ocorrências!F2993</f>
        <v>0</v>
      </c>
      <c r="G2997" s="135">
        <f>Ocorrências!A2993</f>
        <v>0</v>
      </c>
      <c r="H2997" s="136">
        <f>Ocorrências!H2993</f>
        <v>0</v>
      </c>
    </row>
    <row r="2998" spans="1:8" x14ac:dyDescent="0.2">
      <c r="A2998" s="156">
        <f>Ocorrências!G2994</f>
        <v>0</v>
      </c>
      <c r="B2998" s="136">
        <f>Ocorrências!B2994</f>
        <v>0</v>
      </c>
      <c r="C2998" s="136">
        <f>Ocorrências!C2994</f>
        <v>0</v>
      </c>
      <c r="D2998" s="136">
        <f>Ocorrências!D2994</f>
        <v>0</v>
      </c>
      <c r="E2998" s="136">
        <f>Ocorrências!E2994</f>
        <v>0</v>
      </c>
      <c r="F2998" s="136">
        <f>Ocorrências!F2994</f>
        <v>0</v>
      </c>
      <c r="G2998" s="135">
        <f>Ocorrências!A2994</f>
        <v>0</v>
      </c>
      <c r="H2998" s="136">
        <f>Ocorrências!H2994</f>
        <v>0</v>
      </c>
    </row>
    <row r="2999" spans="1:8" x14ac:dyDescent="0.2">
      <c r="A2999" s="156">
        <f>Ocorrências!G2995</f>
        <v>0</v>
      </c>
      <c r="B2999" s="136">
        <f>Ocorrências!B2995</f>
        <v>0</v>
      </c>
      <c r="C2999" s="136">
        <f>Ocorrências!C2995</f>
        <v>0</v>
      </c>
      <c r="D2999" s="136">
        <f>Ocorrências!D2995</f>
        <v>0</v>
      </c>
      <c r="E2999" s="136">
        <f>Ocorrências!E2995</f>
        <v>0</v>
      </c>
      <c r="F2999" s="136">
        <f>Ocorrências!F2995</f>
        <v>0</v>
      </c>
      <c r="G2999" s="135">
        <f>Ocorrências!A2995</f>
        <v>0</v>
      </c>
      <c r="H2999" s="136">
        <f>Ocorrências!H2995</f>
        <v>0</v>
      </c>
    </row>
    <row r="3000" spans="1:8" x14ac:dyDescent="0.2">
      <c r="A3000" s="156">
        <f>Ocorrências!G2996</f>
        <v>0</v>
      </c>
      <c r="B3000" s="136">
        <f>Ocorrências!B2996</f>
        <v>0</v>
      </c>
      <c r="C3000" s="136">
        <f>Ocorrências!C2996</f>
        <v>0</v>
      </c>
      <c r="D3000" s="136">
        <f>Ocorrências!D2996</f>
        <v>0</v>
      </c>
      <c r="E3000" s="136">
        <f>Ocorrências!E2996</f>
        <v>0</v>
      </c>
      <c r="F3000" s="136">
        <f>Ocorrências!F2996</f>
        <v>0</v>
      </c>
      <c r="G3000" s="135">
        <f>Ocorrências!A2996</f>
        <v>0</v>
      </c>
      <c r="H3000" s="136">
        <f>Ocorrências!H2996</f>
        <v>0</v>
      </c>
    </row>
    <row r="3001" spans="1:8" x14ac:dyDescent="0.2">
      <c r="A3001" s="156">
        <f>Ocorrências!G2997</f>
        <v>0</v>
      </c>
      <c r="B3001" s="136">
        <f>Ocorrências!B2997</f>
        <v>0</v>
      </c>
      <c r="C3001" s="136">
        <f>Ocorrências!C2997</f>
        <v>0</v>
      </c>
      <c r="D3001" s="136">
        <f>Ocorrências!D2997</f>
        <v>0</v>
      </c>
      <c r="E3001" s="136">
        <f>Ocorrências!E2997</f>
        <v>0</v>
      </c>
      <c r="F3001" s="136">
        <f>Ocorrências!F2997</f>
        <v>0</v>
      </c>
      <c r="G3001" s="135">
        <f>Ocorrências!A2997</f>
        <v>0</v>
      </c>
      <c r="H3001" s="136">
        <f>Ocorrências!H2997</f>
        <v>0</v>
      </c>
    </row>
    <row r="3002" spans="1:8" x14ac:dyDescent="0.2">
      <c r="A3002" s="156">
        <f>Ocorrências!G2998</f>
        <v>0</v>
      </c>
      <c r="B3002" s="136">
        <f>Ocorrências!B2998</f>
        <v>0</v>
      </c>
      <c r="C3002" s="136">
        <f>Ocorrências!C2998</f>
        <v>0</v>
      </c>
      <c r="D3002" s="136">
        <f>Ocorrências!D2998</f>
        <v>0</v>
      </c>
      <c r="E3002" s="136">
        <f>Ocorrências!E2998</f>
        <v>0</v>
      </c>
      <c r="F3002" s="136">
        <f>Ocorrências!F2998</f>
        <v>0</v>
      </c>
      <c r="G3002" s="135">
        <f>Ocorrências!A2998</f>
        <v>0</v>
      </c>
      <c r="H3002" s="136">
        <f>Ocorrências!H2998</f>
        <v>0</v>
      </c>
    </row>
    <row r="3003" spans="1:8" x14ac:dyDescent="0.2">
      <c r="A3003" s="156">
        <f>Ocorrências!G2999</f>
        <v>0</v>
      </c>
      <c r="B3003" s="136">
        <f>Ocorrências!B2999</f>
        <v>0</v>
      </c>
      <c r="C3003" s="136">
        <f>Ocorrências!C2999</f>
        <v>0</v>
      </c>
      <c r="D3003" s="136">
        <f>Ocorrências!D2999</f>
        <v>0</v>
      </c>
      <c r="E3003" s="136">
        <f>Ocorrências!E2999</f>
        <v>0</v>
      </c>
      <c r="F3003" s="136">
        <f>Ocorrências!F2999</f>
        <v>0</v>
      </c>
      <c r="G3003" s="135">
        <f>Ocorrências!A2999</f>
        <v>0</v>
      </c>
      <c r="H3003" s="136">
        <f>Ocorrências!H2999</f>
        <v>0</v>
      </c>
    </row>
    <row r="3004" spans="1:8" x14ac:dyDescent="0.2">
      <c r="A3004" s="156">
        <f>Ocorrências!G3000</f>
        <v>0</v>
      </c>
      <c r="B3004" s="136">
        <f>Ocorrências!B3000</f>
        <v>0</v>
      </c>
      <c r="C3004" s="136">
        <f>Ocorrências!C3000</f>
        <v>0</v>
      </c>
      <c r="D3004" s="136">
        <f>Ocorrências!D3000</f>
        <v>0</v>
      </c>
      <c r="E3004" s="136">
        <f>Ocorrências!E3000</f>
        <v>0</v>
      </c>
      <c r="F3004" s="136">
        <f>Ocorrências!F3000</f>
        <v>0</v>
      </c>
      <c r="G3004" s="135">
        <f>Ocorrências!A3000</f>
        <v>0</v>
      </c>
      <c r="H3004" s="136">
        <f>Ocorrências!H3000</f>
        <v>0</v>
      </c>
    </row>
    <row r="3005" spans="1:8" x14ac:dyDescent="0.2">
      <c r="A3005" s="156">
        <f>Ocorrências!G3001</f>
        <v>0</v>
      </c>
      <c r="B3005" s="136">
        <f>Ocorrências!B3001</f>
        <v>0</v>
      </c>
      <c r="C3005" s="136">
        <f>Ocorrências!C3001</f>
        <v>0</v>
      </c>
      <c r="D3005" s="136">
        <f>Ocorrências!D3001</f>
        <v>0</v>
      </c>
      <c r="E3005" s="136">
        <f>Ocorrências!E3001</f>
        <v>0</v>
      </c>
      <c r="F3005" s="136">
        <f>Ocorrências!F3001</f>
        <v>0</v>
      </c>
      <c r="G3005" s="135">
        <f>Ocorrências!A3001</f>
        <v>0</v>
      </c>
      <c r="H3005" s="136">
        <f>Ocorrências!H3001</f>
        <v>0</v>
      </c>
    </row>
    <row r="3006" spans="1:8" x14ac:dyDescent="0.2">
      <c r="A3006" s="156">
        <f>Ocorrências!G3002</f>
        <v>0</v>
      </c>
      <c r="B3006" s="136">
        <f>Ocorrências!B3002</f>
        <v>0</v>
      </c>
      <c r="C3006" s="136">
        <f>Ocorrências!C3002</f>
        <v>0</v>
      </c>
      <c r="D3006" s="136">
        <f>Ocorrências!D3002</f>
        <v>0</v>
      </c>
      <c r="E3006" s="136">
        <f>Ocorrências!E3002</f>
        <v>0</v>
      </c>
      <c r="F3006" s="136">
        <f>Ocorrências!F3002</f>
        <v>0</v>
      </c>
      <c r="G3006" s="135">
        <f>Ocorrências!A3002</f>
        <v>0</v>
      </c>
      <c r="H3006" s="136">
        <f>Ocorrências!H3002</f>
        <v>0</v>
      </c>
    </row>
    <row r="3007" spans="1:8" x14ac:dyDescent="0.2">
      <c r="A3007" s="156">
        <f>Ocorrências!G3003</f>
        <v>0</v>
      </c>
      <c r="B3007" s="136">
        <f>Ocorrências!B3003</f>
        <v>0</v>
      </c>
      <c r="C3007" s="136">
        <f>Ocorrências!C3003</f>
        <v>0</v>
      </c>
      <c r="D3007" s="136">
        <f>Ocorrências!D3003</f>
        <v>0</v>
      </c>
      <c r="E3007" s="136">
        <f>Ocorrências!E3003</f>
        <v>0</v>
      </c>
      <c r="F3007" s="136">
        <f>Ocorrências!F3003</f>
        <v>0</v>
      </c>
      <c r="G3007" s="135">
        <f>Ocorrências!A3003</f>
        <v>0</v>
      </c>
      <c r="H3007" s="136">
        <f>Ocorrências!H3003</f>
        <v>0</v>
      </c>
    </row>
    <row r="3008" spans="1:8" x14ac:dyDescent="0.2">
      <c r="A3008" s="156">
        <f>Ocorrências!G3004</f>
        <v>0</v>
      </c>
      <c r="B3008" s="136">
        <f>Ocorrências!B3004</f>
        <v>0</v>
      </c>
      <c r="C3008" s="136">
        <f>Ocorrências!C3004</f>
        <v>0</v>
      </c>
      <c r="D3008" s="136">
        <f>Ocorrências!D3004</f>
        <v>0</v>
      </c>
      <c r="E3008" s="136">
        <f>Ocorrências!E3004</f>
        <v>0</v>
      </c>
      <c r="F3008" s="136">
        <f>Ocorrências!F3004</f>
        <v>0</v>
      </c>
      <c r="G3008" s="135">
        <f>Ocorrências!A3004</f>
        <v>0</v>
      </c>
      <c r="H3008" s="136">
        <f>Ocorrências!H3004</f>
        <v>0</v>
      </c>
    </row>
    <row r="3009" spans="1:8" x14ac:dyDescent="0.2">
      <c r="A3009" s="156">
        <f>Ocorrências!G3005</f>
        <v>0</v>
      </c>
      <c r="B3009" s="136">
        <f>Ocorrências!B3005</f>
        <v>0</v>
      </c>
      <c r="C3009" s="136">
        <f>Ocorrências!C3005</f>
        <v>0</v>
      </c>
      <c r="D3009" s="136">
        <f>Ocorrências!D3005</f>
        <v>0</v>
      </c>
      <c r="E3009" s="136">
        <f>Ocorrências!E3005</f>
        <v>0</v>
      </c>
      <c r="F3009" s="136">
        <f>Ocorrências!F3005</f>
        <v>0</v>
      </c>
      <c r="G3009" s="135">
        <f>Ocorrências!A3005</f>
        <v>0</v>
      </c>
      <c r="H3009" s="136">
        <f>Ocorrências!H3005</f>
        <v>0</v>
      </c>
    </row>
    <row r="3010" spans="1:8" x14ac:dyDescent="0.2">
      <c r="A3010" s="156">
        <f>Ocorrências!G3006</f>
        <v>0</v>
      </c>
      <c r="B3010" s="136">
        <f>Ocorrências!B3006</f>
        <v>0</v>
      </c>
      <c r="C3010" s="136">
        <f>Ocorrências!C3006</f>
        <v>0</v>
      </c>
      <c r="D3010" s="136">
        <f>Ocorrências!D3006</f>
        <v>0</v>
      </c>
      <c r="E3010" s="136">
        <f>Ocorrências!E3006</f>
        <v>0</v>
      </c>
      <c r="F3010" s="136">
        <f>Ocorrências!F3006</f>
        <v>0</v>
      </c>
      <c r="G3010" s="135">
        <f>Ocorrências!A3006</f>
        <v>0</v>
      </c>
      <c r="H3010" s="136">
        <f>Ocorrências!H3006</f>
        <v>0</v>
      </c>
    </row>
    <row r="3011" spans="1:8" x14ac:dyDescent="0.2">
      <c r="A3011" s="156">
        <f>Ocorrências!G3007</f>
        <v>0</v>
      </c>
      <c r="B3011" s="136">
        <f>Ocorrências!B3007</f>
        <v>0</v>
      </c>
      <c r="C3011" s="136">
        <f>Ocorrências!C3007</f>
        <v>0</v>
      </c>
      <c r="D3011" s="136">
        <f>Ocorrências!D3007</f>
        <v>0</v>
      </c>
      <c r="E3011" s="136">
        <f>Ocorrências!E3007</f>
        <v>0</v>
      </c>
      <c r="F3011" s="136">
        <f>Ocorrências!F3007</f>
        <v>0</v>
      </c>
      <c r="G3011" s="135">
        <f>Ocorrências!A3007</f>
        <v>0</v>
      </c>
      <c r="H3011" s="136">
        <f>Ocorrências!H3007</f>
        <v>0</v>
      </c>
    </row>
    <row r="3012" spans="1:8" x14ac:dyDescent="0.2">
      <c r="A3012" s="156">
        <f>Ocorrências!G3008</f>
        <v>0</v>
      </c>
      <c r="B3012" s="136">
        <f>Ocorrências!B3008</f>
        <v>0</v>
      </c>
      <c r="C3012" s="136">
        <f>Ocorrências!C3008</f>
        <v>0</v>
      </c>
      <c r="D3012" s="136">
        <f>Ocorrências!D3008</f>
        <v>0</v>
      </c>
      <c r="E3012" s="136">
        <f>Ocorrências!E3008</f>
        <v>0</v>
      </c>
      <c r="F3012" s="136">
        <f>Ocorrências!F3008</f>
        <v>0</v>
      </c>
      <c r="G3012" s="135">
        <f>Ocorrências!A3008</f>
        <v>0</v>
      </c>
      <c r="H3012" s="136">
        <f>Ocorrências!H3008</f>
        <v>0</v>
      </c>
    </row>
    <row r="3013" spans="1:8" x14ac:dyDescent="0.2">
      <c r="A3013" s="156">
        <f>Ocorrências!G3009</f>
        <v>0</v>
      </c>
      <c r="B3013" s="136">
        <f>Ocorrências!B3009</f>
        <v>0</v>
      </c>
      <c r="C3013" s="136">
        <f>Ocorrências!C3009</f>
        <v>0</v>
      </c>
      <c r="D3013" s="136">
        <f>Ocorrências!D3009</f>
        <v>0</v>
      </c>
      <c r="E3013" s="136">
        <f>Ocorrências!E3009</f>
        <v>0</v>
      </c>
      <c r="F3013" s="136">
        <f>Ocorrências!F3009</f>
        <v>0</v>
      </c>
      <c r="G3013" s="135">
        <f>Ocorrências!A3009</f>
        <v>0</v>
      </c>
      <c r="H3013" s="136">
        <f>Ocorrências!H3009</f>
        <v>0</v>
      </c>
    </row>
    <row r="3014" spans="1:8" x14ac:dyDescent="0.2">
      <c r="A3014" s="156">
        <f>Ocorrências!G3010</f>
        <v>0</v>
      </c>
      <c r="B3014" s="136">
        <f>Ocorrências!B3010</f>
        <v>0</v>
      </c>
      <c r="C3014" s="136">
        <f>Ocorrências!C3010</f>
        <v>0</v>
      </c>
      <c r="D3014" s="136">
        <f>Ocorrências!D3010</f>
        <v>0</v>
      </c>
      <c r="E3014" s="136">
        <f>Ocorrências!E3010</f>
        <v>0</v>
      </c>
      <c r="F3014" s="136">
        <f>Ocorrências!F3010</f>
        <v>0</v>
      </c>
      <c r="G3014" s="135">
        <f>Ocorrências!A3010</f>
        <v>0</v>
      </c>
      <c r="H3014" s="136">
        <f>Ocorrências!H3010</f>
        <v>0</v>
      </c>
    </row>
    <row r="3015" spans="1:8" x14ac:dyDescent="0.2">
      <c r="A3015" s="156">
        <f>Ocorrências!G3011</f>
        <v>0</v>
      </c>
      <c r="B3015" s="136">
        <f>Ocorrências!B3011</f>
        <v>0</v>
      </c>
      <c r="C3015" s="136">
        <f>Ocorrências!C3011</f>
        <v>0</v>
      </c>
      <c r="D3015" s="136">
        <f>Ocorrências!D3011</f>
        <v>0</v>
      </c>
      <c r="E3015" s="136">
        <f>Ocorrências!E3011</f>
        <v>0</v>
      </c>
      <c r="F3015" s="136">
        <f>Ocorrências!F3011</f>
        <v>0</v>
      </c>
      <c r="G3015" s="135">
        <f>Ocorrências!A3011</f>
        <v>0</v>
      </c>
      <c r="H3015" s="136">
        <f>Ocorrências!H3011</f>
        <v>0</v>
      </c>
    </row>
    <row r="3016" spans="1:8" x14ac:dyDescent="0.2">
      <c r="A3016" s="156">
        <f>Ocorrências!G3012</f>
        <v>0</v>
      </c>
      <c r="B3016" s="136">
        <f>Ocorrências!B3012</f>
        <v>0</v>
      </c>
      <c r="C3016" s="136">
        <f>Ocorrências!C3012</f>
        <v>0</v>
      </c>
      <c r="D3016" s="136">
        <f>Ocorrências!D3012</f>
        <v>0</v>
      </c>
      <c r="E3016" s="136">
        <f>Ocorrências!E3012</f>
        <v>0</v>
      </c>
      <c r="F3016" s="136">
        <f>Ocorrências!F3012</f>
        <v>0</v>
      </c>
      <c r="G3016" s="135">
        <f>Ocorrências!A3012</f>
        <v>0</v>
      </c>
      <c r="H3016" s="136">
        <f>Ocorrências!H3012</f>
        <v>0</v>
      </c>
    </row>
    <row r="3017" spans="1:8" x14ac:dyDescent="0.2">
      <c r="A3017" s="156">
        <f>Ocorrências!G3013</f>
        <v>0</v>
      </c>
      <c r="B3017" s="136">
        <f>Ocorrências!B3013</f>
        <v>0</v>
      </c>
      <c r="C3017" s="136">
        <f>Ocorrências!C3013</f>
        <v>0</v>
      </c>
      <c r="D3017" s="136">
        <f>Ocorrências!D3013</f>
        <v>0</v>
      </c>
      <c r="E3017" s="136">
        <f>Ocorrências!E3013</f>
        <v>0</v>
      </c>
      <c r="F3017" s="136">
        <f>Ocorrências!F3013</f>
        <v>0</v>
      </c>
      <c r="G3017" s="135">
        <f>Ocorrências!A3013</f>
        <v>0</v>
      </c>
      <c r="H3017" s="136">
        <f>Ocorrências!H3013</f>
        <v>0</v>
      </c>
    </row>
    <row r="3018" spans="1:8" x14ac:dyDescent="0.2">
      <c r="A3018" s="156">
        <f>Ocorrências!G3014</f>
        <v>0</v>
      </c>
      <c r="B3018" s="136">
        <f>Ocorrências!B3014</f>
        <v>0</v>
      </c>
      <c r="C3018" s="136">
        <f>Ocorrências!C3014</f>
        <v>0</v>
      </c>
      <c r="D3018" s="136">
        <f>Ocorrências!D3014</f>
        <v>0</v>
      </c>
      <c r="E3018" s="136">
        <f>Ocorrências!E3014</f>
        <v>0</v>
      </c>
      <c r="F3018" s="136">
        <f>Ocorrências!F3014</f>
        <v>0</v>
      </c>
      <c r="G3018" s="135">
        <f>Ocorrências!A3014</f>
        <v>0</v>
      </c>
      <c r="H3018" s="136">
        <f>Ocorrências!H3014</f>
        <v>0</v>
      </c>
    </row>
    <row r="3019" spans="1:8" x14ac:dyDescent="0.2">
      <c r="A3019" s="156">
        <f>Ocorrências!G3015</f>
        <v>0</v>
      </c>
      <c r="B3019" s="136">
        <f>Ocorrências!B3015</f>
        <v>0</v>
      </c>
      <c r="C3019" s="136">
        <f>Ocorrências!C3015</f>
        <v>0</v>
      </c>
      <c r="D3019" s="136">
        <f>Ocorrências!D3015</f>
        <v>0</v>
      </c>
      <c r="E3019" s="136">
        <f>Ocorrências!E3015</f>
        <v>0</v>
      </c>
      <c r="F3019" s="136">
        <f>Ocorrências!F3015</f>
        <v>0</v>
      </c>
      <c r="G3019" s="135">
        <f>Ocorrências!A3015</f>
        <v>0</v>
      </c>
      <c r="H3019" s="136">
        <f>Ocorrências!H3015</f>
        <v>0</v>
      </c>
    </row>
    <row r="3020" spans="1:8" x14ac:dyDescent="0.2">
      <c r="A3020" s="156">
        <f>Ocorrências!G3016</f>
        <v>0</v>
      </c>
      <c r="B3020" s="136">
        <f>Ocorrências!B3016</f>
        <v>0</v>
      </c>
      <c r="C3020" s="136">
        <f>Ocorrências!C3016</f>
        <v>0</v>
      </c>
      <c r="D3020" s="136">
        <f>Ocorrências!D3016</f>
        <v>0</v>
      </c>
      <c r="E3020" s="136">
        <f>Ocorrências!E3016</f>
        <v>0</v>
      </c>
      <c r="F3020" s="136">
        <f>Ocorrências!F3016</f>
        <v>0</v>
      </c>
      <c r="G3020" s="135">
        <f>Ocorrências!A3016</f>
        <v>0</v>
      </c>
      <c r="H3020" s="136">
        <f>Ocorrências!H3016</f>
        <v>0</v>
      </c>
    </row>
    <row r="3021" spans="1:8" x14ac:dyDescent="0.2">
      <c r="A3021" s="156">
        <f>Ocorrências!G3017</f>
        <v>0</v>
      </c>
      <c r="B3021" s="136">
        <f>Ocorrências!B3017</f>
        <v>0</v>
      </c>
      <c r="C3021" s="136">
        <f>Ocorrências!C3017</f>
        <v>0</v>
      </c>
      <c r="D3021" s="136">
        <f>Ocorrências!D3017</f>
        <v>0</v>
      </c>
      <c r="E3021" s="136">
        <f>Ocorrências!E3017</f>
        <v>0</v>
      </c>
      <c r="F3021" s="136">
        <f>Ocorrências!F3017</f>
        <v>0</v>
      </c>
      <c r="G3021" s="135">
        <f>Ocorrências!A3017</f>
        <v>0</v>
      </c>
      <c r="H3021" s="136">
        <f>Ocorrências!H3017</f>
        <v>0</v>
      </c>
    </row>
    <row r="3022" spans="1:8" x14ac:dyDescent="0.2">
      <c r="A3022" s="156">
        <f>Ocorrências!G3018</f>
        <v>0</v>
      </c>
      <c r="B3022" s="136">
        <f>Ocorrências!B3018</f>
        <v>0</v>
      </c>
      <c r="C3022" s="136">
        <f>Ocorrências!C3018</f>
        <v>0</v>
      </c>
      <c r="D3022" s="136">
        <f>Ocorrências!D3018</f>
        <v>0</v>
      </c>
      <c r="E3022" s="136">
        <f>Ocorrências!E3018</f>
        <v>0</v>
      </c>
      <c r="F3022" s="136">
        <f>Ocorrências!F3018</f>
        <v>0</v>
      </c>
      <c r="G3022" s="135">
        <f>Ocorrências!A3018</f>
        <v>0</v>
      </c>
      <c r="H3022" s="136">
        <f>Ocorrências!H3018</f>
        <v>0</v>
      </c>
    </row>
    <row r="3023" spans="1:8" x14ac:dyDescent="0.2">
      <c r="A3023" s="156">
        <f>Ocorrências!G3019</f>
        <v>0</v>
      </c>
      <c r="B3023" s="136">
        <f>Ocorrências!B3019</f>
        <v>0</v>
      </c>
      <c r="C3023" s="136">
        <f>Ocorrências!C3019</f>
        <v>0</v>
      </c>
      <c r="D3023" s="136">
        <f>Ocorrências!D3019</f>
        <v>0</v>
      </c>
      <c r="E3023" s="136">
        <f>Ocorrências!E3019</f>
        <v>0</v>
      </c>
      <c r="F3023" s="136">
        <f>Ocorrências!F3019</f>
        <v>0</v>
      </c>
      <c r="G3023" s="135">
        <f>Ocorrências!A3019</f>
        <v>0</v>
      </c>
      <c r="H3023" s="136">
        <f>Ocorrências!H3019</f>
        <v>0</v>
      </c>
    </row>
    <row r="3024" spans="1:8" x14ac:dyDescent="0.2">
      <c r="A3024" s="156">
        <f>Ocorrências!G3020</f>
        <v>0</v>
      </c>
      <c r="B3024" s="136">
        <f>Ocorrências!B3020</f>
        <v>0</v>
      </c>
      <c r="C3024" s="136">
        <f>Ocorrências!C3020</f>
        <v>0</v>
      </c>
      <c r="D3024" s="136">
        <f>Ocorrências!D3020</f>
        <v>0</v>
      </c>
      <c r="E3024" s="136">
        <f>Ocorrências!E3020</f>
        <v>0</v>
      </c>
      <c r="F3024" s="136">
        <f>Ocorrências!F3020</f>
        <v>0</v>
      </c>
      <c r="G3024" s="135">
        <f>Ocorrências!A3020</f>
        <v>0</v>
      </c>
      <c r="H3024" s="136">
        <f>Ocorrências!H3020</f>
        <v>0</v>
      </c>
    </row>
    <row r="3025" spans="1:8" x14ac:dyDescent="0.2">
      <c r="A3025" s="156">
        <f>Ocorrências!G3021</f>
        <v>0</v>
      </c>
      <c r="B3025" s="136">
        <f>Ocorrências!B3021</f>
        <v>0</v>
      </c>
      <c r="C3025" s="136">
        <f>Ocorrências!C3021</f>
        <v>0</v>
      </c>
      <c r="D3025" s="136">
        <f>Ocorrências!D3021</f>
        <v>0</v>
      </c>
      <c r="E3025" s="136">
        <f>Ocorrências!E3021</f>
        <v>0</v>
      </c>
      <c r="F3025" s="136">
        <f>Ocorrências!F3021</f>
        <v>0</v>
      </c>
      <c r="G3025" s="135">
        <f>Ocorrências!A3021</f>
        <v>0</v>
      </c>
      <c r="H3025" s="136">
        <f>Ocorrências!H3021</f>
        <v>0</v>
      </c>
    </row>
    <row r="3026" spans="1:8" x14ac:dyDescent="0.2">
      <c r="A3026" s="156">
        <f>Ocorrências!G3022</f>
        <v>0</v>
      </c>
      <c r="B3026" s="136">
        <f>Ocorrências!B3022</f>
        <v>0</v>
      </c>
      <c r="C3026" s="136">
        <f>Ocorrências!C3022</f>
        <v>0</v>
      </c>
      <c r="D3026" s="136">
        <f>Ocorrências!D3022</f>
        <v>0</v>
      </c>
      <c r="E3026" s="136">
        <f>Ocorrências!E3022</f>
        <v>0</v>
      </c>
      <c r="F3026" s="136">
        <f>Ocorrências!F3022</f>
        <v>0</v>
      </c>
      <c r="G3026" s="135">
        <f>Ocorrências!A3022</f>
        <v>0</v>
      </c>
      <c r="H3026" s="136">
        <f>Ocorrências!H3022</f>
        <v>0</v>
      </c>
    </row>
    <row r="3027" spans="1:8" x14ac:dyDescent="0.2">
      <c r="A3027" s="156">
        <f>Ocorrências!G3023</f>
        <v>0</v>
      </c>
      <c r="B3027" s="136">
        <f>Ocorrências!B3023</f>
        <v>0</v>
      </c>
      <c r="C3027" s="136">
        <f>Ocorrências!C3023</f>
        <v>0</v>
      </c>
      <c r="D3027" s="136">
        <f>Ocorrências!D3023</f>
        <v>0</v>
      </c>
      <c r="E3027" s="136">
        <f>Ocorrências!E3023</f>
        <v>0</v>
      </c>
      <c r="F3027" s="136">
        <f>Ocorrências!F3023</f>
        <v>0</v>
      </c>
      <c r="G3027" s="135">
        <f>Ocorrências!A3023</f>
        <v>0</v>
      </c>
      <c r="H3027" s="136">
        <f>Ocorrências!H3023</f>
        <v>0</v>
      </c>
    </row>
    <row r="3028" spans="1:8" x14ac:dyDescent="0.2">
      <c r="A3028" s="156">
        <f>Ocorrências!G3024</f>
        <v>0</v>
      </c>
      <c r="B3028" s="136">
        <f>Ocorrências!B3024</f>
        <v>0</v>
      </c>
      <c r="C3028" s="136">
        <f>Ocorrências!C3024</f>
        <v>0</v>
      </c>
      <c r="D3028" s="136">
        <f>Ocorrências!D3024</f>
        <v>0</v>
      </c>
      <c r="E3028" s="136">
        <f>Ocorrências!E3024</f>
        <v>0</v>
      </c>
      <c r="F3028" s="136">
        <f>Ocorrências!F3024</f>
        <v>0</v>
      </c>
      <c r="G3028" s="135">
        <f>Ocorrências!A3024</f>
        <v>0</v>
      </c>
      <c r="H3028" s="136">
        <f>Ocorrências!H3024</f>
        <v>0</v>
      </c>
    </row>
    <row r="3029" spans="1:8" x14ac:dyDescent="0.2">
      <c r="A3029" s="156">
        <f>Ocorrências!G3025</f>
        <v>0</v>
      </c>
      <c r="B3029" s="136">
        <f>Ocorrências!B3025</f>
        <v>0</v>
      </c>
      <c r="C3029" s="136">
        <f>Ocorrências!C3025</f>
        <v>0</v>
      </c>
      <c r="D3029" s="136">
        <f>Ocorrências!D3025</f>
        <v>0</v>
      </c>
      <c r="E3029" s="136">
        <f>Ocorrências!E3025</f>
        <v>0</v>
      </c>
      <c r="F3029" s="136">
        <f>Ocorrências!F3025</f>
        <v>0</v>
      </c>
      <c r="G3029" s="135">
        <f>Ocorrências!A3025</f>
        <v>0</v>
      </c>
      <c r="H3029" s="136">
        <f>Ocorrências!H3025</f>
        <v>0</v>
      </c>
    </row>
    <row r="3030" spans="1:8" x14ac:dyDescent="0.2">
      <c r="A3030" s="156">
        <f>Ocorrências!G3026</f>
        <v>0</v>
      </c>
      <c r="B3030" s="136">
        <f>Ocorrências!B3026</f>
        <v>0</v>
      </c>
      <c r="C3030" s="136">
        <f>Ocorrências!C3026</f>
        <v>0</v>
      </c>
      <c r="D3030" s="136">
        <f>Ocorrências!D3026</f>
        <v>0</v>
      </c>
      <c r="E3030" s="136">
        <f>Ocorrências!E3026</f>
        <v>0</v>
      </c>
      <c r="F3030" s="136">
        <f>Ocorrências!F3026</f>
        <v>0</v>
      </c>
      <c r="G3030" s="135">
        <f>Ocorrências!A3026</f>
        <v>0</v>
      </c>
      <c r="H3030" s="136">
        <f>Ocorrências!H3026</f>
        <v>0</v>
      </c>
    </row>
    <row r="3031" spans="1:8" x14ac:dyDescent="0.2">
      <c r="A3031" s="156">
        <f>Ocorrências!G3027</f>
        <v>0</v>
      </c>
      <c r="B3031" s="136">
        <f>Ocorrências!B3027</f>
        <v>0</v>
      </c>
      <c r="C3031" s="136">
        <f>Ocorrências!C3027</f>
        <v>0</v>
      </c>
      <c r="D3031" s="136">
        <f>Ocorrências!D3027</f>
        <v>0</v>
      </c>
      <c r="E3031" s="136">
        <f>Ocorrências!E3027</f>
        <v>0</v>
      </c>
      <c r="F3031" s="136">
        <f>Ocorrências!F3027</f>
        <v>0</v>
      </c>
      <c r="G3031" s="135">
        <f>Ocorrências!A3027</f>
        <v>0</v>
      </c>
      <c r="H3031" s="136">
        <f>Ocorrências!H3027</f>
        <v>0</v>
      </c>
    </row>
    <row r="3032" spans="1:8" x14ac:dyDescent="0.2">
      <c r="A3032" s="156">
        <f>Ocorrências!G3028</f>
        <v>0</v>
      </c>
      <c r="B3032" s="136">
        <f>Ocorrências!B3028</f>
        <v>0</v>
      </c>
      <c r="C3032" s="136">
        <f>Ocorrências!C3028</f>
        <v>0</v>
      </c>
      <c r="D3032" s="136">
        <f>Ocorrências!D3028</f>
        <v>0</v>
      </c>
      <c r="E3032" s="136">
        <f>Ocorrências!E3028</f>
        <v>0</v>
      </c>
      <c r="F3032" s="136">
        <f>Ocorrências!F3028</f>
        <v>0</v>
      </c>
      <c r="G3032" s="135">
        <f>Ocorrências!A3028</f>
        <v>0</v>
      </c>
      <c r="H3032" s="136">
        <f>Ocorrências!H3028</f>
        <v>0</v>
      </c>
    </row>
    <row r="3033" spans="1:8" x14ac:dyDescent="0.2">
      <c r="A3033" s="156">
        <f>Ocorrências!G3029</f>
        <v>0</v>
      </c>
      <c r="B3033" s="136">
        <f>Ocorrências!B3029</f>
        <v>0</v>
      </c>
      <c r="C3033" s="136">
        <f>Ocorrências!C3029</f>
        <v>0</v>
      </c>
      <c r="D3033" s="136">
        <f>Ocorrências!D3029</f>
        <v>0</v>
      </c>
      <c r="E3033" s="136">
        <f>Ocorrências!E3029</f>
        <v>0</v>
      </c>
      <c r="F3033" s="136">
        <f>Ocorrências!F3029</f>
        <v>0</v>
      </c>
      <c r="G3033" s="135">
        <f>Ocorrências!A3029</f>
        <v>0</v>
      </c>
      <c r="H3033" s="136">
        <f>Ocorrências!H3029</f>
        <v>0</v>
      </c>
    </row>
    <row r="3034" spans="1:8" x14ac:dyDescent="0.2">
      <c r="A3034" s="156">
        <f>Ocorrências!G3030</f>
        <v>0</v>
      </c>
      <c r="B3034" s="136">
        <f>Ocorrências!B3030</f>
        <v>0</v>
      </c>
      <c r="C3034" s="136">
        <f>Ocorrências!C3030</f>
        <v>0</v>
      </c>
      <c r="D3034" s="136">
        <f>Ocorrências!D3030</f>
        <v>0</v>
      </c>
      <c r="E3034" s="136">
        <f>Ocorrências!E3030</f>
        <v>0</v>
      </c>
      <c r="F3034" s="136">
        <f>Ocorrências!F3030</f>
        <v>0</v>
      </c>
      <c r="G3034" s="135">
        <f>Ocorrências!A3030</f>
        <v>0</v>
      </c>
      <c r="H3034" s="136">
        <f>Ocorrências!H3030</f>
        <v>0</v>
      </c>
    </row>
    <row r="3035" spans="1:8" x14ac:dyDescent="0.2">
      <c r="A3035" s="156">
        <f>Ocorrências!G3031</f>
        <v>0</v>
      </c>
      <c r="B3035" s="136">
        <f>Ocorrências!B3031</f>
        <v>0</v>
      </c>
      <c r="C3035" s="136">
        <f>Ocorrências!C3031</f>
        <v>0</v>
      </c>
      <c r="D3035" s="136">
        <f>Ocorrências!D3031</f>
        <v>0</v>
      </c>
      <c r="E3035" s="136">
        <f>Ocorrências!E3031</f>
        <v>0</v>
      </c>
      <c r="F3035" s="136">
        <f>Ocorrências!F3031</f>
        <v>0</v>
      </c>
      <c r="G3035" s="135">
        <f>Ocorrências!A3031</f>
        <v>0</v>
      </c>
      <c r="H3035" s="136">
        <f>Ocorrências!H3031</f>
        <v>0</v>
      </c>
    </row>
    <row r="3036" spans="1:8" x14ac:dyDescent="0.2">
      <c r="A3036" s="156">
        <f>Ocorrências!G3032</f>
        <v>0</v>
      </c>
      <c r="B3036" s="136">
        <f>Ocorrências!B3032</f>
        <v>0</v>
      </c>
      <c r="C3036" s="136">
        <f>Ocorrências!C3032</f>
        <v>0</v>
      </c>
      <c r="D3036" s="136">
        <f>Ocorrências!D3032</f>
        <v>0</v>
      </c>
      <c r="E3036" s="136">
        <f>Ocorrências!E3032</f>
        <v>0</v>
      </c>
      <c r="F3036" s="136">
        <f>Ocorrências!F3032</f>
        <v>0</v>
      </c>
      <c r="G3036" s="135">
        <f>Ocorrências!A3032</f>
        <v>0</v>
      </c>
      <c r="H3036" s="136">
        <f>Ocorrências!H3032</f>
        <v>0</v>
      </c>
    </row>
    <row r="3037" spans="1:8" x14ac:dyDescent="0.2">
      <c r="A3037" s="156">
        <f>Ocorrências!G3033</f>
        <v>0</v>
      </c>
      <c r="B3037" s="136">
        <f>Ocorrências!B3033</f>
        <v>0</v>
      </c>
      <c r="C3037" s="136">
        <f>Ocorrências!C3033</f>
        <v>0</v>
      </c>
      <c r="D3037" s="136">
        <f>Ocorrências!D3033</f>
        <v>0</v>
      </c>
      <c r="E3037" s="136">
        <f>Ocorrências!E3033</f>
        <v>0</v>
      </c>
      <c r="F3037" s="136">
        <f>Ocorrências!F3033</f>
        <v>0</v>
      </c>
      <c r="G3037" s="135">
        <f>Ocorrências!A3033</f>
        <v>0</v>
      </c>
      <c r="H3037" s="136">
        <f>Ocorrências!H3033</f>
        <v>0</v>
      </c>
    </row>
    <row r="3038" spans="1:8" x14ac:dyDescent="0.2">
      <c r="A3038" s="156">
        <f>Ocorrências!G3034</f>
        <v>0</v>
      </c>
      <c r="B3038" s="136">
        <f>Ocorrências!B3034</f>
        <v>0</v>
      </c>
      <c r="C3038" s="136">
        <f>Ocorrências!C3034</f>
        <v>0</v>
      </c>
      <c r="D3038" s="136">
        <f>Ocorrências!D3034</f>
        <v>0</v>
      </c>
      <c r="E3038" s="136">
        <f>Ocorrências!E3034</f>
        <v>0</v>
      </c>
      <c r="F3038" s="136">
        <f>Ocorrências!F3034</f>
        <v>0</v>
      </c>
      <c r="G3038" s="135">
        <f>Ocorrências!A3034</f>
        <v>0</v>
      </c>
      <c r="H3038" s="136">
        <f>Ocorrências!H3034</f>
        <v>0</v>
      </c>
    </row>
    <row r="3039" spans="1:8" x14ac:dyDescent="0.2">
      <c r="A3039" s="156">
        <f>Ocorrências!G3035</f>
        <v>0</v>
      </c>
      <c r="B3039" s="136">
        <f>Ocorrências!B3035</f>
        <v>0</v>
      </c>
      <c r="C3039" s="136">
        <f>Ocorrências!C3035</f>
        <v>0</v>
      </c>
      <c r="D3039" s="136">
        <f>Ocorrências!D3035</f>
        <v>0</v>
      </c>
      <c r="E3039" s="136">
        <f>Ocorrências!E3035</f>
        <v>0</v>
      </c>
      <c r="F3039" s="136">
        <f>Ocorrências!F3035</f>
        <v>0</v>
      </c>
      <c r="G3039" s="135">
        <f>Ocorrências!A3035</f>
        <v>0</v>
      </c>
      <c r="H3039" s="136">
        <f>Ocorrências!H3035</f>
        <v>0</v>
      </c>
    </row>
    <row r="3040" spans="1:8" x14ac:dyDescent="0.2">
      <c r="A3040" s="156">
        <f>Ocorrências!G3036</f>
        <v>0</v>
      </c>
      <c r="B3040" s="136">
        <f>Ocorrências!B3036</f>
        <v>0</v>
      </c>
      <c r="C3040" s="136">
        <f>Ocorrências!C3036</f>
        <v>0</v>
      </c>
      <c r="D3040" s="136">
        <f>Ocorrências!D3036</f>
        <v>0</v>
      </c>
      <c r="E3040" s="136">
        <f>Ocorrências!E3036</f>
        <v>0</v>
      </c>
      <c r="F3040" s="136">
        <f>Ocorrências!F3036</f>
        <v>0</v>
      </c>
      <c r="G3040" s="135">
        <f>Ocorrências!A3036</f>
        <v>0</v>
      </c>
      <c r="H3040" s="136">
        <f>Ocorrências!H3036</f>
        <v>0</v>
      </c>
    </row>
    <row r="3041" spans="1:8" x14ac:dyDescent="0.2">
      <c r="A3041" s="156">
        <f>Ocorrências!G3037</f>
        <v>0</v>
      </c>
      <c r="B3041" s="136">
        <f>Ocorrências!B3037</f>
        <v>0</v>
      </c>
      <c r="C3041" s="136">
        <f>Ocorrências!C3037</f>
        <v>0</v>
      </c>
      <c r="D3041" s="136">
        <f>Ocorrências!D3037</f>
        <v>0</v>
      </c>
      <c r="E3041" s="136">
        <f>Ocorrências!E3037</f>
        <v>0</v>
      </c>
      <c r="F3041" s="136">
        <f>Ocorrências!F3037</f>
        <v>0</v>
      </c>
      <c r="G3041" s="135">
        <f>Ocorrências!A3037</f>
        <v>0</v>
      </c>
      <c r="H3041" s="136">
        <f>Ocorrências!H3037</f>
        <v>0</v>
      </c>
    </row>
    <row r="3042" spans="1:8" x14ac:dyDescent="0.2">
      <c r="A3042" s="156">
        <f>Ocorrências!G3038</f>
        <v>0</v>
      </c>
      <c r="B3042" s="136">
        <f>Ocorrências!B3038</f>
        <v>0</v>
      </c>
      <c r="C3042" s="136">
        <f>Ocorrências!C3038</f>
        <v>0</v>
      </c>
      <c r="D3042" s="136">
        <f>Ocorrências!D3038</f>
        <v>0</v>
      </c>
      <c r="E3042" s="136">
        <f>Ocorrências!E3038</f>
        <v>0</v>
      </c>
      <c r="F3042" s="136">
        <f>Ocorrências!F3038</f>
        <v>0</v>
      </c>
      <c r="G3042" s="135">
        <f>Ocorrências!A3038</f>
        <v>0</v>
      </c>
      <c r="H3042" s="136">
        <f>Ocorrências!H3038</f>
        <v>0</v>
      </c>
    </row>
    <row r="3043" spans="1:8" x14ac:dyDescent="0.2">
      <c r="A3043" s="156">
        <f>Ocorrências!G3039</f>
        <v>0</v>
      </c>
      <c r="B3043" s="136">
        <f>Ocorrências!B3039</f>
        <v>0</v>
      </c>
      <c r="C3043" s="136">
        <f>Ocorrências!C3039</f>
        <v>0</v>
      </c>
      <c r="D3043" s="136">
        <f>Ocorrências!D3039</f>
        <v>0</v>
      </c>
      <c r="E3043" s="136">
        <f>Ocorrências!E3039</f>
        <v>0</v>
      </c>
      <c r="F3043" s="136">
        <f>Ocorrências!F3039</f>
        <v>0</v>
      </c>
      <c r="G3043" s="135">
        <f>Ocorrências!A3039</f>
        <v>0</v>
      </c>
      <c r="H3043" s="136">
        <f>Ocorrências!H3039</f>
        <v>0</v>
      </c>
    </row>
    <row r="3044" spans="1:8" x14ac:dyDescent="0.2">
      <c r="A3044" s="156">
        <f>Ocorrências!G3040</f>
        <v>0</v>
      </c>
      <c r="B3044" s="136">
        <f>Ocorrências!B3040</f>
        <v>0</v>
      </c>
      <c r="C3044" s="136">
        <f>Ocorrências!C3040</f>
        <v>0</v>
      </c>
      <c r="D3044" s="136">
        <f>Ocorrências!D3040</f>
        <v>0</v>
      </c>
      <c r="E3044" s="136">
        <f>Ocorrências!E3040</f>
        <v>0</v>
      </c>
      <c r="F3044" s="136">
        <f>Ocorrências!F3040</f>
        <v>0</v>
      </c>
      <c r="G3044" s="135">
        <f>Ocorrências!A3040</f>
        <v>0</v>
      </c>
      <c r="H3044" s="136">
        <f>Ocorrências!H3040</f>
        <v>0</v>
      </c>
    </row>
    <row r="3045" spans="1:8" x14ac:dyDescent="0.2">
      <c r="A3045" s="156">
        <f>Ocorrências!G3041</f>
        <v>0</v>
      </c>
      <c r="B3045" s="136">
        <f>Ocorrências!B3041</f>
        <v>0</v>
      </c>
      <c r="C3045" s="136">
        <f>Ocorrências!C3041</f>
        <v>0</v>
      </c>
      <c r="D3045" s="136">
        <f>Ocorrências!D3041</f>
        <v>0</v>
      </c>
      <c r="E3045" s="136">
        <f>Ocorrências!E3041</f>
        <v>0</v>
      </c>
      <c r="F3045" s="136">
        <f>Ocorrências!F3041</f>
        <v>0</v>
      </c>
      <c r="G3045" s="135">
        <f>Ocorrências!A3041</f>
        <v>0</v>
      </c>
      <c r="H3045" s="136">
        <f>Ocorrências!H3041</f>
        <v>0</v>
      </c>
    </row>
    <row r="3046" spans="1:8" x14ac:dyDescent="0.2">
      <c r="A3046" s="156">
        <f>Ocorrências!G3042</f>
        <v>0</v>
      </c>
      <c r="B3046" s="136">
        <f>Ocorrências!B3042</f>
        <v>0</v>
      </c>
      <c r="C3046" s="136">
        <f>Ocorrências!C3042</f>
        <v>0</v>
      </c>
      <c r="D3046" s="136">
        <f>Ocorrências!D3042</f>
        <v>0</v>
      </c>
      <c r="E3046" s="136">
        <f>Ocorrências!E3042</f>
        <v>0</v>
      </c>
      <c r="F3046" s="136">
        <f>Ocorrências!F3042</f>
        <v>0</v>
      </c>
      <c r="G3046" s="135">
        <f>Ocorrências!A3042</f>
        <v>0</v>
      </c>
      <c r="H3046" s="136">
        <f>Ocorrências!H3042</f>
        <v>0</v>
      </c>
    </row>
    <row r="3047" spans="1:8" x14ac:dyDescent="0.2">
      <c r="A3047" s="156">
        <f>Ocorrências!G3043</f>
        <v>0</v>
      </c>
      <c r="B3047" s="136">
        <f>Ocorrências!B3043</f>
        <v>0</v>
      </c>
      <c r="C3047" s="136">
        <f>Ocorrências!C3043</f>
        <v>0</v>
      </c>
      <c r="D3047" s="136">
        <f>Ocorrências!D3043</f>
        <v>0</v>
      </c>
      <c r="E3047" s="136">
        <f>Ocorrências!E3043</f>
        <v>0</v>
      </c>
      <c r="F3047" s="136">
        <f>Ocorrências!F3043</f>
        <v>0</v>
      </c>
      <c r="G3047" s="135">
        <f>Ocorrências!A3043</f>
        <v>0</v>
      </c>
      <c r="H3047" s="136">
        <f>Ocorrências!H3043</f>
        <v>0</v>
      </c>
    </row>
    <row r="3048" spans="1:8" x14ac:dyDescent="0.2">
      <c r="A3048" s="156">
        <f>Ocorrências!G3044</f>
        <v>0</v>
      </c>
      <c r="B3048" s="136">
        <f>Ocorrências!B3044</f>
        <v>0</v>
      </c>
      <c r="C3048" s="136">
        <f>Ocorrências!C3044</f>
        <v>0</v>
      </c>
      <c r="D3048" s="136">
        <f>Ocorrências!D3044</f>
        <v>0</v>
      </c>
      <c r="E3048" s="136">
        <f>Ocorrências!E3044</f>
        <v>0</v>
      </c>
      <c r="F3048" s="136">
        <f>Ocorrências!F3044</f>
        <v>0</v>
      </c>
      <c r="G3048" s="135">
        <f>Ocorrências!A3044</f>
        <v>0</v>
      </c>
      <c r="H3048" s="136">
        <f>Ocorrências!H3044</f>
        <v>0</v>
      </c>
    </row>
    <row r="3049" spans="1:8" x14ac:dyDescent="0.2">
      <c r="A3049" s="156">
        <f>Ocorrências!G3045</f>
        <v>0</v>
      </c>
      <c r="B3049" s="136">
        <f>Ocorrências!B3045</f>
        <v>0</v>
      </c>
      <c r="C3049" s="136">
        <f>Ocorrências!C3045</f>
        <v>0</v>
      </c>
      <c r="D3049" s="136">
        <f>Ocorrências!D3045</f>
        <v>0</v>
      </c>
      <c r="E3049" s="136">
        <f>Ocorrências!E3045</f>
        <v>0</v>
      </c>
      <c r="F3049" s="136">
        <f>Ocorrências!F3045</f>
        <v>0</v>
      </c>
      <c r="G3049" s="135">
        <f>Ocorrências!A3045</f>
        <v>0</v>
      </c>
      <c r="H3049" s="136">
        <f>Ocorrências!H3045</f>
        <v>0</v>
      </c>
    </row>
    <row r="3050" spans="1:8" x14ac:dyDescent="0.2">
      <c r="A3050" s="156">
        <f>Ocorrências!G3046</f>
        <v>0</v>
      </c>
      <c r="B3050" s="136">
        <f>Ocorrências!B3046</f>
        <v>0</v>
      </c>
      <c r="C3050" s="136">
        <f>Ocorrências!C3046</f>
        <v>0</v>
      </c>
      <c r="D3050" s="136">
        <f>Ocorrências!D3046</f>
        <v>0</v>
      </c>
      <c r="E3050" s="136">
        <f>Ocorrências!E3046</f>
        <v>0</v>
      </c>
      <c r="F3050" s="136">
        <f>Ocorrências!F3046</f>
        <v>0</v>
      </c>
      <c r="G3050" s="135">
        <f>Ocorrências!A3046</f>
        <v>0</v>
      </c>
      <c r="H3050" s="136">
        <f>Ocorrências!H3046</f>
        <v>0</v>
      </c>
    </row>
    <row r="3051" spans="1:8" x14ac:dyDescent="0.2">
      <c r="A3051" s="156">
        <f>Ocorrências!G3047</f>
        <v>0</v>
      </c>
      <c r="B3051" s="136">
        <f>Ocorrências!B3047</f>
        <v>0</v>
      </c>
      <c r="C3051" s="136">
        <f>Ocorrências!C3047</f>
        <v>0</v>
      </c>
      <c r="D3051" s="136">
        <f>Ocorrências!D3047</f>
        <v>0</v>
      </c>
      <c r="E3051" s="136">
        <f>Ocorrências!E3047</f>
        <v>0</v>
      </c>
      <c r="F3051" s="136">
        <f>Ocorrências!F3047</f>
        <v>0</v>
      </c>
      <c r="G3051" s="135">
        <f>Ocorrências!A3047</f>
        <v>0</v>
      </c>
      <c r="H3051" s="136">
        <f>Ocorrências!H3047</f>
        <v>0</v>
      </c>
    </row>
    <row r="3052" spans="1:8" x14ac:dyDescent="0.2">
      <c r="A3052" s="156">
        <f>Ocorrências!G3048</f>
        <v>0</v>
      </c>
      <c r="B3052" s="136">
        <f>Ocorrências!B3048</f>
        <v>0</v>
      </c>
      <c r="C3052" s="136">
        <f>Ocorrências!C3048</f>
        <v>0</v>
      </c>
      <c r="D3052" s="136">
        <f>Ocorrências!D3048</f>
        <v>0</v>
      </c>
      <c r="E3052" s="136">
        <f>Ocorrências!E3048</f>
        <v>0</v>
      </c>
      <c r="F3052" s="136">
        <f>Ocorrências!F3048</f>
        <v>0</v>
      </c>
      <c r="G3052" s="135">
        <f>Ocorrências!A3048</f>
        <v>0</v>
      </c>
      <c r="H3052" s="136">
        <f>Ocorrências!H3048</f>
        <v>0</v>
      </c>
    </row>
    <row r="3053" spans="1:8" x14ac:dyDescent="0.2">
      <c r="A3053" s="156">
        <f>Ocorrências!G3049</f>
        <v>0</v>
      </c>
      <c r="B3053" s="136">
        <f>Ocorrências!B3049</f>
        <v>0</v>
      </c>
      <c r="C3053" s="136">
        <f>Ocorrências!C3049</f>
        <v>0</v>
      </c>
      <c r="D3053" s="136">
        <f>Ocorrências!D3049</f>
        <v>0</v>
      </c>
      <c r="E3053" s="136">
        <f>Ocorrências!E3049</f>
        <v>0</v>
      </c>
      <c r="F3053" s="136">
        <f>Ocorrências!F3049</f>
        <v>0</v>
      </c>
      <c r="G3053" s="135">
        <f>Ocorrências!A3049</f>
        <v>0</v>
      </c>
      <c r="H3053" s="136">
        <f>Ocorrências!H3049</f>
        <v>0</v>
      </c>
    </row>
    <row r="3054" spans="1:8" x14ac:dyDescent="0.2">
      <c r="A3054" s="156">
        <f>Ocorrências!G3050</f>
        <v>0</v>
      </c>
      <c r="B3054" s="136">
        <f>Ocorrências!B3050</f>
        <v>0</v>
      </c>
      <c r="C3054" s="136">
        <f>Ocorrências!C3050</f>
        <v>0</v>
      </c>
      <c r="D3054" s="136">
        <f>Ocorrências!D3050</f>
        <v>0</v>
      </c>
      <c r="E3054" s="136">
        <f>Ocorrências!E3050</f>
        <v>0</v>
      </c>
      <c r="F3054" s="136">
        <f>Ocorrências!F3050</f>
        <v>0</v>
      </c>
      <c r="G3054" s="135">
        <f>Ocorrências!A3050</f>
        <v>0</v>
      </c>
      <c r="H3054" s="136">
        <f>Ocorrências!H3050</f>
        <v>0</v>
      </c>
    </row>
    <row r="3055" spans="1:8" x14ac:dyDescent="0.2">
      <c r="A3055" s="156">
        <f>Ocorrências!G3051</f>
        <v>0</v>
      </c>
      <c r="B3055" s="136">
        <f>Ocorrências!B3051</f>
        <v>0</v>
      </c>
      <c r="C3055" s="136">
        <f>Ocorrências!C3051</f>
        <v>0</v>
      </c>
      <c r="D3055" s="136">
        <f>Ocorrências!D3051</f>
        <v>0</v>
      </c>
      <c r="E3055" s="136">
        <f>Ocorrências!E3051</f>
        <v>0</v>
      </c>
      <c r="F3055" s="136">
        <f>Ocorrências!F3051</f>
        <v>0</v>
      </c>
      <c r="G3055" s="135">
        <f>Ocorrências!A3051</f>
        <v>0</v>
      </c>
      <c r="H3055" s="136">
        <f>Ocorrências!H3051</f>
        <v>0</v>
      </c>
    </row>
    <row r="3056" spans="1:8" x14ac:dyDescent="0.2">
      <c r="A3056" s="156">
        <f>Ocorrências!G3052</f>
        <v>0</v>
      </c>
      <c r="B3056" s="136">
        <f>Ocorrências!B3052</f>
        <v>0</v>
      </c>
      <c r="C3056" s="136">
        <f>Ocorrências!C3052</f>
        <v>0</v>
      </c>
      <c r="D3056" s="136">
        <f>Ocorrências!D3052</f>
        <v>0</v>
      </c>
      <c r="E3056" s="136">
        <f>Ocorrências!E3052</f>
        <v>0</v>
      </c>
      <c r="F3056" s="136">
        <f>Ocorrências!F3052</f>
        <v>0</v>
      </c>
      <c r="G3056" s="135">
        <f>Ocorrências!A3052</f>
        <v>0</v>
      </c>
      <c r="H3056" s="136">
        <f>Ocorrências!H3052</f>
        <v>0</v>
      </c>
    </row>
    <row r="3057" spans="1:8" x14ac:dyDescent="0.2">
      <c r="A3057" s="156">
        <f>Ocorrências!G3053</f>
        <v>0</v>
      </c>
      <c r="B3057" s="136">
        <f>Ocorrências!B3053</f>
        <v>0</v>
      </c>
      <c r="C3057" s="136">
        <f>Ocorrências!C3053</f>
        <v>0</v>
      </c>
      <c r="D3057" s="136">
        <f>Ocorrências!D3053</f>
        <v>0</v>
      </c>
      <c r="E3057" s="136">
        <f>Ocorrências!E3053</f>
        <v>0</v>
      </c>
      <c r="F3057" s="136">
        <f>Ocorrências!F3053</f>
        <v>0</v>
      </c>
      <c r="G3057" s="135">
        <f>Ocorrências!A3053</f>
        <v>0</v>
      </c>
      <c r="H3057" s="136">
        <f>Ocorrências!H3053</f>
        <v>0</v>
      </c>
    </row>
    <row r="3058" spans="1:8" x14ac:dyDescent="0.2">
      <c r="A3058" s="156">
        <f>Ocorrências!G3054</f>
        <v>0</v>
      </c>
      <c r="B3058" s="136">
        <f>Ocorrências!B3054</f>
        <v>0</v>
      </c>
      <c r="C3058" s="136">
        <f>Ocorrências!C3054</f>
        <v>0</v>
      </c>
      <c r="D3058" s="136">
        <f>Ocorrências!D3054</f>
        <v>0</v>
      </c>
      <c r="E3058" s="136">
        <f>Ocorrências!E3054</f>
        <v>0</v>
      </c>
      <c r="F3058" s="136">
        <f>Ocorrências!F3054</f>
        <v>0</v>
      </c>
      <c r="G3058" s="135">
        <f>Ocorrências!A3054</f>
        <v>0</v>
      </c>
      <c r="H3058" s="136">
        <f>Ocorrências!H3054</f>
        <v>0</v>
      </c>
    </row>
    <row r="3059" spans="1:8" x14ac:dyDescent="0.2">
      <c r="A3059" s="156">
        <f>Ocorrências!G3055</f>
        <v>0</v>
      </c>
      <c r="B3059" s="136">
        <f>Ocorrências!B3055</f>
        <v>0</v>
      </c>
      <c r="C3059" s="136">
        <f>Ocorrências!C3055</f>
        <v>0</v>
      </c>
      <c r="D3059" s="136">
        <f>Ocorrências!D3055</f>
        <v>0</v>
      </c>
      <c r="E3059" s="136">
        <f>Ocorrências!E3055</f>
        <v>0</v>
      </c>
      <c r="F3059" s="136">
        <f>Ocorrências!F3055</f>
        <v>0</v>
      </c>
      <c r="G3059" s="135">
        <f>Ocorrências!A3055</f>
        <v>0</v>
      </c>
      <c r="H3059" s="136">
        <f>Ocorrências!H3055</f>
        <v>0</v>
      </c>
    </row>
    <row r="3060" spans="1:8" x14ac:dyDescent="0.2">
      <c r="A3060" s="156">
        <f>Ocorrências!G3056</f>
        <v>0</v>
      </c>
      <c r="B3060" s="136">
        <f>Ocorrências!B3056</f>
        <v>0</v>
      </c>
      <c r="C3060" s="136">
        <f>Ocorrências!C3056</f>
        <v>0</v>
      </c>
      <c r="D3060" s="136">
        <f>Ocorrências!D3056</f>
        <v>0</v>
      </c>
      <c r="E3060" s="136">
        <f>Ocorrências!E3056</f>
        <v>0</v>
      </c>
      <c r="F3060" s="136">
        <f>Ocorrências!F3056</f>
        <v>0</v>
      </c>
      <c r="G3060" s="135">
        <f>Ocorrências!A3056</f>
        <v>0</v>
      </c>
      <c r="H3060" s="136">
        <f>Ocorrências!H3056</f>
        <v>0</v>
      </c>
    </row>
    <row r="3061" spans="1:8" x14ac:dyDescent="0.2">
      <c r="A3061" s="156">
        <f>Ocorrências!G3057</f>
        <v>0</v>
      </c>
      <c r="B3061" s="136">
        <f>Ocorrências!B3057</f>
        <v>0</v>
      </c>
      <c r="C3061" s="136">
        <f>Ocorrências!C3057</f>
        <v>0</v>
      </c>
      <c r="D3061" s="136">
        <f>Ocorrências!D3057</f>
        <v>0</v>
      </c>
      <c r="E3061" s="136">
        <f>Ocorrências!E3057</f>
        <v>0</v>
      </c>
      <c r="F3061" s="136">
        <f>Ocorrências!F3057</f>
        <v>0</v>
      </c>
      <c r="G3061" s="135">
        <f>Ocorrências!A3057</f>
        <v>0</v>
      </c>
      <c r="H3061" s="136">
        <f>Ocorrências!H3057</f>
        <v>0</v>
      </c>
    </row>
    <row r="3062" spans="1:8" x14ac:dyDescent="0.2">
      <c r="A3062" s="156">
        <f>Ocorrências!G3058</f>
        <v>0</v>
      </c>
      <c r="B3062" s="136">
        <f>Ocorrências!B3058</f>
        <v>0</v>
      </c>
      <c r="C3062" s="136">
        <f>Ocorrências!C3058</f>
        <v>0</v>
      </c>
      <c r="D3062" s="136">
        <f>Ocorrências!D3058</f>
        <v>0</v>
      </c>
      <c r="E3062" s="136">
        <f>Ocorrências!E3058</f>
        <v>0</v>
      </c>
      <c r="F3062" s="136">
        <f>Ocorrências!F3058</f>
        <v>0</v>
      </c>
      <c r="G3062" s="135">
        <f>Ocorrências!A3058</f>
        <v>0</v>
      </c>
      <c r="H3062" s="136">
        <f>Ocorrências!H3058</f>
        <v>0</v>
      </c>
    </row>
    <row r="3063" spans="1:8" x14ac:dyDescent="0.2">
      <c r="A3063" s="156">
        <f>Ocorrências!G3059</f>
        <v>0</v>
      </c>
      <c r="B3063" s="136">
        <f>Ocorrências!B3059</f>
        <v>0</v>
      </c>
      <c r="C3063" s="136">
        <f>Ocorrências!C3059</f>
        <v>0</v>
      </c>
      <c r="D3063" s="136">
        <f>Ocorrências!D3059</f>
        <v>0</v>
      </c>
      <c r="E3063" s="136">
        <f>Ocorrências!E3059</f>
        <v>0</v>
      </c>
      <c r="F3063" s="136">
        <f>Ocorrências!F3059</f>
        <v>0</v>
      </c>
      <c r="G3063" s="135">
        <f>Ocorrências!A3059</f>
        <v>0</v>
      </c>
      <c r="H3063" s="136">
        <f>Ocorrências!H3059</f>
        <v>0</v>
      </c>
    </row>
    <row r="3064" spans="1:8" x14ac:dyDescent="0.2">
      <c r="A3064" s="156">
        <f>Ocorrências!G3060</f>
        <v>0</v>
      </c>
      <c r="B3064" s="136">
        <f>Ocorrências!B3060</f>
        <v>0</v>
      </c>
      <c r="C3064" s="136">
        <f>Ocorrências!C3060</f>
        <v>0</v>
      </c>
      <c r="D3064" s="136">
        <f>Ocorrências!D3060</f>
        <v>0</v>
      </c>
      <c r="E3064" s="136">
        <f>Ocorrências!E3060</f>
        <v>0</v>
      </c>
      <c r="F3064" s="136">
        <f>Ocorrências!F3060</f>
        <v>0</v>
      </c>
      <c r="G3064" s="135">
        <f>Ocorrências!A3060</f>
        <v>0</v>
      </c>
      <c r="H3064" s="136">
        <f>Ocorrências!H3060</f>
        <v>0</v>
      </c>
    </row>
    <row r="3065" spans="1:8" x14ac:dyDescent="0.2">
      <c r="A3065" s="156">
        <f>Ocorrências!G3061</f>
        <v>0</v>
      </c>
      <c r="B3065" s="136">
        <f>Ocorrências!B3061</f>
        <v>0</v>
      </c>
      <c r="C3065" s="136">
        <f>Ocorrências!C3061</f>
        <v>0</v>
      </c>
      <c r="D3065" s="136">
        <f>Ocorrências!D3061</f>
        <v>0</v>
      </c>
      <c r="E3065" s="136">
        <f>Ocorrências!E3061</f>
        <v>0</v>
      </c>
      <c r="F3065" s="136">
        <f>Ocorrências!F3061</f>
        <v>0</v>
      </c>
      <c r="G3065" s="135">
        <f>Ocorrências!A3061</f>
        <v>0</v>
      </c>
      <c r="H3065" s="136">
        <f>Ocorrências!H3061</f>
        <v>0</v>
      </c>
    </row>
    <row r="3066" spans="1:8" x14ac:dyDescent="0.2">
      <c r="A3066" s="156">
        <f>Ocorrências!G3062</f>
        <v>0</v>
      </c>
      <c r="B3066" s="136">
        <f>Ocorrências!B3062</f>
        <v>0</v>
      </c>
      <c r="C3066" s="136">
        <f>Ocorrências!C3062</f>
        <v>0</v>
      </c>
      <c r="D3066" s="136">
        <f>Ocorrências!D3062</f>
        <v>0</v>
      </c>
      <c r="E3066" s="136">
        <f>Ocorrências!E3062</f>
        <v>0</v>
      </c>
      <c r="F3066" s="136">
        <f>Ocorrências!F3062</f>
        <v>0</v>
      </c>
      <c r="G3066" s="135">
        <f>Ocorrências!A3062</f>
        <v>0</v>
      </c>
      <c r="H3066" s="136">
        <f>Ocorrências!H3062</f>
        <v>0</v>
      </c>
    </row>
    <row r="3067" spans="1:8" x14ac:dyDescent="0.2">
      <c r="A3067" s="156">
        <f>Ocorrências!G3063</f>
        <v>0</v>
      </c>
      <c r="B3067" s="136">
        <f>Ocorrências!B3063</f>
        <v>0</v>
      </c>
      <c r="C3067" s="136">
        <f>Ocorrências!C3063</f>
        <v>0</v>
      </c>
      <c r="D3067" s="136">
        <f>Ocorrências!D3063</f>
        <v>0</v>
      </c>
      <c r="E3067" s="136">
        <f>Ocorrências!E3063</f>
        <v>0</v>
      </c>
      <c r="F3067" s="136">
        <f>Ocorrências!F3063</f>
        <v>0</v>
      </c>
      <c r="G3067" s="135">
        <f>Ocorrências!A3063</f>
        <v>0</v>
      </c>
      <c r="H3067" s="136">
        <f>Ocorrências!H3063</f>
        <v>0</v>
      </c>
    </row>
    <row r="3068" spans="1:8" x14ac:dyDescent="0.2">
      <c r="A3068" s="156">
        <f>Ocorrências!G3064</f>
        <v>0</v>
      </c>
      <c r="B3068" s="136">
        <f>Ocorrências!B3064</f>
        <v>0</v>
      </c>
      <c r="C3068" s="136">
        <f>Ocorrências!C3064</f>
        <v>0</v>
      </c>
      <c r="D3068" s="136">
        <f>Ocorrências!D3064</f>
        <v>0</v>
      </c>
      <c r="E3068" s="136">
        <f>Ocorrências!E3064</f>
        <v>0</v>
      </c>
      <c r="F3068" s="136">
        <f>Ocorrências!F3064</f>
        <v>0</v>
      </c>
      <c r="G3068" s="135">
        <f>Ocorrências!A3064</f>
        <v>0</v>
      </c>
      <c r="H3068" s="136">
        <f>Ocorrências!H3064</f>
        <v>0</v>
      </c>
    </row>
    <row r="3069" spans="1:8" x14ac:dyDescent="0.2">
      <c r="A3069" s="156">
        <f>Ocorrências!G3065</f>
        <v>0</v>
      </c>
      <c r="B3069" s="136">
        <f>Ocorrências!B3065</f>
        <v>0</v>
      </c>
      <c r="C3069" s="136">
        <f>Ocorrências!C3065</f>
        <v>0</v>
      </c>
      <c r="D3069" s="136">
        <f>Ocorrências!D3065</f>
        <v>0</v>
      </c>
      <c r="E3069" s="136">
        <f>Ocorrências!E3065</f>
        <v>0</v>
      </c>
      <c r="F3069" s="136">
        <f>Ocorrências!F3065</f>
        <v>0</v>
      </c>
      <c r="G3069" s="135">
        <f>Ocorrências!A3065</f>
        <v>0</v>
      </c>
      <c r="H3069" s="136">
        <f>Ocorrências!H3065</f>
        <v>0</v>
      </c>
    </row>
    <row r="3070" spans="1:8" x14ac:dyDescent="0.2">
      <c r="A3070" s="156">
        <f>Ocorrências!G3066</f>
        <v>0</v>
      </c>
      <c r="B3070" s="136">
        <f>Ocorrências!B3066</f>
        <v>0</v>
      </c>
      <c r="C3070" s="136">
        <f>Ocorrências!C3066</f>
        <v>0</v>
      </c>
      <c r="D3070" s="136">
        <f>Ocorrências!D3066</f>
        <v>0</v>
      </c>
      <c r="E3070" s="136">
        <f>Ocorrências!E3066</f>
        <v>0</v>
      </c>
      <c r="F3070" s="136">
        <f>Ocorrências!F3066</f>
        <v>0</v>
      </c>
      <c r="G3070" s="135">
        <f>Ocorrências!A3066</f>
        <v>0</v>
      </c>
      <c r="H3070" s="136">
        <f>Ocorrências!H3066</f>
        <v>0</v>
      </c>
    </row>
    <row r="3071" spans="1:8" x14ac:dyDescent="0.2">
      <c r="A3071" s="156">
        <f>Ocorrências!G3067</f>
        <v>0</v>
      </c>
      <c r="B3071" s="136">
        <f>Ocorrências!B3067</f>
        <v>0</v>
      </c>
      <c r="C3071" s="136">
        <f>Ocorrências!C3067</f>
        <v>0</v>
      </c>
      <c r="D3071" s="136">
        <f>Ocorrências!D3067</f>
        <v>0</v>
      </c>
      <c r="E3071" s="136">
        <f>Ocorrências!E3067</f>
        <v>0</v>
      </c>
      <c r="F3071" s="136">
        <f>Ocorrências!F3067</f>
        <v>0</v>
      </c>
      <c r="G3071" s="135">
        <f>Ocorrências!A3067</f>
        <v>0</v>
      </c>
      <c r="H3071" s="136">
        <f>Ocorrências!H3067</f>
        <v>0</v>
      </c>
    </row>
    <row r="3072" spans="1:8" x14ac:dyDescent="0.2">
      <c r="A3072" s="156">
        <f>Ocorrências!G3068</f>
        <v>0</v>
      </c>
      <c r="B3072" s="136">
        <f>Ocorrências!B3068</f>
        <v>0</v>
      </c>
      <c r="C3072" s="136">
        <f>Ocorrências!C3068</f>
        <v>0</v>
      </c>
      <c r="D3072" s="136">
        <f>Ocorrências!D3068</f>
        <v>0</v>
      </c>
      <c r="E3072" s="136">
        <f>Ocorrências!E3068</f>
        <v>0</v>
      </c>
      <c r="F3072" s="136">
        <f>Ocorrências!F3068</f>
        <v>0</v>
      </c>
      <c r="G3072" s="135">
        <f>Ocorrências!A3068</f>
        <v>0</v>
      </c>
      <c r="H3072" s="136">
        <f>Ocorrências!H3068</f>
        <v>0</v>
      </c>
    </row>
    <row r="3073" spans="1:8" x14ac:dyDescent="0.2">
      <c r="A3073" s="156">
        <f>Ocorrências!G3069</f>
        <v>0</v>
      </c>
      <c r="B3073" s="136">
        <f>Ocorrências!B3069</f>
        <v>0</v>
      </c>
      <c r="C3073" s="136">
        <f>Ocorrências!C3069</f>
        <v>0</v>
      </c>
      <c r="D3073" s="136">
        <f>Ocorrências!D3069</f>
        <v>0</v>
      </c>
      <c r="E3073" s="136">
        <f>Ocorrências!E3069</f>
        <v>0</v>
      </c>
      <c r="F3073" s="136">
        <f>Ocorrências!F3069</f>
        <v>0</v>
      </c>
      <c r="G3073" s="135">
        <f>Ocorrências!A3069</f>
        <v>0</v>
      </c>
      <c r="H3073" s="136">
        <f>Ocorrências!H3069</f>
        <v>0</v>
      </c>
    </row>
    <row r="3074" spans="1:8" x14ac:dyDescent="0.2">
      <c r="A3074" s="156">
        <f>Ocorrências!G3070</f>
        <v>0</v>
      </c>
      <c r="B3074" s="136">
        <f>Ocorrências!B3070</f>
        <v>0</v>
      </c>
      <c r="C3074" s="136">
        <f>Ocorrências!C3070</f>
        <v>0</v>
      </c>
      <c r="D3074" s="136">
        <f>Ocorrências!D3070</f>
        <v>0</v>
      </c>
      <c r="E3074" s="136">
        <f>Ocorrências!E3070</f>
        <v>0</v>
      </c>
      <c r="F3074" s="136">
        <f>Ocorrências!F3070</f>
        <v>0</v>
      </c>
      <c r="G3074" s="135">
        <f>Ocorrências!A3070</f>
        <v>0</v>
      </c>
      <c r="H3074" s="136">
        <f>Ocorrências!H3070</f>
        <v>0</v>
      </c>
    </row>
    <row r="3075" spans="1:8" x14ac:dyDescent="0.2">
      <c r="A3075" s="156">
        <f>Ocorrências!G3071</f>
        <v>0</v>
      </c>
      <c r="B3075" s="136">
        <f>Ocorrências!B3071</f>
        <v>0</v>
      </c>
      <c r="C3075" s="136">
        <f>Ocorrências!C3071</f>
        <v>0</v>
      </c>
      <c r="D3075" s="136">
        <f>Ocorrências!D3071</f>
        <v>0</v>
      </c>
      <c r="E3075" s="136">
        <f>Ocorrências!E3071</f>
        <v>0</v>
      </c>
      <c r="F3075" s="136">
        <f>Ocorrências!F3071</f>
        <v>0</v>
      </c>
      <c r="G3075" s="135">
        <f>Ocorrências!A3071</f>
        <v>0</v>
      </c>
      <c r="H3075" s="136">
        <f>Ocorrências!H3071</f>
        <v>0</v>
      </c>
    </row>
    <row r="3076" spans="1:8" x14ac:dyDescent="0.2">
      <c r="A3076" s="156">
        <f>Ocorrências!G3072</f>
        <v>0</v>
      </c>
      <c r="B3076" s="136">
        <f>Ocorrências!B3072</f>
        <v>0</v>
      </c>
      <c r="C3076" s="136">
        <f>Ocorrências!C3072</f>
        <v>0</v>
      </c>
      <c r="D3076" s="136">
        <f>Ocorrências!D3072</f>
        <v>0</v>
      </c>
      <c r="E3076" s="136">
        <f>Ocorrências!E3072</f>
        <v>0</v>
      </c>
      <c r="F3076" s="136">
        <f>Ocorrências!F3072</f>
        <v>0</v>
      </c>
      <c r="G3076" s="135">
        <f>Ocorrências!A3072</f>
        <v>0</v>
      </c>
      <c r="H3076" s="136">
        <f>Ocorrências!H3072</f>
        <v>0</v>
      </c>
    </row>
    <row r="3077" spans="1:8" x14ac:dyDescent="0.2">
      <c r="A3077" s="156">
        <f>Ocorrências!G3073</f>
        <v>0</v>
      </c>
      <c r="B3077" s="136">
        <f>Ocorrências!B3073</f>
        <v>0</v>
      </c>
      <c r="C3077" s="136">
        <f>Ocorrências!C3073</f>
        <v>0</v>
      </c>
      <c r="D3077" s="136">
        <f>Ocorrências!D3073</f>
        <v>0</v>
      </c>
      <c r="E3077" s="136">
        <f>Ocorrências!E3073</f>
        <v>0</v>
      </c>
      <c r="F3077" s="136">
        <f>Ocorrências!F3073</f>
        <v>0</v>
      </c>
      <c r="G3077" s="135">
        <f>Ocorrências!A3073</f>
        <v>0</v>
      </c>
      <c r="H3077" s="136">
        <f>Ocorrências!H3073</f>
        <v>0</v>
      </c>
    </row>
    <row r="3078" spans="1:8" x14ac:dyDescent="0.2">
      <c r="A3078" s="156">
        <f>Ocorrências!G3074</f>
        <v>0</v>
      </c>
      <c r="B3078" s="136">
        <f>Ocorrências!B3074</f>
        <v>0</v>
      </c>
      <c r="C3078" s="136">
        <f>Ocorrências!C3074</f>
        <v>0</v>
      </c>
      <c r="D3078" s="136">
        <f>Ocorrências!D3074</f>
        <v>0</v>
      </c>
      <c r="E3078" s="136">
        <f>Ocorrências!E3074</f>
        <v>0</v>
      </c>
      <c r="F3078" s="136">
        <f>Ocorrências!F3074</f>
        <v>0</v>
      </c>
      <c r="G3078" s="135">
        <f>Ocorrências!A3074</f>
        <v>0</v>
      </c>
      <c r="H3078" s="136">
        <f>Ocorrências!H3074</f>
        <v>0</v>
      </c>
    </row>
    <row r="3079" spans="1:8" x14ac:dyDescent="0.2">
      <c r="A3079" s="156">
        <f>Ocorrências!G3075</f>
        <v>0</v>
      </c>
      <c r="B3079" s="136">
        <f>Ocorrências!B3075</f>
        <v>0</v>
      </c>
      <c r="C3079" s="136">
        <f>Ocorrências!C3075</f>
        <v>0</v>
      </c>
      <c r="D3079" s="136">
        <f>Ocorrências!D3075</f>
        <v>0</v>
      </c>
      <c r="E3079" s="136">
        <f>Ocorrências!E3075</f>
        <v>0</v>
      </c>
      <c r="F3079" s="136">
        <f>Ocorrências!F3075</f>
        <v>0</v>
      </c>
      <c r="G3079" s="135">
        <f>Ocorrências!A3075</f>
        <v>0</v>
      </c>
      <c r="H3079" s="136">
        <f>Ocorrências!H3075</f>
        <v>0</v>
      </c>
    </row>
    <row r="3080" spans="1:8" x14ac:dyDescent="0.2">
      <c r="A3080" s="156">
        <f>Ocorrências!G3076</f>
        <v>0</v>
      </c>
      <c r="B3080" s="136">
        <f>Ocorrências!B3076</f>
        <v>0</v>
      </c>
      <c r="C3080" s="136">
        <f>Ocorrências!C3076</f>
        <v>0</v>
      </c>
      <c r="D3080" s="136">
        <f>Ocorrências!D3076</f>
        <v>0</v>
      </c>
      <c r="E3080" s="136">
        <f>Ocorrências!E3076</f>
        <v>0</v>
      </c>
      <c r="F3080" s="136">
        <f>Ocorrências!F3076</f>
        <v>0</v>
      </c>
      <c r="G3080" s="135">
        <f>Ocorrências!A3076</f>
        <v>0</v>
      </c>
      <c r="H3080" s="136">
        <f>Ocorrências!H3076</f>
        <v>0</v>
      </c>
    </row>
    <row r="3081" spans="1:8" x14ac:dyDescent="0.2">
      <c r="A3081" s="156">
        <f>Ocorrências!G3077</f>
        <v>0</v>
      </c>
      <c r="B3081" s="136">
        <f>Ocorrências!B3077</f>
        <v>0</v>
      </c>
      <c r="C3081" s="136">
        <f>Ocorrências!C3077</f>
        <v>0</v>
      </c>
      <c r="D3081" s="136">
        <f>Ocorrências!D3077</f>
        <v>0</v>
      </c>
      <c r="E3081" s="136">
        <f>Ocorrências!E3077</f>
        <v>0</v>
      </c>
      <c r="F3081" s="136">
        <f>Ocorrências!F3077</f>
        <v>0</v>
      </c>
      <c r="G3081" s="135">
        <f>Ocorrências!A3077</f>
        <v>0</v>
      </c>
      <c r="H3081" s="136">
        <f>Ocorrências!H3077</f>
        <v>0</v>
      </c>
    </row>
    <row r="3082" spans="1:8" x14ac:dyDescent="0.2">
      <c r="A3082" s="156">
        <f>Ocorrências!G3078</f>
        <v>0</v>
      </c>
      <c r="B3082" s="136">
        <f>Ocorrências!B3078</f>
        <v>0</v>
      </c>
      <c r="C3082" s="136">
        <f>Ocorrências!C3078</f>
        <v>0</v>
      </c>
      <c r="D3082" s="136">
        <f>Ocorrências!D3078</f>
        <v>0</v>
      </c>
      <c r="E3082" s="136">
        <f>Ocorrências!E3078</f>
        <v>0</v>
      </c>
      <c r="F3082" s="136">
        <f>Ocorrências!F3078</f>
        <v>0</v>
      </c>
      <c r="G3082" s="135">
        <f>Ocorrências!A3078</f>
        <v>0</v>
      </c>
      <c r="H3082" s="136">
        <f>Ocorrências!H3078</f>
        <v>0</v>
      </c>
    </row>
    <row r="3083" spans="1:8" x14ac:dyDescent="0.2">
      <c r="A3083" s="156">
        <f>Ocorrências!G3079</f>
        <v>0</v>
      </c>
      <c r="B3083" s="136">
        <f>Ocorrências!B3079</f>
        <v>0</v>
      </c>
      <c r="C3083" s="136">
        <f>Ocorrências!C3079</f>
        <v>0</v>
      </c>
      <c r="D3083" s="136">
        <f>Ocorrências!D3079</f>
        <v>0</v>
      </c>
      <c r="E3083" s="136">
        <f>Ocorrências!E3079</f>
        <v>0</v>
      </c>
      <c r="F3083" s="136">
        <f>Ocorrências!F3079</f>
        <v>0</v>
      </c>
      <c r="G3083" s="135">
        <f>Ocorrências!A3079</f>
        <v>0</v>
      </c>
      <c r="H3083" s="136">
        <f>Ocorrências!H3079</f>
        <v>0</v>
      </c>
    </row>
    <row r="3084" spans="1:8" x14ac:dyDescent="0.2">
      <c r="A3084" s="156">
        <f>Ocorrências!G3080</f>
        <v>0</v>
      </c>
      <c r="B3084" s="136">
        <f>Ocorrências!B3080</f>
        <v>0</v>
      </c>
      <c r="C3084" s="136">
        <f>Ocorrências!C3080</f>
        <v>0</v>
      </c>
      <c r="D3084" s="136">
        <f>Ocorrências!D3080</f>
        <v>0</v>
      </c>
      <c r="E3084" s="136">
        <f>Ocorrências!E3080</f>
        <v>0</v>
      </c>
      <c r="F3084" s="136">
        <f>Ocorrências!F3080</f>
        <v>0</v>
      </c>
      <c r="G3084" s="135">
        <f>Ocorrências!A3080</f>
        <v>0</v>
      </c>
      <c r="H3084" s="136">
        <f>Ocorrências!H3080</f>
        <v>0</v>
      </c>
    </row>
    <row r="3085" spans="1:8" x14ac:dyDescent="0.2">
      <c r="A3085" s="156">
        <f>Ocorrências!G3081</f>
        <v>0</v>
      </c>
      <c r="B3085" s="136">
        <f>Ocorrências!B3081</f>
        <v>0</v>
      </c>
      <c r="C3085" s="136">
        <f>Ocorrências!C3081</f>
        <v>0</v>
      </c>
      <c r="D3085" s="136">
        <f>Ocorrências!D3081</f>
        <v>0</v>
      </c>
      <c r="E3085" s="136">
        <f>Ocorrências!E3081</f>
        <v>0</v>
      </c>
      <c r="F3085" s="136">
        <f>Ocorrências!F3081</f>
        <v>0</v>
      </c>
      <c r="G3085" s="135">
        <f>Ocorrências!A3081</f>
        <v>0</v>
      </c>
      <c r="H3085" s="136">
        <f>Ocorrências!H3081</f>
        <v>0</v>
      </c>
    </row>
    <row r="3086" spans="1:8" x14ac:dyDescent="0.2">
      <c r="A3086" s="156">
        <f>Ocorrências!G3082</f>
        <v>0</v>
      </c>
      <c r="B3086" s="136">
        <f>Ocorrências!B3082</f>
        <v>0</v>
      </c>
      <c r="C3086" s="136">
        <f>Ocorrências!C3082</f>
        <v>0</v>
      </c>
      <c r="D3086" s="136">
        <f>Ocorrências!D3082</f>
        <v>0</v>
      </c>
      <c r="E3086" s="136">
        <f>Ocorrências!E3082</f>
        <v>0</v>
      </c>
      <c r="F3086" s="136">
        <f>Ocorrências!F3082</f>
        <v>0</v>
      </c>
      <c r="G3086" s="135">
        <f>Ocorrências!A3082</f>
        <v>0</v>
      </c>
      <c r="H3086" s="136">
        <f>Ocorrências!H3082</f>
        <v>0</v>
      </c>
    </row>
    <row r="3087" spans="1:8" x14ac:dyDescent="0.2">
      <c r="A3087" s="156">
        <f>Ocorrências!G3083</f>
        <v>0</v>
      </c>
      <c r="B3087" s="136">
        <f>Ocorrências!B3083</f>
        <v>0</v>
      </c>
      <c r="C3087" s="136">
        <f>Ocorrências!C3083</f>
        <v>0</v>
      </c>
      <c r="D3087" s="136">
        <f>Ocorrências!D3083</f>
        <v>0</v>
      </c>
      <c r="E3087" s="136">
        <f>Ocorrências!E3083</f>
        <v>0</v>
      </c>
      <c r="F3087" s="136">
        <f>Ocorrências!F3083</f>
        <v>0</v>
      </c>
      <c r="G3087" s="135">
        <f>Ocorrências!A3083</f>
        <v>0</v>
      </c>
      <c r="H3087" s="136">
        <f>Ocorrências!H3083</f>
        <v>0</v>
      </c>
    </row>
    <row r="3088" spans="1:8" x14ac:dyDescent="0.2">
      <c r="A3088" s="156">
        <f>Ocorrências!G3084</f>
        <v>0</v>
      </c>
      <c r="B3088" s="136">
        <f>Ocorrências!B3084</f>
        <v>0</v>
      </c>
      <c r="C3088" s="136">
        <f>Ocorrências!C3084</f>
        <v>0</v>
      </c>
      <c r="D3088" s="136">
        <f>Ocorrências!D3084</f>
        <v>0</v>
      </c>
      <c r="E3088" s="136">
        <f>Ocorrências!E3084</f>
        <v>0</v>
      </c>
      <c r="F3088" s="136">
        <f>Ocorrências!F3084</f>
        <v>0</v>
      </c>
      <c r="G3088" s="135">
        <f>Ocorrências!A3084</f>
        <v>0</v>
      </c>
      <c r="H3088" s="136">
        <f>Ocorrências!H3084</f>
        <v>0</v>
      </c>
    </row>
    <row r="3089" spans="1:8" x14ac:dyDescent="0.2">
      <c r="A3089" s="156">
        <f>Ocorrências!G3085</f>
        <v>0</v>
      </c>
      <c r="B3089" s="136">
        <f>Ocorrências!B3085</f>
        <v>0</v>
      </c>
      <c r="C3089" s="136">
        <f>Ocorrências!C3085</f>
        <v>0</v>
      </c>
      <c r="D3089" s="136">
        <f>Ocorrências!D3085</f>
        <v>0</v>
      </c>
      <c r="E3089" s="136">
        <f>Ocorrências!E3085</f>
        <v>0</v>
      </c>
      <c r="F3089" s="136">
        <f>Ocorrências!F3085</f>
        <v>0</v>
      </c>
      <c r="G3089" s="135">
        <f>Ocorrências!A3085</f>
        <v>0</v>
      </c>
      <c r="H3089" s="136">
        <f>Ocorrências!H3085</f>
        <v>0</v>
      </c>
    </row>
    <row r="3090" spans="1:8" x14ac:dyDescent="0.2">
      <c r="A3090" s="156">
        <f>Ocorrências!G3086</f>
        <v>0</v>
      </c>
      <c r="B3090" s="136">
        <f>Ocorrências!B3086</f>
        <v>0</v>
      </c>
      <c r="C3090" s="136">
        <f>Ocorrências!C3086</f>
        <v>0</v>
      </c>
      <c r="D3090" s="136">
        <f>Ocorrências!D3086</f>
        <v>0</v>
      </c>
      <c r="E3090" s="136">
        <f>Ocorrências!E3086</f>
        <v>0</v>
      </c>
      <c r="F3090" s="136">
        <f>Ocorrências!F3086</f>
        <v>0</v>
      </c>
      <c r="G3090" s="135">
        <f>Ocorrências!A3086</f>
        <v>0</v>
      </c>
      <c r="H3090" s="136">
        <f>Ocorrências!H3086</f>
        <v>0</v>
      </c>
    </row>
    <row r="3091" spans="1:8" x14ac:dyDescent="0.2">
      <c r="A3091" s="156">
        <f>Ocorrências!G3087</f>
        <v>0</v>
      </c>
      <c r="B3091" s="136">
        <f>Ocorrências!B3087</f>
        <v>0</v>
      </c>
      <c r="C3091" s="136">
        <f>Ocorrências!C3087</f>
        <v>0</v>
      </c>
      <c r="D3091" s="136">
        <f>Ocorrências!D3087</f>
        <v>0</v>
      </c>
      <c r="E3091" s="136">
        <f>Ocorrências!E3087</f>
        <v>0</v>
      </c>
      <c r="F3091" s="136">
        <f>Ocorrências!F3087</f>
        <v>0</v>
      </c>
      <c r="G3091" s="135">
        <f>Ocorrências!A3087</f>
        <v>0</v>
      </c>
      <c r="H3091" s="136">
        <f>Ocorrências!H3087</f>
        <v>0</v>
      </c>
    </row>
    <row r="3092" spans="1:8" x14ac:dyDescent="0.2">
      <c r="A3092" s="156">
        <f>Ocorrências!G3088</f>
        <v>0</v>
      </c>
      <c r="B3092" s="136">
        <f>Ocorrências!B3088</f>
        <v>0</v>
      </c>
      <c r="C3092" s="136">
        <f>Ocorrências!C3088</f>
        <v>0</v>
      </c>
      <c r="D3092" s="136">
        <f>Ocorrências!D3088</f>
        <v>0</v>
      </c>
      <c r="E3092" s="136">
        <f>Ocorrências!E3088</f>
        <v>0</v>
      </c>
      <c r="F3092" s="136">
        <f>Ocorrências!F3088</f>
        <v>0</v>
      </c>
      <c r="G3092" s="135">
        <f>Ocorrências!A3088</f>
        <v>0</v>
      </c>
      <c r="H3092" s="136">
        <f>Ocorrências!H3088</f>
        <v>0</v>
      </c>
    </row>
    <row r="3093" spans="1:8" x14ac:dyDescent="0.2">
      <c r="A3093" s="156">
        <f>Ocorrências!G3089</f>
        <v>0</v>
      </c>
      <c r="B3093" s="136">
        <f>Ocorrências!B3089</f>
        <v>0</v>
      </c>
      <c r="C3093" s="136">
        <f>Ocorrências!C3089</f>
        <v>0</v>
      </c>
      <c r="D3093" s="136">
        <f>Ocorrências!D3089</f>
        <v>0</v>
      </c>
      <c r="E3093" s="136">
        <f>Ocorrências!E3089</f>
        <v>0</v>
      </c>
      <c r="F3093" s="136">
        <f>Ocorrências!F3089</f>
        <v>0</v>
      </c>
      <c r="G3093" s="135">
        <f>Ocorrências!A3089</f>
        <v>0</v>
      </c>
      <c r="H3093" s="136">
        <f>Ocorrências!H3089</f>
        <v>0</v>
      </c>
    </row>
    <row r="3094" spans="1:8" x14ac:dyDescent="0.2">
      <c r="A3094" s="156">
        <f>Ocorrências!G3090</f>
        <v>0</v>
      </c>
      <c r="B3094" s="136">
        <f>Ocorrências!B3090</f>
        <v>0</v>
      </c>
      <c r="C3094" s="136">
        <f>Ocorrências!C3090</f>
        <v>0</v>
      </c>
      <c r="D3094" s="136">
        <f>Ocorrências!D3090</f>
        <v>0</v>
      </c>
      <c r="E3094" s="136">
        <f>Ocorrências!E3090</f>
        <v>0</v>
      </c>
      <c r="F3094" s="136">
        <f>Ocorrências!F3090</f>
        <v>0</v>
      </c>
      <c r="G3094" s="135">
        <f>Ocorrências!A3090</f>
        <v>0</v>
      </c>
      <c r="H3094" s="136">
        <f>Ocorrências!H3090</f>
        <v>0</v>
      </c>
    </row>
    <row r="3095" spans="1:8" x14ac:dyDescent="0.2">
      <c r="A3095" s="156">
        <f>Ocorrências!G3091</f>
        <v>0</v>
      </c>
      <c r="B3095" s="136">
        <f>Ocorrências!B3091</f>
        <v>0</v>
      </c>
      <c r="C3095" s="136">
        <f>Ocorrências!C3091</f>
        <v>0</v>
      </c>
      <c r="D3095" s="136">
        <f>Ocorrências!D3091</f>
        <v>0</v>
      </c>
      <c r="E3095" s="136">
        <f>Ocorrências!E3091</f>
        <v>0</v>
      </c>
      <c r="F3095" s="136">
        <f>Ocorrências!F3091</f>
        <v>0</v>
      </c>
      <c r="G3095" s="135">
        <f>Ocorrências!A3091</f>
        <v>0</v>
      </c>
      <c r="H3095" s="136">
        <f>Ocorrências!H3091</f>
        <v>0</v>
      </c>
    </row>
    <row r="3096" spans="1:8" x14ac:dyDescent="0.2">
      <c r="A3096" s="156">
        <f>Ocorrências!G3092</f>
        <v>0</v>
      </c>
      <c r="B3096" s="136">
        <f>Ocorrências!B3092</f>
        <v>0</v>
      </c>
      <c r="C3096" s="136">
        <f>Ocorrências!C3092</f>
        <v>0</v>
      </c>
      <c r="D3096" s="136">
        <f>Ocorrências!D3092</f>
        <v>0</v>
      </c>
      <c r="E3096" s="136">
        <f>Ocorrências!E3092</f>
        <v>0</v>
      </c>
      <c r="F3096" s="136">
        <f>Ocorrências!F3092</f>
        <v>0</v>
      </c>
      <c r="G3096" s="135">
        <f>Ocorrências!A3092</f>
        <v>0</v>
      </c>
      <c r="H3096" s="136">
        <f>Ocorrências!H3092</f>
        <v>0</v>
      </c>
    </row>
    <row r="3097" spans="1:8" x14ac:dyDescent="0.2">
      <c r="A3097" s="156">
        <f>Ocorrências!G3093</f>
        <v>0</v>
      </c>
      <c r="B3097" s="136">
        <f>Ocorrências!B3093</f>
        <v>0</v>
      </c>
      <c r="C3097" s="136">
        <f>Ocorrências!C3093</f>
        <v>0</v>
      </c>
      <c r="D3097" s="136">
        <f>Ocorrências!D3093</f>
        <v>0</v>
      </c>
      <c r="E3097" s="136">
        <f>Ocorrências!E3093</f>
        <v>0</v>
      </c>
      <c r="F3097" s="136">
        <f>Ocorrências!F3093</f>
        <v>0</v>
      </c>
      <c r="G3097" s="135">
        <f>Ocorrências!A3093</f>
        <v>0</v>
      </c>
      <c r="H3097" s="136">
        <f>Ocorrências!H3093</f>
        <v>0</v>
      </c>
    </row>
    <row r="3098" spans="1:8" x14ac:dyDescent="0.2">
      <c r="A3098" s="156">
        <f>Ocorrências!G3094</f>
        <v>0</v>
      </c>
      <c r="B3098" s="136">
        <f>Ocorrências!B3094</f>
        <v>0</v>
      </c>
      <c r="C3098" s="136">
        <f>Ocorrências!C3094</f>
        <v>0</v>
      </c>
      <c r="D3098" s="136">
        <f>Ocorrências!D3094</f>
        <v>0</v>
      </c>
      <c r="E3098" s="136">
        <f>Ocorrências!E3094</f>
        <v>0</v>
      </c>
      <c r="F3098" s="136">
        <f>Ocorrências!F3094</f>
        <v>0</v>
      </c>
      <c r="G3098" s="135">
        <f>Ocorrências!A3094</f>
        <v>0</v>
      </c>
      <c r="H3098" s="136">
        <f>Ocorrências!H3094</f>
        <v>0</v>
      </c>
    </row>
    <row r="3099" spans="1:8" x14ac:dyDescent="0.2">
      <c r="A3099" s="156">
        <f>Ocorrências!G3095</f>
        <v>0</v>
      </c>
      <c r="B3099" s="136">
        <f>Ocorrências!B3095</f>
        <v>0</v>
      </c>
      <c r="C3099" s="136">
        <f>Ocorrências!C3095</f>
        <v>0</v>
      </c>
      <c r="D3099" s="136">
        <f>Ocorrências!D3095</f>
        <v>0</v>
      </c>
      <c r="E3099" s="136">
        <f>Ocorrências!E3095</f>
        <v>0</v>
      </c>
      <c r="F3099" s="136">
        <f>Ocorrências!F3095</f>
        <v>0</v>
      </c>
      <c r="G3099" s="135">
        <f>Ocorrências!A3095</f>
        <v>0</v>
      </c>
      <c r="H3099" s="136">
        <f>Ocorrências!H3095</f>
        <v>0</v>
      </c>
    </row>
    <row r="3100" spans="1:8" x14ac:dyDescent="0.2">
      <c r="A3100" s="156">
        <f>Ocorrências!G3096</f>
        <v>0</v>
      </c>
      <c r="B3100" s="136">
        <f>Ocorrências!B3096</f>
        <v>0</v>
      </c>
      <c r="C3100" s="136">
        <f>Ocorrências!C3096</f>
        <v>0</v>
      </c>
      <c r="D3100" s="136">
        <f>Ocorrências!D3096</f>
        <v>0</v>
      </c>
      <c r="E3100" s="136">
        <f>Ocorrências!E3096</f>
        <v>0</v>
      </c>
      <c r="F3100" s="136">
        <f>Ocorrências!F3096</f>
        <v>0</v>
      </c>
      <c r="G3100" s="135">
        <f>Ocorrências!A3096</f>
        <v>0</v>
      </c>
      <c r="H3100" s="136">
        <f>Ocorrências!H3096</f>
        <v>0</v>
      </c>
    </row>
    <row r="3101" spans="1:8" x14ac:dyDescent="0.2">
      <c r="A3101" s="156">
        <f>Ocorrências!G3097</f>
        <v>0</v>
      </c>
      <c r="B3101" s="136">
        <f>Ocorrências!B3097</f>
        <v>0</v>
      </c>
      <c r="C3101" s="136">
        <f>Ocorrências!C3097</f>
        <v>0</v>
      </c>
      <c r="D3101" s="136">
        <f>Ocorrências!D3097</f>
        <v>0</v>
      </c>
      <c r="E3101" s="136">
        <f>Ocorrências!E3097</f>
        <v>0</v>
      </c>
      <c r="F3101" s="136">
        <f>Ocorrências!F3097</f>
        <v>0</v>
      </c>
      <c r="G3101" s="135">
        <f>Ocorrências!A3097</f>
        <v>0</v>
      </c>
      <c r="H3101" s="136">
        <f>Ocorrências!H3097</f>
        <v>0</v>
      </c>
    </row>
    <row r="3102" spans="1:8" x14ac:dyDescent="0.2">
      <c r="A3102" s="156">
        <f>Ocorrências!G3098</f>
        <v>0</v>
      </c>
      <c r="B3102" s="136">
        <f>Ocorrências!B3098</f>
        <v>0</v>
      </c>
      <c r="C3102" s="136">
        <f>Ocorrências!C3098</f>
        <v>0</v>
      </c>
      <c r="D3102" s="136">
        <f>Ocorrências!D3098</f>
        <v>0</v>
      </c>
      <c r="E3102" s="136">
        <f>Ocorrências!E3098</f>
        <v>0</v>
      </c>
      <c r="F3102" s="136">
        <f>Ocorrências!F3098</f>
        <v>0</v>
      </c>
      <c r="G3102" s="135">
        <f>Ocorrências!A3098</f>
        <v>0</v>
      </c>
      <c r="H3102" s="136">
        <f>Ocorrências!H3098</f>
        <v>0</v>
      </c>
    </row>
    <row r="3103" spans="1:8" x14ac:dyDescent="0.2">
      <c r="A3103" s="156">
        <f>Ocorrências!G3099</f>
        <v>0</v>
      </c>
      <c r="B3103" s="136">
        <f>Ocorrências!B3099</f>
        <v>0</v>
      </c>
      <c r="C3103" s="136">
        <f>Ocorrências!C3099</f>
        <v>0</v>
      </c>
      <c r="D3103" s="136">
        <f>Ocorrências!D3099</f>
        <v>0</v>
      </c>
      <c r="E3103" s="136">
        <f>Ocorrências!E3099</f>
        <v>0</v>
      </c>
      <c r="F3103" s="136">
        <f>Ocorrências!F3099</f>
        <v>0</v>
      </c>
      <c r="G3103" s="135">
        <f>Ocorrências!A3099</f>
        <v>0</v>
      </c>
      <c r="H3103" s="136">
        <f>Ocorrências!H3099</f>
        <v>0</v>
      </c>
    </row>
    <row r="3104" spans="1:8" x14ac:dyDescent="0.2">
      <c r="A3104" s="156">
        <f>Ocorrências!G3100</f>
        <v>0</v>
      </c>
      <c r="B3104" s="136">
        <f>Ocorrências!B3100</f>
        <v>0</v>
      </c>
      <c r="C3104" s="136">
        <f>Ocorrências!C3100</f>
        <v>0</v>
      </c>
      <c r="D3104" s="136">
        <f>Ocorrências!D3100</f>
        <v>0</v>
      </c>
      <c r="E3104" s="136">
        <f>Ocorrências!E3100</f>
        <v>0</v>
      </c>
      <c r="F3104" s="136">
        <f>Ocorrências!F3100</f>
        <v>0</v>
      </c>
      <c r="G3104" s="135">
        <f>Ocorrências!A3100</f>
        <v>0</v>
      </c>
      <c r="H3104" s="136">
        <f>Ocorrências!H3100</f>
        <v>0</v>
      </c>
    </row>
    <row r="3105" spans="1:8" x14ac:dyDescent="0.2">
      <c r="A3105" s="156">
        <f>Ocorrências!G3101</f>
        <v>0</v>
      </c>
      <c r="B3105" s="136">
        <f>Ocorrências!B3101</f>
        <v>0</v>
      </c>
      <c r="C3105" s="136">
        <f>Ocorrências!C3101</f>
        <v>0</v>
      </c>
      <c r="D3105" s="136">
        <f>Ocorrências!D3101</f>
        <v>0</v>
      </c>
      <c r="E3105" s="136">
        <f>Ocorrências!E3101</f>
        <v>0</v>
      </c>
      <c r="F3105" s="136">
        <f>Ocorrências!F3101</f>
        <v>0</v>
      </c>
      <c r="G3105" s="135">
        <f>Ocorrências!A3101</f>
        <v>0</v>
      </c>
      <c r="H3105" s="136">
        <f>Ocorrências!H3101</f>
        <v>0</v>
      </c>
    </row>
    <row r="3106" spans="1:8" x14ac:dyDescent="0.2">
      <c r="A3106" s="156">
        <f>Ocorrências!G3102</f>
        <v>0</v>
      </c>
      <c r="B3106" s="136">
        <f>Ocorrências!B3102</f>
        <v>0</v>
      </c>
      <c r="C3106" s="136">
        <f>Ocorrências!C3102</f>
        <v>0</v>
      </c>
      <c r="D3106" s="136">
        <f>Ocorrências!D3102</f>
        <v>0</v>
      </c>
      <c r="E3106" s="136">
        <f>Ocorrências!E3102</f>
        <v>0</v>
      </c>
      <c r="F3106" s="136">
        <f>Ocorrências!F3102</f>
        <v>0</v>
      </c>
      <c r="G3106" s="135">
        <f>Ocorrências!A3102</f>
        <v>0</v>
      </c>
      <c r="H3106" s="136">
        <f>Ocorrências!H3102</f>
        <v>0</v>
      </c>
    </row>
    <row r="3107" spans="1:8" x14ac:dyDescent="0.2">
      <c r="A3107" s="156">
        <f>Ocorrências!G3103</f>
        <v>0</v>
      </c>
      <c r="B3107" s="136">
        <f>Ocorrências!B3103</f>
        <v>0</v>
      </c>
      <c r="C3107" s="136">
        <f>Ocorrências!C3103</f>
        <v>0</v>
      </c>
      <c r="D3107" s="136">
        <f>Ocorrências!D3103</f>
        <v>0</v>
      </c>
      <c r="E3107" s="136">
        <f>Ocorrências!E3103</f>
        <v>0</v>
      </c>
      <c r="F3107" s="136">
        <f>Ocorrências!F3103</f>
        <v>0</v>
      </c>
      <c r="G3107" s="135">
        <f>Ocorrências!A3103</f>
        <v>0</v>
      </c>
      <c r="H3107" s="136">
        <f>Ocorrências!H3103</f>
        <v>0</v>
      </c>
    </row>
    <row r="3108" spans="1:8" x14ac:dyDescent="0.2">
      <c r="A3108" s="156">
        <f>Ocorrências!G3104</f>
        <v>0</v>
      </c>
      <c r="B3108" s="136">
        <f>Ocorrências!B3104</f>
        <v>0</v>
      </c>
      <c r="C3108" s="136">
        <f>Ocorrências!C3104</f>
        <v>0</v>
      </c>
      <c r="D3108" s="136">
        <f>Ocorrências!D3104</f>
        <v>0</v>
      </c>
      <c r="E3108" s="136">
        <f>Ocorrências!E3104</f>
        <v>0</v>
      </c>
      <c r="F3108" s="136">
        <f>Ocorrências!F3104</f>
        <v>0</v>
      </c>
      <c r="G3108" s="135">
        <f>Ocorrências!A3104</f>
        <v>0</v>
      </c>
      <c r="H3108" s="136">
        <f>Ocorrências!H3104</f>
        <v>0</v>
      </c>
    </row>
    <row r="3109" spans="1:8" x14ac:dyDescent="0.2">
      <c r="A3109" s="156">
        <f>Ocorrências!G3105</f>
        <v>0</v>
      </c>
      <c r="B3109" s="136">
        <f>Ocorrências!B3105</f>
        <v>0</v>
      </c>
      <c r="C3109" s="136">
        <f>Ocorrências!C3105</f>
        <v>0</v>
      </c>
      <c r="D3109" s="136">
        <f>Ocorrências!D3105</f>
        <v>0</v>
      </c>
      <c r="E3109" s="136">
        <f>Ocorrências!E3105</f>
        <v>0</v>
      </c>
      <c r="F3109" s="136">
        <f>Ocorrências!F3105</f>
        <v>0</v>
      </c>
      <c r="G3109" s="135">
        <f>Ocorrências!A3105</f>
        <v>0</v>
      </c>
      <c r="H3109" s="136">
        <f>Ocorrências!H3105</f>
        <v>0</v>
      </c>
    </row>
    <row r="3110" spans="1:8" x14ac:dyDescent="0.2">
      <c r="A3110" s="156">
        <f>Ocorrências!G3106</f>
        <v>0</v>
      </c>
      <c r="B3110" s="136">
        <f>Ocorrências!B3106</f>
        <v>0</v>
      </c>
      <c r="C3110" s="136">
        <f>Ocorrências!C3106</f>
        <v>0</v>
      </c>
      <c r="D3110" s="136">
        <f>Ocorrências!D3106</f>
        <v>0</v>
      </c>
      <c r="E3110" s="136">
        <f>Ocorrências!E3106</f>
        <v>0</v>
      </c>
      <c r="F3110" s="136">
        <f>Ocorrências!F3106</f>
        <v>0</v>
      </c>
      <c r="G3110" s="135">
        <f>Ocorrências!A3106</f>
        <v>0</v>
      </c>
      <c r="H3110" s="136">
        <f>Ocorrências!H3106</f>
        <v>0</v>
      </c>
    </row>
    <row r="3111" spans="1:8" x14ac:dyDescent="0.2">
      <c r="A3111" s="156">
        <f>Ocorrências!G3107</f>
        <v>0</v>
      </c>
      <c r="B3111" s="136">
        <f>Ocorrências!B3107</f>
        <v>0</v>
      </c>
      <c r="C3111" s="136">
        <f>Ocorrências!C3107</f>
        <v>0</v>
      </c>
      <c r="D3111" s="136">
        <f>Ocorrências!D3107</f>
        <v>0</v>
      </c>
      <c r="E3111" s="136">
        <f>Ocorrências!E3107</f>
        <v>0</v>
      </c>
      <c r="F3111" s="136">
        <f>Ocorrências!F3107</f>
        <v>0</v>
      </c>
      <c r="G3111" s="135">
        <f>Ocorrências!A3107</f>
        <v>0</v>
      </c>
      <c r="H3111" s="136">
        <f>Ocorrências!H3107</f>
        <v>0</v>
      </c>
    </row>
    <row r="3112" spans="1:8" x14ac:dyDescent="0.2">
      <c r="A3112" s="156">
        <f>Ocorrências!G3108</f>
        <v>0</v>
      </c>
      <c r="B3112" s="136">
        <f>Ocorrências!B3108</f>
        <v>0</v>
      </c>
      <c r="C3112" s="136">
        <f>Ocorrências!C3108</f>
        <v>0</v>
      </c>
      <c r="D3112" s="136">
        <f>Ocorrências!D3108</f>
        <v>0</v>
      </c>
      <c r="E3112" s="136">
        <f>Ocorrências!E3108</f>
        <v>0</v>
      </c>
      <c r="F3112" s="136">
        <f>Ocorrências!F3108</f>
        <v>0</v>
      </c>
      <c r="G3112" s="135">
        <f>Ocorrências!A3108</f>
        <v>0</v>
      </c>
      <c r="H3112" s="136">
        <f>Ocorrências!H3108</f>
        <v>0</v>
      </c>
    </row>
    <row r="3113" spans="1:8" x14ac:dyDescent="0.2">
      <c r="A3113" s="156">
        <f>Ocorrências!G3109</f>
        <v>0</v>
      </c>
      <c r="B3113" s="136">
        <f>Ocorrências!B3109</f>
        <v>0</v>
      </c>
      <c r="C3113" s="136">
        <f>Ocorrências!C3109</f>
        <v>0</v>
      </c>
      <c r="D3113" s="136">
        <f>Ocorrências!D3109</f>
        <v>0</v>
      </c>
      <c r="E3113" s="136">
        <f>Ocorrências!E3109</f>
        <v>0</v>
      </c>
      <c r="F3113" s="136">
        <f>Ocorrências!F3109</f>
        <v>0</v>
      </c>
      <c r="G3113" s="135">
        <f>Ocorrências!A3109</f>
        <v>0</v>
      </c>
      <c r="H3113" s="136">
        <f>Ocorrências!H3109</f>
        <v>0</v>
      </c>
    </row>
    <row r="3114" spans="1:8" x14ac:dyDescent="0.2">
      <c r="A3114" s="156">
        <f>Ocorrências!G3110</f>
        <v>0</v>
      </c>
      <c r="B3114" s="136">
        <f>Ocorrências!B3110</f>
        <v>0</v>
      </c>
      <c r="C3114" s="136">
        <f>Ocorrências!C3110</f>
        <v>0</v>
      </c>
      <c r="D3114" s="136">
        <f>Ocorrências!D3110</f>
        <v>0</v>
      </c>
      <c r="E3114" s="136">
        <f>Ocorrências!E3110</f>
        <v>0</v>
      </c>
      <c r="F3114" s="136">
        <f>Ocorrências!F3110</f>
        <v>0</v>
      </c>
      <c r="G3114" s="135">
        <f>Ocorrências!A3110</f>
        <v>0</v>
      </c>
      <c r="H3114" s="136">
        <f>Ocorrências!H3110</f>
        <v>0</v>
      </c>
    </row>
    <row r="3115" spans="1:8" x14ac:dyDescent="0.2">
      <c r="A3115" s="156">
        <f>Ocorrências!G3111</f>
        <v>0</v>
      </c>
      <c r="B3115" s="136">
        <f>Ocorrências!B3111</f>
        <v>0</v>
      </c>
      <c r="C3115" s="136">
        <f>Ocorrências!C3111</f>
        <v>0</v>
      </c>
      <c r="D3115" s="136">
        <f>Ocorrências!D3111</f>
        <v>0</v>
      </c>
      <c r="E3115" s="136">
        <f>Ocorrências!E3111</f>
        <v>0</v>
      </c>
      <c r="F3115" s="136">
        <f>Ocorrências!F3111</f>
        <v>0</v>
      </c>
      <c r="G3115" s="135">
        <f>Ocorrências!A3111</f>
        <v>0</v>
      </c>
      <c r="H3115" s="136">
        <f>Ocorrências!H3111</f>
        <v>0</v>
      </c>
    </row>
    <row r="3116" spans="1:8" x14ac:dyDescent="0.2">
      <c r="A3116" s="156">
        <f>Ocorrências!G3112</f>
        <v>0</v>
      </c>
      <c r="B3116" s="136">
        <f>Ocorrências!B3112</f>
        <v>0</v>
      </c>
      <c r="C3116" s="136">
        <f>Ocorrências!C3112</f>
        <v>0</v>
      </c>
      <c r="D3116" s="136">
        <f>Ocorrências!D3112</f>
        <v>0</v>
      </c>
      <c r="E3116" s="136">
        <f>Ocorrências!E3112</f>
        <v>0</v>
      </c>
      <c r="F3116" s="136">
        <f>Ocorrências!F3112</f>
        <v>0</v>
      </c>
      <c r="G3116" s="135">
        <f>Ocorrências!A3112</f>
        <v>0</v>
      </c>
      <c r="H3116" s="136">
        <f>Ocorrências!H3112</f>
        <v>0</v>
      </c>
    </row>
    <row r="3117" spans="1:8" x14ac:dyDescent="0.2">
      <c r="A3117" s="156">
        <f>Ocorrências!G3113</f>
        <v>0</v>
      </c>
      <c r="B3117" s="136">
        <f>Ocorrências!B3113</f>
        <v>0</v>
      </c>
      <c r="C3117" s="136">
        <f>Ocorrências!C3113</f>
        <v>0</v>
      </c>
      <c r="D3117" s="136">
        <f>Ocorrências!D3113</f>
        <v>0</v>
      </c>
      <c r="E3117" s="136">
        <f>Ocorrências!E3113</f>
        <v>0</v>
      </c>
      <c r="F3117" s="136">
        <f>Ocorrências!F3113</f>
        <v>0</v>
      </c>
      <c r="G3117" s="135">
        <f>Ocorrências!A3113</f>
        <v>0</v>
      </c>
      <c r="H3117" s="136">
        <f>Ocorrências!H3113</f>
        <v>0</v>
      </c>
    </row>
    <row r="3118" spans="1:8" x14ac:dyDescent="0.2">
      <c r="A3118" s="156">
        <f>Ocorrências!G3114</f>
        <v>0</v>
      </c>
      <c r="B3118" s="136">
        <f>Ocorrências!B3114</f>
        <v>0</v>
      </c>
      <c r="C3118" s="136">
        <f>Ocorrências!C3114</f>
        <v>0</v>
      </c>
      <c r="D3118" s="136">
        <f>Ocorrências!D3114</f>
        <v>0</v>
      </c>
      <c r="E3118" s="136">
        <f>Ocorrências!E3114</f>
        <v>0</v>
      </c>
      <c r="F3118" s="136">
        <f>Ocorrências!F3114</f>
        <v>0</v>
      </c>
      <c r="G3118" s="135">
        <f>Ocorrências!A3114</f>
        <v>0</v>
      </c>
      <c r="H3118" s="136">
        <f>Ocorrências!H3114</f>
        <v>0</v>
      </c>
    </row>
    <row r="3119" spans="1:8" x14ac:dyDescent="0.2">
      <c r="A3119" s="156">
        <f>Ocorrências!G3115</f>
        <v>0</v>
      </c>
      <c r="B3119" s="136">
        <f>Ocorrências!B3115</f>
        <v>0</v>
      </c>
      <c r="C3119" s="136">
        <f>Ocorrências!C3115</f>
        <v>0</v>
      </c>
      <c r="D3119" s="136">
        <f>Ocorrências!D3115</f>
        <v>0</v>
      </c>
      <c r="E3119" s="136">
        <f>Ocorrências!E3115</f>
        <v>0</v>
      </c>
      <c r="F3119" s="136">
        <f>Ocorrências!F3115</f>
        <v>0</v>
      </c>
      <c r="G3119" s="135">
        <f>Ocorrências!A3115</f>
        <v>0</v>
      </c>
      <c r="H3119" s="136">
        <f>Ocorrências!H3115</f>
        <v>0</v>
      </c>
    </row>
    <row r="3120" spans="1:8" x14ac:dyDescent="0.2">
      <c r="A3120" s="156">
        <f>Ocorrências!G3116</f>
        <v>0</v>
      </c>
      <c r="B3120" s="136">
        <f>Ocorrências!B3116</f>
        <v>0</v>
      </c>
      <c r="C3120" s="136">
        <f>Ocorrências!C3116</f>
        <v>0</v>
      </c>
      <c r="D3120" s="136">
        <f>Ocorrências!D3116</f>
        <v>0</v>
      </c>
      <c r="E3120" s="136">
        <f>Ocorrências!E3116</f>
        <v>0</v>
      </c>
      <c r="F3120" s="136">
        <f>Ocorrências!F3116</f>
        <v>0</v>
      </c>
      <c r="G3120" s="135">
        <f>Ocorrências!A3116</f>
        <v>0</v>
      </c>
      <c r="H3120" s="136">
        <f>Ocorrências!H3116</f>
        <v>0</v>
      </c>
    </row>
    <row r="3121" spans="1:8" x14ac:dyDescent="0.2">
      <c r="A3121" s="156">
        <f>Ocorrências!G3117</f>
        <v>0</v>
      </c>
      <c r="B3121" s="136">
        <f>Ocorrências!B3117</f>
        <v>0</v>
      </c>
      <c r="C3121" s="136">
        <f>Ocorrências!C3117</f>
        <v>0</v>
      </c>
      <c r="D3121" s="136">
        <f>Ocorrências!D3117</f>
        <v>0</v>
      </c>
      <c r="E3121" s="136">
        <f>Ocorrências!E3117</f>
        <v>0</v>
      </c>
      <c r="F3121" s="136">
        <f>Ocorrências!F3117</f>
        <v>0</v>
      </c>
      <c r="G3121" s="135">
        <f>Ocorrências!A3117</f>
        <v>0</v>
      </c>
      <c r="H3121" s="136">
        <f>Ocorrências!H3117</f>
        <v>0</v>
      </c>
    </row>
    <row r="3122" spans="1:8" x14ac:dyDescent="0.2">
      <c r="A3122" s="156">
        <f>Ocorrências!G3118</f>
        <v>0</v>
      </c>
      <c r="B3122" s="136">
        <f>Ocorrências!B3118</f>
        <v>0</v>
      </c>
      <c r="C3122" s="136">
        <f>Ocorrências!C3118</f>
        <v>0</v>
      </c>
      <c r="D3122" s="136">
        <f>Ocorrências!D3118</f>
        <v>0</v>
      </c>
      <c r="E3122" s="136">
        <f>Ocorrências!E3118</f>
        <v>0</v>
      </c>
      <c r="F3122" s="136">
        <f>Ocorrências!F3118</f>
        <v>0</v>
      </c>
      <c r="G3122" s="135">
        <f>Ocorrências!A3118</f>
        <v>0</v>
      </c>
      <c r="H3122" s="136">
        <f>Ocorrências!H3118</f>
        <v>0</v>
      </c>
    </row>
    <row r="3123" spans="1:8" x14ac:dyDescent="0.2">
      <c r="A3123" s="156">
        <f>Ocorrências!G3119</f>
        <v>0</v>
      </c>
      <c r="B3123" s="136">
        <f>Ocorrências!B3119</f>
        <v>0</v>
      </c>
      <c r="C3123" s="136">
        <f>Ocorrências!C3119</f>
        <v>0</v>
      </c>
      <c r="D3123" s="136">
        <f>Ocorrências!D3119</f>
        <v>0</v>
      </c>
      <c r="E3123" s="136">
        <f>Ocorrências!E3119</f>
        <v>0</v>
      </c>
      <c r="F3123" s="136">
        <f>Ocorrências!F3119</f>
        <v>0</v>
      </c>
      <c r="G3123" s="135">
        <f>Ocorrências!A3119</f>
        <v>0</v>
      </c>
      <c r="H3123" s="136">
        <f>Ocorrências!H3119</f>
        <v>0</v>
      </c>
    </row>
    <row r="3124" spans="1:8" x14ac:dyDescent="0.2">
      <c r="A3124" s="156">
        <f>Ocorrências!G3120</f>
        <v>0</v>
      </c>
      <c r="B3124" s="136">
        <f>Ocorrências!B3120</f>
        <v>0</v>
      </c>
      <c r="C3124" s="136">
        <f>Ocorrências!C3120</f>
        <v>0</v>
      </c>
      <c r="D3124" s="136">
        <f>Ocorrências!D3120</f>
        <v>0</v>
      </c>
      <c r="E3124" s="136">
        <f>Ocorrências!E3120</f>
        <v>0</v>
      </c>
      <c r="F3124" s="136">
        <f>Ocorrências!F3120</f>
        <v>0</v>
      </c>
      <c r="G3124" s="135">
        <f>Ocorrências!A3120</f>
        <v>0</v>
      </c>
      <c r="H3124" s="136">
        <f>Ocorrências!H3120</f>
        <v>0</v>
      </c>
    </row>
    <row r="3125" spans="1:8" x14ac:dyDescent="0.2">
      <c r="A3125" s="156">
        <f>Ocorrências!G3121</f>
        <v>0</v>
      </c>
      <c r="B3125" s="136">
        <f>Ocorrências!B3121</f>
        <v>0</v>
      </c>
      <c r="C3125" s="136">
        <f>Ocorrências!C3121</f>
        <v>0</v>
      </c>
      <c r="D3125" s="136">
        <f>Ocorrências!D3121</f>
        <v>0</v>
      </c>
      <c r="E3125" s="136">
        <f>Ocorrências!E3121</f>
        <v>0</v>
      </c>
      <c r="F3125" s="136">
        <f>Ocorrências!F3121</f>
        <v>0</v>
      </c>
      <c r="G3125" s="135">
        <f>Ocorrências!A3121</f>
        <v>0</v>
      </c>
      <c r="H3125" s="136">
        <f>Ocorrências!H3121</f>
        <v>0</v>
      </c>
    </row>
    <row r="3126" spans="1:8" x14ac:dyDescent="0.2">
      <c r="A3126" s="156">
        <f>Ocorrências!G3122</f>
        <v>0</v>
      </c>
      <c r="B3126" s="136">
        <f>Ocorrências!B3122</f>
        <v>0</v>
      </c>
      <c r="C3126" s="136">
        <f>Ocorrências!C3122</f>
        <v>0</v>
      </c>
      <c r="D3126" s="136">
        <f>Ocorrências!D3122</f>
        <v>0</v>
      </c>
      <c r="E3126" s="136">
        <f>Ocorrências!E3122</f>
        <v>0</v>
      </c>
      <c r="F3126" s="136">
        <f>Ocorrências!F3122</f>
        <v>0</v>
      </c>
      <c r="G3126" s="135">
        <f>Ocorrências!A3122</f>
        <v>0</v>
      </c>
      <c r="H3126" s="136">
        <f>Ocorrências!H3122</f>
        <v>0</v>
      </c>
    </row>
    <row r="3127" spans="1:8" x14ac:dyDescent="0.2">
      <c r="A3127" s="156">
        <f>Ocorrências!G3123</f>
        <v>0</v>
      </c>
      <c r="B3127" s="136">
        <f>Ocorrências!B3123</f>
        <v>0</v>
      </c>
      <c r="C3127" s="136">
        <f>Ocorrências!C3123</f>
        <v>0</v>
      </c>
      <c r="D3127" s="136">
        <f>Ocorrências!D3123</f>
        <v>0</v>
      </c>
      <c r="E3127" s="136">
        <f>Ocorrências!E3123</f>
        <v>0</v>
      </c>
      <c r="F3127" s="136">
        <f>Ocorrências!F3123</f>
        <v>0</v>
      </c>
      <c r="G3127" s="135">
        <f>Ocorrências!A3123</f>
        <v>0</v>
      </c>
      <c r="H3127" s="136">
        <f>Ocorrências!H3123</f>
        <v>0</v>
      </c>
    </row>
    <row r="3128" spans="1:8" x14ac:dyDescent="0.2">
      <c r="A3128" s="156">
        <f>Ocorrências!G3124</f>
        <v>0</v>
      </c>
      <c r="B3128" s="136">
        <f>Ocorrências!B3124</f>
        <v>0</v>
      </c>
      <c r="C3128" s="136">
        <f>Ocorrências!C3124</f>
        <v>0</v>
      </c>
      <c r="D3128" s="136">
        <f>Ocorrências!D3124</f>
        <v>0</v>
      </c>
      <c r="E3128" s="136">
        <f>Ocorrências!E3124</f>
        <v>0</v>
      </c>
      <c r="F3128" s="136">
        <f>Ocorrências!F3124</f>
        <v>0</v>
      </c>
      <c r="G3128" s="135">
        <f>Ocorrências!A3124</f>
        <v>0</v>
      </c>
      <c r="H3128" s="136">
        <f>Ocorrências!H3124</f>
        <v>0</v>
      </c>
    </row>
    <row r="3129" spans="1:8" x14ac:dyDescent="0.2">
      <c r="A3129" s="156">
        <f>Ocorrências!G3125</f>
        <v>0</v>
      </c>
      <c r="B3129" s="136">
        <f>Ocorrências!B3125</f>
        <v>0</v>
      </c>
      <c r="C3129" s="136">
        <f>Ocorrências!C3125</f>
        <v>0</v>
      </c>
      <c r="D3129" s="136">
        <f>Ocorrências!D3125</f>
        <v>0</v>
      </c>
      <c r="E3129" s="136">
        <f>Ocorrências!E3125</f>
        <v>0</v>
      </c>
      <c r="F3129" s="136">
        <f>Ocorrências!F3125</f>
        <v>0</v>
      </c>
      <c r="G3129" s="135">
        <f>Ocorrências!A3125</f>
        <v>0</v>
      </c>
      <c r="H3129" s="136">
        <f>Ocorrências!H3125</f>
        <v>0</v>
      </c>
    </row>
    <row r="3130" spans="1:8" x14ac:dyDescent="0.2">
      <c r="A3130" s="156">
        <f>Ocorrências!G3126</f>
        <v>0</v>
      </c>
      <c r="B3130" s="136">
        <f>Ocorrências!B3126</f>
        <v>0</v>
      </c>
      <c r="C3130" s="136">
        <f>Ocorrências!C3126</f>
        <v>0</v>
      </c>
      <c r="D3130" s="136">
        <f>Ocorrências!D3126</f>
        <v>0</v>
      </c>
      <c r="E3130" s="136">
        <f>Ocorrências!E3126</f>
        <v>0</v>
      </c>
      <c r="F3130" s="136">
        <f>Ocorrências!F3126</f>
        <v>0</v>
      </c>
      <c r="G3130" s="135">
        <f>Ocorrências!A3126</f>
        <v>0</v>
      </c>
      <c r="H3130" s="136">
        <f>Ocorrências!H3126</f>
        <v>0</v>
      </c>
    </row>
    <row r="3131" spans="1:8" x14ac:dyDescent="0.2">
      <c r="A3131" s="156">
        <f>Ocorrências!G3127</f>
        <v>0</v>
      </c>
      <c r="B3131" s="136">
        <f>Ocorrências!B3127</f>
        <v>0</v>
      </c>
      <c r="C3131" s="136">
        <f>Ocorrências!C3127</f>
        <v>0</v>
      </c>
      <c r="D3131" s="136">
        <f>Ocorrências!D3127</f>
        <v>0</v>
      </c>
      <c r="E3131" s="136">
        <f>Ocorrências!E3127</f>
        <v>0</v>
      </c>
      <c r="F3131" s="136">
        <f>Ocorrências!F3127</f>
        <v>0</v>
      </c>
      <c r="G3131" s="135">
        <f>Ocorrências!A3127</f>
        <v>0</v>
      </c>
      <c r="H3131" s="136">
        <f>Ocorrências!H3127</f>
        <v>0</v>
      </c>
    </row>
    <row r="3132" spans="1:8" x14ac:dyDescent="0.2">
      <c r="A3132" s="156">
        <f>Ocorrências!G3128</f>
        <v>0</v>
      </c>
      <c r="B3132" s="136">
        <f>Ocorrências!B3128</f>
        <v>0</v>
      </c>
      <c r="C3132" s="136">
        <f>Ocorrências!C3128</f>
        <v>0</v>
      </c>
      <c r="D3132" s="136">
        <f>Ocorrências!D3128</f>
        <v>0</v>
      </c>
      <c r="E3132" s="136">
        <f>Ocorrências!E3128</f>
        <v>0</v>
      </c>
      <c r="F3132" s="136">
        <f>Ocorrências!F3128</f>
        <v>0</v>
      </c>
      <c r="G3132" s="135">
        <f>Ocorrências!A3128</f>
        <v>0</v>
      </c>
      <c r="H3132" s="136">
        <f>Ocorrências!H3128</f>
        <v>0</v>
      </c>
    </row>
    <row r="3133" spans="1:8" x14ac:dyDescent="0.2">
      <c r="A3133" s="156">
        <f>Ocorrências!G3129</f>
        <v>0</v>
      </c>
      <c r="B3133" s="136">
        <f>Ocorrências!B3129</f>
        <v>0</v>
      </c>
      <c r="C3133" s="136">
        <f>Ocorrências!C3129</f>
        <v>0</v>
      </c>
      <c r="D3133" s="136">
        <f>Ocorrências!D3129</f>
        <v>0</v>
      </c>
      <c r="E3133" s="136">
        <f>Ocorrências!E3129</f>
        <v>0</v>
      </c>
      <c r="F3133" s="136">
        <f>Ocorrências!F3129</f>
        <v>0</v>
      </c>
      <c r="G3133" s="135">
        <f>Ocorrências!A3129</f>
        <v>0</v>
      </c>
      <c r="H3133" s="136">
        <f>Ocorrências!H3129</f>
        <v>0</v>
      </c>
    </row>
    <row r="3134" spans="1:8" x14ac:dyDescent="0.2">
      <c r="A3134" s="156">
        <f>Ocorrências!G3130</f>
        <v>0</v>
      </c>
      <c r="B3134" s="136">
        <f>Ocorrências!B3130</f>
        <v>0</v>
      </c>
      <c r="C3134" s="136">
        <f>Ocorrências!C3130</f>
        <v>0</v>
      </c>
      <c r="D3134" s="136">
        <f>Ocorrências!D3130</f>
        <v>0</v>
      </c>
      <c r="E3134" s="136">
        <f>Ocorrências!E3130</f>
        <v>0</v>
      </c>
      <c r="F3134" s="136">
        <f>Ocorrências!F3130</f>
        <v>0</v>
      </c>
      <c r="G3134" s="135">
        <f>Ocorrências!A3130</f>
        <v>0</v>
      </c>
      <c r="H3134" s="136">
        <f>Ocorrências!H3130</f>
        <v>0</v>
      </c>
    </row>
    <row r="3135" spans="1:8" x14ac:dyDescent="0.2">
      <c r="A3135" s="156">
        <f>Ocorrências!G3131</f>
        <v>0</v>
      </c>
      <c r="B3135" s="136">
        <f>Ocorrências!B3131</f>
        <v>0</v>
      </c>
      <c r="C3135" s="136">
        <f>Ocorrências!C3131</f>
        <v>0</v>
      </c>
      <c r="D3135" s="136">
        <f>Ocorrências!D3131</f>
        <v>0</v>
      </c>
      <c r="E3135" s="136">
        <f>Ocorrências!E3131</f>
        <v>0</v>
      </c>
      <c r="F3135" s="136">
        <f>Ocorrências!F3131</f>
        <v>0</v>
      </c>
      <c r="G3135" s="135">
        <f>Ocorrências!A3131</f>
        <v>0</v>
      </c>
      <c r="H3135" s="136">
        <f>Ocorrências!H3131</f>
        <v>0</v>
      </c>
    </row>
    <row r="3136" spans="1:8" x14ac:dyDescent="0.2">
      <c r="A3136" s="156">
        <f>Ocorrências!G3132</f>
        <v>0</v>
      </c>
      <c r="B3136" s="136">
        <f>Ocorrências!B3132</f>
        <v>0</v>
      </c>
      <c r="C3136" s="136">
        <f>Ocorrências!C3132</f>
        <v>0</v>
      </c>
      <c r="D3136" s="136">
        <f>Ocorrências!D3132</f>
        <v>0</v>
      </c>
      <c r="E3136" s="136">
        <f>Ocorrências!E3132</f>
        <v>0</v>
      </c>
      <c r="F3136" s="136">
        <f>Ocorrências!F3132</f>
        <v>0</v>
      </c>
      <c r="G3136" s="135">
        <f>Ocorrências!A3132</f>
        <v>0</v>
      </c>
      <c r="H3136" s="136">
        <f>Ocorrências!H3132</f>
        <v>0</v>
      </c>
    </row>
    <row r="3137" spans="1:8" x14ac:dyDescent="0.2">
      <c r="A3137" s="156">
        <f>Ocorrências!G3133</f>
        <v>0</v>
      </c>
      <c r="B3137" s="136">
        <f>Ocorrências!B3133</f>
        <v>0</v>
      </c>
      <c r="C3137" s="136">
        <f>Ocorrências!C3133</f>
        <v>0</v>
      </c>
      <c r="D3137" s="136">
        <f>Ocorrências!D3133</f>
        <v>0</v>
      </c>
      <c r="E3137" s="136">
        <f>Ocorrências!E3133</f>
        <v>0</v>
      </c>
      <c r="F3137" s="136">
        <f>Ocorrências!F3133</f>
        <v>0</v>
      </c>
      <c r="G3137" s="135">
        <f>Ocorrências!A3133</f>
        <v>0</v>
      </c>
      <c r="H3137" s="136">
        <f>Ocorrências!H3133</f>
        <v>0</v>
      </c>
    </row>
    <row r="3138" spans="1:8" x14ac:dyDescent="0.2">
      <c r="A3138" s="156">
        <f>Ocorrências!G3134</f>
        <v>0</v>
      </c>
      <c r="B3138" s="136">
        <f>Ocorrências!B3134</f>
        <v>0</v>
      </c>
      <c r="C3138" s="136">
        <f>Ocorrências!C3134</f>
        <v>0</v>
      </c>
      <c r="D3138" s="136">
        <f>Ocorrências!D3134</f>
        <v>0</v>
      </c>
      <c r="E3138" s="136">
        <f>Ocorrências!E3134</f>
        <v>0</v>
      </c>
      <c r="F3138" s="136">
        <f>Ocorrências!F3134</f>
        <v>0</v>
      </c>
      <c r="G3138" s="135">
        <f>Ocorrências!A3134</f>
        <v>0</v>
      </c>
      <c r="H3138" s="136">
        <f>Ocorrências!H3134</f>
        <v>0</v>
      </c>
    </row>
    <row r="3139" spans="1:8" x14ac:dyDescent="0.2">
      <c r="A3139" s="156">
        <f>Ocorrências!G3135</f>
        <v>0</v>
      </c>
      <c r="B3139" s="136">
        <f>Ocorrências!B3135</f>
        <v>0</v>
      </c>
      <c r="C3139" s="136">
        <f>Ocorrências!C3135</f>
        <v>0</v>
      </c>
      <c r="D3139" s="136">
        <f>Ocorrências!D3135</f>
        <v>0</v>
      </c>
      <c r="E3139" s="136">
        <f>Ocorrências!E3135</f>
        <v>0</v>
      </c>
      <c r="F3139" s="136">
        <f>Ocorrências!F3135</f>
        <v>0</v>
      </c>
      <c r="G3139" s="135">
        <f>Ocorrências!A3135</f>
        <v>0</v>
      </c>
      <c r="H3139" s="136">
        <f>Ocorrências!H3135</f>
        <v>0</v>
      </c>
    </row>
    <row r="3140" spans="1:8" x14ac:dyDescent="0.2">
      <c r="A3140" s="156">
        <f>Ocorrências!G3136</f>
        <v>0</v>
      </c>
      <c r="B3140" s="136">
        <f>Ocorrências!B3136</f>
        <v>0</v>
      </c>
      <c r="C3140" s="136">
        <f>Ocorrências!C3136</f>
        <v>0</v>
      </c>
      <c r="D3140" s="136">
        <f>Ocorrências!D3136</f>
        <v>0</v>
      </c>
      <c r="E3140" s="136">
        <f>Ocorrências!E3136</f>
        <v>0</v>
      </c>
      <c r="F3140" s="136">
        <f>Ocorrências!F3136</f>
        <v>0</v>
      </c>
      <c r="G3140" s="135">
        <f>Ocorrências!A3136</f>
        <v>0</v>
      </c>
      <c r="H3140" s="136">
        <f>Ocorrências!H3136</f>
        <v>0</v>
      </c>
    </row>
    <row r="3141" spans="1:8" x14ac:dyDescent="0.2">
      <c r="A3141" s="156">
        <f>Ocorrências!G3137</f>
        <v>0</v>
      </c>
      <c r="B3141" s="136">
        <f>Ocorrências!B3137</f>
        <v>0</v>
      </c>
      <c r="C3141" s="136">
        <f>Ocorrências!C3137</f>
        <v>0</v>
      </c>
      <c r="D3141" s="136">
        <f>Ocorrências!D3137</f>
        <v>0</v>
      </c>
      <c r="E3141" s="136">
        <f>Ocorrências!E3137</f>
        <v>0</v>
      </c>
      <c r="F3141" s="136">
        <f>Ocorrências!F3137</f>
        <v>0</v>
      </c>
      <c r="G3141" s="135">
        <f>Ocorrências!A3137</f>
        <v>0</v>
      </c>
      <c r="H3141" s="136">
        <f>Ocorrências!H3137</f>
        <v>0</v>
      </c>
    </row>
    <row r="3142" spans="1:8" x14ac:dyDescent="0.2">
      <c r="A3142" s="156">
        <f>Ocorrências!G3138</f>
        <v>0</v>
      </c>
      <c r="B3142" s="136">
        <f>Ocorrências!B3138</f>
        <v>0</v>
      </c>
      <c r="C3142" s="136">
        <f>Ocorrências!C3138</f>
        <v>0</v>
      </c>
      <c r="D3142" s="136">
        <f>Ocorrências!D3138</f>
        <v>0</v>
      </c>
      <c r="E3142" s="136">
        <f>Ocorrências!E3138</f>
        <v>0</v>
      </c>
      <c r="F3142" s="136">
        <f>Ocorrências!F3138</f>
        <v>0</v>
      </c>
      <c r="G3142" s="135">
        <f>Ocorrências!A3138</f>
        <v>0</v>
      </c>
      <c r="H3142" s="136">
        <f>Ocorrências!H3138</f>
        <v>0</v>
      </c>
    </row>
    <row r="3143" spans="1:8" x14ac:dyDescent="0.2">
      <c r="A3143" s="156">
        <f>Ocorrências!G3139</f>
        <v>0</v>
      </c>
      <c r="B3143" s="136">
        <f>Ocorrências!B3139</f>
        <v>0</v>
      </c>
      <c r="C3143" s="136">
        <f>Ocorrências!C3139</f>
        <v>0</v>
      </c>
      <c r="D3143" s="136">
        <f>Ocorrências!D3139</f>
        <v>0</v>
      </c>
      <c r="E3143" s="136">
        <f>Ocorrências!E3139</f>
        <v>0</v>
      </c>
      <c r="F3143" s="136">
        <f>Ocorrências!F3139</f>
        <v>0</v>
      </c>
      <c r="G3143" s="135">
        <f>Ocorrências!A3139</f>
        <v>0</v>
      </c>
      <c r="H3143" s="136">
        <f>Ocorrências!H3139</f>
        <v>0</v>
      </c>
    </row>
    <row r="3144" spans="1:8" x14ac:dyDescent="0.2">
      <c r="A3144" s="156">
        <f>Ocorrências!G3140</f>
        <v>0</v>
      </c>
      <c r="B3144" s="136">
        <f>Ocorrências!B3140</f>
        <v>0</v>
      </c>
      <c r="C3144" s="136">
        <f>Ocorrências!C3140</f>
        <v>0</v>
      </c>
      <c r="D3144" s="136">
        <f>Ocorrências!D3140</f>
        <v>0</v>
      </c>
      <c r="E3144" s="136">
        <f>Ocorrências!E3140</f>
        <v>0</v>
      </c>
      <c r="F3144" s="136">
        <f>Ocorrências!F3140</f>
        <v>0</v>
      </c>
      <c r="G3144" s="135">
        <f>Ocorrências!A3140</f>
        <v>0</v>
      </c>
      <c r="H3144" s="136">
        <f>Ocorrências!H3140</f>
        <v>0</v>
      </c>
    </row>
    <row r="3145" spans="1:8" x14ac:dyDescent="0.2">
      <c r="A3145" s="156">
        <f>Ocorrências!G3141</f>
        <v>0</v>
      </c>
      <c r="B3145" s="136">
        <f>Ocorrências!B3141</f>
        <v>0</v>
      </c>
      <c r="C3145" s="136">
        <f>Ocorrências!C3141</f>
        <v>0</v>
      </c>
      <c r="D3145" s="136">
        <f>Ocorrências!D3141</f>
        <v>0</v>
      </c>
      <c r="E3145" s="136">
        <f>Ocorrências!E3141</f>
        <v>0</v>
      </c>
      <c r="F3145" s="136">
        <f>Ocorrências!F3141</f>
        <v>0</v>
      </c>
      <c r="G3145" s="135">
        <f>Ocorrências!A3141</f>
        <v>0</v>
      </c>
      <c r="H3145" s="136">
        <f>Ocorrências!H3141</f>
        <v>0</v>
      </c>
    </row>
    <row r="3146" spans="1:8" x14ac:dyDescent="0.2">
      <c r="A3146" s="156">
        <f>Ocorrências!G3142</f>
        <v>0</v>
      </c>
      <c r="B3146" s="136">
        <f>Ocorrências!B3142</f>
        <v>0</v>
      </c>
      <c r="C3146" s="136">
        <f>Ocorrências!C3142</f>
        <v>0</v>
      </c>
      <c r="D3146" s="136">
        <f>Ocorrências!D3142</f>
        <v>0</v>
      </c>
      <c r="E3146" s="136">
        <f>Ocorrências!E3142</f>
        <v>0</v>
      </c>
      <c r="F3146" s="136">
        <f>Ocorrências!F3142</f>
        <v>0</v>
      </c>
      <c r="G3146" s="135">
        <f>Ocorrências!A3142</f>
        <v>0</v>
      </c>
      <c r="H3146" s="136">
        <f>Ocorrências!H3142</f>
        <v>0</v>
      </c>
    </row>
    <row r="3147" spans="1:8" x14ac:dyDescent="0.2">
      <c r="A3147" s="156">
        <f>Ocorrências!G3143</f>
        <v>0</v>
      </c>
      <c r="B3147" s="136">
        <f>Ocorrências!B3143</f>
        <v>0</v>
      </c>
      <c r="C3147" s="136">
        <f>Ocorrências!C3143</f>
        <v>0</v>
      </c>
      <c r="D3147" s="136">
        <f>Ocorrências!D3143</f>
        <v>0</v>
      </c>
      <c r="E3147" s="136">
        <f>Ocorrências!E3143</f>
        <v>0</v>
      </c>
      <c r="F3147" s="136">
        <f>Ocorrências!F3143</f>
        <v>0</v>
      </c>
      <c r="G3147" s="135">
        <f>Ocorrências!A3143</f>
        <v>0</v>
      </c>
      <c r="H3147" s="136">
        <f>Ocorrências!H3143</f>
        <v>0</v>
      </c>
    </row>
    <row r="3148" spans="1:8" x14ac:dyDescent="0.2">
      <c r="A3148" s="156">
        <f>Ocorrências!G3144</f>
        <v>0</v>
      </c>
      <c r="B3148" s="136">
        <f>Ocorrências!B3144</f>
        <v>0</v>
      </c>
      <c r="C3148" s="136">
        <f>Ocorrências!C3144</f>
        <v>0</v>
      </c>
      <c r="D3148" s="136">
        <f>Ocorrências!D3144</f>
        <v>0</v>
      </c>
      <c r="E3148" s="136">
        <f>Ocorrências!E3144</f>
        <v>0</v>
      </c>
      <c r="F3148" s="136">
        <f>Ocorrências!F3144</f>
        <v>0</v>
      </c>
      <c r="G3148" s="135">
        <f>Ocorrências!A3144</f>
        <v>0</v>
      </c>
      <c r="H3148" s="136">
        <f>Ocorrências!H3144</f>
        <v>0</v>
      </c>
    </row>
    <row r="3149" spans="1:8" x14ac:dyDescent="0.2">
      <c r="A3149" s="156">
        <f>Ocorrências!G3145</f>
        <v>0</v>
      </c>
      <c r="B3149" s="136">
        <f>Ocorrências!B3145</f>
        <v>0</v>
      </c>
      <c r="C3149" s="136">
        <f>Ocorrências!C3145</f>
        <v>0</v>
      </c>
      <c r="D3149" s="136">
        <f>Ocorrências!D3145</f>
        <v>0</v>
      </c>
      <c r="E3149" s="136">
        <f>Ocorrências!E3145</f>
        <v>0</v>
      </c>
      <c r="F3149" s="136">
        <f>Ocorrências!F3145</f>
        <v>0</v>
      </c>
      <c r="G3149" s="135">
        <f>Ocorrências!A3145</f>
        <v>0</v>
      </c>
      <c r="H3149" s="136">
        <f>Ocorrências!H3145</f>
        <v>0</v>
      </c>
    </row>
    <row r="3150" spans="1:8" x14ac:dyDescent="0.2">
      <c r="A3150" s="156">
        <f>Ocorrências!G3146</f>
        <v>0</v>
      </c>
      <c r="B3150" s="136">
        <f>Ocorrências!B3146</f>
        <v>0</v>
      </c>
      <c r="C3150" s="136">
        <f>Ocorrências!C3146</f>
        <v>0</v>
      </c>
      <c r="D3150" s="136">
        <f>Ocorrências!D3146</f>
        <v>0</v>
      </c>
      <c r="E3150" s="136">
        <f>Ocorrências!E3146</f>
        <v>0</v>
      </c>
      <c r="F3150" s="136">
        <f>Ocorrências!F3146</f>
        <v>0</v>
      </c>
      <c r="G3150" s="135">
        <f>Ocorrências!A3146</f>
        <v>0</v>
      </c>
      <c r="H3150" s="136">
        <f>Ocorrências!H3146</f>
        <v>0</v>
      </c>
    </row>
    <row r="3151" spans="1:8" x14ac:dyDescent="0.2">
      <c r="A3151" s="156">
        <f>Ocorrências!G3147</f>
        <v>0</v>
      </c>
      <c r="B3151" s="136">
        <f>Ocorrências!B3147</f>
        <v>0</v>
      </c>
      <c r="C3151" s="136">
        <f>Ocorrências!C3147</f>
        <v>0</v>
      </c>
      <c r="D3151" s="136">
        <f>Ocorrências!D3147</f>
        <v>0</v>
      </c>
      <c r="E3151" s="136">
        <f>Ocorrências!E3147</f>
        <v>0</v>
      </c>
      <c r="F3151" s="136">
        <f>Ocorrências!F3147</f>
        <v>0</v>
      </c>
      <c r="G3151" s="135">
        <f>Ocorrências!A3147</f>
        <v>0</v>
      </c>
      <c r="H3151" s="136">
        <f>Ocorrências!H3147</f>
        <v>0</v>
      </c>
    </row>
    <row r="3152" spans="1:8" x14ac:dyDescent="0.2">
      <c r="A3152" s="156">
        <f>Ocorrências!G3148</f>
        <v>0</v>
      </c>
      <c r="B3152" s="136">
        <f>Ocorrências!B3148</f>
        <v>0</v>
      </c>
      <c r="C3152" s="136">
        <f>Ocorrências!C3148</f>
        <v>0</v>
      </c>
      <c r="D3152" s="136">
        <f>Ocorrências!D3148</f>
        <v>0</v>
      </c>
      <c r="E3152" s="136">
        <f>Ocorrências!E3148</f>
        <v>0</v>
      </c>
      <c r="F3152" s="136">
        <f>Ocorrências!F3148</f>
        <v>0</v>
      </c>
      <c r="G3152" s="135">
        <f>Ocorrências!A3148</f>
        <v>0</v>
      </c>
      <c r="H3152" s="136">
        <f>Ocorrências!H3148</f>
        <v>0</v>
      </c>
    </row>
    <row r="3153" spans="1:8" x14ac:dyDescent="0.2">
      <c r="A3153" s="156">
        <f>Ocorrências!G3149</f>
        <v>0</v>
      </c>
      <c r="B3153" s="136">
        <f>Ocorrências!B3149</f>
        <v>0</v>
      </c>
      <c r="C3153" s="136">
        <f>Ocorrências!C3149</f>
        <v>0</v>
      </c>
      <c r="D3153" s="136">
        <f>Ocorrências!D3149</f>
        <v>0</v>
      </c>
      <c r="E3153" s="136">
        <f>Ocorrências!E3149</f>
        <v>0</v>
      </c>
      <c r="F3153" s="136">
        <f>Ocorrências!F3149</f>
        <v>0</v>
      </c>
      <c r="G3153" s="135">
        <f>Ocorrências!A3149</f>
        <v>0</v>
      </c>
      <c r="H3153" s="136">
        <f>Ocorrências!H3149</f>
        <v>0</v>
      </c>
    </row>
    <row r="3154" spans="1:8" x14ac:dyDescent="0.2">
      <c r="A3154" s="156">
        <f>Ocorrências!G3150</f>
        <v>0</v>
      </c>
      <c r="B3154" s="136">
        <f>Ocorrências!B3150</f>
        <v>0</v>
      </c>
      <c r="C3154" s="136">
        <f>Ocorrências!C3150</f>
        <v>0</v>
      </c>
      <c r="D3154" s="136">
        <f>Ocorrências!D3150</f>
        <v>0</v>
      </c>
      <c r="E3154" s="136">
        <f>Ocorrências!E3150</f>
        <v>0</v>
      </c>
      <c r="F3154" s="136">
        <f>Ocorrências!F3150</f>
        <v>0</v>
      </c>
      <c r="G3154" s="135">
        <f>Ocorrências!A3150</f>
        <v>0</v>
      </c>
      <c r="H3154" s="136">
        <f>Ocorrências!H3150</f>
        <v>0</v>
      </c>
    </row>
    <row r="3155" spans="1:8" x14ac:dyDescent="0.2">
      <c r="A3155" s="156">
        <f>Ocorrências!G3151</f>
        <v>0</v>
      </c>
      <c r="B3155" s="136">
        <f>Ocorrências!B3151</f>
        <v>0</v>
      </c>
      <c r="C3155" s="136">
        <f>Ocorrências!C3151</f>
        <v>0</v>
      </c>
      <c r="D3155" s="136">
        <f>Ocorrências!D3151</f>
        <v>0</v>
      </c>
      <c r="E3155" s="136">
        <f>Ocorrências!E3151</f>
        <v>0</v>
      </c>
      <c r="F3155" s="136">
        <f>Ocorrências!F3151</f>
        <v>0</v>
      </c>
      <c r="G3155" s="135">
        <f>Ocorrências!A3151</f>
        <v>0</v>
      </c>
      <c r="H3155" s="136">
        <f>Ocorrências!H3151</f>
        <v>0</v>
      </c>
    </row>
    <row r="3156" spans="1:8" x14ac:dyDescent="0.2">
      <c r="A3156" s="156">
        <f>Ocorrências!G3152</f>
        <v>0</v>
      </c>
      <c r="B3156" s="136">
        <f>Ocorrências!B3152</f>
        <v>0</v>
      </c>
      <c r="C3156" s="136">
        <f>Ocorrências!C3152</f>
        <v>0</v>
      </c>
      <c r="D3156" s="136">
        <f>Ocorrências!D3152</f>
        <v>0</v>
      </c>
      <c r="E3156" s="136">
        <f>Ocorrências!E3152</f>
        <v>0</v>
      </c>
      <c r="F3156" s="136">
        <f>Ocorrências!F3152</f>
        <v>0</v>
      </c>
      <c r="G3156" s="135">
        <f>Ocorrências!A3152</f>
        <v>0</v>
      </c>
      <c r="H3156" s="136">
        <f>Ocorrências!H3152</f>
        <v>0</v>
      </c>
    </row>
    <row r="3157" spans="1:8" x14ac:dyDescent="0.2">
      <c r="A3157" s="156">
        <f>Ocorrências!G3153</f>
        <v>0</v>
      </c>
      <c r="B3157" s="136">
        <f>Ocorrências!B3153</f>
        <v>0</v>
      </c>
      <c r="C3157" s="136">
        <f>Ocorrências!C3153</f>
        <v>0</v>
      </c>
      <c r="D3157" s="136">
        <f>Ocorrências!D3153</f>
        <v>0</v>
      </c>
      <c r="E3157" s="136">
        <f>Ocorrências!E3153</f>
        <v>0</v>
      </c>
      <c r="F3157" s="136">
        <f>Ocorrências!F3153</f>
        <v>0</v>
      </c>
      <c r="G3157" s="135">
        <f>Ocorrências!A3153</f>
        <v>0</v>
      </c>
      <c r="H3157" s="136">
        <f>Ocorrências!H3153</f>
        <v>0</v>
      </c>
    </row>
    <row r="3158" spans="1:8" x14ac:dyDescent="0.2">
      <c r="A3158" s="156">
        <f>Ocorrências!G3154</f>
        <v>0</v>
      </c>
      <c r="B3158" s="136">
        <f>Ocorrências!B3154</f>
        <v>0</v>
      </c>
      <c r="C3158" s="136">
        <f>Ocorrências!C3154</f>
        <v>0</v>
      </c>
      <c r="D3158" s="136">
        <f>Ocorrências!D3154</f>
        <v>0</v>
      </c>
      <c r="E3158" s="136">
        <f>Ocorrências!E3154</f>
        <v>0</v>
      </c>
      <c r="F3158" s="136">
        <f>Ocorrências!F3154</f>
        <v>0</v>
      </c>
      <c r="G3158" s="135">
        <f>Ocorrências!A3154</f>
        <v>0</v>
      </c>
      <c r="H3158" s="136">
        <f>Ocorrências!H3154</f>
        <v>0</v>
      </c>
    </row>
    <row r="3159" spans="1:8" x14ac:dyDescent="0.2">
      <c r="A3159" s="156">
        <f>Ocorrências!G3155</f>
        <v>0</v>
      </c>
      <c r="B3159" s="136">
        <f>Ocorrências!B3155</f>
        <v>0</v>
      </c>
      <c r="C3159" s="136">
        <f>Ocorrências!C3155</f>
        <v>0</v>
      </c>
      <c r="D3159" s="136">
        <f>Ocorrências!D3155</f>
        <v>0</v>
      </c>
      <c r="E3159" s="136">
        <f>Ocorrências!E3155</f>
        <v>0</v>
      </c>
      <c r="F3159" s="136">
        <f>Ocorrências!F3155</f>
        <v>0</v>
      </c>
      <c r="G3159" s="135">
        <f>Ocorrências!A3155</f>
        <v>0</v>
      </c>
      <c r="H3159" s="136">
        <f>Ocorrências!H3155</f>
        <v>0</v>
      </c>
    </row>
    <row r="3160" spans="1:8" x14ac:dyDescent="0.2">
      <c r="A3160" s="156">
        <f>Ocorrências!G3156</f>
        <v>0</v>
      </c>
      <c r="B3160" s="136">
        <f>Ocorrências!B3156</f>
        <v>0</v>
      </c>
      <c r="C3160" s="136">
        <f>Ocorrências!C3156</f>
        <v>0</v>
      </c>
      <c r="D3160" s="136">
        <f>Ocorrências!D3156</f>
        <v>0</v>
      </c>
      <c r="E3160" s="136">
        <f>Ocorrências!E3156</f>
        <v>0</v>
      </c>
      <c r="F3160" s="136">
        <f>Ocorrências!F3156</f>
        <v>0</v>
      </c>
      <c r="G3160" s="135">
        <f>Ocorrências!A3156</f>
        <v>0</v>
      </c>
      <c r="H3160" s="136">
        <f>Ocorrências!H3156</f>
        <v>0</v>
      </c>
    </row>
    <row r="3161" spans="1:8" x14ac:dyDescent="0.2">
      <c r="A3161" s="156">
        <f>Ocorrências!G3157</f>
        <v>0</v>
      </c>
      <c r="B3161" s="136">
        <f>Ocorrências!B3157</f>
        <v>0</v>
      </c>
      <c r="C3161" s="136">
        <f>Ocorrências!C3157</f>
        <v>0</v>
      </c>
      <c r="D3161" s="136">
        <f>Ocorrências!D3157</f>
        <v>0</v>
      </c>
      <c r="E3161" s="136">
        <f>Ocorrências!E3157</f>
        <v>0</v>
      </c>
      <c r="F3161" s="136">
        <f>Ocorrências!F3157</f>
        <v>0</v>
      </c>
      <c r="G3161" s="135">
        <f>Ocorrências!A3157</f>
        <v>0</v>
      </c>
      <c r="H3161" s="136">
        <f>Ocorrências!H3157</f>
        <v>0</v>
      </c>
    </row>
    <row r="3162" spans="1:8" x14ac:dyDescent="0.2">
      <c r="A3162" s="156">
        <f>Ocorrências!G3158</f>
        <v>0</v>
      </c>
      <c r="B3162" s="136">
        <f>Ocorrências!B3158</f>
        <v>0</v>
      </c>
      <c r="C3162" s="136">
        <f>Ocorrências!C3158</f>
        <v>0</v>
      </c>
      <c r="D3162" s="136">
        <f>Ocorrências!D3158</f>
        <v>0</v>
      </c>
      <c r="E3162" s="136">
        <f>Ocorrências!E3158</f>
        <v>0</v>
      </c>
      <c r="F3162" s="136">
        <f>Ocorrências!F3158</f>
        <v>0</v>
      </c>
      <c r="G3162" s="135">
        <f>Ocorrências!A3158</f>
        <v>0</v>
      </c>
      <c r="H3162" s="136">
        <f>Ocorrências!H3158</f>
        <v>0</v>
      </c>
    </row>
    <row r="3163" spans="1:8" x14ac:dyDescent="0.2">
      <c r="A3163" s="156">
        <f>Ocorrências!G3159</f>
        <v>0</v>
      </c>
      <c r="B3163" s="136">
        <f>Ocorrências!B3159</f>
        <v>0</v>
      </c>
      <c r="C3163" s="136">
        <f>Ocorrências!C3159</f>
        <v>0</v>
      </c>
      <c r="D3163" s="136">
        <f>Ocorrências!D3159</f>
        <v>0</v>
      </c>
      <c r="E3163" s="136">
        <f>Ocorrências!E3159</f>
        <v>0</v>
      </c>
      <c r="F3163" s="136">
        <f>Ocorrências!F3159</f>
        <v>0</v>
      </c>
      <c r="G3163" s="135">
        <f>Ocorrências!A3159</f>
        <v>0</v>
      </c>
      <c r="H3163" s="136">
        <f>Ocorrências!H3159</f>
        <v>0</v>
      </c>
    </row>
    <row r="3164" spans="1:8" x14ac:dyDescent="0.2">
      <c r="A3164" s="156">
        <f>Ocorrências!G3160</f>
        <v>0</v>
      </c>
      <c r="B3164" s="136">
        <f>Ocorrências!B3160</f>
        <v>0</v>
      </c>
      <c r="C3164" s="136">
        <f>Ocorrências!C3160</f>
        <v>0</v>
      </c>
      <c r="D3164" s="136">
        <f>Ocorrências!D3160</f>
        <v>0</v>
      </c>
      <c r="E3164" s="136">
        <f>Ocorrências!E3160</f>
        <v>0</v>
      </c>
      <c r="F3164" s="136">
        <f>Ocorrências!F3160</f>
        <v>0</v>
      </c>
      <c r="G3164" s="135">
        <f>Ocorrências!A3160</f>
        <v>0</v>
      </c>
      <c r="H3164" s="136">
        <f>Ocorrências!H3160</f>
        <v>0</v>
      </c>
    </row>
    <row r="3165" spans="1:8" x14ac:dyDescent="0.2">
      <c r="A3165" s="156">
        <f>Ocorrências!G3161</f>
        <v>0</v>
      </c>
      <c r="B3165" s="136">
        <f>Ocorrências!B3161</f>
        <v>0</v>
      </c>
      <c r="C3165" s="136">
        <f>Ocorrências!C3161</f>
        <v>0</v>
      </c>
      <c r="D3165" s="136">
        <f>Ocorrências!D3161</f>
        <v>0</v>
      </c>
      <c r="E3165" s="136">
        <f>Ocorrências!E3161</f>
        <v>0</v>
      </c>
      <c r="F3165" s="136">
        <f>Ocorrências!F3161</f>
        <v>0</v>
      </c>
      <c r="G3165" s="135">
        <f>Ocorrências!A3161</f>
        <v>0</v>
      </c>
      <c r="H3165" s="136">
        <f>Ocorrências!H3161</f>
        <v>0</v>
      </c>
    </row>
    <row r="3166" spans="1:8" x14ac:dyDescent="0.2">
      <c r="A3166" s="156">
        <f>Ocorrências!G3162</f>
        <v>0</v>
      </c>
      <c r="B3166" s="136">
        <f>Ocorrências!B3162</f>
        <v>0</v>
      </c>
      <c r="C3166" s="136">
        <f>Ocorrências!C3162</f>
        <v>0</v>
      </c>
      <c r="D3166" s="136">
        <f>Ocorrências!D3162</f>
        <v>0</v>
      </c>
      <c r="E3166" s="136">
        <f>Ocorrências!E3162</f>
        <v>0</v>
      </c>
      <c r="F3166" s="136">
        <f>Ocorrências!F3162</f>
        <v>0</v>
      </c>
      <c r="G3166" s="135">
        <f>Ocorrências!A3162</f>
        <v>0</v>
      </c>
      <c r="H3166" s="136">
        <f>Ocorrências!H3162</f>
        <v>0</v>
      </c>
    </row>
    <row r="3167" spans="1:8" x14ac:dyDescent="0.2">
      <c r="A3167" s="156">
        <f>Ocorrências!G3163</f>
        <v>0</v>
      </c>
      <c r="B3167" s="136">
        <f>Ocorrências!B3163</f>
        <v>0</v>
      </c>
      <c r="C3167" s="136">
        <f>Ocorrências!C3163</f>
        <v>0</v>
      </c>
      <c r="D3167" s="136">
        <f>Ocorrências!D3163</f>
        <v>0</v>
      </c>
      <c r="E3167" s="136">
        <f>Ocorrências!E3163</f>
        <v>0</v>
      </c>
      <c r="F3167" s="136">
        <f>Ocorrências!F3163</f>
        <v>0</v>
      </c>
      <c r="G3167" s="135">
        <f>Ocorrências!A3163</f>
        <v>0</v>
      </c>
      <c r="H3167" s="136">
        <f>Ocorrências!H3163</f>
        <v>0</v>
      </c>
    </row>
    <row r="3168" spans="1:8" x14ac:dyDescent="0.2">
      <c r="A3168" s="156">
        <f>Ocorrências!G3164</f>
        <v>0</v>
      </c>
      <c r="B3168" s="136">
        <f>Ocorrências!B3164</f>
        <v>0</v>
      </c>
      <c r="C3168" s="136">
        <f>Ocorrências!C3164</f>
        <v>0</v>
      </c>
      <c r="D3168" s="136">
        <f>Ocorrências!D3164</f>
        <v>0</v>
      </c>
      <c r="E3168" s="136">
        <f>Ocorrências!E3164</f>
        <v>0</v>
      </c>
      <c r="F3168" s="136">
        <f>Ocorrências!F3164</f>
        <v>0</v>
      </c>
      <c r="G3168" s="135">
        <f>Ocorrências!A3164</f>
        <v>0</v>
      </c>
      <c r="H3168" s="136">
        <f>Ocorrências!H3164</f>
        <v>0</v>
      </c>
    </row>
    <row r="3169" spans="1:8" x14ac:dyDescent="0.2">
      <c r="A3169" s="156">
        <f>Ocorrências!G3165</f>
        <v>0</v>
      </c>
      <c r="B3169" s="136">
        <f>Ocorrências!B3165</f>
        <v>0</v>
      </c>
      <c r="C3169" s="136">
        <f>Ocorrências!C3165</f>
        <v>0</v>
      </c>
      <c r="D3169" s="136">
        <f>Ocorrências!D3165</f>
        <v>0</v>
      </c>
      <c r="E3169" s="136">
        <f>Ocorrências!E3165</f>
        <v>0</v>
      </c>
      <c r="F3169" s="136">
        <f>Ocorrências!F3165</f>
        <v>0</v>
      </c>
      <c r="G3169" s="135">
        <f>Ocorrências!A3165</f>
        <v>0</v>
      </c>
      <c r="H3169" s="136">
        <f>Ocorrências!H3165</f>
        <v>0</v>
      </c>
    </row>
    <row r="3170" spans="1:8" x14ac:dyDescent="0.2">
      <c r="A3170" s="156">
        <f>Ocorrências!G3166</f>
        <v>0</v>
      </c>
      <c r="B3170" s="136">
        <f>Ocorrências!B3166</f>
        <v>0</v>
      </c>
      <c r="C3170" s="136">
        <f>Ocorrências!C3166</f>
        <v>0</v>
      </c>
      <c r="D3170" s="136">
        <f>Ocorrências!D3166</f>
        <v>0</v>
      </c>
      <c r="E3170" s="136">
        <f>Ocorrências!E3166</f>
        <v>0</v>
      </c>
      <c r="F3170" s="136">
        <f>Ocorrências!F3166</f>
        <v>0</v>
      </c>
      <c r="G3170" s="135">
        <f>Ocorrências!A3166</f>
        <v>0</v>
      </c>
      <c r="H3170" s="136">
        <f>Ocorrências!H3166</f>
        <v>0</v>
      </c>
    </row>
    <row r="3171" spans="1:8" x14ac:dyDescent="0.2">
      <c r="A3171" s="156">
        <f>Ocorrências!G3167</f>
        <v>0</v>
      </c>
      <c r="B3171" s="136">
        <f>Ocorrências!B3167</f>
        <v>0</v>
      </c>
      <c r="C3171" s="136">
        <f>Ocorrências!C3167</f>
        <v>0</v>
      </c>
      <c r="D3171" s="136">
        <f>Ocorrências!D3167</f>
        <v>0</v>
      </c>
      <c r="E3171" s="136">
        <f>Ocorrências!E3167</f>
        <v>0</v>
      </c>
      <c r="F3171" s="136">
        <f>Ocorrências!F3167</f>
        <v>0</v>
      </c>
      <c r="G3171" s="135">
        <f>Ocorrências!A3167</f>
        <v>0</v>
      </c>
      <c r="H3171" s="136">
        <f>Ocorrências!H3167</f>
        <v>0</v>
      </c>
    </row>
    <row r="3172" spans="1:8" x14ac:dyDescent="0.2">
      <c r="A3172" s="156">
        <f>Ocorrências!G3168</f>
        <v>0</v>
      </c>
      <c r="B3172" s="136">
        <f>Ocorrências!B3168</f>
        <v>0</v>
      </c>
      <c r="C3172" s="136">
        <f>Ocorrências!C3168</f>
        <v>0</v>
      </c>
      <c r="D3172" s="136">
        <f>Ocorrências!D3168</f>
        <v>0</v>
      </c>
      <c r="E3172" s="136">
        <f>Ocorrências!E3168</f>
        <v>0</v>
      </c>
      <c r="F3172" s="136">
        <f>Ocorrências!F3168</f>
        <v>0</v>
      </c>
      <c r="G3172" s="135">
        <f>Ocorrências!A3168</f>
        <v>0</v>
      </c>
      <c r="H3172" s="136">
        <f>Ocorrências!H3168</f>
        <v>0</v>
      </c>
    </row>
    <row r="3173" spans="1:8" x14ac:dyDescent="0.2">
      <c r="A3173" s="156">
        <f>Ocorrências!G3169</f>
        <v>0</v>
      </c>
      <c r="B3173" s="136">
        <f>Ocorrências!B3169</f>
        <v>0</v>
      </c>
      <c r="C3173" s="136">
        <f>Ocorrências!C3169</f>
        <v>0</v>
      </c>
      <c r="D3173" s="136">
        <f>Ocorrências!D3169</f>
        <v>0</v>
      </c>
      <c r="E3173" s="136">
        <f>Ocorrências!E3169</f>
        <v>0</v>
      </c>
      <c r="F3173" s="136">
        <f>Ocorrências!F3169</f>
        <v>0</v>
      </c>
      <c r="G3173" s="135">
        <f>Ocorrências!A3169</f>
        <v>0</v>
      </c>
      <c r="H3173" s="136">
        <f>Ocorrências!H3169</f>
        <v>0</v>
      </c>
    </row>
    <row r="3174" spans="1:8" x14ac:dyDescent="0.2">
      <c r="A3174" s="156">
        <f>Ocorrências!G3170</f>
        <v>0</v>
      </c>
      <c r="B3174" s="136">
        <f>Ocorrências!B3170</f>
        <v>0</v>
      </c>
      <c r="C3174" s="136">
        <f>Ocorrências!C3170</f>
        <v>0</v>
      </c>
      <c r="D3174" s="136">
        <f>Ocorrências!D3170</f>
        <v>0</v>
      </c>
      <c r="E3174" s="136">
        <f>Ocorrências!E3170</f>
        <v>0</v>
      </c>
      <c r="F3174" s="136">
        <f>Ocorrências!F3170</f>
        <v>0</v>
      </c>
      <c r="G3174" s="135">
        <f>Ocorrências!A3170</f>
        <v>0</v>
      </c>
      <c r="H3174" s="136">
        <f>Ocorrências!H3170</f>
        <v>0</v>
      </c>
    </row>
    <row r="3175" spans="1:8" x14ac:dyDescent="0.2">
      <c r="A3175" s="156">
        <f>Ocorrências!G3171</f>
        <v>0</v>
      </c>
      <c r="B3175" s="136">
        <f>Ocorrências!B3171</f>
        <v>0</v>
      </c>
      <c r="C3175" s="136">
        <f>Ocorrências!C3171</f>
        <v>0</v>
      </c>
      <c r="D3175" s="136">
        <f>Ocorrências!D3171</f>
        <v>0</v>
      </c>
      <c r="E3175" s="136">
        <f>Ocorrências!E3171</f>
        <v>0</v>
      </c>
      <c r="F3175" s="136">
        <f>Ocorrências!F3171</f>
        <v>0</v>
      </c>
      <c r="G3175" s="135">
        <f>Ocorrências!A3171</f>
        <v>0</v>
      </c>
      <c r="H3175" s="136">
        <f>Ocorrências!H3171</f>
        <v>0</v>
      </c>
    </row>
    <row r="3176" spans="1:8" x14ac:dyDescent="0.2">
      <c r="A3176" s="156">
        <f>Ocorrências!G3172</f>
        <v>0</v>
      </c>
      <c r="B3176" s="136">
        <f>Ocorrências!B3172</f>
        <v>0</v>
      </c>
      <c r="C3176" s="136">
        <f>Ocorrências!C3172</f>
        <v>0</v>
      </c>
      <c r="D3176" s="136">
        <f>Ocorrências!D3172</f>
        <v>0</v>
      </c>
      <c r="E3176" s="136">
        <f>Ocorrências!E3172</f>
        <v>0</v>
      </c>
      <c r="F3176" s="136">
        <f>Ocorrências!F3172</f>
        <v>0</v>
      </c>
      <c r="G3176" s="135">
        <f>Ocorrências!A3172</f>
        <v>0</v>
      </c>
      <c r="H3176" s="136">
        <f>Ocorrências!H3172</f>
        <v>0</v>
      </c>
    </row>
    <row r="3177" spans="1:8" x14ac:dyDescent="0.2">
      <c r="A3177" s="156">
        <f>Ocorrências!G3173</f>
        <v>0</v>
      </c>
      <c r="B3177" s="136">
        <f>Ocorrências!B3173</f>
        <v>0</v>
      </c>
      <c r="C3177" s="136">
        <f>Ocorrências!C3173</f>
        <v>0</v>
      </c>
      <c r="D3177" s="136">
        <f>Ocorrências!D3173</f>
        <v>0</v>
      </c>
      <c r="E3177" s="136">
        <f>Ocorrências!E3173</f>
        <v>0</v>
      </c>
      <c r="F3177" s="136">
        <f>Ocorrências!F3173</f>
        <v>0</v>
      </c>
      <c r="G3177" s="135">
        <f>Ocorrências!A3173</f>
        <v>0</v>
      </c>
      <c r="H3177" s="136">
        <f>Ocorrências!H3173</f>
        <v>0</v>
      </c>
    </row>
    <row r="3178" spans="1:8" x14ac:dyDescent="0.2">
      <c r="A3178" s="156">
        <f>Ocorrências!G3174</f>
        <v>0</v>
      </c>
      <c r="B3178" s="136">
        <f>Ocorrências!B3174</f>
        <v>0</v>
      </c>
      <c r="C3178" s="136">
        <f>Ocorrências!C3174</f>
        <v>0</v>
      </c>
      <c r="D3178" s="136">
        <f>Ocorrências!D3174</f>
        <v>0</v>
      </c>
      <c r="E3178" s="136">
        <f>Ocorrências!E3174</f>
        <v>0</v>
      </c>
      <c r="F3178" s="136">
        <f>Ocorrências!F3174</f>
        <v>0</v>
      </c>
      <c r="G3178" s="135">
        <f>Ocorrências!A3174</f>
        <v>0</v>
      </c>
      <c r="H3178" s="136">
        <f>Ocorrências!H3174</f>
        <v>0</v>
      </c>
    </row>
    <row r="3179" spans="1:8" x14ac:dyDescent="0.2">
      <c r="A3179" s="156">
        <f>Ocorrências!G3175</f>
        <v>0</v>
      </c>
      <c r="B3179" s="136">
        <f>Ocorrências!B3175</f>
        <v>0</v>
      </c>
      <c r="C3179" s="136">
        <f>Ocorrências!C3175</f>
        <v>0</v>
      </c>
      <c r="D3179" s="136">
        <f>Ocorrências!D3175</f>
        <v>0</v>
      </c>
      <c r="E3179" s="136">
        <f>Ocorrências!E3175</f>
        <v>0</v>
      </c>
      <c r="F3179" s="136">
        <f>Ocorrências!F3175</f>
        <v>0</v>
      </c>
      <c r="G3179" s="135">
        <f>Ocorrências!A3175</f>
        <v>0</v>
      </c>
      <c r="H3179" s="136">
        <f>Ocorrências!H3175</f>
        <v>0</v>
      </c>
    </row>
    <row r="3180" spans="1:8" x14ac:dyDescent="0.2">
      <c r="A3180" s="156">
        <f>Ocorrências!G3176</f>
        <v>0</v>
      </c>
      <c r="B3180" s="136">
        <f>Ocorrências!B3176</f>
        <v>0</v>
      </c>
      <c r="C3180" s="136">
        <f>Ocorrências!C3176</f>
        <v>0</v>
      </c>
      <c r="D3180" s="136">
        <f>Ocorrências!D3176</f>
        <v>0</v>
      </c>
      <c r="E3180" s="136">
        <f>Ocorrências!E3176</f>
        <v>0</v>
      </c>
      <c r="F3180" s="136">
        <f>Ocorrências!F3176</f>
        <v>0</v>
      </c>
      <c r="G3180" s="135">
        <f>Ocorrências!A3176</f>
        <v>0</v>
      </c>
      <c r="H3180" s="136">
        <f>Ocorrências!H3176</f>
        <v>0</v>
      </c>
    </row>
    <row r="3181" spans="1:8" x14ac:dyDescent="0.2">
      <c r="A3181" s="156">
        <f>Ocorrências!G3177</f>
        <v>0</v>
      </c>
      <c r="B3181" s="136">
        <f>Ocorrências!B3177</f>
        <v>0</v>
      </c>
      <c r="C3181" s="136">
        <f>Ocorrências!C3177</f>
        <v>0</v>
      </c>
      <c r="D3181" s="136">
        <f>Ocorrências!D3177</f>
        <v>0</v>
      </c>
      <c r="E3181" s="136">
        <f>Ocorrências!E3177</f>
        <v>0</v>
      </c>
      <c r="F3181" s="136">
        <f>Ocorrências!F3177</f>
        <v>0</v>
      </c>
      <c r="G3181" s="135">
        <f>Ocorrências!A3177</f>
        <v>0</v>
      </c>
      <c r="H3181" s="136">
        <f>Ocorrências!H3177</f>
        <v>0</v>
      </c>
    </row>
    <row r="3182" spans="1:8" x14ac:dyDescent="0.2">
      <c r="A3182" s="156">
        <f>Ocorrências!G3178</f>
        <v>0</v>
      </c>
      <c r="B3182" s="136">
        <f>Ocorrências!B3178</f>
        <v>0</v>
      </c>
      <c r="C3182" s="136">
        <f>Ocorrências!C3178</f>
        <v>0</v>
      </c>
      <c r="D3182" s="136">
        <f>Ocorrências!D3178</f>
        <v>0</v>
      </c>
      <c r="E3182" s="136">
        <f>Ocorrências!E3178</f>
        <v>0</v>
      </c>
      <c r="F3182" s="136">
        <f>Ocorrências!F3178</f>
        <v>0</v>
      </c>
      <c r="G3182" s="135">
        <f>Ocorrências!A3178</f>
        <v>0</v>
      </c>
      <c r="H3182" s="136">
        <f>Ocorrências!H3178</f>
        <v>0</v>
      </c>
    </row>
    <row r="3183" spans="1:8" x14ac:dyDescent="0.2">
      <c r="A3183" s="156">
        <f>Ocorrências!G3179</f>
        <v>0</v>
      </c>
      <c r="B3183" s="136">
        <f>Ocorrências!B3179</f>
        <v>0</v>
      </c>
      <c r="C3183" s="136">
        <f>Ocorrências!C3179</f>
        <v>0</v>
      </c>
      <c r="D3183" s="136">
        <f>Ocorrências!D3179</f>
        <v>0</v>
      </c>
      <c r="E3183" s="136">
        <f>Ocorrências!E3179</f>
        <v>0</v>
      </c>
      <c r="F3183" s="136">
        <f>Ocorrências!F3179</f>
        <v>0</v>
      </c>
      <c r="G3183" s="135">
        <f>Ocorrências!A3179</f>
        <v>0</v>
      </c>
      <c r="H3183" s="136">
        <f>Ocorrências!H3179</f>
        <v>0</v>
      </c>
    </row>
    <row r="3184" spans="1:8" x14ac:dyDescent="0.2">
      <c r="A3184" s="156">
        <f>Ocorrências!G3180</f>
        <v>0</v>
      </c>
      <c r="B3184" s="136">
        <f>Ocorrências!B3180</f>
        <v>0</v>
      </c>
      <c r="C3184" s="136">
        <f>Ocorrências!C3180</f>
        <v>0</v>
      </c>
      <c r="D3184" s="136">
        <f>Ocorrências!D3180</f>
        <v>0</v>
      </c>
      <c r="E3184" s="136">
        <f>Ocorrências!E3180</f>
        <v>0</v>
      </c>
      <c r="F3184" s="136">
        <f>Ocorrências!F3180</f>
        <v>0</v>
      </c>
      <c r="G3184" s="135">
        <f>Ocorrências!A3180</f>
        <v>0</v>
      </c>
      <c r="H3184" s="136">
        <f>Ocorrências!H3180</f>
        <v>0</v>
      </c>
    </row>
    <row r="3185" spans="1:8" x14ac:dyDescent="0.2">
      <c r="A3185" s="156">
        <f>Ocorrências!G3181</f>
        <v>0</v>
      </c>
      <c r="B3185" s="136">
        <f>Ocorrências!B3181</f>
        <v>0</v>
      </c>
      <c r="C3185" s="136">
        <f>Ocorrências!C3181</f>
        <v>0</v>
      </c>
      <c r="D3185" s="136">
        <f>Ocorrências!D3181</f>
        <v>0</v>
      </c>
      <c r="E3185" s="136">
        <f>Ocorrências!E3181</f>
        <v>0</v>
      </c>
      <c r="F3185" s="136">
        <f>Ocorrências!F3181</f>
        <v>0</v>
      </c>
      <c r="G3185" s="135">
        <f>Ocorrências!A3181</f>
        <v>0</v>
      </c>
      <c r="H3185" s="136">
        <f>Ocorrências!H3181</f>
        <v>0</v>
      </c>
    </row>
    <row r="3186" spans="1:8" x14ac:dyDescent="0.2">
      <c r="A3186" s="156">
        <f>Ocorrências!G3182</f>
        <v>0</v>
      </c>
      <c r="B3186" s="136">
        <f>Ocorrências!B3182</f>
        <v>0</v>
      </c>
      <c r="C3186" s="136">
        <f>Ocorrências!C3182</f>
        <v>0</v>
      </c>
      <c r="D3186" s="136">
        <f>Ocorrências!D3182</f>
        <v>0</v>
      </c>
      <c r="E3186" s="136">
        <f>Ocorrências!E3182</f>
        <v>0</v>
      </c>
      <c r="F3186" s="136">
        <f>Ocorrências!F3182</f>
        <v>0</v>
      </c>
      <c r="G3186" s="135">
        <f>Ocorrências!A3182</f>
        <v>0</v>
      </c>
      <c r="H3186" s="136">
        <f>Ocorrências!H3182</f>
        <v>0</v>
      </c>
    </row>
    <row r="3187" spans="1:8" x14ac:dyDescent="0.2">
      <c r="A3187" s="156">
        <f>Ocorrências!G3183</f>
        <v>0</v>
      </c>
      <c r="B3187" s="136">
        <f>Ocorrências!B3183</f>
        <v>0</v>
      </c>
      <c r="C3187" s="136">
        <f>Ocorrências!C3183</f>
        <v>0</v>
      </c>
      <c r="D3187" s="136">
        <f>Ocorrências!D3183</f>
        <v>0</v>
      </c>
      <c r="E3187" s="136">
        <f>Ocorrências!E3183</f>
        <v>0</v>
      </c>
      <c r="F3187" s="136">
        <f>Ocorrências!F3183</f>
        <v>0</v>
      </c>
      <c r="G3187" s="135">
        <f>Ocorrências!A3183</f>
        <v>0</v>
      </c>
      <c r="H3187" s="136">
        <f>Ocorrências!H3183</f>
        <v>0</v>
      </c>
    </row>
    <row r="3188" spans="1:8" x14ac:dyDescent="0.2">
      <c r="A3188" s="156">
        <f>Ocorrências!G3184</f>
        <v>0</v>
      </c>
      <c r="B3188" s="136">
        <f>Ocorrências!B3184</f>
        <v>0</v>
      </c>
      <c r="C3188" s="136">
        <f>Ocorrências!C3184</f>
        <v>0</v>
      </c>
      <c r="D3188" s="136">
        <f>Ocorrências!D3184</f>
        <v>0</v>
      </c>
      <c r="E3188" s="136">
        <f>Ocorrências!E3184</f>
        <v>0</v>
      </c>
      <c r="F3188" s="136">
        <f>Ocorrências!F3184</f>
        <v>0</v>
      </c>
      <c r="G3188" s="135">
        <f>Ocorrências!A3184</f>
        <v>0</v>
      </c>
      <c r="H3188" s="136">
        <f>Ocorrências!H3184</f>
        <v>0</v>
      </c>
    </row>
    <row r="3189" spans="1:8" x14ac:dyDescent="0.2">
      <c r="A3189" s="156">
        <f>Ocorrências!G3185</f>
        <v>0</v>
      </c>
      <c r="B3189" s="136">
        <f>Ocorrências!B3185</f>
        <v>0</v>
      </c>
      <c r="C3189" s="136">
        <f>Ocorrências!C3185</f>
        <v>0</v>
      </c>
      <c r="D3189" s="136">
        <f>Ocorrências!D3185</f>
        <v>0</v>
      </c>
      <c r="E3189" s="136">
        <f>Ocorrências!E3185</f>
        <v>0</v>
      </c>
      <c r="F3189" s="136">
        <f>Ocorrências!F3185</f>
        <v>0</v>
      </c>
      <c r="G3189" s="135">
        <f>Ocorrências!A3185</f>
        <v>0</v>
      </c>
      <c r="H3189" s="136">
        <f>Ocorrências!H3185</f>
        <v>0</v>
      </c>
    </row>
    <row r="3190" spans="1:8" x14ac:dyDescent="0.2">
      <c r="A3190" s="156">
        <f>Ocorrências!G3186</f>
        <v>0</v>
      </c>
      <c r="B3190" s="136">
        <f>Ocorrências!B3186</f>
        <v>0</v>
      </c>
      <c r="C3190" s="136">
        <f>Ocorrências!C3186</f>
        <v>0</v>
      </c>
      <c r="D3190" s="136">
        <f>Ocorrências!D3186</f>
        <v>0</v>
      </c>
      <c r="E3190" s="136">
        <f>Ocorrências!E3186</f>
        <v>0</v>
      </c>
      <c r="F3190" s="136">
        <f>Ocorrências!F3186</f>
        <v>0</v>
      </c>
      <c r="G3190" s="135">
        <f>Ocorrências!A3186</f>
        <v>0</v>
      </c>
      <c r="H3190" s="136">
        <f>Ocorrências!H3186</f>
        <v>0</v>
      </c>
    </row>
    <row r="3191" spans="1:8" x14ac:dyDescent="0.2">
      <c r="A3191" s="156">
        <f>Ocorrências!G3187</f>
        <v>0</v>
      </c>
      <c r="B3191" s="136">
        <f>Ocorrências!B3187</f>
        <v>0</v>
      </c>
      <c r="C3191" s="136">
        <f>Ocorrências!C3187</f>
        <v>0</v>
      </c>
      <c r="D3191" s="136">
        <f>Ocorrências!D3187</f>
        <v>0</v>
      </c>
      <c r="E3191" s="136">
        <f>Ocorrências!E3187</f>
        <v>0</v>
      </c>
      <c r="F3191" s="136">
        <f>Ocorrências!F3187</f>
        <v>0</v>
      </c>
      <c r="G3191" s="135">
        <f>Ocorrências!A3187</f>
        <v>0</v>
      </c>
      <c r="H3191" s="136">
        <f>Ocorrências!H3187</f>
        <v>0</v>
      </c>
    </row>
    <row r="3192" spans="1:8" x14ac:dyDescent="0.2">
      <c r="A3192" s="156">
        <f>Ocorrências!G3188</f>
        <v>0</v>
      </c>
      <c r="B3192" s="136">
        <f>Ocorrências!B3188</f>
        <v>0</v>
      </c>
      <c r="C3192" s="136">
        <f>Ocorrências!C3188</f>
        <v>0</v>
      </c>
      <c r="D3192" s="136">
        <f>Ocorrências!D3188</f>
        <v>0</v>
      </c>
      <c r="E3192" s="136">
        <f>Ocorrências!E3188</f>
        <v>0</v>
      </c>
      <c r="F3192" s="136">
        <f>Ocorrências!F3188</f>
        <v>0</v>
      </c>
      <c r="G3192" s="135">
        <f>Ocorrências!A3188</f>
        <v>0</v>
      </c>
      <c r="H3192" s="136">
        <f>Ocorrências!H3188</f>
        <v>0</v>
      </c>
    </row>
    <row r="3193" spans="1:8" x14ac:dyDescent="0.2">
      <c r="A3193" s="156">
        <f>Ocorrências!G3189</f>
        <v>0</v>
      </c>
      <c r="B3193" s="136">
        <f>Ocorrências!B3189</f>
        <v>0</v>
      </c>
      <c r="C3193" s="136">
        <f>Ocorrências!C3189</f>
        <v>0</v>
      </c>
      <c r="D3193" s="136">
        <f>Ocorrências!D3189</f>
        <v>0</v>
      </c>
      <c r="E3193" s="136">
        <f>Ocorrências!E3189</f>
        <v>0</v>
      </c>
      <c r="F3193" s="136">
        <f>Ocorrências!F3189</f>
        <v>0</v>
      </c>
      <c r="G3193" s="135">
        <f>Ocorrências!A3189</f>
        <v>0</v>
      </c>
      <c r="H3193" s="136">
        <f>Ocorrências!H3189</f>
        <v>0</v>
      </c>
    </row>
    <row r="3194" spans="1:8" x14ac:dyDescent="0.2">
      <c r="A3194" s="156">
        <f>Ocorrências!G3190</f>
        <v>0</v>
      </c>
      <c r="B3194" s="136">
        <f>Ocorrências!B3190</f>
        <v>0</v>
      </c>
      <c r="C3194" s="136">
        <f>Ocorrências!C3190</f>
        <v>0</v>
      </c>
      <c r="D3194" s="136">
        <f>Ocorrências!D3190</f>
        <v>0</v>
      </c>
      <c r="E3194" s="136">
        <f>Ocorrências!E3190</f>
        <v>0</v>
      </c>
      <c r="F3194" s="136">
        <f>Ocorrências!F3190</f>
        <v>0</v>
      </c>
      <c r="G3194" s="135">
        <f>Ocorrências!A3190</f>
        <v>0</v>
      </c>
      <c r="H3194" s="136">
        <f>Ocorrências!H3190</f>
        <v>0</v>
      </c>
    </row>
    <row r="3195" spans="1:8" x14ac:dyDescent="0.2">
      <c r="A3195" s="156">
        <f>Ocorrências!G3191</f>
        <v>0</v>
      </c>
      <c r="B3195" s="136">
        <f>Ocorrências!B3191</f>
        <v>0</v>
      </c>
      <c r="C3195" s="136">
        <f>Ocorrências!C3191</f>
        <v>0</v>
      </c>
      <c r="D3195" s="136">
        <f>Ocorrências!D3191</f>
        <v>0</v>
      </c>
      <c r="E3195" s="136">
        <f>Ocorrências!E3191</f>
        <v>0</v>
      </c>
      <c r="F3195" s="136">
        <f>Ocorrências!F3191</f>
        <v>0</v>
      </c>
      <c r="G3195" s="135">
        <f>Ocorrências!A3191</f>
        <v>0</v>
      </c>
      <c r="H3195" s="136">
        <f>Ocorrências!H3191</f>
        <v>0</v>
      </c>
    </row>
    <row r="3196" spans="1:8" x14ac:dyDescent="0.2">
      <c r="A3196" s="156">
        <f>Ocorrências!G3192</f>
        <v>0</v>
      </c>
      <c r="B3196" s="136">
        <f>Ocorrências!B3192</f>
        <v>0</v>
      </c>
      <c r="C3196" s="136">
        <f>Ocorrências!C3192</f>
        <v>0</v>
      </c>
      <c r="D3196" s="136">
        <f>Ocorrências!D3192</f>
        <v>0</v>
      </c>
      <c r="E3196" s="136">
        <f>Ocorrências!E3192</f>
        <v>0</v>
      </c>
      <c r="F3196" s="136">
        <f>Ocorrências!F3192</f>
        <v>0</v>
      </c>
      <c r="G3196" s="135">
        <f>Ocorrências!A3192</f>
        <v>0</v>
      </c>
      <c r="H3196" s="136">
        <f>Ocorrências!H3192</f>
        <v>0</v>
      </c>
    </row>
    <row r="3197" spans="1:8" x14ac:dyDescent="0.2">
      <c r="A3197" s="156">
        <f>Ocorrências!G3193</f>
        <v>0</v>
      </c>
      <c r="B3197" s="136">
        <f>Ocorrências!B3193</f>
        <v>0</v>
      </c>
      <c r="C3197" s="136">
        <f>Ocorrências!C3193</f>
        <v>0</v>
      </c>
      <c r="D3197" s="136">
        <f>Ocorrências!D3193</f>
        <v>0</v>
      </c>
      <c r="E3197" s="136">
        <f>Ocorrências!E3193</f>
        <v>0</v>
      </c>
      <c r="F3197" s="136">
        <f>Ocorrências!F3193</f>
        <v>0</v>
      </c>
      <c r="G3197" s="135">
        <f>Ocorrências!A3193</f>
        <v>0</v>
      </c>
      <c r="H3197" s="136">
        <f>Ocorrências!H3193</f>
        <v>0</v>
      </c>
    </row>
    <row r="3198" spans="1:8" x14ac:dyDescent="0.2">
      <c r="A3198" s="156">
        <f>Ocorrências!G3194</f>
        <v>0</v>
      </c>
      <c r="B3198" s="136">
        <f>Ocorrências!B3194</f>
        <v>0</v>
      </c>
      <c r="C3198" s="136">
        <f>Ocorrências!C3194</f>
        <v>0</v>
      </c>
      <c r="D3198" s="136">
        <f>Ocorrências!D3194</f>
        <v>0</v>
      </c>
      <c r="E3198" s="136">
        <f>Ocorrências!E3194</f>
        <v>0</v>
      </c>
      <c r="F3198" s="136">
        <f>Ocorrências!F3194</f>
        <v>0</v>
      </c>
      <c r="G3198" s="135">
        <f>Ocorrências!A3194</f>
        <v>0</v>
      </c>
      <c r="H3198" s="136">
        <f>Ocorrências!H3194</f>
        <v>0</v>
      </c>
    </row>
    <row r="3199" spans="1:8" x14ac:dyDescent="0.2">
      <c r="A3199" s="156">
        <f>Ocorrências!G3195</f>
        <v>0</v>
      </c>
      <c r="B3199" s="136">
        <f>Ocorrências!B3195</f>
        <v>0</v>
      </c>
      <c r="C3199" s="136">
        <f>Ocorrências!C3195</f>
        <v>0</v>
      </c>
      <c r="D3199" s="136">
        <f>Ocorrências!D3195</f>
        <v>0</v>
      </c>
      <c r="E3199" s="136">
        <f>Ocorrências!E3195</f>
        <v>0</v>
      </c>
      <c r="F3199" s="136">
        <f>Ocorrências!F3195</f>
        <v>0</v>
      </c>
      <c r="G3199" s="135">
        <f>Ocorrências!A3195</f>
        <v>0</v>
      </c>
      <c r="H3199" s="136">
        <f>Ocorrências!H3195</f>
        <v>0</v>
      </c>
    </row>
    <row r="3200" spans="1:8" x14ac:dyDescent="0.2">
      <c r="A3200" s="156">
        <f>Ocorrências!G3196</f>
        <v>0</v>
      </c>
      <c r="B3200" s="136">
        <f>Ocorrências!B3196</f>
        <v>0</v>
      </c>
      <c r="C3200" s="136">
        <f>Ocorrências!C3196</f>
        <v>0</v>
      </c>
      <c r="D3200" s="136">
        <f>Ocorrências!D3196</f>
        <v>0</v>
      </c>
      <c r="E3200" s="136">
        <f>Ocorrências!E3196</f>
        <v>0</v>
      </c>
      <c r="F3200" s="136">
        <f>Ocorrências!F3196</f>
        <v>0</v>
      </c>
      <c r="G3200" s="135">
        <f>Ocorrências!A3196</f>
        <v>0</v>
      </c>
      <c r="H3200" s="136">
        <f>Ocorrências!H3196</f>
        <v>0</v>
      </c>
    </row>
    <row r="3201" spans="1:8" x14ac:dyDescent="0.2">
      <c r="A3201" s="156">
        <f>Ocorrências!G3197</f>
        <v>0</v>
      </c>
      <c r="B3201" s="136">
        <f>Ocorrências!B3197</f>
        <v>0</v>
      </c>
      <c r="C3201" s="136">
        <f>Ocorrências!C3197</f>
        <v>0</v>
      </c>
      <c r="D3201" s="136">
        <f>Ocorrências!D3197</f>
        <v>0</v>
      </c>
      <c r="E3201" s="136">
        <f>Ocorrências!E3197</f>
        <v>0</v>
      </c>
      <c r="F3201" s="136">
        <f>Ocorrências!F3197</f>
        <v>0</v>
      </c>
      <c r="G3201" s="135">
        <f>Ocorrências!A3197</f>
        <v>0</v>
      </c>
      <c r="H3201" s="136">
        <f>Ocorrências!H3197</f>
        <v>0</v>
      </c>
    </row>
    <row r="3202" spans="1:8" x14ac:dyDescent="0.2">
      <c r="A3202" s="156">
        <f>Ocorrências!G3198</f>
        <v>0</v>
      </c>
      <c r="B3202" s="136">
        <f>Ocorrências!B3198</f>
        <v>0</v>
      </c>
      <c r="C3202" s="136">
        <f>Ocorrências!C3198</f>
        <v>0</v>
      </c>
      <c r="D3202" s="136">
        <f>Ocorrências!D3198</f>
        <v>0</v>
      </c>
      <c r="E3202" s="136">
        <f>Ocorrências!E3198</f>
        <v>0</v>
      </c>
      <c r="F3202" s="136">
        <f>Ocorrências!F3198</f>
        <v>0</v>
      </c>
      <c r="G3202" s="135">
        <f>Ocorrências!A3198</f>
        <v>0</v>
      </c>
      <c r="H3202" s="136">
        <f>Ocorrências!H3198</f>
        <v>0</v>
      </c>
    </row>
    <row r="3203" spans="1:8" x14ac:dyDescent="0.2">
      <c r="A3203" s="156">
        <f>Ocorrências!G3199</f>
        <v>0</v>
      </c>
      <c r="B3203" s="136">
        <f>Ocorrências!B3199</f>
        <v>0</v>
      </c>
      <c r="C3203" s="136">
        <f>Ocorrências!C3199</f>
        <v>0</v>
      </c>
      <c r="D3203" s="136">
        <f>Ocorrências!D3199</f>
        <v>0</v>
      </c>
      <c r="E3203" s="136">
        <f>Ocorrências!E3199</f>
        <v>0</v>
      </c>
      <c r="F3203" s="136">
        <f>Ocorrências!F3199</f>
        <v>0</v>
      </c>
      <c r="G3203" s="135">
        <f>Ocorrências!A3199</f>
        <v>0</v>
      </c>
      <c r="H3203" s="136">
        <f>Ocorrências!H3199</f>
        <v>0</v>
      </c>
    </row>
    <row r="3204" spans="1:8" x14ac:dyDescent="0.2">
      <c r="A3204" s="156">
        <f>Ocorrências!G3200</f>
        <v>0</v>
      </c>
      <c r="B3204" s="136">
        <f>Ocorrências!B3200</f>
        <v>0</v>
      </c>
      <c r="C3204" s="136">
        <f>Ocorrências!C3200</f>
        <v>0</v>
      </c>
      <c r="D3204" s="136">
        <f>Ocorrências!D3200</f>
        <v>0</v>
      </c>
      <c r="E3204" s="136">
        <f>Ocorrências!E3200</f>
        <v>0</v>
      </c>
      <c r="F3204" s="136">
        <f>Ocorrências!F3200</f>
        <v>0</v>
      </c>
      <c r="G3204" s="135">
        <f>Ocorrências!A3200</f>
        <v>0</v>
      </c>
      <c r="H3204" s="136">
        <f>Ocorrências!H3200</f>
        <v>0</v>
      </c>
    </row>
    <row r="3205" spans="1:8" x14ac:dyDescent="0.2">
      <c r="A3205" s="156">
        <f>Ocorrências!G3201</f>
        <v>0</v>
      </c>
      <c r="B3205" s="136">
        <f>Ocorrências!B3201</f>
        <v>0</v>
      </c>
      <c r="C3205" s="136">
        <f>Ocorrências!C3201</f>
        <v>0</v>
      </c>
      <c r="D3205" s="136">
        <f>Ocorrências!D3201</f>
        <v>0</v>
      </c>
      <c r="E3205" s="136">
        <f>Ocorrências!E3201</f>
        <v>0</v>
      </c>
      <c r="F3205" s="136">
        <f>Ocorrências!F3201</f>
        <v>0</v>
      </c>
      <c r="G3205" s="135">
        <f>Ocorrências!A3201</f>
        <v>0</v>
      </c>
      <c r="H3205" s="136">
        <f>Ocorrências!H3201</f>
        <v>0</v>
      </c>
    </row>
    <row r="3206" spans="1:8" x14ac:dyDescent="0.2">
      <c r="A3206" s="156">
        <f>Ocorrências!G3202</f>
        <v>0</v>
      </c>
      <c r="B3206" s="136">
        <f>Ocorrências!B3202</f>
        <v>0</v>
      </c>
      <c r="C3206" s="136">
        <f>Ocorrências!C3202</f>
        <v>0</v>
      </c>
      <c r="D3206" s="136">
        <f>Ocorrências!D3202</f>
        <v>0</v>
      </c>
      <c r="E3206" s="136">
        <f>Ocorrências!E3202</f>
        <v>0</v>
      </c>
      <c r="F3206" s="136">
        <f>Ocorrências!F3202</f>
        <v>0</v>
      </c>
      <c r="G3206" s="135">
        <f>Ocorrências!A3202</f>
        <v>0</v>
      </c>
      <c r="H3206" s="136">
        <f>Ocorrências!H3202</f>
        <v>0</v>
      </c>
    </row>
    <row r="3207" spans="1:8" x14ac:dyDescent="0.2">
      <c r="A3207" s="156">
        <f>Ocorrências!G3203</f>
        <v>0</v>
      </c>
      <c r="B3207" s="136">
        <f>Ocorrências!B3203</f>
        <v>0</v>
      </c>
      <c r="C3207" s="136">
        <f>Ocorrências!C3203</f>
        <v>0</v>
      </c>
      <c r="D3207" s="136">
        <f>Ocorrências!D3203</f>
        <v>0</v>
      </c>
      <c r="E3207" s="136">
        <f>Ocorrências!E3203</f>
        <v>0</v>
      </c>
      <c r="F3207" s="136">
        <f>Ocorrências!F3203</f>
        <v>0</v>
      </c>
      <c r="G3207" s="135">
        <f>Ocorrências!A3203</f>
        <v>0</v>
      </c>
      <c r="H3207" s="136">
        <f>Ocorrências!H3203</f>
        <v>0</v>
      </c>
    </row>
    <row r="3208" spans="1:8" x14ac:dyDescent="0.2">
      <c r="A3208" s="156">
        <f>Ocorrências!G3204</f>
        <v>0</v>
      </c>
      <c r="B3208" s="136">
        <f>Ocorrências!B3204</f>
        <v>0</v>
      </c>
      <c r="C3208" s="136">
        <f>Ocorrências!C3204</f>
        <v>0</v>
      </c>
      <c r="D3208" s="136">
        <f>Ocorrências!D3204</f>
        <v>0</v>
      </c>
      <c r="E3208" s="136">
        <f>Ocorrências!E3204</f>
        <v>0</v>
      </c>
      <c r="F3208" s="136">
        <f>Ocorrências!F3204</f>
        <v>0</v>
      </c>
      <c r="G3208" s="135">
        <f>Ocorrências!A3204</f>
        <v>0</v>
      </c>
      <c r="H3208" s="136">
        <f>Ocorrências!H3204</f>
        <v>0</v>
      </c>
    </row>
    <row r="3209" spans="1:8" x14ac:dyDescent="0.2">
      <c r="A3209" s="156">
        <f>Ocorrências!G3205</f>
        <v>0</v>
      </c>
      <c r="B3209" s="136">
        <f>Ocorrências!B3205</f>
        <v>0</v>
      </c>
      <c r="C3209" s="136">
        <f>Ocorrências!C3205</f>
        <v>0</v>
      </c>
      <c r="D3209" s="136">
        <f>Ocorrências!D3205</f>
        <v>0</v>
      </c>
      <c r="E3209" s="136">
        <f>Ocorrências!E3205</f>
        <v>0</v>
      </c>
      <c r="F3209" s="136">
        <f>Ocorrências!F3205</f>
        <v>0</v>
      </c>
      <c r="G3209" s="135">
        <f>Ocorrências!A3205</f>
        <v>0</v>
      </c>
      <c r="H3209" s="136">
        <f>Ocorrências!H3205</f>
        <v>0</v>
      </c>
    </row>
    <row r="3210" spans="1:8" x14ac:dyDescent="0.2">
      <c r="A3210" s="156">
        <f>Ocorrências!G3206</f>
        <v>0</v>
      </c>
      <c r="B3210" s="136">
        <f>Ocorrências!B3206</f>
        <v>0</v>
      </c>
      <c r="C3210" s="136">
        <f>Ocorrências!C3206</f>
        <v>0</v>
      </c>
      <c r="D3210" s="136">
        <f>Ocorrências!D3206</f>
        <v>0</v>
      </c>
      <c r="E3210" s="136">
        <f>Ocorrências!E3206</f>
        <v>0</v>
      </c>
      <c r="F3210" s="136">
        <f>Ocorrências!F3206</f>
        <v>0</v>
      </c>
      <c r="G3210" s="135">
        <f>Ocorrências!A3206</f>
        <v>0</v>
      </c>
      <c r="H3210" s="136">
        <f>Ocorrências!H3206</f>
        <v>0</v>
      </c>
    </row>
    <row r="3211" spans="1:8" x14ac:dyDescent="0.2">
      <c r="A3211" s="156">
        <f>Ocorrências!G3207</f>
        <v>0</v>
      </c>
      <c r="B3211" s="136">
        <f>Ocorrências!B3207</f>
        <v>0</v>
      </c>
      <c r="C3211" s="136">
        <f>Ocorrências!C3207</f>
        <v>0</v>
      </c>
      <c r="D3211" s="136">
        <f>Ocorrências!D3207</f>
        <v>0</v>
      </c>
      <c r="E3211" s="136">
        <f>Ocorrências!E3207</f>
        <v>0</v>
      </c>
      <c r="F3211" s="136">
        <f>Ocorrências!F3207</f>
        <v>0</v>
      </c>
      <c r="G3211" s="135">
        <f>Ocorrências!A3207</f>
        <v>0</v>
      </c>
      <c r="H3211" s="136">
        <f>Ocorrências!H3207</f>
        <v>0</v>
      </c>
    </row>
    <row r="3212" spans="1:8" x14ac:dyDescent="0.2">
      <c r="A3212" s="156">
        <f>Ocorrências!G3208</f>
        <v>0</v>
      </c>
      <c r="B3212" s="136">
        <f>Ocorrências!B3208</f>
        <v>0</v>
      </c>
      <c r="C3212" s="136">
        <f>Ocorrências!C3208</f>
        <v>0</v>
      </c>
      <c r="D3212" s="136">
        <f>Ocorrências!D3208</f>
        <v>0</v>
      </c>
      <c r="E3212" s="136">
        <f>Ocorrências!E3208</f>
        <v>0</v>
      </c>
      <c r="F3212" s="136">
        <f>Ocorrências!F3208</f>
        <v>0</v>
      </c>
      <c r="G3212" s="135">
        <f>Ocorrências!A3208</f>
        <v>0</v>
      </c>
      <c r="H3212" s="136">
        <f>Ocorrências!H3208</f>
        <v>0</v>
      </c>
    </row>
    <row r="3213" spans="1:8" x14ac:dyDescent="0.2">
      <c r="A3213" s="156">
        <f>Ocorrências!G3209</f>
        <v>0</v>
      </c>
      <c r="B3213" s="136">
        <f>Ocorrências!B3209</f>
        <v>0</v>
      </c>
      <c r="C3213" s="136">
        <f>Ocorrências!C3209</f>
        <v>0</v>
      </c>
      <c r="D3213" s="136">
        <f>Ocorrências!D3209</f>
        <v>0</v>
      </c>
      <c r="E3213" s="136">
        <f>Ocorrências!E3209</f>
        <v>0</v>
      </c>
      <c r="F3213" s="136">
        <f>Ocorrências!F3209</f>
        <v>0</v>
      </c>
      <c r="G3213" s="135">
        <f>Ocorrências!A3209</f>
        <v>0</v>
      </c>
      <c r="H3213" s="136">
        <f>Ocorrências!H3209</f>
        <v>0</v>
      </c>
    </row>
    <row r="3214" spans="1:8" x14ac:dyDescent="0.2">
      <c r="A3214" s="156">
        <f>Ocorrências!G3210</f>
        <v>0</v>
      </c>
      <c r="B3214" s="136">
        <f>Ocorrências!B3210</f>
        <v>0</v>
      </c>
      <c r="C3214" s="136">
        <f>Ocorrências!C3210</f>
        <v>0</v>
      </c>
      <c r="D3214" s="136">
        <f>Ocorrências!D3210</f>
        <v>0</v>
      </c>
      <c r="E3214" s="136">
        <f>Ocorrências!E3210</f>
        <v>0</v>
      </c>
      <c r="F3214" s="136">
        <f>Ocorrências!F3210</f>
        <v>0</v>
      </c>
      <c r="G3214" s="135">
        <f>Ocorrências!A3210</f>
        <v>0</v>
      </c>
      <c r="H3214" s="136">
        <f>Ocorrências!H3210</f>
        <v>0</v>
      </c>
    </row>
    <row r="3215" spans="1:8" x14ac:dyDescent="0.2">
      <c r="A3215" s="156">
        <f>Ocorrências!G3211</f>
        <v>0</v>
      </c>
      <c r="B3215" s="136">
        <f>Ocorrências!B3211</f>
        <v>0</v>
      </c>
      <c r="C3215" s="136">
        <f>Ocorrências!C3211</f>
        <v>0</v>
      </c>
      <c r="D3215" s="136">
        <f>Ocorrências!D3211</f>
        <v>0</v>
      </c>
      <c r="E3215" s="136">
        <f>Ocorrências!E3211</f>
        <v>0</v>
      </c>
      <c r="F3215" s="136">
        <f>Ocorrências!F3211</f>
        <v>0</v>
      </c>
      <c r="G3215" s="135">
        <f>Ocorrências!A3211</f>
        <v>0</v>
      </c>
      <c r="H3215" s="136">
        <f>Ocorrências!H3211</f>
        <v>0</v>
      </c>
    </row>
    <row r="3216" spans="1:8" x14ac:dyDescent="0.2">
      <c r="A3216" s="156">
        <f>Ocorrências!G3212</f>
        <v>0</v>
      </c>
      <c r="B3216" s="136">
        <f>Ocorrências!B3212</f>
        <v>0</v>
      </c>
      <c r="C3216" s="136">
        <f>Ocorrências!C3212</f>
        <v>0</v>
      </c>
      <c r="D3216" s="136">
        <f>Ocorrências!D3212</f>
        <v>0</v>
      </c>
      <c r="E3216" s="136">
        <f>Ocorrências!E3212</f>
        <v>0</v>
      </c>
      <c r="F3216" s="136">
        <f>Ocorrências!F3212</f>
        <v>0</v>
      </c>
      <c r="G3216" s="135">
        <f>Ocorrências!A3212</f>
        <v>0</v>
      </c>
      <c r="H3216" s="136">
        <f>Ocorrências!H3212</f>
        <v>0</v>
      </c>
    </row>
    <row r="3217" spans="1:8" x14ac:dyDescent="0.2">
      <c r="A3217" s="156">
        <f>Ocorrências!G3213</f>
        <v>0</v>
      </c>
      <c r="B3217" s="136">
        <f>Ocorrências!B3213</f>
        <v>0</v>
      </c>
      <c r="C3217" s="136">
        <f>Ocorrências!C3213</f>
        <v>0</v>
      </c>
      <c r="D3217" s="136">
        <f>Ocorrências!D3213</f>
        <v>0</v>
      </c>
      <c r="E3217" s="136">
        <f>Ocorrências!E3213</f>
        <v>0</v>
      </c>
      <c r="F3217" s="136">
        <f>Ocorrências!F3213</f>
        <v>0</v>
      </c>
      <c r="G3217" s="135">
        <f>Ocorrências!A3213</f>
        <v>0</v>
      </c>
      <c r="H3217" s="136">
        <f>Ocorrências!H3213</f>
        <v>0</v>
      </c>
    </row>
    <row r="3218" spans="1:8" x14ac:dyDescent="0.2">
      <c r="A3218" s="156">
        <f>Ocorrências!G3214</f>
        <v>0</v>
      </c>
      <c r="B3218" s="136">
        <f>Ocorrências!B3214</f>
        <v>0</v>
      </c>
      <c r="C3218" s="136">
        <f>Ocorrências!C3214</f>
        <v>0</v>
      </c>
      <c r="D3218" s="136">
        <f>Ocorrências!D3214</f>
        <v>0</v>
      </c>
      <c r="E3218" s="136">
        <f>Ocorrências!E3214</f>
        <v>0</v>
      </c>
      <c r="F3218" s="136">
        <f>Ocorrências!F3214</f>
        <v>0</v>
      </c>
      <c r="G3218" s="135">
        <f>Ocorrências!A3214</f>
        <v>0</v>
      </c>
      <c r="H3218" s="136">
        <f>Ocorrências!H3214</f>
        <v>0</v>
      </c>
    </row>
    <row r="3219" spans="1:8" x14ac:dyDescent="0.2">
      <c r="A3219" s="156">
        <f>Ocorrências!G3215</f>
        <v>0</v>
      </c>
      <c r="B3219" s="136">
        <f>Ocorrências!B3215</f>
        <v>0</v>
      </c>
      <c r="C3219" s="136">
        <f>Ocorrências!C3215</f>
        <v>0</v>
      </c>
      <c r="D3219" s="136">
        <f>Ocorrências!D3215</f>
        <v>0</v>
      </c>
      <c r="E3219" s="136">
        <f>Ocorrências!E3215</f>
        <v>0</v>
      </c>
      <c r="F3219" s="136">
        <f>Ocorrências!F3215</f>
        <v>0</v>
      </c>
      <c r="G3219" s="135">
        <f>Ocorrências!A3215</f>
        <v>0</v>
      </c>
      <c r="H3219" s="136">
        <f>Ocorrências!H3215</f>
        <v>0</v>
      </c>
    </row>
    <row r="3220" spans="1:8" x14ac:dyDescent="0.2">
      <c r="A3220" s="156">
        <f>Ocorrências!G3216</f>
        <v>0</v>
      </c>
      <c r="B3220" s="136">
        <f>Ocorrências!B3216</f>
        <v>0</v>
      </c>
      <c r="C3220" s="136">
        <f>Ocorrências!C3216</f>
        <v>0</v>
      </c>
      <c r="D3220" s="136">
        <f>Ocorrências!D3216</f>
        <v>0</v>
      </c>
      <c r="E3220" s="136">
        <f>Ocorrências!E3216</f>
        <v>0</v>
      </c>
      <c r="F3220" s="136">
        <f>Ocorrências!F3216</f>
        <v>0</v>
      </c>
      <c r="G3220" s="135">
        <f>Ocorrências!A3216</f>
        <v>0</v>
      </c>
      <c r="H3220" s="136">
        <f>Ocorrências!H3216</f>
        <v>0</v>
      </c>
    </row>
    <row r="3221" spans="1:8" x14ac:dyDescent="0.2">
      <c r="A3221" s="156">
        <f>Ocorrências!G3217</f>
        <v>0</v>
      </c>
      <c r="B3221" s="136">
        <f>Ocorrências!B3217</f>
        <v>0</v>
      </c>
      <c r="C3221" s="136">
        <f>Ocorrências!C3217</f>
        <v>0</v>
      </c>
      <c r="D3221" s="136">
        <f>Ocorrências!D3217</f>
        <v>0</v>
      </c>
      <c r="E3221" s="136">
        <f>Ocorrências!E3217</f>
        <v>0</v>
      </c>
      <c r="F3221" s="136">
        <f>Ocorrências!F3217</f>
        <v>0</v>
      </c>
      <c r="G3221" s="135">
        <f>Ocorrências!A3217</f>
        <v>0</v>
      </c>
      <c r="H3221" s="136">
        <f>Ocorrências!H3217</f>
        <v>0</v>
      </c>
    </row>
    <row r="3222" spans="1:8" x14ac:dyDescent="0.2">
      <c r="A3222" s="156">
        <f>Ocorrências!G3218</f>
        <v>0</v>
      </c>
      <c r="B3222" s="136">
        <f>Ocorrências!B3218</f>
        <v>0</v>
      </c>
      <c r="C3222" s="136">
        <f>Ocorrências!C3218</f>
        <v>0</v>
      </c>
      <c r="D3222" s="136">
        <f>Ocorrências!D3218</f>
        <v>0</v>
      </c>
      <c r="E3222" s="136">
        <f>Ocorrências!E3218</f>
        <v>0</v>
      </c>
      <c r="F3222" s="136">
        <f>Ocorrências!F3218</f>
        <v>0</v>
      </c>
      <c r="G3222" s="135">
        <f>Ocorrências!A3218</f>
        <v>0</v>
      </c>
      <c r="H3222" s="136">
        <f>Ocorrências!H3218</f>
        <v>0</v>
      </c>
    </row>
    <row r="3223" spans="1:8" x14ac:dyDescent="0.2">
      <c r="A3223" s="156">
        <f>Ocorrências!G3219</f>
        <v>0</v>
      </c>
      <c r="B3223" s="136">
        <f>Ocorrências!B3219</f>
        <v>0</v>
      </c>
      <c r="C3223" s="136">
        <f>Ocorrências!C3219</f>
        <v>0</v>
      </c>
      <c r="D3223" s="136">
        <f>Ocorrências!D3219</f>
        <v>0</v>
      </c>
      <c r="E3223" s="136">
        <f>Ocorrências!E3219</f>
        <v>0</v>
      </c>
      <c r="F3223" s="136">
        <f>Ocorrências!F3219</f>
        <v>0</v>
      </c>
      <c r="G3223" s="135">
        <f>Ocorrências!A3219</f>
        <v>0</v>
      </c>
      <c r="H3223" s="136">
        <f>Ocorrências!H3219</f>
        <v>0</v>
      </c>
    </row>
    <row r="3224" spans="1:8" x14ac:dyDescent="0.2">
      <c r="A3224" s="156">
        <f>Ocorrências!G3220</f>
        <v>0</v>
      </c>
      <c r="B3224" s="136">
        <f>Ocorrências!B3220</f>
        <v>0</v>
      </c>
      <c r="C3224" s="136">
        <f>Ocorrências!C3220</f>
        <v>0</v>
      </c>
      <c r="D3224" s="136">
        <f>Ocorrências!D3220</f>
        <v>0</v>
      </c>
      <c r="E3224" s="136">
        <f>Ocorrências!E3220</f>
        <v>0</v>
      </c>
      <c r="F3224" s="136">
        <f>Ocorrências!F3220</f>
        <v>0</v>
      </c>
      <c r="G3224" s="135">
        <f>Ocorrências!A3220</f>
        <v>0</v>
      </c>
      <c r="H3224" s="136">
        <f>Ocorrências!H3220</f>
        <v>0</v>
      </c>
    </row>
    <row r="3225" spans="1:8" x14ac:dyDescent="0.2">
      <c r="A3225" s="156">
        <f>Ocorrências!G3221</f>
        <v>0</v>
      </c>
      <c r="B3225" s="136">
        <f>Ocorrências!B3221</f>
        <v>0</v>
      </c>
      <c r="C3225" s="136">
        <f>Ocorrências!C3221</f>
        <v>0</v>
      </c>
      <c r="D3225" s="136">
        <f>Ocorrências!D3221</f>
        <v>0</v>
      </c>
      <c r="E3225" s="136">
        <f>Ocorrências!E3221</f>
        <v>0</v>
      </c>
      <c r="F3225" s="136">
        <f>Ocorrências!F3221</f>
        <v>0</v>
      </c>
      <c r="G3225" s="135">
        <f>Ocorrências!A3221</f>
        <v>0</v>
      </c>
      <c r="H3225" s="136">
        <f>Ocorrências!H3221</f>
        <v>0</v>
      </c>
    </row>
    <row r="3226" spans="1:8" x14ac:dyDescent="0.2">
      <c r="A3226" s="156">
        <f>Ocorrências!G3222</f>
        <v>0</v>
      </c>
      <c r="B3226" s="136">
        <f>Ocorrências!B3222</f>
        <v>0</v>
      </c>
      <c r="C3226" s="136">
        <f>Ocorrências!C3222</f>
        <v>0</v>
      </c>
      <c r="D3226" s="136">
        <f>Ocorrências!D3222</f>
        <v>0</v>
      </c>
      <c r="E3226" s="136">
        <f>Ocorrências!E3222</f>
        <v>0</v>
      </c>
      <c r="F3226" s="136">
        <f>Ocorrências!F3222</f>
        <v>0</v>
      </c>
      <c r="G3226" s="135">
        <f>Ocorrências!A3222</f>
        <v>0</v>
      </c>
      <c r="H3226" s="136">
        <f>Ocorrências!H3222</f>
        <v>0</v>
      </c>
    </row>
    <row r="3227" spans="1:8" x14ac:dyDescent="0.2">
      <c r="A3227" s="156">
        <f>Ocorrências!G3223</f>
        <v>0</v>
      </c>
      <c r="B3227" s="136">
        <f>Ocorrências!B3223</f>
        <v>0</v>
      </c>
      <c r="C3227" s="136">
        <f>Ocorrências!C3223</f>
        <v>0</v>
      </c>
      <c r="D3227" s="136">
        <f>Ocorrências!D3223</f>
        <v>0</v>
      </c>
      <c r="E3227" s="136">
        <f>Ocorrências!E3223</f>
        <v>0</v>
      </c>
      <c r="F3227" s="136">
        <f>Ocorrências!F3223</f>
        <v>0</v>
      </c>
      <c r="G3227" s="135">
        <f>Ocorrências!A3223</f>
        <v>0</v>
      </c>
      <c r="H3227" s="136">
        <f>Ocorrências!H3223</f>
        <v>0</v>
      </c>
    </row>
    <row r="3228" spans="1:8" x14ac:dyDescent="0.2">
      <c r="A3228" s="156">
        <f>Ocorrências!G3224</f>
        <v>0</v>
      </c>
      <c r="B3228" s="136">
        <f>Ocorrências!B3224</f>
        <v>0</v>
      </c>
      <c r="C3228" s="136">
        <f>Ocorrências!C3224</f>
        <v>0</v>
      </c>
      <c r="D3228" s="136">
        <f>Ocorrências!D3224</f>
        <v>0</v>
      </c>
      <c r="E3228" s="136">
        <f>Ocorrências!E3224</f>
        <v>0</v>
      </c>
      <c r="F3228" s="136">
        <f>Ocorrências!F3224</f>
        <v>0</v>
      </c>
      <c r="G3228" s="135">
        <f>Ocorrências!A3224</f>
        <v>0</v>
      </c>
      <c r="H3228" s="136">
        <f>Ocorrências!H3224</f>
        <v>0</v>
      </c>
    </row>
    <row r="3229" spans="1:8" x14ac:dyDescent="0.2">
      <c r="A3229" s="156">
        <f>Ocorrências!G3225</f>
        <v>0</v>
      </c>
      <c r="B3229" s="136">
        <f>Ocorrências!B3225</f>
        <v>0</v>
      </c>
      <c r="C3229" s="136">
        <f>Ocorrências!C3225</f>
        <v>0</v>
      </c>
      <c r="D3229" s="136">
        <f>Ocorrências!D3225</f>
        <v>0</v>
      </c>
      <c r="E3229" s="136">
        <f>Ocorrências!E3225</f>
        <v>0</v>
      </c>
      <c r="F3229" s="136">
        <f>Ocorrências!F3225</f>
        <v>0</v>
      </c>
      <c r="G3229" s="135">
        <f>Ocorrências!A3225</f>
        <v>0</v>
      </c>
      <c r="H3229" s="136">
        <f>Ocorrências!H3225</f>
        <v>0</v>
      </c>
    </row>
    <row r="3230" spans="1:8" x14ac:dyDescent="0.2">
      <c r="A3230" s="156">
        <f>Ocorrências!G3226</f>
        <v>0</v>
      </c>
      <c r="B3230" s="136">
        <f>Ocorrências!B3226</f>
        <v>0</v>
      </c>
      <c r="C3230" s="136">
        <f>Ocorrências!C3226</f>
        <v>0</v>
      </c>
      <c r="D3230" s="136">
        <f>Ocorrências!D3226</f>
        <v>0</v>
      </c>
      <c r="E3230" s="136">
        <f>Ocorrências!E3226</f>
        <v>0</v>
      </c>
      <c r="F3230" s="136">
        <f>Ocorrências!F3226</f>
        <v>0</v>
      </c>
      <c r="G3230" s="135">
        <f>Ocorrências!A3226</f>
        <v>0</v>
      </c>
      <c r="H3230" s="136">
        <f>Ocorrências!H3226</f>
        <v>0</v>
      </c>
    </row>
    <row r="3231" spans="1:8" x14ac:dyDescent="0.2">
      <c r="A3231" s="156">
        <f>Ocorrências!G3227</f>
        <v>0</v>
      </c>
      <c r="B3231" s="136">
        <f>Ocorrências!B3227</f>
        <v>0</v>
      </c>
      <c r="C3231" s="136">
        <f>Ocorrências!C3227</f>
        <v>0</v>
      </c>
      <c r="D3231" s="136">
        <f>Ocorrências!D3227</f>
        <v>0</v>
      </c>
      <c r="E3231" s="136">
        <f>Ocorrências!E3227</f>
        <v>0</v>
      </c>
      <c r="F3231" s="136">
        <f>Ocorrências!F3227</f>
        <v>0</v>
      </c>
      <c r="G3231" s="135">
        <f>Ocorrências!A3227</f>
        <v>0</v>
      </c>
      <c r="H3231" s="136">
        <f>Ocorrências!H3227</f>
        <v>0</v>
      </c>
    </row>
    <row r="3232" spans="1:8" x14ac:dyDescent="0.2">
      <c r="A3232" s="156">
        <f>Ocorrências!G3228</f>
        <v>0</v>
      </c>
      <c r="B3232" s="136">
        <f>Ocorrências!B3228</f>
        <v>0</v>
      </c>
      <c r="C3232" s="136">
        <f>Ocorrências!C3228</f>
        <v>0</v>
      </c>
      <c r="D3232" s="136">
        <f>Ocorrências!D3228</f>
        <v>0</v>
      </c>
      <c r="E3232" s="136">
        <f>Ocorrências!E3228</f>
        <v>0</v>
      </c>
      <c r="F3232" s="136">
        <f>Ocorrências!F3228</f>
        <v>0</v>
      </c>
      <c r="G3232" s="135">
        <f>Ocorrências!A3228</f>
        <v>0</v>
      </c>
      <c r="H3232" s="136">
        <f>Ocorrências!H3228</f>
        <v>0</v>
      </c>
    </row>
    <row r="3233" spans="1:8" x14ac:dyDescent="0.2">
      <c r="A3233" s="156">
        <f>Ocorrências!G3229</f>
        <v>0</v>
      </c>
      <c r="B3233" s="136">
        <f>Ocorrências!B3229</f>
        <v>0</v>
      </c>
      <c r="C3233" s="136">
        <f>Ocorrências!C3229</f>
        <v>0</v>
      </c>
      <c r="D3233" s="136">
        <f>Ocorrências!D3229</f>
        <v>0</v>
      </c>
      <c r="E3233" s="136">
        <f>Ocorrências!E3229</f>
        <v>0</v>
      </c>
      <c r="F3233" s="136">
        <f>Ocorrências!F3229</f>
        <v>0</v>
      </c>
      <c r="G3233" s="135">
        <f>Ocorrências!A3229</f>
        <v>0</v>
      </c>
      <c r="H3233" s="136">
        <f>Ocorrências!H3229</f>
        <v>0</v>
      </c>
    </row>
    <row r="3234" spans="1:8" x14ac:dyDescent="0.2">
      <c r="A3234" s="156">
        <f>Ocorrências!G3230</f>
        <v>0</v>
      </c>
      <c r="B3234" s="136">
        <f>Ocorrências!B3230</f>
        <v>0</v>
      </c>
      <c r="C3234" s="136">
        <f>Ocorrências!C3230</f>
        <v>0</v>
      </c>
      <c r="D3234" s="136">
        <f>Ocorrências!D3230</f>
        <v>0</v>
      </c>
      <c r="E3234" s="136">
        <f>Ocorrências!E3230</f>
        <v>0</v>
      </c>
      <c r="F3234" s="136">
        <f>Ocorrências!F3230</f>
        <v>0</v>
      </c>
      <c r="G3234" s="135">
        <f>Ocorrências!A3230</f>
        <v>0</v>
      </c>
      <c r="H3234" s="136">
        <f>Ocorrências!H3230</f>
        <v>0</v>
      </c>
    </row>
    <row r="3235" spans="1:8" x14ac:dyDescent="0.2">
      <c r="A3235" s="156">
        <f>Ocorrências!G3231</f>
        <v>0</v>
      </c>
      <c r="B3235" s="136">
        <f>Ocorrências!B3231</f>
        <v>0</v>
      </c>
      <c r="C3235" s="136">
        <f>Ocorrências!C3231</f>
        <v>0</v>
      </c>
      <c r="D3235" s="136">
        <f>Ocorrências!D3231</f>
        <v>0</v>
      </c>
      <c r="E3235" s="136">
        <f>Ocorrências!E3231</f>
        <v>0</v>
      </c>
      <c r="F3235" s="136">
        <f>Ocorrências!F3231</f>
        <v>0</v>
      </c>
      <c r="G3235" s="135">
        <f>Ocorrências!A3231</f>
        <v>0</v>
      </c>
      <c r="H3235" s="136">
        <f>Ocorrências!H3231</f>
        <v>0</v>
      </c>
    </row>
    <row r="3236" spans="1:8" x14ac:dyDescent="0.2">
      <c r="A3236" s="156">
        <f>Ocorrências!G3232</f>
        <v>0</v>
      </c>
      <c r="B3236" s="136">
        <f>Ocorrências!B3232</f>
        <v>0</v>
      </c>
      <c r="C3236" s="136">
        <f>Ocorrências!C3232</f>
        <v>0</v>
      </c>
      <c r="D3236" s="136">
        <f>Ocorrências!D3232</f>
        <v>0</v>
      </c>
      <c r="E3236" s="136">
        <f>Ocorrências!E3232</f>
        <v>0</v>
      </c>
      <c r="F3236" s="136">
        <f>Ocorrências!F3232</f>
        <v>0</v>
      </c>
      <c r="G3236" s="135">
        <f>Ocorrências!A3232</f>
        <v>0</v>
      </c>
      <c r="H3236" s="136">
        <f>Ocorrências!H3232</f>
        <v>0</v>
      </c>
    </row>
    <row r="3237" spans="1:8" x14ac:dyDescent="0.2">
      <c r="A3237" s="156">
        <f>Ocorrências!G3233</f>
        <v>0</v>
      </c>
      <c r="B3237" s="136">
        <f>Ocorrências!B3233</f>
        <v>0</v>
      </c>
      <c r="C3237" s="136">
        <f>Ocorrências!C3233</f>
        <v>0</v>
      </c>
      <c r="D3237" s="136">
        <f>Ocorrências!D3233</f>
        <v>0</v>
      </c>
      <c r="E3237" s="136">
        <f>Ocorrências!E3233</f>
        <v>0</v>
      </c>
      <c r="F3237" s="136">
        <f>Ocorrências!F3233</f>
        <v>0</v>
      </c>
      <c r="G3237" s="135">
        <f>Ocorrências!A3233</f>
        <v>0</v>
      </c>
      <c r="H3237" s="136">
        <f>Ocorrências!H3233</f>
        <v>0</v>
      </c>
    </row>
    <row r="3238" spans="1:8" x14ac:dyDescent="0.2">
      <c r="A3238" s="156">
        <f>Ocorrências!G3234</f>
        <v>0</v>
      </c>
      <c r="B3238" s="136">
        <f>Ocorrências!B3234</f>
        <v>0</v>
      </c>
      <c r="C3238" s="136">
        <f>Ocorrências!C3234</f>
        <v>0</v>
      </c>
      <c r="D3238" s="136">
        <f>Ocorrências!D3234</f>
        <v>0</v>
      </c>
      <c r="E3238" s="136">
        <f>Ocorrências!E3234</f>
        <v>0</v>
      </c>
      <c r="F3238" s="136">
        <f>Ocorrências!F3234</f>
        <v>0</v>
      </c>
      <c r="G3238" s="135">
        <f>Ocorrências!A3234</f>
        <v>0</v>
      </c>
      <c r="H3238" s="136">
        <f>Ocorrências!H3234</f>
        <v>0</v>
      </c>
    </row>
    <row r="3239" spans="1:8" x14ac:dyDescent="0.2">
      <c r="A3239" s="156">
        <f>Ocorrências!G3235</f>
        <v>0</v>
      </c>
      <c r="B3239" s="136">
        <f>Ocorrências!B3235</f>
        <v>0</v>
      </c>
      <c r="C3239" s="136">
        <f>Ocorrências!C3235</f>
        <v>0</v>
      </c>
      <c r="D3239" s="136">
        <f>Ocorrências!D3235</f>
        <v>0</v>
      </c>
      <c r="E3239" s="136">
        <f>Ocorrências!E3235</f>
        <v>0</v>
      </c>
      <c r="F3239" s="136">
        <f>Ocorrências!F3235</f>
        <v>0</v>
      </c>
      <c r="G3239" s="135">
        <f>Ocorrências!A3235</f>
        <v>0</v>
      </c>
      <c r="H3239" s="136">
        <f>Ocorrências!H3235</f>
        <v>0</v>
      </c>
    </row>
    <row r="3240" spans="1:8" x14ac:dyDescent="0.2">
      <c r="A3240" s="156">
        <f>Ocorrências!G3236</f>
        <v>0</v>
      </c>
      <c r="B3240" s="136">
        <f>Ocorrências!B3236</f>
        <v>0</v>
      </c>
      <c r="C3240" s="136">
        <f>Ocorrências!C3236</f>
        <v>0</v>
      </c>
      <c r="D3240" s="136">
        <f>Ocorrências!D3236</f>
        <v>0</v>
      </c>
      <c r="E3240" s="136">
        <f>Ocorrências!E3236</f>
        <v>0</v>
      </c>
      <c r="F3240" s="136">
        <f>Ocorrências!F3236</f>
        <v>0</v>
      </c>
      <c r="G3240" s="135">
        <f>Ocorrências!A3236</f>
        <v>0</v>
      </c>
      <c r="H3240" s="136">
        <f>Ocorrências!H3236</f>
        <v>0</v>
      </c>
    </row>
    <row r="3241" spans="1:8" x14ac:dyDescent="0.2">
      <c r="A3241" s="156">
        <f>Ocorrências!G3237</f>
        <v>0</v>
      </c>
      <c r="B3241" s="136">
        <f>Ocorrências!B3237</f>
        <v>0</v>
      </c>
      <c r="C3241" s="136">
        <f>Ocorrências!C3237</f>
        <v>0</v>
      </c>
      <c r="D3241" s="136">
        <f>Ocorrências!D3237</f>
        <v>0</v>
      </c>
      <c r="E3241" s="136">
        <f>Ocorrências!E3237</f>
        <v>0</v>
      </c>
      <c r="F3241" s="136">
        <f>Ocorrências!F3237</f>
        <v>0</v>
      </c>
      <c r="G3241" s="135">
        <f>Ocorrências!A3237</f>
        <v>0</v>
      </c>
      <c r="H3241" s="136">
        <f>Ocorrências!H3237</f>
        <v>0</v>
      </c>
    </row>
    <row r="3242" spans="1:8" x14ac:dyDescent="0.2">
      <c r="A3242" s="156">
        <f>Ocorrências!G3238</f>
        <v>0</v>
      </c>
      <c r="B3242" s="136">
        <f>Ocorrências!B3238</f>
        <v>0</v>
      </c>
      <c r="C3242" s="136">
        <f>Ocorrências!C3238</f>
        <v>0</v>
      </c>
      <c r="D3242" s="136">
        <f>Ocorrências!D3238</f>
        <v>0</v>
      </c>
      <c r="E3242" s="136">
        <f>Ocorrências!E3238</f>
        <v>0</v>
      </c>
      <c r="F3242" s="136">
        <f>Ocorrências!F3238</f>
        <v>0</v>
      </c>
      <c r="G3242" s="135">
        <f>Ocorrências!A3238</f>
        <v>0</v>
      </c>
      <c r="H3242" s="136">
        <f>Ocorrências!H3238</f>
        <v>0</v>
      </c>
    </row>
    <row r="3243" spans="1:8" x14ac:dyDescent="0.2">
      <c r="A3243" s="156">
        <f>Ocorrências!G3239</f>
        <v>0</v>
      </c>
      <c r="B3243" s="136">
        <f>Ocorrências!B3239</f>
        <v>0</v>
      </c>
      <c r="C3243" s="136">
        <f>Ocorrências!C3239</f>
        <v>0</v>
      </c>
      <c r="D3243" s="136">
        <f>Ocorrências!D3239</f>
        <v>0</v>
      </c>
      <c r="E3243" s="136">
        <f>Ocorrências!E3239</f>
        <v>0</v>
      </c>
      <c r="F3243" s="136">
        <f>Ocorrências!F3239</f>
        <v>0</v>
      </c>
      <c r="G3243" s="135">
        <f>Ocorrências!A3239</f>
        <v>0</v>
      </c>
      <c r="H3243" s="136">
        <f>Ocorrências!H3239</f>
        <v>0</v>
      </c>
    </row>
    <row r="3244" spans="1:8" x14ac:dyDescent="0.2">
      <c r="A3244" s="156">
        <f>Ocorrências!G3240</f>
        <v>0</v>
      </c>
      <c r="B3244" s="136">
        <f>Ocorrências!B3240</f>
        <v>0</v>
      </c>
      <c r="C3244" s="136">
        <f>Ocorrências!C3240</f>
        <v>0</v>
      </c>
      <c r="D3244" s="136">
        <f>Ocorrências!D3240</f>
        <v>0</v>
      </c>
      <c r="E3244" s="136">
        <f>Ocorrências!E3240</f>
        <v>0</v>
      </c>
      <c r="F3244" s="136">
        <f>Ocorrências!F3240</f>
        <v>0</v>
      </c>
      <c r="G3244" s="135">
        <f>Ocorrências!A3240</f>
        <v>0</v>
      </c>
      <c r="H3244" s="136">
        <f>Ocorrências!H3240</f>
        <v>0</v>
      </c>
    </row>
    <row r="3245" spans="1:8" x14ac:dyDescent="0.2">
      <c r="A3245" s="156">
        <f>Ocorrências!G3241</f>
        <v>0</v>
      </c>
      <c r="B3245" s="136">
        <f>Ocorrências!B3241</f>
        <v>0</v>
      </c>
      <c r="C3245" s="136">
        <f>Ocorrências!C3241</f>
        <v>0</v>
      </c>
      <c r="D3245" s="136">
        <f>Ocorrências!D3241</f>
        <v>0</v>
      </c>
      <c r="E3245" s="136">
        <f>Ocorrências!E3241</f>
        <v>0</v>
      </c>
      <c r="F3245" s="136">
        <f>Ocorrências!F3241</f>
        <v>0</v>
      </c>
      <c r="G3245" s="135">
        <f>Ocorrências!A3241</f>
        <v>0</v>
      </c>
      <c r="H3245" s="136">
        <f>Ocorrências!H3241</f>
        <v>0</v>
      </c>
    </row>
    <row r="3246" spans="1:8" x14ac:dyDescent="0.2">
      <c r="A3246" s="156">
        <f>Ocorrências!G3242</f>
        <v>0</v>
      </c>
      <c r="B3246" s="136">
        <f>Ocorrências!B3242</f>
        <v>0</v>
      </c>
      <c r="C3246" s="136">
        <f>Ocorrências!C3242</f>
        <v>0</v>
      </c>
      <c r="D3246" s="136">
        <f>Ocorrências!D3242</f>
        <v>0</v>
      </c>
      <c r="E3246" s="136">
        <f>Ocorrências!E3242</f>
        <v>0</v>
      </c>
      <c r="F3246" s="136">
        <f>Ocorrências!F3242</f>
        <v>0</v>
      </c>
      <c r="G3246" s="135">
        <f>Ocorrências!A3242</f>
        <v>0</v>
      </c>
      <c r="H3246" s="136">
        <f>Ocorrências!H3242</f>
        <v>0</v>
      </c>
    </row>
    <row r="3247" spans="1:8" x14ac:dyDescent="0.2">
      <c r="A3247" s="156">
        <f>Ocorrências!G3243</f>
        <v>0</v>
      </c>
      <c r="B3247" s="136">
        <f>Ocorrências!B3243</f>
        <v>0</v>
      </c>
      <c r="C3247" s="136">
        <f>Ocorrências!C3243</f>
        <v>0</v>
      </c>
      <c r="D3247" s="136">
        <f>Ocorrências!D3243</f>
        <v>0</v>
      </c>
      <c r="E3247" s="136">
        <f>Ocorrências!E3243</f>
        <v>0</v>
      </c>
      <c r="F3247" s="136">
        <f>Ocorrências!F3243</f>
        <v>0</v>
      </c>
      <c r="G3247" s="135">
        <f>Ocorrências!A3243</f>
        <v>0</v>
      </c>
      <c r="H3247" s="136">
        <f>Ocorrências!H3243</f>
        <v>0</v>
      </c>
    </row>
    <row r="3248" spans="1:8" x14ac:dyDescent="0.2">
      <c r="A3248" s="156">
        <f>Ocorrências!G3244</f>
        <v>0</v>
      </c>
      <c r="B3248" s="136">
        <f>Ocorrências!B3244</f>
        <v>0</v>
      </c>
      <c r="C3248" s="136">
        <f>Ocorrências!C3244</f>
        <v>0</v>
      </c>
      <c r="D3248" s="136">
        <f>Ocorrências!D3244</f>
        <v>0</v>
      </c>
      <c r="E3248" s="136">
        <f>Ocorrências!E3244</f>
        <v>0</v>
      </c>
      <c r="F3248" s="136">
        <f>Ocorrências!F3244</f>
        <v>0</v>
      </c>
      <c r="G3248" s="135">
        <f>Ocorrências!A3244</f>
        <v>0</v>
      </c>
      <c r="H3248" s="136">
        <f>Ocorrências!H3244</f>
        <v>0</v>
      </c>
    </row>
    <row r="3249" spans="1:8" x14ac:dyDescent="0.2">
      <c r="A3249" s="156">
        <f>Ocorrências!G3245</f>
        <v>0</v>
      </c>
      <c r="B3249" s="136">
        <f>Ocorrências!B3245</f>
        <v>0</v>
      </c>
      <c r="C3249" s="136">
        <f>Ocorrências!C3245</f>
        <v>0</v>
      </c>
      <c r="D3249" s="136">
        <f>Ocorrências!D3245</f>
        <v>0</v>
      </c>
      <c r="E3249" s="136">
        <f>Ocorrências!E3245</f>
        <v>0</v>
      </c>
      <c r="F3249" s="136">
        <f>Ocorrências!F3245</f>
        <v>0</v>
      </c>
      <c r="G3249" s="135">
        <f>Ocorrências!A3245</f>
        <v>0</v>
      </c>
      <c r="H3249" s="136">
        <f>Ocorrências!H3245</f>
        <v>0</v>
      </c>
    </row>
    <row r="3250" spans="1:8" x14ac:dyDescent="0.2">
      <c r="A3250" s="156">
        <f>Ocorrências!G3246</f>
        <v>0</v>
      </c>
      <c r="B3250" s="136">
        <f>Ocorrências!B3246</f>
        <v>0</v>
      </c>
      <c r="C3250" s="136">
        <f>Ocorrências!C3246</f>
        <v>0</v>
      </c>
      <c r="D3250" s="136">
        <f>Ocorrências!D3246</f>
        <v>0</v>
      </c>
      <c r="E3250" s="136">
        <f>Ocorrências!E3246</f>
        <v>0</v>
      </c>
      <c r="F3250" s="136">
        <f>Ocorrências!F3246</f>
        <v>0</v>
      </c>
      <c r="G3250" s="135">
        <f>Ocorrências!A3246</f>
        <v>0</v>
      </c>
      <c r="H3250" s="136">
        <f>Ocorrências!H3246</f>
        <v>0</v>
      </c>
    </row>
    <row r="3251" spans="1:8" x14ac:dyDescent="0.2">
      <c r="A3251" s="156">
        <f>Ocorrências!G3247</f>
        <v>0</v>
      </c>
      <c r="B3251" s="136">
        <f>Ocorrências!B3247</f>
        <v>0</v>
      </c>
      <c r="C3251" s="136">
        <f>Ocorrências!C3247</f>
        <v>0</v>
      </c>
      <c r="D3251" s="136">
        <f>Ocorrências!D3247</f>
        <v>0</v>
      </c>
      <c r="E3251" s="136">
        <f>Ocorrências!E3247</f>
        <v>0</v>
      </c>
      <c r="F3251" s="136">
        <f>Ocorrências!F3247</f>
        <v>0</v>
      </c>
      <c r="G3251" s="135">
        <f>Ocorrências!A3247</f>
        <v>0</v>
      </c>
      <c r="H3251" s="136">
        <f>Ocorrências!H3247</f>
        <v>0</v>
      </c>
    </row>
    <row r="3252" spans="1:8" x14ac:dyDescent="0.2">
      <c r="A3252" s="156">
        <f>Ocorrências!G3248</f>
        <v>0</v>
      </c>
      <c r="B3252" s="136">
        <f>Ocorrências!B3248</f>
        <v>0</v>
      </c>
      <c r="C3252" s="136">
        <f>Ocorrências!C3248</f>
        <v>0</v>
      </c>
      <c r="D3252" s="136">
        <f>Ocorrências!D3248</f>
        <v>0</v>
      </c>
      <c r="E3252" s="136">
        <f>Ocorrências!E3248</f>
        <v>0</v>
      </c>
      <c r="F3252" s="136">
        <f>Ocorrências!F3248</f>
        <v>0</v>
      </c>
      <c r="G3252" s="135">
        <f>Ocorrências!A3248</f>
        <v>0</v>
      </c>
      <c r="H3252" s="136">
        <f>Ocorrências!H3248</f>
        <v>0</v>
      </c>
    </row>
    <row r="3253" spans="1:8" x14ac:dyDescent="0.2">
      <c r="A3253" s="156">
        <f>Ocorrências!G3249</f>
        <v>0</v>
      </c>
      <c r="B3253" s="136">
        <f>Ocorrências!B3249</f>
        <v>0</v>
      </c>
      <c r="C3253" s="136">
        <f>Ocorrências!C3249</f>
        <v>0</v>
      </c>
      <c r="D3253" s="136">
        <f>Ocorrências!D3249</f>
        <v>0</v>
      </c>
      <c r="E3253" s="136">
        <f>Ocorrências!E3249</f>
        <v>0</v>
      </c>
      <c r="F3253" s="136">
        <f>Ocorrências!F3249</f>
        <v>0</v>
      </c>
      <c r="G3253" s="135">
        <f>Ocorrências!A3249</f>
        <v>0</v>
      </c>
      <c r="H3253" s="136">
        <f>Ocorrências!H3249</f>
        <v>0</v>
      </c>
    </row>
    <row r="3254" spans="1:8" x14ac:dyDescent="0.2">
      <c r="A3254" s="156">
        <f>Ocorrências!G3250</f>
        <v>0</v>
      </c>
      <c r="B3254" s="136">
        <f>Ocorrências!B3250</f>
        <v>0</v>
      </c>
      <c r="C3254" s="136">
        <f>Ocorrências!C3250</f>
        <v>0</v>
      </c>
      <c r="D3254" s="136">
        <f>Ocorrências!D3250</f>
        <v>0</v>
      </c>
      <c r="E3254" s="136">
        <f>Ocorrências!E3250</f>
        <v>0</v>
      </c>
      <c r="F3254" s="136">
        <f>Ocorrências!F3250</f>
        <v>0</v>
      </c>
      <c r="G3254" s="135">
        <f>Ocorrências!A3250</f>
        <v>0</v>
      </c>
      <c r="H3254" s="136">
        <f>Ocorrências!H3250</f>
        <v>0</v>
      </c>
    </row>
    <row r="3255" spans="1:8" x14ac:dyDescent="0.2">
      <c r="A3255" s="156">
        <f>Ocorrências!G3251</f>
        <v>0</v>
      </c>
      <c r="B3255" s="136">
        <f>Ocorrências!B3251</f>
        <v>0</v>
      </c>
      <c r="C3255" s="136">
        <f>Ocorrências!C3251</f>
        <v>0</v>
      </c>
      <c r="D3255" s="136">
        <f>Ocorrências!D3251</f>
        <v>0</v>
      </c>
      <c r="E3255" s="136">
        <f>Ocorrências!E3251</f>
        <v>0</v>
      </c>
      <c r="F3255" s="136">
        <f>Ocorrências!F3251</f>
        <v>0</v>
      </c>
      <c r="G3255" s="135">
        <f>Ocorrências!A3251</f>
        <v>0</v>
      </c>
      <c r="H3255" s="136">
        <f>Ocorrências!H3251</f>
        <v>0</v>
      </c>
    </row>
    <row r="3256" spans="1:8" x14ac:dyDescent="0.2">
      <c r="A3256" s="156">
        <f>Ocorrências!G3252</f>
        <v>0</v>
      </c>
      <c r="B3256" s="136">
        <f>Ocorrências!B3252</f>
        <v>0</v>
      </c>
      <c r="C3256" s="136">
        <f>Ocorrências!C3252</f>
        <v>0</v>
      </c>
      <c r="D3256" s="136">
        <f>Ocorrências!D3252</f>
        <v>0</v>
      </c>
      <c r="E3256" s="136">
        <f>Ocorrências!E3252</f>
        <v>0</v>
      </c>
      <c r="F3256" s="136">
        <f>Ocorrências!F3252</f>
        <v>0</v>
      </c>
      <c r="G3256" s="135">
        <f>Ocorrências!A3252</f>
        <v>0</v>
      </c>
      <c r="H3256" s="136">
        <f>Ocorrências!H3252</f>
        <v>0</v>
      </c>
    </row>
    <row r="3257" spans="1:8" x14ac:dyDescent="0.2">
      <c r="A3257" s="156">
        <f>Ocorrências!G3253</f>
        <v>0</v>
      </c>
      <c r="B3257" s="136">
        <f>Ocorrências!B3253</f>
        <v>0</v>
      </c>
      <c r="C3257" s="136">
        <f>Ocorrências!C3253</f>
        <v>0</v>
      </c>
      <c r="D3257" s="136">
        <f>Ocorrências!D3253</f>
        <v>0</v>
      </c>
      <c r="E3257" s="136">
        <f>Ocorrências!E3253</f>
        <v>0</v>
      </c>
      <c r="F3257" s="136">
        <f>Ocorrências!F3253</f>
        <v>0</v>
      </c>
      <c r="G3257" s="135">
        <f>Ocorrências!A3253</f>
        <v>0</v>
      </c>
      <c r="H3257" s="136">
        <f>Ocorrências!H3253</f>
        <v>0</v>
      </c>
    </row>
    <row r="3258" spans="1:8" x14ac:dyDescent="0.2">
      <c r="A3258" s="156">
        <f>Ocorrências!G3254</f>
        <v>0</v>
      </c>
      <c r="B3258" s="136">
        <f>Ocorrências!B3254</f>
        <v>0</v>
      </c>
      <c r="C3258" s="136">
        <f>Ocorrências!C3254</f>
        <v>0</v>
      </c>
      <c r="D3258" s="136">
        <f>Ocorrências!D3254</f>
        <v>0</v>
      </c>
      <c r="E3258" s="136">
        <f>Ocorrências!E3254</f>
        <v>0</v>
      </c>
      <c r="F3258" s="136">
        <f>Ocorrências!F3254</f>
        <v>0</v>
      </c>
      <c r="G3258" s="135">
        <f>Ocorrências!A3254</f>
        <v>0</v>
      </c>
      <c r="H3258" s="136">
        <f>Ocorrências!H3254</f>
        <v>0</v>
      </c>
    </row>
    <row r="3259" spans="1:8" x14ac:dyDescent="0.2">
      <c r="A3259" s="156">
        <f>Ocorrências!G3255</f>
        <v>0</v>
      </c>
      <c r="B3259" s="136">
        <f>Ocorrências!B3255</f>
        <v>0</v>
      </c>
      <c r="C3259" s="136">
        <f>Ocorrências!C3255</f>
        <v>0</v>
      </c>
      <c r="D3259" s="136">
        <f>Ocorrências!D3255</f>
        <v>0</v>
      </c>
      <c r="E3259" s="136">
        <f>Ocorrências!E3255</f>
        <v>0</v>
      </c>
      <c r="F3259" s="136">
        <f>Ocorrências!F3255</f>
        <v>0</v>
      </c>
      <c r="G3259" s="135">
        <f>Ocorrências!A3255</f>
        <v>0</v>
      </c>
      <c r="H3259" s="136">
        <f>Ocorrências!H3255</f>
        <v>0</v>
      </c>
    </row>
    <row r="3260" spans="1:8" x14ac:dyDescent="0.2">
      <c r="A3260" s="156">
        <f>Ocorrências!G3256</f>
        <v>0</v>
      </c>
      <c r="B3260" s="136">
        <f>Ocorrências!B3256</f>
        <v>0</v>
      </c>
      <c r="C3260" s="136">
        <f>Ocorrências!C3256</f>
        <v>0</v>
      </c>
      <c r="D3260" s="136">
        <f>Ocorrências!D3256</f>
        <v>0</v>
      </c>
      <c r="E3260" s="136">
        <f>Ocorrências!E3256</f>
        <v>0</v>
      </c>
      <c r="F3260" s="136">
        <f>Ocorrências!F3256</f>
        <v>0</v>
      </c>
      <c r="G3260" s="135">
        <f>Ocorrências!A3256</f>
        <v>0</v>
      </c>
      <c r="H3260" s="136">
        <f>Ocorrências!H3256</f>
        <v>0</v>
      </c>
    </row>
    <row r="3261" spans="1:8" x14ac:dyDescent="0.2">
      <c r="A3261" s="156">
        <f>Ocorrências!G3257</f>
        <v>0</v>
      </c>
      <c r="B3261" s="136">
        <f>Ocorrências!B3257</f>
        <v>0</v>
      </c>
      <c r="C3261" s="136">
        <f>Ocorrências!C3257</f>
        <v>0</v>
      </c>
      <c r="D3261" s="136">
        <f>Ocorrências!D3257</f>
        <v>0</v>
      </c>
      <c r="E3261" s="136">
        <f>Ocorrências!E3257</f>
        <v>0</v>
      </c>
      <c r="F3261" s="136">
        <f>Ocorrências!F3257</f>
        <v>0</v>
      </c>
      <c r="G3261" s="135">
        <f>Ocorrências!A3257</f>
        <v>0</v>
      </c>
      <c r="H3261" s="136">
        <f>Ocorrências!H3257</f>
        <v>0</v>
      </c>
    </row>
    <row r="3262" spans="1:8" x14ac:dyDescent="0.2">
      <c r="A3262" s="156">
        <f>Ocorrências!G3258</f>
        <v>0</v>
      </c>
      <c r="B3262" s="136">
        <f>Ocorrências!B3258</f>
        <v>0</v>
      </c>
      <c r="C3262" s="136">
        <f>Ocorrências!C3258</f>
        <v>0</v>
      </c>
      <c r="D3262" s="136">
        <f>Ocorrências!D3258</f>
        <v>0</v>
      </c>
      <c r="E3262" s="136">
        <f>Ocorrências!E3258</f>
        <v>0</v>
      </c>
      <c r="F3262" s="136">
        <f>Ocorrências!F3258</f>
        <v>0</v>
      </c>
      <c r="G3262" s="135">
        <f>Ocorrências!A3258</f>
        <v>0</v>
      </c>
      <c r="H3262" s="136">
        <f>Ocorrências!H3258</f>
        <v>0</v>
      </c>
    </row>
    <row r="3263" spans="1:8" x14ac:dyDescent="0.2">
      <c r="A3263" s="156">
        <f>Ocorrências!G3259</f>
        <v>0</v>
      </c>
      <c r="B3263" s="136">
        <f>Ocorrências!B3259</f>
        <v>0</v>
      </c>
      <c r="C3263" s="136">
        <f>Ocorrências!C3259</f>
        <v>0</v>
      </c>
      <c r="D3263" s="136">
        <f>Ocorrências!D3259</f>
        <v>0</v>
      </c>
      <c r="E3263" s="136">
        <f>Ocorrências!E3259</f>
        <v>0</v>
      </c>
      <c r="F3263" s="136">
        <f>Ocorrências!F3259</f>
        <v>0</v>
      </c>
      <c r="G3263" s="135">
        <f>Ocorrências!A3259</f>
        <v>0</v>
      </c>
      <c r="H3263" s="136">
        <f>Ocorrências!H3259</f>
        <v>0</v>
      </c>
    </row>
    <row r="3264" spans="1:8" x14ac:dyDescent="0.2">
      <c r="A3264" s="156">
        <f>Ocorrências!G3260</f>
        <v>0</v>
      </c>
      <c r="B3264" s="136">
        <f>Ocorrências!B3260</f>
        <v>0</v>
      </c>
      <c r="C3264" s="136">
        <f>Ocorrências!C3260</f>
        <v>0</v>
      </c>
      <c r="D3264" s="136">
        <f>Ocorrências!D3260</f>
        <v>0</v>
      </c>
      <c r="E3264" s="136">
        <f>Ocorrências!E3260</f>
        <v>0</v>
      </c>
      <c r="F3264" s="136">
        <f>Ocorrências!F3260</f>
        <v>0</v>
      </c>
      <c r="G3264" s="135">
        <f>Ocorrências!A3260</f>
        <v>0</v>
      </c>
      <c r="H3264" s="136">
        <f>Ocorrências!H3260</f>
        <v>0</v>
      </c>
    </row>
    <row r="3265" spans="1:8" x14ac:dyDescent="0.2">
      <c r="A3265" s="156">
        <f>Ocorrências!G3261</f>
        <v>0</v>
      </c>
      <c r="B3265" s="136">
        <f>Ocorrências!B3261</f>
        <v>0</v>
      </c>
      <c r="C3265" s="136">
        <f>Ocorrências!C3261</f>
        <v>0</v>
      </c>
      <c r="D3265" s="136">
        <f>Ocorrências!D3261</f>
        <v>0</v>
      </c>
      <c r="E3265" s="136">
        <f>Ocorrências!E3261</f>
        <v>0</v>
      </c>
      <c r="F3265" s="136">
        <f>Ocorrências!F3261</f>
        <v>0</v>
      </c>
      <c r="G3265" s="135">
        <f>Ocorrências!A3261</f>
        <v>0</v>
      </c>
      <c r="H3265" s="136">
        <f>Ocorrências!H3261</f>
        <v>0</v>
      </c>
    </row>
    <row r="3266" spans="1:8" x14ac:dyDescent="0.2">
      <c r="A3266" s="156">
        <f>Ocorrências!G3262</f>
        <v>0</v>
      </c>
      <c r="B3266" s="136">
        <f>Ocorrências!B3262</f>
        <v>0</v>
      </c>
      <c r="C3266" s="136">
        <f>Ocorrências!C3262</f>
        <v>0</v>
      </c>
      <c r="D3266" s="136">
        <f>Ocorrências!D3262</f>
        <v>0</v>
      </c>
      <c r="E3266" s="136">
        <f>Ocorrências!E3262</f>
        <v>0</v>
      </c>
      <c r="F3266" s="136">
        <f>Ocorrências!F3262</f>
        <v>0</v>
      </c>
      <c r="G3266" s="135">
        <f>Ocorrências!A3262</f>
        <v>0</v>
      </c>
      <c r="H3266" s="136">
        <f>Ocorrências!H3262</f>
        <v>0</v>
      </c>
    </row>
    <row r="3267" spans="1:8" x14ac:dyDescent="0.2">
      <c r="A3267" s="156">
        <f>Ocorrências!G3263</f>
        <v>0</v>
      </c>
      <c r="B3267" s="136">
        <f>Ocorrências!B3263</f>
        <v>0</v>
      </c>
      <c r="C3267" s="136">
        <f>Ocorrências!C3263</f>
        <v>0</v>
      </c>
      <c r="D3267" s="136">
        <f>Ocorrências!D3263</f>
        <v>0</v>
      </c>
      <c r="E3267" s="136">
        <f>Ocorrências!E3263</f>
        <v>0</v>
      </c>
      <c r="F3267" s="136">
        <f>Ocorrências!F3263</f>
        <v>0</v>
      </c>
      <c r="G3267" s="135">
        <f>Ocorrências!A3263</f>
        <v>0</v>
      </c>
      <c r="H3267" s="136">
        <f>Ocorrências!H3263</f>
        <v>0</v>
      </c>
    </row>
    <row r="3268" spans="1:8" x14ac:dyDescent="0.2">
      <c r="A3268" s="156">
        <f>Ocorrências!G3264</f>
        <v>0</v>
      </c>
      <c r="B3268" s="136">
        <f>Ocorrências!B3264</f>
        <v>0</v>
      </c>
      <c r="C3268" s="136">
        <f>Ocorrências!C3264</f>
        <v>0</v>
      </c>
      <c r="D3268" s="136">
        <f>Ocorrências!D3264</f>
        <v>0</v>
      </c>
      <c r="E3268" s="136">
        <f>Ocorrências!E3264</f>
        <v>0</v>
      </c>
      <c r="F3268" s="136">
        <f>Ocorrências!F3264</f>
        <v>0</v>
      </c>
      <c r="G3268" s="135">
        <f>Ocorrências!A3264</f>
        <v>0</v>
      </c>
      <c r="H3268" s="136">
        <f>Ocorrências!H3264</f>
        <v>0</v>
      </c>
    </row>
    <row r="3269" spans="1:8" x14ac:dyDescent="0.2">
      <c r="A3269" s="156">
        <f>Ocorrências!G3265</f>
        <v>0</v>
      </c>
      <c r="B3269" s="136">
        <f>Ocorrências!B3265</f>
        <v>0</v>
      </c>
      <c r="C3269" s="136">
        <f>Ocorrências!C3265</f>
        <v>0</v>
      </c>
      <c r="D3269" s="136">
        <f>Ocorrências!D3265</f>
        <v>0</v>
      </c>
      <c r="E3269" s="136">
        <f>Ocorrências!E3265</f>
        <v>0</v>
      </c>
      <c r="F3269" s="136">
        <f>Ocorrências!F3265</f>
        <v>0</v>
      </c>
      <c r="G3269" s="135">
        <f>Ocorrências!A3265</f>
        <v>0</v>
      </c>
      <c r="H3269" s="136">
        <f>Ocorrências!H3265</f>
        <v>0</v>
      </c>
    </row>
    <row r="3270" spans="1:8" x14ac:dyDescent="0.2">
      <c r="A3270" s="156">
        <f>Ocorrências!G3266</f>
        <v>0</v>
      </c>
      <c r="B3270" s="136">
        <f>Ocorrências!B3266</f>
        <v>0</v>
      </c>
      <c r="C3270" s="136">
        <f>Ocorrências!C3266</f>
        <v>0</v>
      </c>
      <c r="D3270" s="136">
        <f>Ocorrências!D3266</f>
        <v>0</v>
      </c>
      <c r="E3270" s="136">
        <f>Ocorrências!E3266</f>
        <v>0</v>
      </c>
      <c r="F3270" s="136">
        <f>Ocorrências!F3266</f>
        <v>0</v>
      </c>
      <c r="G3270" s="135">
        <f>Ocorrências!A3266</f>
        <v>0</v>
      </c>
      <c r="H3270" s="136">
        <f>Ocorrências!H3266</f>
        <v>0</v>
      </c>
    </row>
    <row r="3271" spans="1:8" x14ac:dyDescent="0.2">
      <c r="A3271" s="156">
        <f>Ocorrências!G3267</f>
        <v>0</v>
      </c>
      <c r="B3271" s="136">
        <f>Ocorrências!B3267</f>
        <v>0</v>
      </c>
      <c r="C3271" s="136">
        <f>Ocorrências!C3267</f>
        <v>0</v>
      </c>
      <c r="D3271" s="136">
        <f>Ocorrências!D3267</f>
        <v>0</v>
      </c>
      <c r="E3271" s="136">
        <f>Ocorrências!E3267</f>
        <v>0</v>
      </c>
      <c r="F3271" s="136">
        <f>Ocorrências!F3267</f>
        <v>0</v>
      </c>
      <c r="G3271" s="135">
        <f>Ocorrências!A3267</f>
        <v>0</v>
      </c>
      <c r="H3271" s="136">
        <f>Ocorrências!H3267</f>
        <v>0</v>
      </c>
    </row>
    <row r="3272" spans="1:8" x14ac:dyDescent="0.2">
      <c r="A3272" s="156">
        <f>Ocorrências!G3268</f>
        <v>0</v>
      </c>
      <c r="B3272" s="136">
        <f>Ocorrências!B3268</f>
        <v>0</v>
      </c>
      <c r="C3272" s="136">
        <f>Ocorrências!C3268</f>
        <v>0</v>
      </c>
      <c r="D3272" s="136">
        <f>Ocorrências!D3268</f>
        <v>0</v>
      </c>
      <c r="E3272" s="136">
        <f>Ocorrências!E3268</f>
        <v>0</v>
      </c>
      <c r="F3272" s="136">
        <f>Ocorrências!F3268</f>
        <v>0</v>
      </c>
      <c r="G3272" s="135">
        <f>Ocorrências!A3268</f>
        <v>0</v>
      </c>
      <c r="H3272" s="136">
        <f>Ocorrências!H3268</f>
        <v>0</v>
      </c>
    </row>
    <row r="3273" spans="1:8" x14ac:dyDescent="0.2">
      <c r="A3273" s="156">
        <f>Ocorrências!G3269</f>
        <v>0</v>
      </c>
      <c r="B3273" s="136">
        <f>Ocorrências!B3269</f>
        <v>0</v>
      </c>
      <c r="C3273" s="136">
        <f>Ocorrências!C3269</f>
        <v>0</v>
      </c>
      <c r="D3273" s="136">
        <f>Ocorrências!D3269</f>
        <v>0</v>
      </c>
      <c r="E3273" s="136">
        <f>Ocorrências!E3269</f>
        <v>0</v>
      </c>
      <c r="F3273" s="136">
        <f>Ocorrências!F3269</f>
        <v>0</v>
      </c>
      <c r="G3273" s="135">
        <f>Ocorrências!A3269</f>
        <v>0</v>
      </c>
      <c r="H3273" s="136">
        <f>Ocorrências!H3269</f>
        <v>0</v>
      </c>
    </row>
    <row r="3274" spans="1:8" x14ac:dyDescent="0.2">
      <c r="A3274" s="156">
        <f>Ocorrências!G3270</f>
        <v>0</v>
      </c>
      <c r="B3274" s="136">
        <f>Ocorrências!B3270</f>
        <v>0</v>
      </c>
      <c r="C3274" s="136">
        <f>Ocorrências!C3270</f>
        <v>0</v>
      </c>
      <c r="D3274" s="136">
        <f>Ocorrências!D3270</f>
        <v>0</v>
      </c>
      <c r="E3274" s="136">
        <f>Ocorrências!E3270</f>
        <v>0</v>
      </c>
      <c r="F3274" s="136">
        <f>Ocorrências!F3270</f>
        <v>0</v>
      </c>
      <c r="G3274" s="135">
        <f>Ocorrências!A3270</f>
        <v>0</v>
      </c>
      <c r="H3274" s="136">
        <f>Ocorrências!H3270</f>
        <v>0</v>
      </c>
    </row>
    <row r="3275" spans="1:8" x14ac:dyDescent="0.2">
      <c r="A3275" s="156">
        <f>Ocorrências!G3271</f>
        <v>0</v>
      </c>
      <c r="B3275" s="136">
        <f>Ocorrências!B3271</f>
        <v>0</v>
      </c>
      <c r="C3275" s="136">
        <f>Ocorrências!C3271</f>
        <v>0</v>
      </c>
      <c r="D3275" s="136">
        <f>Ocorrências!D3271</f>
        <v>0</v>
      </c>
      <c r="E3275" s="136">
        <f>Ocorrências!E3271</f>
        <v>0</v>
      </c>
      <c r="F3275" s="136">
        <f>Ocorrências!F3271</f>
        <v>0</v>
      </c>
      <c r="G3275" s="135">
        <f>Ocorrências!A3271</f>
        <v>0</v>
      </c>
      <c r="H3275" s="136">
        <f>Ocorrências!H3271</f>
        <v>0</v>
      </c>
    </row>
    <row r="3276" spans="1:8" x14ac:dyDescent="0.2">
      <c r="A3276" s="156">
        <f>Ocorrências!G3272</f>
        <v>0</v>
      </c>
      <c r="B3276" s="136">
        <f>Ocorrências!B3272</f>
        <v>0</v>
      </c>
      <c r="C3276" s="136">
        <f>Ocorrências!C3272</f>
        <v>0</v>
      </c>
      <c r="D3276" s="136">
        <f>Ocorrências!D3272</f>
        <v>0</v>
      </c>
      <c r="E3276" s="136">
        <f>Ocorrências!E3272</f>
        <v>0</v>
      </c>
      <c r="F3276" s="136">
        <f>Ocorrências!F3272</f>
        <v>0</v>
      </c>
      <c r="G3276" s="135">
        <f>Ocorrências!A3272</f>
        <v>0</v>
      </c>
      <c r="H3276" s="136">
        <f>Ocorrências!H3272</f>
        <v>0</v>
      </c>
    </row>
    <row r="3277" spans="1:8" x14ac:dyDescent="0.2">
      <c r="A3277" s="156">
        <f>Ocorrências!G3273</f>
        <v>0</v>
      </c>
      <c r="B3277" s="136">
        <f>Ocorrências!B3273</f>
        <v>0</v>
      </c>
      <c r="C3277" s="136">
        <f>Ocorrências!C3273</f>
        <v>0</v>
      </c>
      <c r="D3277" s="136">
        <f>Ocorrências!D3273</f>
        <v>0</v>
      </c>
      <c r="E3277" s="136">
        <f>Ocorrências!E3273</f>
        <v>0</v>
      </c>
      <c r="F3277" s="136">
        <f>Ocorrências!F3273</f>
        <v>0</v>
      </c>
      <c r="G3277" s="135">
        <f>Ocorrências!A3273</f>
        <v>0</v>
      </c>
      <c r="H3277" s="136">
        <f>Ocorrências!H3273</f>
        <v>0</v>
      </c>
    </row>
    <row r="3278" spans="1:8" x14ac:dyDescent="0.2">
      <c r="A3278" s="156">
        <f>Ocorrências!G3274</f>
        <v>0</v>
      </c>
      <c r="B3278" s="136">
        <f>Ocorrências!B3274</f>
        <v>0</v>
      </c>
      <c r="C3278" s="136">
        <f>Ocorrências!C3274</f>
        <v>0</v>
      </c>
      <c r="D3278" s="136">
        <f>Ocorrências!D3274</f>
        <v>0</v>
      </c>
      <c r="E3278" s="136">
        <f>Ocorrências!E3274</f>
        <v>0</v>
      </c>
      <c r="F3278" s="136">
        <f>Ocorrências!F3274</f>
        <v>0</v>
      </c>
      <c r="G3278" s="135">
        <f>Ocorrências!A3274</f>
        <v>0</v>
      </c>
      <c r="H3278" s="136">
        <f>Ocorrências!H3274</f>
        <v>0</v>
      </c>
    </row>
    <row r="3279" spans="1:8" x14ac:dyDescent="0.2">
      <c r="A3279" s="156">
        <f>Ocorrências!G3275</f>
        <v>0</v>
      </c>
      <c r="B3279" s="136">
        <f>Ocorrências!B3275</f>
        <v>0</v>
      </c>
      <c r="C3279" s="136">
        <f>Ocorrências!C3275</f>
        <v>0</v>
      </c>
      <c r="D3279" s="136">
        <f>Ocorrências!D3275</f>
        <v>0</v>
      </c>
      <c r="E3279" s="136">
        <f>Ocorrências!E3275</f>
        <v>0</v>
      </c>
      <c r="F3279" s="136">
        <f>Ocorrências!F3275</f>
        <v>0</v>
      </c>
      <c r="G3279" s="135">
        <f>Ocorrências!A3275</f>
        <v>0</v>
      </c>
      <c r="H3279" s="136">
        <f>Ocorrências!H3275</f>
        <v>0</v>
      </c>
    </row>
    <row r="3280" spans="1:8" x14ac:dyDescent="0.2">
      <c r="A3280" s="156">
        <f>Ocorrências!G3276</f>
        <v>0</v>
      </c>
      <c r="B3280" s="136">
        <f>Ocorrências!B3276</f>
        <v>0</v>
      </c>
      <c r="C3280" s="136">
        <f>Ocorrências!C3276</f>
        <v>0</v>
      </c>
      <c r="D3280" s="136">
        <f>Ocorrências!D3276</f>
        <v>0</v>
      </c>
      <c r="E3280" s="136">
        <f>Ocorrências!E3276</f>
        <v>0</v>
      </c>
      <c r="F3280" s="136">
        <f>Ocorrências!F3276</f>
        <v>0</v>
      </c>
      <c r="G3280" s="135">
        <f>Ocorrências!A3276</f>
        <v>0</v>
      </c>
      <c r="H3280" s="136">
        <f>Ocorrências!H3276</f>
        <v>0</v>
      </c>
    </row>
    <row r="3281" spans="1:8" x14ac:dyDescent="0.2">
      <c r="A3281" s="156">
        <f>Ocorrências!G3277</f>
        <v>0</v>
      </c>
      <c r="B3281" s="136">
        <f>Ocorrências!B3277</f>
        <v>0</v>
      </c>
      <c r="C3281" s="136">
        <f>Ocorrências!C3277</f>
        <v>0</v>
      </c>
      <c r="D3281" s="136">
        <f>Ocorrências!D3277</f>
        <v>0</v>
      </c>
      <c r="E3281" s="136">
        <f>Ocorrências!E3277</f>
        <v>0</v>
      </c>
      <c r="F3281" s="136">
        <f>Ocorrências!F3277</f>
        <v>0</v>
      </c>
      <c r="G3281" s="135">
        <f>Ocorrências!A3277</f>
        <v>0</v>
      </c>
      <c r="H3281" s="136">
        <f>Ocorrências!H3277</f>
        <v>0</v>
      </c>
    </row>
    <row r="3282" spans="1:8" x14ac:dyDescent="0.2">
      <c r="A3282" s="156">
        <f>Ocorrências!G3278</f>
        <v>0</v>
      </c>
      <c r="B3282" s="136">
        <f>Ocorrências!B3278</f>
        <v>0</v>
      </c>
      <c r="C3282" s="136">
        <f>Ocorrências!C3278</f>
        <v>0</v>
      </c>
      <c r="D3282" s="136">
        <f>Ocorrências!D3278</f>
        <v>0</v>
      </c>
      <c r="E3282" s="136">
        <f>Ocorrências!E3278</f>
        <v>0</v>
      </c>
      <c r="F3282" s="136">
        <f>Ocorrências!F3278</f>
        <v>0</v>
      </c>
      <c r="G3282" s="135">
        <f>Ocorrências!A3278</f>
        <v>0</v>
      </c>
      <c r="H3282" s="136">
        <f>Ocorrências!H3278</f>
        <v>0</v>
      </c>
    </row>
    <row r="3283" spans="1:8" x14ac:dyDescent="0.2">
      <c r="A3283" s="156">
        <f>Ocorrências!G3279</f>
        <v>0</v>
      </c>
      <c r="B3283" s="136">
        <f>Ocorrências!B3279</f>
        <v>0</v>
      </c>
      <c r="C3283" s="136">
        <f>Ocorrências!C3279</f>
        <v>0</v>
      </c>
      <c r="D3283" s="136">
        <f>Ocorrências!D3279</f>
        <v>0</v>
      </c>
      <c r="E3283" s="136">
        <f>Ocorrências!E3279</f>
        <v>0</v>
      </c>
      <c r="F3283" s="136">
        <f>Ocorrências!F3279</f>
        <v>0</v>
      </c>
      <c r="G3283" s="135">
        <f>Ocorrências!A3279</f>
        <v>0</v>
      </c>
      <c r="H3283" s="136">
        <f>Ocorrências!H3279</f>
        <v>0</v>
      </c>
    </row>
    <row r="3284" spans="1:8" x14ac:dyDescent="0.2">
      <c r="A3284" s="156">
        <f>Ocorrências!G3280</f>
        <v>0</v>
      </c>
      <c r="B3284" s="136">
        <f>Ocorrências!B3280</f>
        <v>0</v>
      </c>
      <c r="C3284" s="136">
        <f>Ocorrências!C3280</f>
        <v>0</v>
      </c>
      <c r="D3284" s="136">
        <f>Ocorrências!D3280</f>
        <v>0</v>
      </c>
      <c r="E3284" s="136">
        <f>Ocorrências!E3280</f>
        <v>0</v>
      </c>
      <c r="F3284" s="136">
        <f>Ocorrências!F3280</f>
        <v>0</v>
      </c>
      <c r="G3284" s="135">
        <f>Ocorrências!A3280</f>
        <v>0</v>
      </c>
      <c r="H3284" s="136">
        <f>Ocorrências!H3280</f>
        <v>0</v>
      </c>
    </row>
    <row r="3285" spans="1:8" x14ac:dyDescent="0.2">
      <c r="A3285" s="156">
        <f>Ocorrências!G3281</f>
        <v>0</v>
      </c>
      <c r="B3285" s="136">
        <f>Ocorrências!B3281</f>
        <v>0</v>
      </c>
      <c r="C3285" s="136">
        <f>Ocorrências!C3281</f>
        <v>0</v>
      </c>
      <c r="D3285" s="136">
        <f>Ocorrências!D3281</f>
        <v>0</v>
      </c>
      <c r="E3285" s="136">
        <f>Ocorrências!E3281</f>
        <v>0</v>
      </c>
      <c r="F3285" s="136">
        <f>Ocorrências!F3281</f>
        <v>0</v>
      </c>
      <c r="G3285" s="135">
        <f>Ocorrências!A3281</f>
        <v>0</v>
      </c>
      <c r="H3285" s="136">
        <f>Ocorrências!H3281</f>
        <v>0</v>
      </c>
    </row>
    <row r="3286" spans="1:8" x14ac:dyDescent="0.2">
      <c r="A3286" s="156">
        <f>Ocorrências!G3282</f>
        <v>0</v>
      </c>
      <c r="B3286" s="136">
        <f>Ocorrências!B3282</f>
        <v>0</v>
      </c>
      <c r="C3286" s="136">
        <f>Ocorrências!C3282</f>
        <v>0</v>
      </c>
      <c r="D3286" s="136">
        <f>Ocorrências!D3282</f>
        <v>0</v>
      </c>
      <c r="E3286" s="136">
        <f>Ocorrências!E3282</f>
        <v>0</v>
      </c>
      <c r="F3286" s="136">
        <f>Ocorrências!F3282</f>
        <v>0</v>
      </c>
      <c r="G3286" s="135">
        <f>Ocorrências!A3282</f>
        <v>0</v>
      </c>
      <c r="H3286" s="136">
        <f>Ocorrências!H3282</f>
        <v>0</v>
      </c>
    </row>
    <row r="3287" spans="1:8" x14ac:dyDescent="0.2">
      <c r="A3287" s="156">
        <f>Ocorrências!G3283</f>
        <v>0</v>
      </c>
      <c r="B3287" s="136">
        <f>Ocorrências!B3283</f>
        <v>0</v>
      </c>
      <c r="C3287" s="136">
        <f>Ocorrências!C3283</f>
        <v>0</v>
      </c>
      <c r="D3287" s="136">
        <f>Ocorrências!D3283</f>
        <v>0</v>
      </c>
      <c r="E3287" s="136">
        <f>Ocorrências!E3283</f>
        <v>0</v>
      </c>
      <c r="F3287" s="136">
        <f>Ocorrências!F3283</f>
        <v>0</v>
      </c>
      <c r="G3287" s="135">
        <f>Ocorrências!A3283</f>
        <v>0</v>
      </c>
      <c r="H3287" s="136">
        <f>Ocorrências!H3283</f>
        <v>0</v>
      </c>
    </row>
    <row r="3288" spans="1:8" x14ac:dyDescent="0.2">
      <c r="A3288" s="156">
        <f>Ocorrências!G3284</f>
        <v>0</v>
      </c>
      <c r="B3288" s="136">
        <f>Ocorrências!B3284</f>
        <v>0</v>
      </c>
      <c r="C3288" s="136">
        <f>Ocorrências!C3284</f>
        <v>0</v>
      </c>
      <c r="D3288" s="136">
        <f>Ocorrências!D3284</f>
        <v>0</v>
      </c>
      <c r="E3288" s="136">
        <f>Ocorrências!E3284</f>
        <v>0</v>
      </c>
      <c r="F3288" s="136">
        <f>Ocorrências!F3284</f>
        <v>0</v>
      </c>
      <c r="G3288" s="135">
        <f>Ocorrências!A3284</f>
        <v>0</v>
      </c>
      <c r="H3288" s="136">
        <f>Ocorrências!H3284</f>
        <v>0</v>
      </c>
    </row>
    <row r="3289" spans="1:8" x14ac:dyDescent="0.2">
      <c r="A3289" s="156">
        <f>Ocorrências!G3285</f>
        <v>0</v>
      </c>
      <c r="B3289" s="136">
        <f>Ocorrências!B3285</f>
        <v>0</v>
      </c>
      <c r="C3289" s="136">
        <f>Ocorrências!C3285</f>
        <v>0</v>
      </c>
      <c r="D3289" s="136">
        <f>Ocorrências!D3285</f>
        <v>0</v>
      </c>
      <c r="E3289" s="136">
        <f>Ocorrências!E3285</f>
        <v>0</v>
      </c>
      <c r="F3289" s="136">
        <f>Ocorrências!F3285</f>
        <v>0</v>
      </c>
      <c r="G3289" s="135">
        <f>Ocorrências!A3285</f>
        <v>0</v>
      </c>
      <c r="H3289" s="136">
        <f>Ocorrências!H3285</f>
        <v>0</v>
      </c>
    </row>
    <row r="3290" spans="1:8" x14ac:dyDescent="0.2">
      <c r="A3290" s="156">
        <f>Ocorrências!G3286</f>
        <v>0</v>
      </c>
      <c r="B3290" s="136">
        <f>Ocorrências!B3286</f>
        <v>0</v>
      </c>
      <c r="C3290" s="136">
        <f>Ocorrências!C3286</f>
        <v>0</v>
      </c>
      <c r="D3290" s="136">
        <f>Ocorrências!D3286</f>
        <v>0</v>
      </c>
      <c r="E3290" s="136">
        <f>Ocorrências!E3286</f>
        <v>0</v>
      </c>
      <c r="F3290" s="136">
        <f>Ocorrências!F3286</f>
        <v>0</v>
      </c>
      <c r="G3290" s="135">
        <f>Ocorrências!A3286</f>
        <v>0</v>
      </c>
      <c r="H3290" s="136">
        <f>Ocorrências!H3286</f>
        <v>0</v>
      </c>
    </row>
    <row r="3291" spans="1:8" x14ac:dyDescent="0.2">
      <c r="A3291" s="156">
        <f>Ocorrências!G3287</f>
        <v>0</v>
      </c>
      <c r="B3291" s="136">
        <f>Ocorrências!B3287</f>
        <v>0</v>
      </c>
      <c r="C3291" s="136">
        <f>Ocorrências!C3287</f>
        <v>0</v>
      </c>
      <c r="D3291" s="136">
        <f>Ocorrências!D3287</f>
        <v>0</v>
      </c>
      <c r="E3291" s="136">
        <f>Ocorrências!E3287</f>
        <v>0</v>
      </c>
      <c r="F3291" s="136">
        <f>Ocorrências!F3287</f>
        <v>0</v>
      </c>
      <c r="G3291" s="135">
        <f>Ocorrências!A3287</f>
        <v>0</v>
      </c>
      <c r="H3291" s="136">
        <f>Ocorrências!H3287</f>
        <v>0</v>
      </c>
    </row>
    <row r="3292" spans="1:8" x14ac:dyDescent="0.2">
      <c r="A3292" s="156">
        <f>Ocorrências!G3288</f>
        <v>0</v>
      </c>
      <c r="B3292" s="136">
        <f>Ocorrências!B3288</f>
        <v>0</v>
      </c>
      <c r="C3292" s="136">
        <f>Ocorrências!C3288</f>
        <v>0</v>
      </c>
      <c r="D3292" s="136">
        <f>Ocorrências!D3288</f>
        <v>0</v>
      </c>
      <c r="E3292" s="136">
        <f>Ocorrências!E3288</f>
        <v>0</v>
      </c>
      <c r="F3292" s="136">
        <f>Ocorrências!F3288</f>
        <v>0</v>
      </c>
      <c r="G3292" s="135">
        <f>Ocorrências!A3288</f>
        <v>0</v>
      </c>
      <c r="H3292" s="136">
        <f>Ocorrências!H3288</f>
        <v>0</v>
      </c>
    </row>
    <row r="3293" spans="1:8" x14ac:dyDescent="0.2">
      <c r="A3293" s="156">
        <f>Ocorrências!G3289</f>
        <v>0</v>
      </c>
      <c r="B3293" s="136">
        <f>Ocorrências!B3289</f>
        <v>0</v>
      </c>
      <c r="C3293" s="136">
        <f>Ocorrências!C3289</f>
        <v>0</v>
      </c>
      <c r="D3293" s="136">
        <f>Ocorrências!D3289</f>
        <v>0</v>
      </c>
      <c r="E3293" s="136">
        <f>Ocorrências!E3289</f>
        <v>0</v>
      </c>
      <c r="F3293" s="136">
        <f>Ocorrências!F3289</f>
        <v>0</v>
      </c>
      <c r="G3293" s="135">
        <f>Ocorrências!A3289</f>
        <v>0</v>
      </c>
      <c r="H3293" s="136">
        <f>Ocorrências!H3289</f>
        <v>0</v>
      </c>
    </row>
    <row r="3294" spans="1:8" x14ac:dyDescent="0.2">
      <c r="A3294" s="156">
        <f>Ocorrências!G3290</f>
        <v>0</v>
      </c>
      <c r="B3294" s="136">
        <f>Ocorrências!B3290</f>
        <v>0</v>
      </c>
      <c r="C3294" s="136">
        <f>Ocorrências!C3290</f>
        <v>0</v>
      </c>
      <c r="D3294" s="136">
        <f>Ocorrências!D3290</f>
        <v>0</v>
      </c>
      <c r="E3294" s="136">
        <f>Ocorrências!E3290</f>
        <v>0</v>
      </c>
      <c r="F3294" s="136">
        <f>Ocorrências!F3290</f>
        <v>0</v>
      </c>
      <c r="G3294" s="135">
        <f>Ocorrências!A3290</f>
        <v>0</v>
      </c>
      <c r="H3294" s="136">
        <f>Ocorrências!H3290</f>
        <v>0</v>
      </c>
    </row>
    <row r="3295" spans="1:8" x14ac:dyDescent="0.2">
      <c r="A3295" s="156">
        <f>Ocorrências!G3291</f>
        <v>0</v>
      </c>
      <c r="B3295" s="136">
        <f>Ocorrências!B3291</f>
        <v>0</v>
      </c>
      <c r="C3295" s="136">
        <f>Ocorrências!C3291</f>
        <v>0</v>
      </c>
      <c r="D3295" s="136">
        <f>Ocorrências!D3291</f>
        <v>0</v>
      </c>
      <c r="E3295" s="136">
        <f>Ocorrências!E3291</f>
        <v>0</v>
      </c>
      <c r="F3295" s="136">
        <f>Ocorrências!F3291</f>
        <v>0</v>
      </c>
      <c r="G3295" s="135">
        <f>Ocorrências!A3291</f>
        <v>0</v>
      </c>
      <c r="H3295" s="136">
        <f>Ocorrências!H3291</f>
        <v>0</v>
      </c>
    </row>
    <row r="3296" spans="1:8" x14ac:dyDescent="0.2">
      <c r="A3296" s="156">
        <f>Ocorrências!G3292</f>
        <v>0</v>
      </c>
      <c r="B3296" s="136">
        <f>Ocorrências!B3292</f>
        <v>0</v>
      </c>
      <c r="C3296" s="136">
        <f>Ocorrências!C3292</f>
        <v>0</v>
      </c>
      <c r="D3296" s="136">
        <f>Ocorrências!D3292</f>
        <v>0</v>
      </c>
      <c r="E3296" s="136">
        <f>Ocorrências!E3292</f>
        <v>0</v>
      </c>
      <c r="F3296" s="136">
        <f>Ocorrências!F3292</f>
        <v>0</v>
      </c>
      <c r="G3296" s="135">
        <f>Ocorrências!A3292</f>
        <v>0</v>
      </c>
      <c r="H3296" s="136">
        <f>Ocorrências!H3292</f>
        <v>0</v>
      </c>
    </row>
    <row r="3297" spans="1:8" x14ac:dyDescent="0.2">
      <c r="A3297" s="156">
        <f>Ocorrências!G3293</f>
        <v>0</v>
      </c>
      <c r="B3297" s="136">
        <f>Ocorrências!B3293</f>
        <v>0</v>
      </c>
      <c r="C3297" s="136">
        <f>Ocorrências!C3293</f>
        <v>0</v>
      </c>
      <c r="D3297" s="136">
        <f>Ocorrências!D3293</f>
        <v>0</v>
      </c>
      <c r="E3297" s="136">
        <f>Ocorrências!E3293</f>
        <v>0</v>
      </c>
      <c r="F3297" s="136">
        <f>Ocorrências!F3293</f>
        <v>0</v>
      </c>
      <c r="G3297" s="135">
        <f>Ocorrências!A3293</f>
        <v>0</v>
      </c>
      <c r="H3297" s="136">
        <f>Ocorrências!H3293</f>
        <v>0</v>
      </c>
    </row>
    <row r="3298" spans="1:8" x14ac:dyDescent="0.2">
      <c r="A3298" s="156">
        <f>Ocorrências!G3294</f>
        <v>0</v>
      </c>
      <c r="B3298" s="136">
        <f>Ocorrências!B3294</f>
        <v>0</v>
      </c>
      <c r="C3298" s="136">
        <f>Ocorrências!C3294</f>
        <v>0</v>
      </c>
      <c r="D3298" s="136">
        <f>Ocorrências!D3294</f>
        <v>0</v>
      </c>
      <c r="E3298" s="136">
        <f>Ocorrências!E3294</f>
        <v>0</v>
      </c>
      <c r="F3298" s="136">
        <f>Ocorrências!F3294</f>
        <v>0</v>
      </c>
      <c r="G3298" s="135">
        <f>Ocorrências!A3294</f>
        <v>0</v>
      </c>
      <c r="H3298" s="136">
        <f>Ocorrências!H3294</f>
        <v>0</v>
      </c>
    </row>
    <row r="3299" spans="1:8" x14ac:dyDescent="0.2">
      <c r="A3299" s="156">
        <f>Ocorrências!G3295</f>
        <v>0</v>
      </c>
      <c r="B3299" s="136">
        <f>Ocorrências!B3295</f>
        <v>0</v>
      </c>
      <c r="C3299" s="136">
        <f>Ocorrências!C3295</f>
        <v>0</v>
      </c>
      <c r="D3299" s="136">
        <f>Ocorrências!D3295</f>
        <v>0</v>
      </c>
      <c r="E3299" s="136">
        <f>Ocorrências!E3295</f>
        <v>0</v>
      </c>
      <c r="F3299" s="136">
        <f>Ocorrências!F3295</f>
        <v>0</v>
      </c>
      <c r="G3299" s="135">
        <f>Ocorrências!A3295</f>
        <v>0</v>
      </c>
      <c r="H3299" s="136">
        <f>Ocorrências!H3295</f>
        <v>0</v>
      </c>
    </row>
    <row r="3300" spans="1:8" x14ac:dyDescent="0.2">
      <c r="A3300" s="156">
        <f>Ocorrências!G3296</f>
        <v>0</v>
      </c>
      <c r="B3300" s="136">
        <f>Ocorrências!B3296</f>
        <v>0</v>
      </c>
      <c r="C3300" s="136">
        <f>Ocorrências!C3296</f>
        <v>0</v>
      </c>
      <c r="D3300" s="136">
        <f>Ocorrências!D3296</f>
        <v>0</v>
      </c>
      <c r="E3300" s="136">
        <f>Ocorrências!E3296</f>
        <v>0</v>
      </c>
      <c r="F3300" s="136">
        <f>Ocorrências!F3296</f>
        <v>0</v>
      </c>
      <c r="G3300" s="135">
        <f>Ocorrências!A3296</f>
        <v>0</v>
      </c>
      <c r="H3300" s="136">
        <f>Ocorrências!H3296</f>
        <v>0</v>
      </c>
    </row>
    <row r="3301" spans="1:8" x14ac:dyDescent="0.2">
      <c r="A3301" s="156">
        <f>Ocorrências!G3297</f>
        <v>0</v>
      </c>
      <c r="B3301" s="136">
        <f>Ocorrências!B3297</f>
        <v>0</v>
      </c>
      <c r="C3301" s="136">
        <f>Ocorrências!C3297</f>
        <v>0</v>
      </c>
      <c r="D3301" s="136">
        <f>Ocorrências!D3297</f>
        <v>0</v>
      </c>
      <c r="E3301" s="136">
        <f>Ocorrências!E3297</f>
        <v>0</v>
      </c>
      <c r="F3301" s="136">
        <f>Ocorrências!F3297</f>
        <v>0</v>
      </c>
      <c r="G3301" s="135">
        <f>Ocorrências!A3297</f>
        <v>0</v>
      </c>
      <c r="H3301" s="136">
        <f>Ocorrências!H3297</f>
        <v>0</v>
      </c>
    </row>
    <row r="3302" spans="1:8" x14ac:dyDescent="0.2">
      <c r="A3302" s="156">
        <f>Ocorrências!G3298</f>
        <v>0</v>
      </c>
      <c r="B3302" s="136">
        <f>Ocorrências!B3298</f>
        <v>0</v>
      </c>
      <c r="C3302" s="136">
        <f>Ocorrências!C3298</f>
        <v>0</v>
      </c>
      <c r="D3302" s="136">
        <f>Ocorrências!D3298</f>
        <v>0</v>
      </c>
      <c r="E3302" s="136">
        <f>Ocorrências!E3298</f>
        <v>0</v>
      </c>
      <c r="F3302" s="136">
        <f>Ocorrências!F3298</f>
        <v>0</v>
      </c>
      <c r="G3302" s="135">
        <f>Ocorrências!A3298</f>
        <v>0</v>
      </c>
      <c r="H3302" s="136">
        <f>Ocorrências!H3298</f>
        <v>0</v>
      </c>
    </row>
    <row r="3303" spans="1:8" x14ac:dyDescent="0.2">
      <c r="A3303" s="156">
        <f>Ocorrências!G3299</f>
        <v>0</v>
      </c>
      <c r="B3303" s="136">
        <f>Ocorrências!B3299</f>
        <v>0</v>
      </c>
      <c r="C3303" s="136">
        <f>Ocorrências!C3299</f>
        <v>0</v>
      </c>
      <c r="D3303" s="136">
        <f>Ocorrências!D3299</f>
        <v>0</v>
      </c>
      <c r="E3303" s="136">
        <f>Ocorrências!E3299</f>
        <v>0</v>
      </c>
      <c r="F3303" s="136">
        <f>Ocorrências!F3299</f>
        <v>0</v>
      </c>
      <c r="G3303" s="135">
        <f>Ocorrências!A3299</f>
        <v>0</v>
      </c>
      <c r="H3303" s="136">
        <f>Ocorrências!H3299</f>
        <v>0</v>
      </c>
    </row>
    <row r="3304" spans="1:8" x14ac:dyDescent="0.2">
      <c r="A3304" s="156">
        <f>Ocorrências!G3300</f>
        <v>0</v>
      </c>
      <c r="B3304" s="136">
        <f>Ocorrências!B3300</f>
        <v>0</v>
      </c>
      <c r="C3304" s="136">
        <f>Ocorrências!C3300</f>
        <v>0</v>
      </c>
      <c r="D3304" s="136">
        <f>Ocorrências!D3300</f>
        <v>0</v>
      </c>
      <c r="E3304" s="136">
        <f>Ocorrências!E3300</f>
        <v>0</v>
      </c>
      <c r="F3304" s="136">
        <f>Ocorrências!F3300</f>
        <v>0</v>
      </c>
      <c r="G3304" s="135">
        <f>Ocorrências!A3300</f>
        <v>0</v>
      </c>
      <c r="H3304" s="136">
        <f>Ocorrências!H3300</f>
        <v>0</v>
      </c>
    </row>
    <row r="3305" spans="1:8" x14ac:dyDescent="0.2">
      <c r="A3305" s="156">
        <f>Ocorrências!G3301</f>
        <v>0</v>
      </c>
      <c r="B3305" s="136">
        <f>Ocorrências!B3301</f>
        <v>0</v>
      </c>
      <c r="C3305" s="136">
        <f>Ocorrências!C3301</f>
        <v>0</v>
      </c>
      <c r="D3305" s="136">
        <f>Ocorrências!D3301</f>
        <v>0</v>
      </c>
      <c r="E3305" s="136">
        <f>Ocorrências!E3301</f>
        <v>0</v>
      </c>
      <c r="F3305" s="136">
        <f>Ocorrências!F3301</f>
        <v>0</v>
      </c>
      <c r="G3305" s="135">
        <f>Ocorrências!A3301</f>
        <v>0</v>
      </c>
      <c r="H3305" s="136">
        <f>Ocorrências!H3301</f>
        <v>0</v>
      </c>
    </row>
    <row r="3306" spans="1:8" x14ac:dyDescent="0.2">
      <c r="A3306" s="156">
        <f>Ocorrências!G3302</f>
        <v>0</v>
      </c>
      <c r="B3306" s="136">
        <f>Ocorrências!B3302</f>
        <v>0</v>
      </c>
      <c r="C3306" s="136">
        <f>Ocorrências!C3302</f>
        <v>0</v>
      </c>
      <c r="D3306" s="136">
        <f>Ocorrências!D3302</f>
        <v>0</v>
      </c>
      <c r="E3306" s="136">
        <f>Ocorrências!E3302</f>
        <v>0</v>
      </c>
      <c r="F3306" s="136">
        <f>Ocorrências!F3302</f>
        <v>0</v>
      </c>
      <c r="G3306" s="135">
        <f>Ocorrências!A3302</f>
        <v>0</v>
      </c>
      <c r="H3306" s="136">
        <f>Ocorrências!H3302</f>
        <v>0</v>
      </c>
    </row>
    <row r="3307" spans="1:8" x14ac:dyDescent="0.2">
      <c r="A3307" s="156">
        <f>Ocorrências!G3303</f>
        <v>0</v>
      </c>
      <c r="B3307" s="136">
        <f>Ocorrências!B3303</f>
        <v>0</v>
      </c>
      <c r="C3307" s="136">
        <f>Ocorrências!C3303</f>
        <v>0</v>
      </c>
      <c r="D3307" s="136">
        <f>Ocorrências!D3303</f>
        <v>0</v>
      </c>
      <c r="E3307" s="136">
        <f>Ocorrências!E3303</f>
        <v>0</v>
      </c>
      <c r="F3307" s="136">
        <f>Ocorrências!F3303</f>
        <v>0</v>
      </c>
      <c r="G3307" s="135">
        <f>Ocorrências!A3303</f>
        <v>0</v>
      </c>
      <c r="H3307" s="136">
        <f>Ocorrências!H3303</f>
        <v>0</v>
      </c>
    </row>
    <row r="3308" spans="1:8" x14ac:dyDescent="0.2">
      <c r="A3308" s="156">
        <f>Ocorrências!G3304</f>
        <v>0</v>
      </c>
      <c r="B3308" s="136">
        <f>Ocorrências!B3304</f>
        <v>0</v>
      </c>
      <c r="C3308" s="136">
        <f>Ocorrências!C3304</f>
        <v>0</v>
      </c>
      <c r="D3308" s="136">
        <f>Ocorrências!D3304</f>
        <v>0</v>
      </c>
      <c r="E3308" s="136">
        <f>Ocorrências!E3304</f>
        <v>0</v>
      </c>
      <c r="F3308" s="136">
        <f>Ocorrências!F3304</f>
        <v>0</v>
      </c>
      <c r="G3308" s="135">
        <f>Ocorrências!A3304</f>
        <v>0</v>
      </c>
      <c r="H3308" s="136">
        <f>Ocorrências!H3304</f>
        <v>0</v>
      </c>
    </row>
    <row r="3309" spans="1:8" x14ac:dyDescent="0.2">
      <c r="A3309" s="156">
        <f>Ocorrências!G3305</f>
        <v>0</v>
      </c>
      <c r="B3309" s="136">
        <f>Ocorrências!B3305</f>
        <v>0</v>
      </c>
      <c r="C3309" s="136">
        <f>Ocorrências!C3305</f>
        <v>0</v>
      </c>
      <c r="D3309" s="136">
        <f>Ocorrências!D3305</f>
        <v>0</v>
      </c>
      <c r="E3309" s="136">
        <f>Ocorrências!E3305</f>
        <v>0</v>
      </c>
      <c r="F3309" s="136">
        <f>Ocorrências!F3305</f>
        <v>0</v>
      </c>
      <c r="G3309" s="135">
        <f>Ocorrências!A3305</f>
        <v>0</v>
      </c>
      <c r="H3309" s="136">
        <f>Ocorrências!H3305</f>
        <v>0</v>
      </c>
    </row>
    <row r="3310" spans="1:8" x14ac:dyDescent="0.2">
      <c r="A3310" s="156">
        <f>Ocorrências!G3306</f>
        <v>0</v>
      </c>
      <c r="B3310" s="136">
        <f>Ocorrências!B3306</f>
        <v>0</v>
      </c>
      <c r="C3310" s="136">
        <f>Ocorrências!C3306</f>
        <v>0</v>
      </c>
      <c r="D3310" s="136">
        <f>Ocorrências!D3306</f>
        <v>0</v>
      </c>
      <c r="E3310" s="136">
        <f>Ocorrências!E3306</f>
        <v>0</v>
      </c>
      <c r="F3310" s="136">
        <f>Ocorrências!F3306</f>
        <v>0</v>
      </c>
      <c r="G3310" s="135">
        <f>Ocorrências!A3306</f>
        <v>0</v>
      </c>
      <c r="H3310" s="136">
        <f>Ocorrências!H3306</f>
        <v>0</v>
      </c>
    </row>
    <row r="3311" spans="1:8" x14ac:dyDescent="0.2">
      <c r="A3311" s="156">
        <f>Ocorrências!G3307</f>
        <v>0</v>
      </c>
      <c r="B3311" s="136">
        <f>Ocorrências!B3307</f>
        <v>0</v>
      </c>
      <c r="C3311" s="136">
        <f>Ocorrências!C3307</f>
        <v>0</v>
      </c>
      <c r="D3311" s="136">
        <f>Ocorrências!D3307</f>
        <v>0</v>
      </c>
      <c r="E3311" s="136">
        <f>Ocorrências!E3307</f>
        <v>0</v>
      </c>
      <c r="F3311" s="136">
        <f>Ocorrências!F3307</f>
        <v>0</v>
      </c>
      <c r="G3311" s="135">
        <f>Ocorrências!A3307</f>
        <v>0</v>
      </c>
      <c r="H3311" s="136">
        <f>Ocorrências!H3307</f>
        <v>0</v>
      </c>
    </row>
    <row r="3312" spans="1:8" x14ac:dyDescent="0.2">
      <c r="A3312" s="156">
        <f>Ocorrências!G3308</f>
        <v>0</v>
      </c>
      <c r="B3312" s="136">
        <f>Ocorrências!B3308</f>
        <v>0</v>
      </c>
      <c r="C3312" s="136">
        <f>Ocorrências!C3308</f>
        <v>0</v>
      </c>
      <c r="D3312" s="136">
        <f>Ocorrências!D3308</f>
        <v>0</v>
      </c>
      <c r="E3312" s="136">
        <f>Ocorrências!E3308</f>
        <v>0</v>
      </c>
      <c r="F3312" s="136">
        <f>Ocorrências!F3308</f>
        <v>0</v>
      </c>
      <c r="G3312" s="135">
        <f>Ocorrências!A3308</f>
        <v>0</v>
      </c>
      <c r="H3312" s="136">
        <f>Ocorrências!H3308</f>
        <v>0</v>
      </c>
    </row>
    <row r="3313" spans="1:8" x14ac:dyDescent="0.2">
      <c r="A3313" s="156">
        <f>Ocorrências!G3309</f>
        <v>0</v>
      </c>
      <c r="B3313" s="136">
        <f>Ocorrências!B3309</f>
        <v>0</v>
      </c>
      <c r="C3313" s="136">
        <f>Ocorrências!C3309</f>
        <v>0</v>
      </c>
      <c r="D3313" s="136">
        <f>Ocorrências!D3309</f>
        <v>0</v>
      </c>
      <c r="E3313" s="136">
        <f>Ocorrências!E3309</f>
        <v>0</v>
      </c>
      <c r="F3313" s="136">
        <f>Ocorrências!F3309</f>
        <v>0</v>
      </c>
      <c r="G3313" s="135">
        <f>Ocorrências!A3309</f>
        <v>0</v>
      </c>
      <c r="H3313" s="136">
        <f>Ocorrências!H3309</f>
        <v>0</v>
      </c>
    </row>
    <row r="3314" spans="1:8" x14ac:dyDescent="0.2">
      <c r="A3314" s="156">
        <f>Ocorrências!G3310</f>
        <v>0</v>
      </c>
      <c r="B3314" s="136">
        <f>Ocorrências!B3310</f>
        <v>0</v>
      </c>
      <c r="C3314" s="136">
        <f>Ocorrências!C3310</f>
        <v>0</v>
      </c>
      <c r="D3314" s="136">
        <f>Ocorrências!D3310</f>
        <v>0</v>
      </c>
      <c r="E3314" s="136">
        <f>Ocorrências!E3310</f>
        <v>0</v>
      </c>
      <c r="F3314" s="136">
        <f>Ocorrências!F3310</f>
        <v>0</v>
      </c>
      <c r="G3314" s="135">
        <f>Ocorrências!A3310</f>
        <v>0</v>
      </c>
      <c r="H3314" s="136">
        <f>Ocorrências!H3310</f>
        <v>0</v>
      </c>
    </row>
    <row r="3315" spans="1:8" x14ac:dyDescent="0.2">
      <c r="A3315" s="156">
        <f>Ocorrências!G3311</f>
        <v>0</v>
      </c>
      <c r="B3315" s="136">
        <f>Ocorrências!B3311</f>
        <v>0</v>
      </c>
      <c r="C3315" s="136">
        <f>Ocorrências!C3311</f>
        <v>0</v>
      </c>
      <c r="D3315" s="136">
        <f>Ocorrências!D3311</f>
        <v>0</v>
      </c>
      <c r="E3315" s="136">
        <f>Ocorrências!E3311</f>
        <v>0</v>
      </c>
      <c r="F3315" s="136">
        <f>Ocorrências!F3311</f>
        <v>0</v>
      </c>
      <c r="G3315" s="135">
        <f>Ocorrências!A3311</f>
        <v>0</v>
      </c>
      <c r="H3315" s="136">
        <f>Ocorrências!H3311</f>
        <v>0</v>
      </c>
    </row>
    <row r="3316" spans="1:8" x14ac:dyDescent="0.2">
      <c r="A3316" s="156">
        <f>Ocorrências!G3312</f>
        <v>0</v>
      </c>
      <c r="B3316" s="136">
        <f>Ocorrências!B3312</f>
        <v>0</v>
      </c>
      <c r="C3316" s="136">
        <f>Ocorrências!C3312</f>
        <v>0</v>
      </c>
      <c r="D3316" s="136">
        <f>Ocorrências!D3312</f>
        <v>0</v>
      </c>
      <c r="E3316" s="136">
        <f>Ocorrências!E3312</f>
        <v>0</v>
      </c>
      <c r="F3316" s="136">
        <f>Ocorrências!F3312</f>
        <v>0</v>
      </c>
      <c r="G3316" s="135">
        <f>Ocorrências!A3312</f>
        <v>0</v>
      </c>
      <c r="H3316" s="136">
        <f>Ocorrências!H3312</f>
        <v>0</v>
      </c>
    </row>
    <row r="3317" spans="1:8" x14ac:dyDescent="0.2">
      <c r="A3317" s="156">
        <f>Ocorrências!G3313</f>
        <v>0</v>
      </c>
      <c r="B3317" s="136">
        <f>Ocorrências!B3313</f>
        <v>0</v>
      </c>
      <c r="C3317" s="136">
        <f>Ocorrências!C3313</f>
        <v>0</v>
      </c>
      <c r="D3317" s="136">
        <f>Ocorrências!D3313</f>
        <v>0</v>
      </c>
      <c r="E3317" s="136">
        <f>Ocorrências!E3313</f>
        <v>0</v>
      </c>
      <c r="F3317" s="136">
        <f>Ocorrências!F3313</f>
        <v>0</v>
      </c>
      <c r="G3317" s="135">
        <f>Ocorrências!A3313</f>
        <v>0</v>
      </c>
      <c r="H3317" s="136">
        <f>Ocorrências!H3313</f>
        <v>0</v>
      </c>
    </row>
    <row r="3318" spans="1:8" x14ac:dyDescent="0.2">
      <c r="A3318" s="156">
        <f>Ocorrências!G3314</f>
        <v>0</v>
      </c>
      <c r="B3318" s="136">
        <f>Ocorrências!B3314</f>
        <v>0</v>
      </c>
      <c r="C3318" s="136">
        <f>Ocorrências!C3314</f>
        <v>0</v>
      </c>
      <c r="D3318" s="136">
        <f>Ocorrências!D3314</f>
        <v>0</v>
      </c>
      <c r="E3318" s="136">
        <f>Ocorrências!E3314</f>
        <v>0</v>
      </c>
      <c r="F3318" s="136">
        <f>Ocorrências!F3314</f>
        <v>0</v>
      </c>
      <c r="G3318" s="135">
        <f>Ocorrências!A3314</f>
        <v>0</v>
      </c>
      <c r="H3318" s="136">
        <f>Ocorrências!H3314</f>
        <v>0</v>
      </c>
    </row>
    <row r="3319" spans="1:8" x14ac:dyDescent="0.2">
      <c r="A3319" s="156">
        <f>Ocorrências!G3315</f>
        <v>0</v>
      </c>
      <c r="B3319" s="136">
        <f>Ocorrências!B3315</f>
        <v>0</v>
      </c>
      <c r="C3319" s="136">
        <f>Ocorrências!C3315</f>
        <v>0</v>
      </c>
      <c r="D3319" s="136">
        <f>Ocorrências!D3315</f>
        <v>0</v>
      </c>
      <c r="E3319" s="136">
        <f>Ocorrências!E3315</f>
        <v>0</v>
      </c>
      <c r="F3319" s="136">
        <f>Ocorrências!F3315</f>
        <v>0</v>
      </c>
      <c r="G3319" s="135">
        <f>Ocorrências!A3315</f>
        <v>0</v>
      </c>
      <c r="H3319" s="136">
        <f>Ocorrências!H3315</f>
        <v>0</v>
      </c>
    </row>
    <row r="3320" spans="1:8" x14ac:dyDescent="0.2">
      <c r="A3320" s="156">
        <f>Ocorrências!G3316</f>
        <v>0</v>
      </c>
      <c r="B3320" s="136">
        <f>Ocorrências!B3316</f>
        <v>0</v>
      </c>
      <c r="C3320" s="136">
        <f>Ocorrências!C3316</f>
        <v>0</v>
      </c>
      <c r="D3320" s="136">
        <f>Ocorrências!D3316</f>
        <v>0</v>
      </c>
      <c r="E3320" s="136">
        <f>Ocorrências!E3316</f>
        <v>0</v>
      </c>
      <c r="F3320" s="136">
        <f>Ocorrências!F3316</f>
        <v>0</v>
      </c>
      <c r="G3320" s="135">
        <f>Ocorrências!A3316</f>
        <v>0</v>
      </c>
      <c r="H3320" s="136">
        <f>Ocorrências!H3316</f>
        <v>0</v>
      </c>
    </row>
    <row r="3321" spans="1:8" x14ac:dyDescent="0.2">
      <c r="A3321" s="156">
        <f>Ocorrências!G3317</f>
        <v>0</v>
      </c>
      <c r="B3321" s="136">
        <f>Ocorrências!B3317</f>
        <v>0</v>
      </c>
      <c r="C3321" s="136">
        <f>Ocorrências!C3317</f>
        <v>0</v>
      </c>
      <c r="D3321" s="136">
        <f>Ocorrências!D3317</f>
        <v>0</v>
      </c>
      <c r="E3321" s="136">
        <f>Ocorrências!E3317</f>
        <v>0</v>
      </c>
      <c r="F3321" s="136">
        <f>Ocorrências!F3317</f>
        <v>0</v>
      </c>
      <c r="G3321" s="135">
        <f>Ocorrências!A3317</f>
        <v>0</v>
      </c>
      <c r="H3321" s="136">
        <f>Ocorrências!H3317</f>
        <v>0</v>
      </c>
    </row>
    <row r="3322" spans="1:8" x14ac:dyDescent="0.2">
      <c r="A3322" s="156">
        <f>Ocorrências!G3318</f>
        <v>0</v>
      </c>
      <c r="B3322" s="136">
        <f>Ocorrências!B3318</f>
        <v>0</v>
      </c>
      <c r="C3322" s="136">
        <f>Ocorrências!C3318</f>
        <v>0</v>
      </c>
      <c r="D3322" s="136">
        <f>Ocorrências!D3318</f>
        <v>0</v>
      </c>
      <c r="E3322" s="136">
        <f>Ocorrências!E3318</f>
        <v>0</v>
      </c>
      <c r="F3322" s="136">
        <f>Ocorrências!F3318</f>
        <v>0</v>
      </c>
      <c r="G3322" s="135">
        <f>Ocorrências!A3318</f>
        <v>0</v>
      </c>
      <c r="H3322" s="136">
        <f>Ocorrências!H3318</f>
        <v>0</v>
      </c>
    </row>
    <row r="3323" spans="1:8" x14ac:dyDescent="0.2">
      <c r="A3323" s="156">
        <f>Ocorrências!G3319</f>
        <v>0</v>
      </c>
      <c r="B3323" s="136">
        <f>Ocorrências!B3319</f>
        <v>0</v>
      </c>
      <c r="C3323" s="136">
        <f>Ocorrências!C3319</f>
        <v>0</v>
      </c>
      <c r="D3323" s="136">
        <f>Ocorrências!D3319</f>
        <v>0</v>
      </c>
      <c r="E3323" s="136">
        <f>Ocorrências!E3319</f>
        <v>0</v>
      </c>
      <c r="F3323" s="136">
        <f>Ocorrências!F3319</f>
        <v>0</v>
      </c>
      <c r="G3323" s="135">
        <f>Ocorrências!A3319</f>
        <v>0</v>
      </c>
      <c r="H3323" s="136">
        <f>Ocorrências!H3319</f>
        <v>0</v>
      </c>
    </row>
    <row r="3324" spans="1:8" x14ac:dyDescent="0.2">
      <c r="A3324" s="156">
        <f>Ocorrências!G3320</f>
        <v>0</v>
      </c>
      <c r="B3324" s="136">
        <f>Ocorrências!B3320</f>
        <v>0</v>
      </c>
      <c r="C3324" s="136">
        <f>Ocorrências!C3320</f>
        <v>0</v>
      </c>
      <c r="D3324" s="136">
        <f>Ocorrências!D3320</f>
        <v>0</v>
      </c>
      <c r="E3324" s="136">
        <f>Ocorrências!E3320</f>
        <v>0</v>
      </c>
      <c r="F3324" s="136">
        <f>Ocorrências!F3320</f>
        <v>0</v>
      </c>
      <c r="G3324" s="135">
        <f>Ocorrências!A3320</f>
        <v>0</v>
      </c>
      <c r="H3324" s="136">
        <f>Ocorrências!H3320</f>
        <v>0</v>
      </c>
    </row>
    <row r="3325" spans="1:8" x14ac:dyDescent="0.2">
      <c r="A3325" s="156">
        <f>Ocorrências!G3321</f>
        <v>0</v>
      </c>
      <c r="B3325" s="136">
        <f>Ocorrências!B3321</f>
        <v>0</v>
      </c>
      <c r="C3325" s="136">
        <f>Ocorrências!C3321</f>
        <v>0</v>
      </c>
      <c r="D3325" s="136">
        <f>Ocorrências!D3321</f>
        <v>0</v>
      </c>
      <c r="E3325" s="136">
        <f>Ocorrências!E3321</f>
        <v>0</v>
      </c>
      <c r="F3325" s="136">
        <f>Ocorrências!F3321</f>
        <v>0</v>
      </c>
      <c r="G3325" s="135">
        <f>Ocorrências!A3321</f>
        <v>0</v>
      </c>
      <c r="H3325" s="136">
        <f>Ocorrências!H3321</f>
        <v>0</v>
      </c>
    </row>
    <row r="3326" spans="1:8" x14ac:dyDescent="0.2">
      <c r="A3326" s="156">
        <f>Ocorrências!G3322</f>
        <v>0</v>
      </c>
      <c r="B3326" s="136">
        <f>Ocorrências!B3322</f>
        <v>0</v>
      </c>
      <c r="C3326" s="136">
        <f>Ocorrências!C3322</f>
        <v>0</v>
      </c>
      <c r="D3326" s="136">
        <f>Ocorrências!D3322</f>
        <v>0</v>
      </c>
      <c r="E3326" s="136">
        <f>Ocorrências!E3322</f>
        <v>0</v>
      </c>
      <c r="F3326" s="136">
        <f>Ocorrências!F3322</f>
        <v>0</v>
      </c>
      <c r="G3326" s="135">
        <f>Ocorrências!A3322</f>
        <v>0</v>
      </c>
      <c r="H3326" s="136">
        <f>Ocorrências!H3322</f>
        <v>0</v>
      </c>
    </row>
    <row r="3327" spans="1:8" x14ac:dyDescent="0.2">
      <c r="A3327" s="156">
        <f>Ocorrências!G3323</f>
        <v>0</v>
      </c>
      <c r="B3327" s="136">
        <f>Ocorrências!B3323</f>
        <v>0</v>
      </c>
      <c r="C3327" s="136">
        <f>Ocorrências!C3323</f>
        <v>0</v>
      </c>
      <c r="D3327" s="136">
        <f>Ocorrências!D3323</f>
        <v>0</v>
      </c>
      <c r="E3327" s="136">
        <f>Ocorrências!E3323</f>
        <v>0</v>
      </c>
      <c r="F3327" s="136">
        <f>Ocorrências!F3323</f>
        <v>0</v>
      </c>
      <c r="G3327" s="135">
        <f>Ocorrências!A3323</f>
        <v>0</v>
      </c>
      <c r="H3327" s="136">
        <f>Ocorrências!H3323</f>
        <v>0</v>
      </c>
    </row>
    <row r="3328" spans="1:8" x14ac:dyDescent="0.2">
      <c r="A3328" s="156">
        <f>Ocorrências!G3324</f>
        <v>0</v>
      </c>
      <c r="B3328" s="136">
        <f>Ocorrências!B3324</f>
        <v>0</v>
      </c>
      <c r="C3328" s="136">
        <f>Ocorrências!C3324</f>
        <v>0</v>
      </c>
      <c r="D3328" s="136">
        <f>Ocorrências!D3324</f>
        <v>0</v>
      </c>
      <c r="E3328" s="136">
        <f>Ocorrências!E3324</f>
        <v>0</v>
      </c>
      <c r="F3328" s="136">
        <f>Ocorrências!F3324</f>
        <v>0</v>
      </c>
      <c r="G3328" s="135">
        <f>Ocorrências!A3324</f>
        <v>0</v>
      </c>
      <c r="H3328" s="136">
        <f>Ocorrências!H3324</f>
        <v>0</v>
      </c>
    </row>
    <row r="3329" spans="1:8" x14ac:dyDescent="0.2">
      <c r="A3329" s="156">
        <f>Ocorrências!G3325</f>
        <v>0</v>
      </c>
      <c r="B3329" s="136">
        <f>Ocorrências!B3325</f>
        <v>0</v>
      </c>
      <c r="C3329" s="136">
        <f>Ocorrências!C3325</f>
        <v>0</v>
      </c>
      <c r="D3329" s="136">
        <f>Ocorrências!D3325</f>
        <v>0</v>
      </c>
      <c r="E3329" s="136">
        <f>Ocorrências!E3325</f>
        <v>0</v>
      </c>
      <c r="F3329" s="136">
        <f>Ocorrências!F3325</f>
        <v>0</v>
      </c>
      <c r="G3329" s="135">
        <f>Ocorrências!A3325</f>
        <v>0</v>
      </c>
      <c r="H3329" s="136">
        <f>Ocorrências!H3325</f>
        <v>0</v>
      </c>
    </row>
    <row r="3330" spans="1:8" x14ac:dyDescent="0.2">
      <c r="A3330" s="156">
        <f>Ocorrências!G3326</f>
        <v>0</v>
      </c>
      <c r="B3330" s="136">
        <f>Ocorrências!B3326</f>
        <v>0</v>
      </c>
      <c r="C3330" s="136">
        <f>Ocorrências!C3326</f>
        <v>0</v>
      </c>
      <c r="D3330" s="136">
        <f>Ocorrências!D3326</f>
        <v>0</v>
      </c>
      <c r="E3330" s="136">
        <f>Ocorrências!E3326</f>
        <v>0</v>
      </c>
      <c r="F3330" s="136">
        <f>Ocorrências!F3326</f>
        <v>0</v>
      </c>
      <c r="G3330" s="135">
        <f>Ocorrências!A3326</f>
        <v>0</v>
      </c>
      <c r="H3330" s="136">
        <f>Ocorrências!H3326</f>
        <v>0</v>
      </c>
    </row>
    <row r="3331" spans="1:8" x14ac:dyDescent="0.2">
      <c r="A3331" s="156">
        <f>Ocorrências!G3327</f>
        <v>0</v>
      </c>
      <c r="B3331" s="136">
        <f>Ocorrências!B3327</f>
        <v>0</v>
      </c>
      <c r="C3331" s="136">
        <f>Ocorrências!C3327</f>
        <v>0</v>
      </c>
      <c r="D3331" s="136">
        <f>Ocorrências!D3327</f>
        <v>0</v>
      </c>
      <c r="E3331" s="136">
        <f>Ocorrências!E3327</f>
        <v>0</v>
      </c>
      <c r="F3331" s="136">
        <f>Ocorrências!F3327</f>
        <v>0</v>
      </c>
      <c r="G3331" s="135">
        <f>Ocorrências!A3327</f>
        <v>0</v>
      </c>
      <c r="H3331" s="136">
        <f>Ocorrências!H3327</f>
        <v>0</v>
      </c>
    </row>
    <row r="3332" spans="1:8" x14ac:dyDescent="0.2">
      <c r="A3332" s="156">
        <f>Ocorrências!G3328</f>
        <v>0</v>
      </c>
      <c r="B3332" s="136">
        <f>Ocorrências!B3328</f>
        <v>0</v>
      </c>
      <c r="C3332" s="136">
        <f>Ocorrências!C3328</f>
        <v>0</v>
      </c>
      <c r="D3332" s="136">
        <f>Ocorrências!D3328</f>
        <v>0</v>
      </c>
      <c r="E3332" s="136">
        <f>Ocorrências!E3328</f>
        <v>0</v>
      </c>
      <c r="F3332" s="136">
        <f>Ocorrências!F3328</f>
        <v>0</v>
      </c>
      <c r="G3332" s="135">
        <f>Ocorrências!A3328</f>
        <v>0</v>
      </c>
      <c r="H3332" s="136">
        <f>Ocorrências!H3328</f>
        <v>0</v>
      </c>
    </row>
    <row r="3333" spans="1:8" x14ac:dyDescent="0.2">
      <c r="A3333" s="156">
        <f>Ocorrências!G3329</f>
        <v>0</v>
      </c>
      <c r="B3333" s="136">
        <f>Ocorrências!B3329</f>
        <v>0</v>
      </c>
      <c r="C3333" s="136">
        <f>Ocorrências!C3329</f>
        <v>0</v>
      </c>
      <c r="D3333" s="136">
        <f>Ocorrências!D3329</f>
        <v>0</v>
      </c>
      <c r="E3333" s="136">
        <f>Ocorrências!E3329</f>
        <v>0</v>
      </c>
      <c r="F3333" s="136">
        <f>Ocorrências!F3329</f>
        <v>0</v>
      </c>
      <c r="G3333" s="135">
        <f>Ocorrências!A3329</f>
        <v>0</v>
      </c>
      <c r="H3333" s="136">
        <f>Ocorrências!H3329</f>
        <v>0</v>
      </c>
    </row>
    <row r="3334" spans="1:8" x14ac:dyDescent="0.2">
      <c r="A3334" s="156">
        <f>Ocorrências!G3330</f>
        <v>0</v>
      </c>
      <c r="B3334" s="136">
        <f>Ocorrências!B3330</f>
        <v>0</v>
      </c>
      <c r="C3334" s="136">
        <f>Ocorrências!C3330</f>
        <v>0</v>
      </c>
      <c r="D3334" s="136">
        <f>Ocorrências!D3330</f>
        <v>0</v>
      </c>
      <c r="E3334" s="136">
        <f>Ocorrências!E3330</f>
        <v>0</v>
      </c>
      <c r="F3334" s="136">
        <f>Ocorrências!F3330</f>
        <v>0</v>
      </c>
      <c r="G3334" s="135">
        <f>Ocorrências!A3330</f>
        <v>0</v>
      </c>
      <c r="H3334" s="136">
        <f>Ocorrências!H3330</f>
        <v>0</v>
      </c>
    </row>
    <row r="3335" spans="1:8" x14ac:dyDescent="0.2">
      <c r="A3335" s="156">
        <f>Ocorrências!G3331</f>
        <v>0</v>
      </c>
      <c r="B3335" s="136">
        <f>Ocorrências!B3331</f>
        <v>0</v>
      </c>
      <c r="C3335" s="136">
        <f>Ocorrências!C3331</f>
        <v>0</v>
      </c>
      <c r="D3335" s="136">
        <f>Ocorrências!D3331</f>
        <v>0</v>
      </c>
      <c r="E3335" s="136">
        <f>Ocorrências!E3331</f>
        <v>0</v>
      </c>
      <c r="F3335" s="136">
        <f>Ocorrências!F3331</f>
        <v>0</v>
      </c>
      <c r="G3335" s="135">
        <f>Ocorrências!A3331</f>
        <v>0</v>
      </c>
      <c r="H3335" s="136">
        <f>Ocorrências!H3331</f>
        <v>0</v>
      </c>
    </row>
    <row r="3336" spans="1:8" x14ac:dyDescent="0.2">
      <c r="A3336" s="156">
        <f>Ocorrências!G3332</f>
        <v>0</v>
      </c>
      <c r="B3336" s="136">
        <f>Ocorrências!B3332</f>
        <v>0</v>
      </c>
      <c r="C3336" s="136">
        <f>Ocorrências!C3332</f>
        <v>0</v>
      </c>
      <c r="D3336" s="136">
        <f>Ocorrências!D3332</f>
        <v>0</v>
      </c>
      <c r="E3336" s="136">
        <f>Ocorrências!E3332</f>
        <v>0</v>
      </c>
      <c r="F3336" s="136">
        <f>Ocorrências!F3332</f>
        <v>0</v>
      </c>
      <c r="G3336" s="135">
        <f>Ocorrências!A3332</f>
        <v>0</v>
      </c>
      <c r="H3336" s="136">
        <f>Ocorrências!H3332</f>
        <v>0</v>
      </c>
    </row>
    <row r="3337" spans="1:8" x14ac:dyDescent="0.2">
      <c r="A3337" s="156">
        <f>Ocorrências!G3333</f>
        <v>0</v>
      </c>
      <c r="B3337" s="136">
        <f>Ocorrências!B3333</f>
        <v>0</v>
      </c>
      <c r="C3337" s="136">
        <f>Ocorrências!C3333</f>
        <v>0</v>
      </c>
      <c r="D3337" s="136">
        <f>Ocorrências!D3333</f>
        <v>0</v>
      </c>
      <c r="E3337" s="136">
        <f>Ocorrências!E3333</f>
        <v>0</v>
      </c>
      <c r="F3337" s="136">
        <f>Ocorrências!F3333</f>
        <v>0</v>
      </c>
      <c r="G3337" s="135">
        <f>Ocorrências!A3333</f>
        <v>0</v>
      </c>
      <c r="H3337" s="136">
        <f>Ocorrências!H3333</f>
        <v>0</v>
      </c>
    </row>
    <row r="3338" spans="1:8" x14ac:dyDescent="0.2">
      <c r="A3338" s="156">
        <f>Ocorrências!G3334</f>
        <v>0</v>
      </c>
      <c r="B3338" s="136">
        <f>Ocorrências!B3334</f>
        <v>0</v>
      </c>
      <c r="C3338" s="136">
        <f>Ocorrências!C3334</f>
        <v>0</v>
      </c>
      <c r="D3338" s="136">
        <f>Ocorrências!D3334</f>
        <v>0</v>
      </c>
      <c r="E3338" s="136">
        <f>Ocorrências!E3334</f>
        <v>0</v>
      </c>
      <c r="F3338" s="136">
        <f>Ocorrências!F3334</f>
        <v>0</v>
      </c>
      <c r="G3338" s="135">
        <f>Ocorrências!A3334</f>
        <v>0</v>
      </c>
      <c r="H3338" s="136">
        <f>Ocorrências!H3334</f>
        <v>0</v>
      </c>
    </row>
    <row r="3339" spans="1:8" x14ac:dyDescent="0.2">
      <c r="A3339" s="156">
        <f>Ocorrências!G3335</f>
        <v>0</v>
      </c>
      <c r="B3339" s="136">
        <f>Ocorrências!B3335</f>
        <v>0</v>
      </c>
      <c r="C3339" s="136">
        <f>Ocorrências!C3335</f>
        <v>0</v>
      </c>
      <c r="D3339" s="136">
        <f>Ocorrências!D3335</f>
        <v>0</v>
      </c>
      <c r="E3339" s="136">
        <f>Ocorrências!E3335</f>
        <v>0</v>
      </c>
      <c r="F3339" s="136">
        <f>Ocorrências!F3335</f>
        <v>0</v>
      </c>
      <c r="G3339" s="135">
        <f>Ocorrências!A3335</f>
        <v>0</v>
      </c>
      <c r="H3339" s="136">
        <f>Ocorrências!H3335</f>
        <v>0</v>
      </c>
    </row>
    <row r="3340" spans="1:8" x14ac:dyDescent="0.2">
      <c r="A3340" s="156">
        <f>Ocorrências!G3336</f>
        <v>0</v>
      </c>
      <c r="B3340" s="136">
        <f>Ocorrências!B3336</f>
        <v>0</v>
      </c>
      <c r="C3340" s="136">
        <f>Ocorrências!C3336</f>
        <v>0</v>
      </c>
      <c r="D3340" s="136">
        <f>Ocorrências!D3336</f>
        <v>0</v>
      </c>
      <c r="E3340" s="136">
        <f>Ocorrências!E3336</f>
        <v>0</v>
      </c>
      <c r="F3340" s="136">
        <f>Ocorrências!F3336</f>
        <v>0</v>
      </c>
      <c r="G3340" s="135">
        <f>Ocorrências!A3336</f>
        <v>0</v>
      </c>
      <c r="H3340" s="136">
        <f>Ocorrências!H3336</f>
        <v>0</v>
      </c>
    </row>
    <row r="3341" spans="1:8" x14ac:dyDescent="0.2">
      <c r="A3341" s="156">
        <f>Ocorrências!G3337</f>
        <v>0</v>
      </c>
      <c r="B3341" s="136">
        <f>Ocorrências!B3337</f>
        <v>0</v>
      </c>
      <c r="C3341" s="136">
        <f>Ocorrências!C3337</f>
        <v>0</v>
      </c>
      <c r="D3341" s="136">
        <f>Ocorrências!D3337</f>
        <v>0</v>
      </c>
      <c r="E3341" s="136">
        <f>Ocorrências!E3337</f>
        <v>0</v>
      </c>
      <c r="F3341" s="136">
        <f>Ocorrências!F3337</f>
        <v>0</v>
      </c>
      <c r="G3341" s="135">
        <f>Ocorrências!A3337</f>
        <v>0</v>
      </c>
      <c r="H3341" s="136">
        <f>Ocorrências!H3337</f>
        <v>0</v>
      </c>
    </row>
    <row r="3342" spans="1:8" x14ac:dyDescent="0.2">
      <c r="A3342" s="156">
        <f>Ocorrências!G3338</f>
        <v>0</v>
      </c>
      <c r="B3342" s="136">
        <f>Ocorrências!B3338</f>
        <v>0</v>
      </c>
      <c r="C3342" s="136">
        <f>Ocorrências!C3338</f>
        <v>0</v>
      </c>
      <c r="D3342" s="136">
        <f>Ocorrências!D3338</f>
        <v>0</v>
      </c>
      <c r="E3342" s="136">
        <f>Ocorrências!E3338</f>
        <v>0</v>
      </c>
      <c r="F3342" s="136">
        <f>Ocorrências!F3338</f>
        <v>0</v>
      </c>
      <c r="G3342" s="135">
        <f>Ocorrências!A3338</f>
        <v>0</v>
      </c>
      <c r="H3342" s="136">
        <f>Ocorrências!H3338</f>
        <v>0</v>
      </c>
    </row>
    <row r="3343" spans="1:8" x14ac:dyDescent="0.2">
      <c r="A3343" s="156">
        <f>Ocorrências!G3339</f>
        <v>0</v>
      </c>
      <c r="B3343" s="136">
        <f>Ocorrências!B3339</f>
        <v>0</v>
      </c>
      <c r="C3343" s="136">
        <f>Ocorrências!C3339</f>
        <v>0</v>
      </c>
      <c r="D3343" s="136">
        <f>Ocorrências!D3339</f>
        <v>0</v>
      </c>
      <c r="E3343" s="136">
        <f>Ocorrências!E3339</f>
        <v>0</v>
      </c>
      <c r="F3343" s="136">
        <f>Ocorrências!F3339</f>
        <v>0</v>
      </c>
      <c r="G3343" s="135">
        <f>Ocorrências!A3339</f>
        <v>0</v>
      </c>
      <c r="H3343" s="136">
        <f>Ocorrências!H3339</f>
        <v>0</v>
      </c>
    </row>
    <row r="3344" spans="1:8" x14ac:dyDescent="0.2">
      <c r="A3344" s="156">
        <f>Ocorrências!G3340</f>
        <v>0</v>
      </c>
      <c r="B3344" s="136">
        <f>Ocorrências!B3340</f>
        <v>0</v>
      </c>
      <c r="C3344" s="136">
        <f>Ocorrências!C3340</f>
        <v>0</v>
      </c>
      <c r="D3344" s="136">
        <f>Ocorrências!D3340</f>
        <v>0</v>
      </c>
      <c r="E3344" s="136">
        <f>Ocorrências!E3340</f>
        <v>0</v>
      </c>
      <c r="F3344" s="136">
        <f>Ocorrências!F3340</f>
        <v>0</v>
      </c>
      <c r="G3344" s="135">
        <f>Ocorrências!A3340</f>
        <v>0</v>
      </c>
      <c r="H3344" s="136">
        <f>Ocorrências!H3340</f>
        <v>0</v>
      </c>
    </row>
    <row r="3345" spans="1:8" x14ac:dyDescent="0.2">
      <c r="A3345" s="156">
        <f>Ocorrências!G3341</f>
        <v>0</v>
      </c>
      <c r="B3345" s="136">
        <f>Ocorrências!B3341</f>
        <v>0</v>
      </c>
      <c r="C3345" s="136">
        <f>Ocorrências!C3341</f>
        <v>0</v>
      </c>
      <c r="D3345" s="136">
        <f>Ocorrências!D3341</f>
        <v>0</v>
      </c>
      <c r="E3345" s="136">
        <f>Ocorrências!E3341</f>
        <v>0</v>
      </c>
      <c r="F3345" s="136">
        <f>Ocorrências!F3341</f>
        <v>0</v>
      </c>
      <c r="G3345" s="135">
        <f>Ocorrências!A3341</f>
        <v>0</v>
      </c>
      <c r="H3345" s="136">
        <f>Ocorrências!H3341</f>
        <v>0</v>
      </c>
    </row>
    <row r="3346" spans="1:8" x14ac:dyDescent="0.2">
      <c r="A3346" s="156">
        <f>Ocorrências!G3342</f>
        <v>0</v>
      </c>
      <c r="B3346" s="136">
        <f>Ocorrências!B3342</f>
        <v>0</v>
      </c>
      <c r="C3346" s="136">
        <f>Ocorrências!C3342</f>
        <v>0</v>
      </c>
      <c r="D3346" s="136">
        <f>Ocorrências!D3342</f>
        <v>0</v>
      </c>
      <c r="E3346" s="136">
        <f>Ocorrências!E3342</f>
        <v>0</v>
      </c>
      <c r="F3346" s="136">
        <f>Ocorrências!F3342</f>
        <v>0</v>
      </c>
      <c r="G3346" s="135">
        <f>Ocorrências!A3342</f>
        <v>0</v>
      </c>
      <c r="H3346" s="136">
        <f>Ocorrências!H3342</f>
        <v>0</v>
      </c>
    </row>
    <row r="3347" spans="1:8" x14ac:dyDescent="0.2">
      <c r="A3347" s="156">
        <f>Ocorrências!G3343</f>
        <v>0</v>
      </c>
      <c r="B3347" s="136">
        <f>Ocorrências!B3343</f>
        <v>0</v>
      </c>
      <c r="C3347" s="136">
        <f>Ocorrências!C3343</f>
        <v>0</v>
      </c>
      <c r="D3347" s="136">
        <f>Ocorrências!D3343</f>
        <v>0</v>
      </c>
      <c r="E3347" s="136">
        <f>Ocorrências!E3343</f>
        <v>0</v>
      </c>
      <c r="F3347" s="136">
        <f>Ocorrências!F3343</f>
        <v>0</v>
      </c>
      <c r="G3347" s="135">
        <f>Ocorrências!A3343</f>
        <v>0</v>
      </c>
      <c r="H3347" s="136">
        <f>Ocorrências!H3343</f>
        <v>0</v>
      </c>
    </row>
    <row r="3348" spans="1:8" x14ac:dyDescent="0.2">
      <c r="A3348" s="156">
        <f>Ocorrências!G3344</f>
        <v>0</v>
      </c>
      <c r="B3348" s="136">
        <f>Ocorrências!B3344</f>
        <v>0</v>
      </c>
      <c r="C3348" s="136">
        <f>Ocorrências!C3344</f>
        <v>0</v>
      </c>
      <c r="D3348" s="136">
        <f>Ocorrências!D3344</f>
        <v>0</v>
      </c>
      <c r="E3348" s="136">
        <f>Ocorrências!E3344</f>
        <v>0</v>
      </c>
      <c r="F3348" s="136">
        <f>Ocorrências!F3344</f>
        <v>0</v>
      </c>
      <c r="G3348" s="135">
        <f>Ocorrências!A3344</f>
        <v>0</v>
      </c>
      <c r="H3348" s="136">
        <f>Ocorrências!H3344</f>
        <v>0</v>
      </c>
    </row>
    <row r="3349" spans="1:8" x14ac:dyDescent="0.2">
      <c r="A3349" s="156">
        <f>Ocorrências!G3345</f>
        <v>0</v>
      </c>
      <c r="B3349" s="136">
        <f>Ocorrências!B3345</f>
        <v>0</v>
      </c>
      <c r="C3349" s="136">
        <f>Ocorrências!C3345</f>
        <v>0</v>
      </c>
      <c r="D3349" s="136">
        <f>Ocorrências!D3345</f>
        <v>0</v>
      </c>
      <c r="E3349" s="136">
        <f>Ocorrências!E3345</f>
        <v>0</v>
      </c>
      <c r="F3349" s="136">
        <f>Ocorrências!F3345</f>
        <v>0</v>
      </c>
      <c r="G3349" s="135">
        <f>Ocorrências!A3345</f>
        <v>0</v>
      </c>
      <c r="H3349" s="136">
        <f>Ocorrências!H3345</f>
        <v>0</v>
      </c>
    </row>
    <row r="3350" spans="1:8" x14ac:dyDescent="0.2">
      <c r="A3350" s="156">
        <f>Ocorrências!G3346</f>
        <v>0</v>
      </c>
      <c r="B3350" s="136">
        <f>Ocorrências!B3346</f>
        <v>0</v>
      </c>
      <c r="C3350" s="136">
        <f>Ocorrências!C3346</f>
        <v>0</v>
      </c>
      <c r="D3350" s="136">
        <f>Ocorrências!D3346</f>
        <v>0</v>
      </c>
      <c r="E3350" s="136">
        <f>Ocorrências!E3346</f>
        <v>0</v>
      </c>
      <c r="F3350" s="136">
        <f>Ocorrências!F3346</f>
        <v>0</v>
      </c>
      <c r="G3350" s="135">
        <f>Ocorrências!A3346</f>
        <v>0</v>
      </c>
      <c r="H3350" s="136">
        <f>Ocorrências!H3346</f>
        <v>0</v>
      </c>
    </row>
    <row r="3351" spans="1:8" x14ac:dyDescent="0.2">
      <c r="A3351" s="156">
        <f>Ocorrências!G3347</f>
        <v>0</v>
      </c>
      <c r="B3351" s="136">
        <f>Ocorrências!B3347</f>
        <v>0</v>
      </c>
      <c r="C3351" s="136">
        <f>Ocorrências!C3347</f>
        <v>0</v>
      </c>
      <c r="D3351" s="136">
        <f>Ocorrências!D3347</f>
        <v>0</v>
      </c>
      <c r="E3351" s="136">
        <f>Ocorrências!E3347</f>
        <v>0</v>
      </c>
      <c r="F3351" s="136">
        <f>Ocorrências!F3347</f>
        <v>0</v>
      </c>
      <c r="G3351" s="135">
        <f>Ocorrências!A3347</f>
        <v>0</v>
      </c>
      <c r="H3351" s="136">
        <f>Ocorrências!H3347</f>
        <v>0</v>
      </c>
    </row>
    <row r="3352" spans="1:8" x14ac:dyDescent="0.2">
      <c r="A3352" s="156">
        <f>Ocorrências!G3348</f>
        <v>0</v>
      </c>
      <c r="B3352" s="136">
        <f>Ocorrências!B3348</f>
        <v>0</v>
      </c>
      <c r="C3352" s="136">
        <f>Ocorrências!C3348</f>
        <v>0</v>
      </c>
      <c r="D3352" s="136">
        <f>Ocorrências!D3348</f>
        <v>0</v>
      </c>
      <c r="E3352" s="136">
        <f>Ocorrências!E3348</f>
        <v>0</v>
      </c>
      <c r="F3352" s="136">
        <f>Ocorrências!F3348</f>
        <v>0</v>
      </c>
      <c r="G3352" s="135">
        <f>Ocorrências!A3348</f>
        <v>0</v>
      </c>
      <c r="H3352" s="136">
        <f>Ocorrências!H3348</f>
        <v>0</v>
      </c>
    </row>
    <row r="3353" spans="1:8" x14ac:dyDescent="0.2">
      <c r="A3353" s="156">
        <f>Ocorrências!G3349</f>
        <v>0</v>
      </c>
      <c r="B3353" s="136">
        <f>Ocorrências!B3349</f>
        <v>0</v>
      </c>
      <c r="C3353" s="136">
        <f>Ocorrências!C3349</f>
        <v>0</v>
      </c>
      <c r="D3353" s="136">
        <f>Ocorrências!D3349</f>
        <v>0</v>
      </c>
      <c r="E3353" s="136">
        <f>Ocorrências!E3349</f>
        <v>0</v>
      </c>
      <c r="F3353" s="136">
        <f>Ocorrências!F3349</f>
        <v>0</v>
      </c>
      <c r="G3353" s="135">
        <f>Ocorrências!A3349</f>
        <v>0</v>
      </c>
      <c r="H3353" s="136">
        <f>Ocorrências!H3349</f>
        <v>0</v>
      </c>
    </row>
    <row r="3354" spans="1:8" x14ac:dyDescent="0.2">
      <c r="A3354" s="156">
        <f>Ocorrências!G3350</f>
        <v>0</v>
      </c>
      <c r="B3354" s="136">
        <f>Ocorrências!B3350</f>
        <v>0</v>
      </c>
      <c r="C3354" s="136">
        <f>Ocorrências!C3350</f>
        <v>0</v>
      </c>
      <c r="D3354" s="136">
        <f>Ocorrências!D3350</f>
        <v>0</v>
      </c>
      <c r="E3354" s="136">
        <f>Ocorrências!E3350</f>
        <v>0</v>
      </c>
      <c r="F3354" s="136">
        <f>Ocorrências!F3350</f>
        <v>0</v>
      </c>
      <c r="G3354" s="135">
        <f>Ocorrências!A3350</f>
        <v>0</v>
      </c>
      <c r="H3354" s="136">
        <f>Ocorrências!H3350</f>
        <v>0</v>
      </c>
    </row>
    <row r="3355" spans="1:8" x14ac:dyDescent="0.2">
      <c r="A3355" s="156">
        <f>Ocorrências!G3351</f>
        <v>0</v>
      </c>
      <c r="B3355" s="136">
        <f>Ocorrências!B3351</f>
        <v>0</v>
      </c>
      <c r="C3355" s="136">
        <f>Ocorrências!C3351</f>
        <v>0</v>
      </c>
      <c r="D3355" s="136">
        <f>Ocorrências!D3351</f>
        <v>0</v>
      </c>
      <c r="E3355" s="136">
        <f>Ocorrências!E3351</f>
        <v>0</v>
      </c>
      <c r="F3355" s="136">
        <f>Ocorrências!F3351</f>
        <v>0</v>
      </c>
      <c r="G3355" s="135">
        <f>Ocorrências!A3351</f>
        <v>0</v>
      </c>
      <c r="H3355" s="136">
        <f>Ocorrências!H3351</f>
        <v>0</v>
      </c>
    </row>
    <row r="3356" spans="1:8" x14ac:dyDescent="0.2">
      <c r="A3356" s="156">
        <f>Ocorrências!G3352</f>
        <v>0</v>
      </c>
      <c r="B3356" s="136">
        <f>Ocorrências!B3352</f>
        <v>0</v>
      </c>
      <c r="C3356" s="136">
        <f>Ocorrências!C3352</f>
        <v>0</v>
      </c>
      <c r="D3356" s="136">
        <f>Ocorrências!D3352</f>
        <v>0</v>
      </c>
      <c r="E3356" s="136">
        <f>Ocorrências!E3352</f>
        <v>0</v>
      </c>
      <c r="F3356" s="136">
        <f>Ocorrências!F3352</f>
        <v>0</v>
      </c>
      <c r="G3356" s="135">
        <f>Ocorrências!A3352</f>
        <v>0</v>
      </c>
      <c r="H3356" s="136">
        <f>Ocorrências!H3352</f>
        <v>0</v>
      </c>
    </row>
    <row r="3357" spans="1:8" x14ac:dyDescent="0.2">
      <c r="A3357" s="156">
        <f>Ocorrências!G3353</f>
        <v>0</v>
      </c>
      <c r="B3357" s="136">
        <f>Ocorrências!B3353</f>
        <v>0</v>
      </c>
      <c r="C3357" s="136">
        <f>Ocorrências!C3353</f>
        <v>0</v>
      </c>
      <c r="D3357" s="136">
        <f>Ocorrências!D3353</f>
        <v>0</v>
      </c>
      <c r="E3357" s="136">
        <f>Ocorrências!E3353</f>
        <v>0</v>
      </c>
      <c r="F3357" s="136">
        <f>Ocorrências!F3353</f>
        <v>0</v>
      </c>
      <c r="G3357" s="135">
        <f>Ocorrências!A3353</f>
        <v>0</v>
      </c>
      <c r="H3357" s="136">
        <f>Ocorrências!H3353</f>
        <v>0</v>
      </c>
    </row>
    <row r="3358" spans="1:8" x14ac:dyDescent="0.2">
      <c r="A3358" s="156">
        <f>Ocorrências!G3354</f>
        <v>0</v>
      </c>
      <c r="B3358" s="136">
        <f>Ocorrências!B3354</f>
        <v>0</v>
      </c>
      <c r="C3358" s="136">
        <f>Ocorrências!C3354</f>
        <v>0</v>
      </c>
      <c r="D3358" s="136">
        <f>Ocorrências!D3354</f>
        <v>0</v>
      </c>
      <c r="E3358" s="136">
        <f>Ocorrências!E3354</f>
        <v>0</v>
      </c>
      <c r="F3358" s="136">
        <f>Ocorrências!F3354</f>
        <v>0</v>
      </c>
      <c r="G3358" s="135">
        <f>Ocorrências!A3354</f>
        <v>0</v>
      </c>
      <c r="H3358" s="136">
        <f>Ocorrências!H3354</f>
        <v>0</v>
      </c>
    </row>
    <row r="3359" spans="1:8" x14ac:dyDescent="0.2">
      <c r="A3359" s="156">
        <f>Ocorrências!G3355</f>
        <v>0</v>
      </c>
      <c r="B3359" s="136">
        <f>Ocorrências!B3355</f>
        <v>0</v>
      </c>
      <c r="C3359" s="136">
        <f>Ocorrências!C3355</f>
        <v>0</v>
      </c>
      <c r="D3359" s="136">
        <f>Ocorrências!D3355</f>
        <v>0</v>
      </c>
      <c r="E3359" s="136">
        <f>Ocorrências!E3355</f>
        <v>0</v>
      </c>
      <c r="F3359" s="136">
        <f>Ocorrências!F3355</f>
        <v>0</v>
      </c>
      <c r="G3359" s="135">
        <f>Ocorrências!A3355</f>
        <v>0</v>
      </c>
      <c r="H3359" s="136">
        <f>Ocorrências!H3355</f>
        <v>0</v>
      </c>
    </row>
    <row r="3360" spans="1:8" x14ac:dyDescent="0.2">
      <c r="A3360" s="156">
        <f>Ocorrências!G3356</f>
        <v>0</v>
      </c>
      <c r="B3360" s="136">
        <f>Ocorrências!B3356</f>
        <v>0</v>
      </c>
      <c r="C3360" s="136">
        <f>Ocorrências!C3356</f>
        <v>0</v>
      </c>
      <c r="D3360" s="136">
        <f>Ocorrências!D3356</f>
        <v>0</v>
      </c>
      <c r="E3360" s="136">
        <f>Ocorrências!E3356</f>
        <v>0</v>
      </c>
      <c r="F3360" s="136">
        <f>Ocorrências!F3356</f>
        <v>0</v>
      </c>
      <c r="G3360" s="135">
        <f>Ocorrências!A3356</f>
        <v>0</v>
      </c>
      <c r="H3360" s="136">
        <f>Ocorrências!H3356</f>
        <v>0</v>
      </c>
    </row>
    <row r="3361" spans="1:8" x14ac:dyDescent="0.2">
      <c r="A3361" s="156">
        <f>Ocorrências!G3357</f>
        <v>0</v>
      </c>
      <c r="B3361" s="136">
        <f>Ocorrências!B3357</f>
        <v>0</v>
      </c>
      <c r="C3361" s="136">
        <f>Ocorrências!C3357</f>
        <v>0</v>
      </c>
      <c r="D3361" s="136">
        <f>Ocorrências!D3357</f>
        <v>0</v>
      </c>
      <c r="E3361" s="136">
        <f>Ocorrências!E3357</f>
        <v>0</v>
      </c>
      <c r="F3361" s="136">
        <f>Ocorrências!F3357</f>
        <v>0</v>
      </c>
      <c r="G3361" s="135">
        <f>Ocorrências!A3357</f>
        <v>0</v>
      </c>
      <c r="H3361" s="136">
        <f>Ocorrências!H3357</f>
        <v>0</v>
      </c>
    </row>
    <row r="3362" spans="1:8" x14ac:dyDescent="0.2">
      <c r="A3362" s="156">
        <f>Ocorrências!G3358</f>
        <v>0</v>
      </c>
      <c r="B3362" s="136">
        <f>Ocorrências!B3358</f>
        <v>0</v>
      </c>
      <c r="C3362" s="136">
        <f>Ocorrências!C3358</f>
        <v>0</v>
      </c>
      <c r="D3362" s="136">
        <f>Ocorrências!D3358</f>
        <v>0</v>
      </c>
      <c r="E3362" s="136">
        <f>Ocorrências!E3358</f>
        <v>0</v>
      </c>
      <c r="F3362" s="136">
        <f>Ocorrências!F3358</f>
        <v>0</v>
      </c>
      <c r="G3362" s="135">
        <f>Ocorrências!A3358</f>
        <v>0</v>
      </c>
      <c r="H3362" s="136">
        <f>Ocorrências!H3358</f>
        <v>0</v>
      </c>
    </row>
    <row r="3363" spans="1:8" x14ac:dyDescent="0.2">
      <c r="A3363" s="156">
        <f>Ocorrências!G3359</f>
        <v>0</v>
      </c>
      <c r="B3363" s="136">
        <f>Ocorrências!B3359</f>
        <v>0</v>
      </c>
      <c r="C3363" s="136">
        <f>Ocorrências!C3359</f>
        <v>0</v>
      </c>
      <c r="D3363" s="136">
        <f>Ocorrências!D3359</f>
        <v>0</v>
      </c>
      <c r="E3363" s="136">
        <f>Ocorrências!E3359</f>
        <v>0</v>
      </c>
      <c r="F3363" s="136">
        <f>Ocorrências!F3359</f>
        <v>0</v>
      </c>
      <c r="G3363" s="135">
        <f>Ocorrências!A3359</f>
        <v>0</v>
      </c>
      <c r="H3363" s="136">
        <f>Ocorrências!H3359</f>
        <v>0</v>
      </c>
    </row>
    <row r="3364" spans="1:8" x14ac:dyDescent="0.2">
      <c r="A3364" s="156">
        <f>Ocorrências!G3360</f>
        <v>0</v>
      </c>
      <c r="B3364" s="136">
        <f>Ocorrências!B3360</f>
        <v>0</v>
      </c>
      <c r="C3364" s="136">
        <f>Ocorrências!C3360</f>
        <v>0</v>
      </c>
      <c r="D3364" s="136">
        <f>Ocorrências!D3360</f>
        <v>0</v>
      </c>
      <c r="E3364" s="136">
        <f>Ocorrências!E3360</f>
        <v>0</v>
      </c>
      <c r="F3364" s="136">
        <f>Ocorrências!F3360</f>
        <v>0</v>
      </c>
      <c r="G3364" s="135">
        <f>Ocorrências!A3360</f>
        <v>0</v>
      </c>
      <c r="H3364" s="136">
        <f>Ocorrências!H3360</f>
        <v>0</v>
      </c>
    </row>
    <row r="3365" spans="1:8" x14ac:dyDescent="0.2">
      <c r="A3365" s="156">
        <f>Ocorrências!G3361</f>
        <v>0</v>
      </c>
      <c r="B3365" s="136">
        <f>Ocorrências!B3361</f>
        <v>0</v>
      </c>
      <c r="C3365" s="136">
        <f>Ocorrências!C3361</f>
        <v>0</v>
      </c>
      <c r="D3365" s="136">
        <f>Ocorrências!D3361</f>
        <v>0</v>
      </c>
      <c r="E3365" s="136">
        <f>Ocorrências!E3361</f>
        <v>0</v>
      </c>
      <c r="F3365" s="136">
        <f>Ocorrências!F3361</f>
        <v>0</v>
      </c>
      <c r="G3365" s="135">
        <f>Ocorrências!A3361</f>
        <v>0</v>
      </c>
      <c r="H3365" s="136">
        <f>Ocorrências!H3361</f>
        <v>0</v>
      </c>
    </row>
    <row r="3366" spans="1:8" x14ac:dyDescent="0.2">
      <c r="A3366" s="156">
        <f>Ocorrências!G3362</f>
        <v>0</v>
      </c>
      <c r="B3366" s="136">
        <f>Ocorrências!B3362</f>
        <v>0</v>
      </c>
      <c r="C3366" s="136">
        <f>Ocorrências!C3362</f>
        <v>0</v>
      </c>
      <c r="D3366" s="136">
        <f>Ocorrências!D3362</f>
        <v>0</v>
      </c>
      <c r="E3366" s="136">
        <f>Ocorrências!E3362</f>
        <v>0</v>
      </c>
      <c r="F3366" s="136">
        <f>Ocorrências!F3362</f>
        <v>0</v>
      </c>
      <c r="G3366" s="135">
        <f>Ocorrências!A3362</f>
        <v>0</v>
      </c>
      <c r="H3366" s="136">
        <f>Ocorrências!H3362</f>
        <v>0</v>
      </c>
    </row>
    <row r="3367" spans="1:8" x14ac:dyDescent="0.2">
      <c r="A3367" s="156">
        <f>Ocorrências!G3363</f>
        <v>0</v>
      </c>
      <c r="B3367" s="136">
        <f>Ocorrências!B3363</f>
        <v>0</v>
      </c>
      <c r="C3367" s="136">
        <f>Ocorrências!C3363</f>
        <v>0</v>
      </c>
      <c r="D3367" s="136">
        <f>Ocorrências!D3363</f>
        <v>0</v>
      </c>
      <c r="E3367" s="136">
        <f>Ocorrências!E3363</f>
        <v>0</v>
      </c>
      <c r="F3367" s="136">
        <f>Ocorrências!F3363</f>
        <v>0</v>
      </c>
      <c r="G3367" s="135">
        <f>Ocorrências!A3363</f>
        <v>0</v>
      </c>
      <c r="H3367" s="136">
        <f>Ocorrências!H3363</f>
        <v>0</v>
      </c>
    </row>
    <row r="3368" spans="1:8" x14ac:dyDescent="0.2">
      <c r="A3368" s="156">
        <f>Ocorrências!G3364</f>
        <v>0</v>
      </c>
      <c r="B3368" s="136">
        <f>Ocorrências!B3364</f>
        <v>0</v>
      </c>
      <c r="C3368" s="136">
        <f>Ocorrências!C3364</f>
        <v>0</v>
      </c>
      <c r="D3368" s="136">
        <f>Ocorrências!D3364</f>
        <v>0</v>
      </c>
      <c r="E3368" s="136">
        <f>Ocorrências!E3364</f>
        <v>0</v>
      </c>
      <c r="F3368" s="136">
        <f>Ocorrências!F3364</f>
        <v>0</v>
      </c>
      <c r="G3368" s="135">
        <f>Ocorrências!A3364</f>
        <v>0</v>
      </c>
      <c r="H3368" s="136">
        <f>Ocorrências!H3364</f>
        <v>0</v>
      </c>
    </row>
    <row r="3369" spans="1:8" x14ac:dyDescent="0.2">
      <c r="A3369" s="156">
        <f>Ocorrências!G3365</f>
        <v>0</v>
      </c>
      <c r="B3369" s="136">
        <f>Ocorrências!B3365</f>
        <v>0</v>
      </c>
      <c r="C3369" s="136">
        <f>Ocorrências!C3365</f>
        <v>0</v>
      </c>
      <c r="D3369" s="136">
        <f>Ocorrências!D3365</f>
        <v>0</v>
      </c>
      <c r="E3369" s="136">
        <f>Ocorrências!E3365</f>
        <v>0</v>
      </c>
      <c r="F3369" s="136">
        <f>Ocorrências!F3365</f>
        <v>0</v>
      </c>
      <c r="G3369" s="135">
        <f>Ocorrências!A3365</f>
        <v>0</v>
      </c>
      <c r="H3369" s="136">
        <f>Ocorrências!H3365</f>
        <v>0</v>
      </c>
    </row>
    <row r="3370" spans="1:8" x14ac:dyDescent="0.2">
      <c r="A3370" s="156">
        <f>Ocorrências!G3366</f>
        <v>0</v>
      </c>
      <c r="B3370" s="136">
        <f>Ocorrências!B3366</f>
        <v>0</v>
      </c>
      <c r="C3370" s="136">
        <f>Ocorrências!C3366</f>
        <v>0</v>
      </c>
      <c r="D3370" s="136">
        <f>Ocorrências!D3366</f>
        <v>0</v>
      </c>
      <c r="E3370" s="136">
        <f>Ocorrências!E3366</f>
        <v>0</v>
      </c>
      <c r="F3370" s="136">
        <f>Ocorrências!F3366</f>
        <v>0</v>
      </c>
      <c r="G3370" s="135">
        <f>Ocorrências!A3366</f>
        <v>0</v>
      </c>
      <c r="H3370" s="136">
        <f>Ocorrências!H3366</f>
        <v>0</v>
      </c>
    </row>
    <row r="3371" spans="1:8" x14ac:dyDescent="0.2">
      <c r="A3371" s="156">
        <f>Ocorrências!G3367</f>
        <v>0</v>
      </c>
      <c r="B3371" s="136">
        <f>Ocorrências!B3367</f>
        <v>0</v>
      </c>
      <c r="C3371" s="136">
        <f>Ocorrências!C3367</f>
        <v>0</v>
      </c>
      <c r="D3371" s="136">
        <f>Ocorrências!D3367</f>
        <v>0</v>
      </c>
      <c r="E3371" s="136">
        <f>Ocorrências!E3367</f>
        <v>0</v>
      </c>
      <c r="F3371" s="136">
        <f>Ocorrências!F3367</f>
        <v>0</v>
      </c>
      <c r="G3371" s="135">
        <f>Ocorrências!A3367</f>
        <v>0</v>
      </c>
      <c r="H3371" s="136">
        <f>Ocorrências!H3367</f>
        <v>0</v>
      </c>
    </row>
    <row r="3372" spans="1:8" x14ac:dyDescent="0.2">
      <c r="A3372" s="156">
        <f>Ocorrências!G3368</f>
        <v>0</v>
      </c>
      <c r="B3372" s="136">
        <f>Ocorrências!B3368</f>
        <v>0</v>
      </c>
      <c r="C3372" s="136">
        <f>Ocorrências!C3368</f>
        <v>0</v>
      </c>
      <c r="D3372" s="136">
        <f>Ocorrências!D3368</f>
        <v>0</v>
      </c>
      <c r="E3372" s="136">
        <f>Ocorrências!E3368</f>
        <v>0</v>
      </c>
      <c r="F3372" s="136">
        <f>Ocorrências!F3368</f>
        <v>0</v>
      </c>
      <c r="G3372" s="135">
        <f>Ocorrências!A3368</f>
        <v>0</v>
      </c>
      <c r="H3372" s="136">
        <f>Ocorrências!H3368</f>
        <v>0</v>
      </c>
    </row>
    <row r="3373" spans="1:8" x14ac:dyDescent="0.2">
      <c r="A3373" s="156">
        <f>Ocorrências!G3369</f>
        <v>0</v>
      </c>
      <c r="B3373" s="136">
        <f>Ocorrências!B3369</f>
        <v>0</v>
      </c>
      <c r="C3373" s="136">
        <f>Ocorrências!C3369</f>
        <v>0</v>
      </c>
      <c r="D3373" s="136">
        <f>Ocorrências!D3369</f>
        <v>0</v>
      </c>
      <c r="E3373" s="136">
        <f>Ocorrências!E3369</f>
        <v>0</v>
      </c>
      <c r="F3373" s="136">
        <f>Ocorrências!F3369</f>
        <v>0</v>
      </c>
      <c r="G3373" s="135">
        <f>Ocorrências!A3369</f>
        <v>0</v>
      </c>
      <c r="H3373" s="136">
        <f>Ocorrências!H3369</f>
        <v>0</v>
      </c>
    </row>
    <row r="3374" spans="1:8" x14ac:dyDescent="0.2">
      <c r="A3374" s="156">
        <f>Ocorrências!G3370</f>
        <v>0</v>
      </c>
      <c r="B3374" s="136">
        <f>Ocorrências!B3370</f>
        <v>0</v>
      </c>
      <c r="C3374" s="136">
        <f>Ocorrências!C3370</f>
        <v>0</v>
      </c>
      <c r="D3374" s="136">
        <f>Ocorrências!D3370</f>
        <v>0</v>
      </c>
      <c r="E3374" s="136">
        <f>Ocorrências!E3370</f>
        <v>0</v>
      </c>
      <c r="F3374" s="136">
        <f>Ocorrências!F3370</f>
        <v>0</v>
      </c>
      <c r="G3374" s="135">
        <f>Ocorrências!A3370</f>
        <v>0</v>
      </c>
      <c r="H3374" s="136">
        <f>Ocorrências!H3370</f>
        <v>0</v>
      </c>
    </row>
    <row r="3375" spans="1:8" x14ac:dyDescent="0.2">
      <c r="A3375" s="156">
        <f>Ocorrências!G3371</f>
        <v>0</v>
      </c>
      <c r="B3375" s="136">
        <f>Ocorrências!B3371</f>
        <v>0</v>
      </c>
      <c r="C3375" s="136">
        <f>Ocorrências!C3371</f>
        <v>0</v>
      </c>
      <c r="D3375" s="136">
        <f>Ocorrências!D3371</f>
        <v>0</v>
      </c>
      <c r="E3375" s="136">
        <f>Ocorrências!E3371</f>
        <v>0</v>
      </c>
      <c r="F3375" s="136">
        <f>Ocorrências!F3371</f>
        <v>0</v>
      </c>
      <c r="G3375" s="135">
        <f>Ocorrências!A3371</f>
        <v>0</v>
      </c>
      <c r="H3375" s="136">
        <f>Ocorrências!H3371</f>
        <v>0</v>
      </c>
    </row>
    <row r="3376" spans="1:8" x14ac:dyDescent="0.2">
      <c r="A3376" s="156">
        <f>Ocorrências!G3372</f>
        <v>0</v>
      </c>
      <c r="B3376" s="136">
        <f>Ocorrências!B3372</f>
        <v>0</v>
      </c>
      <c r="C3376" s="136">
        <f>Ocorrências!C3372</f>
        <v>0</v>
      </c>
      <c r="D3376" s="136">
        <f>Ocorrências!D3372</f>
        <v>0</v>
      </c>
      <c r="E3376" s="136">
        <f>Ocorrências!E3372</f>
        <v>0</v>
      </c>
      <c r="F3376" s="136">
        <f>Ocorrências!F3372</f>
        <v>0</v>
      </c>
      <c r="G3376" s="135">
        <f>Ocorrências!A3372</f>
        <v>0</v>
      </c>
      <c r="H3376" s="136">
        <f>Ocorrências!H3372</f>
        <v>0</v>
      </c>
    </row>
    <row r="3377" spans="1:8" x14ac:dyDescent="0.2">
      <c r="A3377" s="156">
        <f>Ocorrências!G3373</f>
        <v>0</v>
      </c>
      <c r="B3377" s="136">
        <f>Ocorrências!B3373</f>
        <v>0</v>
      </c>
      <c r="C3377" s="136">
        <f>Ocorrências!C3373</f>
        <v>0</v>
      </c>
      <c r="D3377" s="136">
        <f>Ocorrências!D3373</f>
        <v>0</v>
      </c>
      <c r="E3377" s="136">
        <f>Ocorrências!E3373</f>
        <v>0</v>
      </c>
      <c r="F3377" s="136">
        <f>Ocorrências!F3373</f>
        <v>0</v>
      </c>
      <c r="G3377" s="135">
        <f>Ocorrências!A3373</f>
        <v>0</v>
      </c>
      <c r="H3377" s="136">
        <f>Ocorrências!H3373</f>
        <v>0</v>
      </c>
    </row>
    <row r="3378" spans="1:8" x14ac:dyDescent="0.2">
      <c r="A3378" s="156">
        <f>Ocorrências!G3374</f>
        <v>0</v>
      </c>
      <c r="B3378" s="136">
        <f>Ocorrências!B3374</f>
        <v>0</v>
      </c>
      <c r="C3378" s="136">
        <f>Ocorrências!C3374</f>
        <v>0</v>
      </c>
      <c r="D3378" s="136">
        <f>Ocorrências!D3374</f>
        <v>0</v>
      </c>
      <c r="E3378" s="136">
        <f>Ocorrências!E3374</f>
        <v>0</v>
      </c>
      <c r="F3378" s="136">
        <f>Ocorrências!F3374</f>
        <v>0</v>
      </c>
      <c r="G3378" s="135">
        <f>Ocorrências!A3374</f>
        <v>0</v>
      </c>
      <c r="H3378" s="136">
        <f>Ocorrências!H3374</f>
        <v>0</v>
      </c>
    </row>
    <row r="3379" spans="1:8" x14ac:dyDescent="0.2">
      <c r="A3379" s="156">
        <f>Ocorrências!G3375</f>
        <v>0</v>
      </c>
      <c r="B3379" s="136">
        <f>Ocorrências!B3375</f>
        <v>0</v>
      </c>
      <c r="C3379" s="136">
        <f>Ocorrências!C3375</f>
        <v>0</v>
      </c>
      <c r="D3379" s="136">
        <f>Ocorrências!D3375</f>
        <v>0</v>
      </c>
      <c r="E3379" s="136">
        <f>Ocorrências!E3375</f>
        <v>0</v>
      </c>
      <c r="F3379" s="136">
        <f>Ocorrências!F3375</f>
        <v>0</v>
      </c>
      <c r="G3379" s="135">
        <f>Ocorrências!A3375</f>
        <v>0</v>
      </c>
      <c r="H3379" s="136">
        <f>Ocorrências!H3375</f>
        <v>0</v>
      </c>
    </row>
    <row r="3380" spans="1:8" x14ac:dyDescent="0.2">
      <c r="A3380" s="156">
        <f>Ocorrências!G3376</f>
        <v>0</v>
      </c>
      <c r="B3380" s="136">
        <f>Ocorrências!B3376</f>
        <v>0</v>
      </c>
      <c r="C3380" s="136">
        <f>Ocorrências!C3376</f>
        <v>0</v>
      </c>
      <c r="D3380" s="136">
        <f>Ocorrências!D3376</f>
        <v>0</v>
      </c>
      <c r="E3380" s="136">
        <f>Ocorrências!E3376</f>
        <v>0</v>
      </c>
      <c r="F3380" s="136">
        <f>Ocorrências!F3376</f>
        <v>0</v>
      </c>
      <c r="G3380" s="135">
        <f>Ocorrências!A3376</f>
        <v>0</v>
      </c>
      <c r="H3380" s="136">
        <f>Ocorrências!H3376</f>
        <v>0</v>
      </c>
    </row>
    <row r="3381" spans="1:8" x14ac:dyDescent="0.2">
      <c r="A3381" s="156">
        <f>Ocorrências!G3377</f>
        <v>0</v>
      </c>
      <c r="B3381" s="136">
        <f>Ocorrências!B3377</f>
        <v>0</v>
      </c>
      <c r="C3381" s="136">
        <f>Ocorrências!C3377</f>
        <v>0</v>
      </c>
      <c r="D3381" s="136">
        <f>Ocorrências!D3377</f>
        <v>0</v>
      </c>
      <c r="E3381" s="136">
        <f>Ocorrências!E3377</f>
        <v>0</v>
      </c>
      <c r="F3381" s="136">
        <f>Ocorrências!F3377</f>
        <v>0</v>
      </c>
      <c r="G3381" s="135">
        <f>Ocorrências!A3377</f>
        <v>0</v>
      </c>
      <c r="H3381" s="136">
        <f>Ocorrências!H3377</f>
        <v>0</v>
      </c>
    </row>
    <row r="3382" spans="1:8" x14ac:dyDescent="0.2">
      <c r="A3382" s="156">
        <f>Ocorrências!G3378</f>
        <v>0</v>
      </c>
      <c r="B3382" s="136">
        <f>Ocorrências!B3378</f>
        <v>0</v>
      </c>
      <c r="C3382" s="136">
        <f>Ocorrências!C3378</f>
        <v>0</v>
      </c>
      <c r="D3382" s="136">
        <f>Ocorrências!D3378</f>
        <v>0</v>
      </c>
      <c r="E3382" s="136">
        <f>Ocorrências!E3378</f>
        <v>0</v>
      </c>
      <c r="F3382" s="136">
        <f>Ocorrências!F3378</f>
        <v>0</v>
      </c>
      <c r="G3382" s="135">
        <f>Ocorrências!A3378</f>
        <v>0</v>
      </c>
      <c r="H3382" s="136">
        <f>Ocorrências!H3378</f>
        <v>0</v>
      </c>
    </row>
    <row r="3383" spans="1:8" x14ac:dyDescent="0.2">
      <c r="A3383" s="156">
        <f>Ocorrências!G3379</f>
        <v>0</v>
      </c>
      <c r="B3383" s="136">
        <f>Ocorrências!B3379</f>
        <v>0</v>
      </c>
      <c r="C3383" s="136">
        <f>Ocorrências!C3379</f>
        <v>0</v>
      </c>
      <c r="D3383" s="136">
        <f>Ocorrências!D3379</f>
        <v>0</v>
      </c>
      <c r="E3383" s="136">
        <f>Ocorrências!E3379</f>
        <v>0</v>
      </c>
      <c r="F3383" s="136">
        <f>Ocorrências!F3379</f>
        <v>0</v>
      </c>
      <c r="G3383" s="135">
        <f>Ocorrências!A3379</f>
        <v>0</v>
      </c>
      <c r="H3383" s="136">
        <f>Ocorrências!H3379</f>
        <v>0</v>
      </c>
    </row>
    <row r="3384" spans="1:8" x14ac:dyDescent="0.2">
      <c r="A3384" s="156">
        <f>Ocorrências!G3380</f>
        <v>0</v>
      </c>
      <c r="B3384" s="136">
        <f>Ocorrências!B3380</f>
        <v>0</v>
      </c>
      <c r="C3384" s="136">
        <f>Ocorrências!C3380</f>
        <v>0</v>
      </c>
      <c r="D3384" s="136">
        <f>Ocorrências!D3380</f>
        <v>0</v>
      </c>
      <c r="E3384" s="136">
        <f>Ocorrências!E3380</f>
        <v>0</v>
      </c>
      <c r="F3384" s="136">
        <f>Ocorrências!F3380</f>
        <v>0</v>
      </c>
      <c r="G3384" s="135">
        <f>Ocorrências!A3380</f>
        <v>0</v>
      </c>
      <c r="H3384" s="136">
        <f>Ocorrências!H3380</f>
        <v>0</v>
      </c>
    </row>
    <row r="3385" spans="1:8" x14ac:dyDescent="0.2">
      <c r="A3385" s="156">
        <f>Ocorrências!G3381</f>
        <v>0</v>
      </c>
      <c r="B3385" s="136">
        <f>Ocorrências!B3381</f>
        <v>0</v>
      </c>
      <c r="C3385" s="136">
        <f>Ocorrências!C3381</f>
        <v>0</v>
      </c>
      <c r="D3385" s="136">
        <f>Ocorrências!D3381</f>
        <v>0</v>
      </c>
      <c r="E3385" s="136">
        <f>Ocorrências!E3381</f>
        <v>0</v>
      </c>
      <c r="F3385" s="136">
        <f>Ocorrências!F3381</f>
        <v>0</v>
      </c>
      <c r="G3385" s="135">
        <f>Ocorrências!A3381</f>
        <v>0</v>
      </c>
      <c r="H3385" s="136">
        <f>Ocorrências!H3381</f>
        <v>0</v>
      </c>
    </row>
    <row r="3386" spans="1:8" x14ac:dyDescent="0.2">
      <c r="A3386" s="156">
        <f>Ocorrências!G3382</f>
        <v>0</v>
      </c>
      <c r="B3386" s="136">
        <f>Ocorrências!B3382</f>
        <v>0</v>
      </c>
      <c r="C3386" s="136">
        <f>Ocorrências!C3382</f>
        <v>0</v>
      </c>
      <c r="D3386" s="136">
        <f>Ocorrências!D3382</f>
        <v>0</v>
      </c>
      <c r="E3386" s="136">
        <f>Ocorrências!E3382</f>
        <v>0</v>
      </c>
      <c r="F3386" s="136">
        <f>Ocorrências!F3382</f>
        <v>0</v>
      </c>
      <c r="G3386" s="135">
        <f>Ocorrências!A3382</f>
        <v>0</v>
      </c>
      <c r="H3386" s="136">
        <f>Ocorrências!H3382</f>
        <v>0</v>
      </c>
    </row>
    <row r="3387" spans="1:8" x14ac:dyDescent="0.2">
      <c r="A3387" s="156">
        <f>Ocorrências!G3383</f>
        <v>0</v>
      </c>
      <c r="B3387" s="136">
        <f>Ocorrências!B3383</f>
        <v>0</v>
      </c>
      <c r="C3387" s="136">
        <f>Ocorrências!C3383</f>
        <v>0</v>
      </c>
      <c r="D3387" s="136">
        <f>Ocorrências!D3383</f>
        <v>0</v>
      </c>
      <c r="E3387" s="136">
        <f>Ocorrências!E3383</f>
        <v>0</v>
      </c>
      <c r="F3387" s="136">
        <f>Ocorrências!F3383</f>
        <v>0</v>
      </c>
      <c r="G3387" s="135">
        <f>Ocorrências!A3383</f>
        <v>0</v>
      </c>
      <c r="H3387" s="136">
        <f>Ocorrências!H3383</f>
        <v>0</v>
      </c>
    </row>
    <row r="3388" spans="1:8" x14ac:dyDescent="0.2">
      <c r="A3388" s="156">
        <f>Ocorrências!G3384</f>
        <v>0</v>
      </c>
      <c r="B3388" s="136">
        <f>Ocorrências!B3384</f>
        <v>0</v>
      </c>
      <c r="C3388" s="136">
        <f>Ocorrências!C3384</f>
        <v>0</v>
      </c>
      <c r="D3388" s="136">
        <f>Ocorrências!D3384</f>
        <v>0</v>
      </c>
      <c r="E3388" s="136">
        <f>Ocorrências!E3384</f>
        <v>0</v>
      </c>
      <c r="F3388" s="136">
        <f>Ocorrências!F3384</f>
        <v>0</v>
      </c>
      <c r="G3388" s="135">
        <f>Ocorrências!A3384</f>
        <v>0</v>
      </c>
      <c r="H3388" s="136">
        <f>Ocorrências!H3384</f>
        <v>0</v>
      </c>
    </row>
    <row r="3389" spans="1:8" x14ac:dyDescent="0.2">
      <c r="A3389" s="156">
        <f>Ocorrências!G3385</f>
        <v>0</v>
      </c>
      <c r="B3389" s="136">
        <f>Ocorrências!B3385</f>
        <v>0</v>
      </c>
      <c r="C3389" s="136">
        <f>Ocorrências!C3385</f>
        <v>0</v>
      </c>
      <c r="D3389" s="136">
        <f>Ocorrências!D3385</f>
        <v>0</v>
      </c>
      <c r="E3389" s="136">
        <f>Ocorrências!E3385</f>
        <v>0</v>
      </c>
      <c r="F3389" s="136">
        <f>Ocorrências!F3385</f>
        <v>0</v>
      </c>
      <c r="G3389" s="135">
        <f>Ocorrências!A3385</f>
        <v>0</v>
      </c>
      <c r="H3389" s="136">
        <f>Ocorrências!H3385</f>
        <v>0</v>
      </c>
    </row>
    <row r="3390" spans="1:8" x14ac:dyDescent="0.2">
      <c r="A3390" s="156">
        <f>Ocorrências!G3386</f>
        <v>0</v>
      </c>
      <c r="B3390" s="136">
        <f>Ocorrências!B3386</f>
        <v>0</v>
      </c>
      <c r="C3390" s="136">
        <f>Ocorrências!C3386</f>
        <v>0</v>
      </c>
      <c r="D3390" s="136">
        <f>Ocorrências!D3386</f>
        <v>0</v>
      </c>
      <c r="E3390" s="136">
        <f>Ocorrências!E3386</f>
        <v>0</v>
      </c>
      <c r="F3390" s="136">
        <f>Ocorrências!F3386</f>
        <v>0</v>
      </c>
      <c r="G3390" s="135">
        <f>Ocorrências!A3386</f>
        <v>0</v>
      </c>
      <c r="H3390" s="136">
        <f>Ocorrências!H3386</f>
        <v>0</v>
      </c>
    </row>
    <row r="3391" spans="1:8" x14ac:dyDescent="0.2">
      <c r="A3391" s="156">
        <f>Ocorrências!G3387</f>
        <v>0</v>
      </c>
      <c r="B3391" s="136">
        <f>Ocorrências!B3387</f>
        <v>0</v>
      </c>
      <c r="C3391" s="136">
        <f>Ocorrências!C3387</f>
        <v>0</v>
      </c>
      <c r="D3391" s="136">
        <f>Ocorrências!D3387</f>
        <v>0</v>
      </c>
      <c r="E3391" s="136">
        <f>Ocorrências!E3387</f>
        <v>0</v>
      </c>
      <c r="F3391" s="136">
        <f>Ocorrências!F3387</f>
        <v>0</v>
      </c>
      <c r="G3391" s="135">
        <f>Ocorrências!A3387</f>
        <v>0</v>
      </c>
      <c r="H3391" s="136">
        <f>Ocorrências!H3387</f>
        <v>0</v>
      </c>
    </row>
    <row r="3392" spans="1:8" x14ac:dyDescent="0.2">
      <c r="A3392" s="156">
        <f>Ocorrências!G3388</f>
        <v>0</v>
      </c>
      <c r="B3392" s="136">
        <f>Ocorrências!B3388</f>
        <v>0</v>
      </c>
      <c r="C3392" s="136">
        <f>Ocorrências!C3388</f>
        <v>0</v>
      </c>
      <c r="D3392" s="136">
        <f>Ocorrências!D3388</f>
        <v>0</v>
      </c>
      <c r="E3392" s="136">
        <f>Ocorrências!E3388</f>
        <v>0</v>
      </c>
      <c r="F3392" s="136">
        <f>Ocorrências!F3388</f>
        <v>0</v>
      </c>
      <c r="G3392" s="135">
        <f>Ocorrências!A3388</f>
        <v>0</v>
      </c>
      <c r="H3392" s="136">
        <f>Ocorrências!H3388</f>
        <v>0</v>
      </c>
    </row>
    <row r="3393" spans="1:8" x14ac:dyDescent="0.2">
      <c r="A3393" s="156">
        <f>Ocorrências!G3389</f>
        <v>0</v>
      </c>
      <c r="B3393" s="136">
        <f>Ocorrências!B3389</f>
        <v>0</v>
      </c>
      <c r="C3393" s="136">
        <f>Ocorrências!C3389</f>
        <v>0</v>
      </c>
      <c r="D3393" s="136">
        <f>Ocorrências!D3389</f>
        <v>0</v>
      </c>
      <c r="E3393" s="136">
        <f>Ocorrências!E3389</f>
        <v>0</v>
      </c>
      <c r="F3393" s="136">
        <f>Ocorrências!F3389</f>
        <v>0</v>
      </c>
      <c r="G3393" s="135">
        <f>Ocorrências!A3389</f>
        <v>0</v>
      </c>
      <c r="H3393" s="136">
        <f>Ocorrências!H3389</f>
        <v>0</v>
      </c>
    </row>
    <row r="3394" spans="1:8" x14ac:dyDescent="0.2">
      <c r="A3394" s="156">
        <f>Ocorrências!G3390</f>
        <v>0</v>
      </c>
      <c r="B3394" s="136">
        <f>Ocorrências!B3390</f>
        <v>0</v>
      </c>
      <c r="C3394" s="136">
        <f>Ocorrências!C3390</f>
        <v>0</v>
      </c>
      <c r="D3394" s="136">
        <f>Ocorrências!D3390</f>
        <v>0</v>
      </c>
      <c r="E3394" s="136">
        <f>Ocorrências!E3390</f>
        <v>0</v>
      </c>
      <c r="F3394" s="136">
        <f>Ocorrências!F3390</f>
        <v>0</v>
      </c>
      <c r="G3394" s="135">
        <f>Ocorrências!A3390</f>
        <v>0</v>
      </c>
      <c r="H3394" s="136">
        <f>Ocorrências!H3390</f>
        <v>0</v>
      </c>
    </row>
    <row r="3395" spans="1:8" x14ac:dyDescent="0.2">
      <c r="A3395" s="156">
        <f>Ocorrências!G3391</f>
        <v>0</v>
      </c>
      <c r="B3395" s="136">
        <f>Ocorrências!B3391</f>
        <v>0</v>
      </c>
      <c r="C3395" s="136">
        <f>Ocorrências!C3391</f>
        <v>0</v>
      </c>
      <c r="D3395" s="136">
        <f>Ocorrências!D3391</f>
        <v>0</v>
      </c>
      <c r="E3395" s="136">
        <f>Ocorrências!E3391</f>
        <v>0</v>
      </c>
      <c r="F3395" s="136">
        <f>Ocorrências!F3391</f>
        <v>0</v>
      </c>
      <c r="G3395" s="135">
        <f>Ocorrências!A3391</f>
        <v>0</v>
      </c>
      <c r="H3395" s="136">
        <f>Ocorrências!H3391</f>
        <v>0</v>
      </c>
    </row>
    <row r="3396" spans="1:8" x14ac:dyDescent="0.2">
      <c r="A3396" s="156">
        <f>Ocorrências!G3392</f>
        <v>0</v>
      </c>
      <c r="B3396" s="136">
        <f>Ocorrências!B3392</f>
        <v>0</v>
      </c>
      <c r="C3396" s="136">
        <f>Ocorrências!C3392</f>
        <v>0</v>
      </c>
      <c r="D3396" s="136">
        <f>Ocorrências!D3392</f>
        <v>0</v>
      </c>
      <c r="E3396" s="136">
        <f>Ocorrências!E3392</f>
        <v>0</v>
      </c>
      <c r="F3396" s="136">
        <f>Ocorrências!F3392</f>
        <v>0</v>
      </c>
      <c r="G3396" s="135">
        <f>Ocorrências!A3392</f>
        <v>0</v>
      </c>
      <c r="H3396" s="136">
        <f>Ocorrências!H3392</f>
        <v>0</v>
      </c>
    </row>
    <row r="3397" spans="1:8" x14ac:dyDescent="0.2">
      <c r="A3397" s="156">
        <f>Ocorrências!G3393</f>
        <v>0</v>
      </c>
      <c r="B3397" s="136">
        <f>Ocorrências!B3393</f>
        <v>0</v>
      </c>
      <c r="C3397" s="136">
        <f>Ocorrências!C3393</f>
        <v>0</v>
      </c>
      <c r="D3397" s="136">
        <f>Ocorrências!D3393</f>
        <v>0</v>
      </c>
      <c r="E3397" s="136">
        <f>Ocorrências!E3393</f>
        <v>0</v>
      </c>
      <c r="F3397" s="136">
        <f>Ocorrências!F3393</f>
        <v>0</v>
      </c>
      <c r="G3397" s="135">
        <f>Ocorrências!A3393</f>
        <v>0</v>
      </c>
      <c r="H3397" s="136">
        <f>Ocorrências!H3393</f>
        <v>0</v>
      </c>
    </row>
    <row r="3398" spans="1:8" x14ac:dyDescent="0.2">
      <c r="A3398" s="156">
        <f>Ocorrências!G3394</f>
        <v>0</v>
      </c>
      <c r="B3398" s="136">
        <f>Ocorrências!B3394</f>
        <v>0</v>
      </c>
      <c r="C3398" s="136">
        <f>Ocorrências!C3394</f>
        <v>0</v>
      </c>
      <c r="D3398" s="136">
        <f>Ocorrências!D3394</f>
        <v>0</v>
      </c>
      <c r="E3398" s="136">
        <f>Ocorrências!E3394</f>
        <v>0</v>
      </c>
      <c r="F3398" s="136">
        <f>Ocorrências!F3394</f>
        <v>0</v>
      </c>
      <c r="G3398" s="135">
        <f>Ocorrências!A3394</f>
        <v>0</v>
      </c>
      <c r="H3398" s="136">
        <f>Ocorrências!H3394</f>
        <v>0</v>
      </c>
    </row>
    <row r="3399" spans="1:8" x14ac:dyDescent="0.2">
      <c r="A3399" s="156">
        <f>Ocorrências!G3395</f>
        <v>0</v>
      </c>
      <c r="B3399" s="136">
        <f>Ocorrências!B3395</f>
        <v>0</v>
      </c>
      <c r="C3399" s="136">
        <f>Ocorrências!C3395</f>
        <v>0</v>
      </c>
      <c r="D3399" s="136">
        <f>Ocorrências!D3395</f>
        <v>0</v>
      </c>
      <c r="E3399" s="136">
        <f>Ocorrências!E3395</f>
        <v>0</v>
      </c>
      <c r="F3399" s="136">
        <f>Ocorrências!F3395</f>
        <v>0</v>
      </c>
      <c r="G3399" s="135">
        <f>Ocorrências!A3395</f>
        <v>0</v>
      </c>
      <c r="H3399" s="136">
        <f>Ocorrências!H3395</f>
        <v>0</v>
      </c>
    </row>
    <row r="3400" spans="1:8" x14ac:dyDescent="0.2">
      <c r="A3400" s="156">
        <f>Ocorrências!G3396</f>
        <v>0</v>
      </c>
      <c r="B3400" s="136">
        <f>Ocorrências!B3396</f>
        <v>0</v>
      </c>
      <c r="C3400" s="136">
        <f>Ocorrências!C3396</f>
        <v>0</v>
      </c>
      <c r="D3400" s="136">
        <f>Ocorrências!D3396</f>
        <v>0</v>
      </c>
      <c r="E3400" s="136">
        <f>Ocorrências!E3396</f>
        <v>0</v>
      </c>
      <c r="F3400" s="136">
        <f>Ocorrências!F3396</f>
        <v>0</v>
      </c>
      <c r="G3400" s="135">
        <f>Ocorrências!A3396</f>
        <v>0</v>
      </c>
      <c r="H3400" s="136">
        <f>Ocorrências!H3396</f>
        <v>0</v>
      </c>
    </row>
    <row r="3401" spans="1:8" x14ac:dyDescent="0.2">
      <c r="A3401" s="156">
        <f>Ocorrências!G3397</f>
        <v>0</v>
      </c>
      <c r="B3401" s="136">
        <f>Ocorrências!B3397</f>
        <v>0</v>
      </c>
      <c r="C3401" s="136">
        <f>Ocorrências!C3397</f>
        <v>0</v>
      </c>
      <c r="D3401" s="136">
        <f>Ocorrências!D3397</f>
        <v>0</v>
      </c>
      <c r="E3401" s="136">
        <f>Ocorrências!E3397</f>
        <v>0</v>
      </c>
      <c r="F3401" s="136">
        <f>Ocorrências!F3397</f>
        <v>0</v>
      </c>
      <c r="G3401" s="135">
        <f>Ocorrências!A3397</f>
        <v>0</v>
      </c>
      <c r="H3401" s="136">
        <f>Ocorrências!H3397</f>
        <v>0</v>
      </c>
    </row>
    <row r="3402" spans="1:8" x14ac:dyDescent="0.2">
      <c r="A3402" s="156">
        <f>Ocorrências!G3398</f>
        <v>0</v>
      </c>
      <c r="B3402" s="136">
        <f>Ocorrências!B3398</f>
        <v>0</v>
      </c>
      <c r="C3402" s="136">
        <f>Ocorrências!C3398</f>
        <v>0</v>
      </c>
      <c r="D3402" s="136">
        <f>Ocorrências!D3398</f>
        <v>0</v>
      </c>
      <c r="E3402" s="136">
        <f>Ocorrências!E3398</f>
        <v>0</v>
      </c>
      <c r="F3402" s="136">
        <f>Ocorrências!F3398</f>
        <v>0</v>
      </c>
      <c r="G3402" s="135">
        <f>Ocorrências!A3398</f>
        <v>0</v>
      </c>
      <c r="H3402" s="136">
        <f>Ocorrências!H3398</f>
        <v>0</v>
      </c>
    </row>
    <row r="3403" spans="1:8" x14ac:dyDescent="0.2">
      <c r="A3403" s="156">
        <f>Ocorrências!G3399</f>
        <v>0</v>
      </c>
      <c r="B3403" s="136">
        <f>Ocorrências!B3399</f>
        <v>0</v>
      </c>
      <c r="C3403" s="136">
        <f>Ocorrências!C3399</f>
        <v>0</v>
      </c>
      <c r="D3403" s="136">
        <f>Ocorrências!D3399</f>
        <v>0</v>
      </c>
      <c r="E3403" s="136">
        <f>Ocorrências!E3399</f>
        <v>0</v>
      </c>
      <c r="F3403" s="136">
        <f>Ocorrências!F3399</f>
        <v>0</v>
      </c>
      <c r="G3403" s="135">
        <f>Ocorrências!A3399</f>
        <v>0</v>
      </c>
      <c r="H3403" s="136">
        <f>Ocorrências!H3399</f>
        <v>0</v>
      </c>
    </row>
    <row r="3404" spans="1:8" x14ac:dyDescent="0.2">
      <c r="A3404" s="156">
        <f>Ocorrências!G3400</f>
        <v>0</v>
      </c>
      <c r="B3404" s="136">
        <f>Ocorrências!B3400</f>
        <v>0</v>
      </c>
      <c r="C3404" s="136">
        <f>Ocorrências!C3400</f>
        <v>0</v>
      </c>
      <c r="D3404" s="136">
        <f>Ocorrências!D3400</f>
        <v>0</v>
      </c>
      <c r="E3404" s="136">
        <f>Ocorrências!E3400</f>
        <v>0</v>
      </c>
      <c r="F3404" s="136">
        <f>Ocorrências!F3400</f>
        <v>0</v>
      </c>
      <c r="G3404" s="135">
        <f>Ocorrências!A3400</f>
        <v>0</v>
      </c>
      <c r="H3404" s="136">
        <f>Ocorrências!H3400</f>
        <v>0</v>
      </c>
    </row>
    <row r="3405" spans="1:8" x14ac:dyDescent="0.2">
      <c r="A3405" s="156">
        <f>Ocorrências!G3401</f>
        <v>0</v>
      </c>
      <c r="B3405" s="136">
        <f>Ocorrências!B3401</f>
        <v>0</v>
      </c>
      <c r="C3405" s="136">
        <f>Ocorrências!C3401</f>
        <v>0</v>
      </c>
      <c r="D3405" s="136">
        <f>Ocorrências!D3401</f>
        <v>0</v>
      </c>
      <c r="E3405" s="136">
        <f>Ocorrências!E3401</f>
        <v>0</v>
      </c>
      <c r="F3405" s="136">
        <f>Ocorrências!F3401</f>
        <v>0</v>
      </c>
      <c r="G3405" s="135">
        <f>Ocorrências!A3401</f>
        <v>0</v>
      </c>
      <c r="H3405" s="136">
        <f>Ocorrências!H3401</f>
        <v>0</v>
      </c>
    </row>
    <row r="3406" spans="1:8" x14ac:dyDescent="0.2">
      <c r="A3406" s="156">
        <f>Ocorrências!G3402</f>
        <v>0</v>
      </c>
      <c r="B3406" s="136">
        <f>Ocorrências!B3402</f>
        <v>0</v>
      </c>
      <c r="C3406" s="136">
        <f>Ocorrências!C3402</f>
        <v>0</v>
      </c>
      <c r="D3406" s="136">
        <f>Ocorrências!D3402</f>
        <v>0</v>
      </c>
      <c r="E3406" s="136">
        <f>Ocorrências!E3402</f>
        <v>0</v>
      </c>
      <c r="F3406" s="136">
        <f>Ocorrências!F3402</f>
        <v>0</v>
      </c>
      <c r="G3406" s="135">
        <f>Ocorrências!A3402</f>
        <v>0</v>
      </c>
      <c r="H3406" s="136">
        <f>Ocorrências!H3402</f>
        <v>0</v>
      </c>
    </row>
    <row r="3407" spans="1:8" x14ac:dyDescent="0.2">
      <c r="A3407" s="156">
        <f>Ocorrências!G3403</f>
        <v>0</v>
      </c>
      <c r="B3407" s="136">
        <f>Ocorrências!B3403</f>
        <v>0</v>
      </c>
      <c r="C3407" s="136">
        <f>Ocorrências!C3403</f>
        <v>0</v>
      </c>
      <c r="D3407" s="136">
        <f>Ocorrências!D3403</f>
        <v>0</v>
      </c>
      <c r="E3407" s="136">
        <f>Ocorrências!E3403</f>
        <v>0</v>
      </c>
      <c r="F3407" s="136">
        <f>Ocorrências!F3403</f>
        <v>0</v>
      </c>
      <c r="G3407" s="135">
        <f>Ocorrências!A3403</f>
        <v>0</v>
      </c>
      <c r="H3407" s="136">
        <f>Ocorrências!H3403</f>
        <v>0</v>
      </c>
    </row>
    <row r="3408" spans="1:8" x14ac:dyDescent="0.2">
      <c r="A3408" s="156">
        <f>Ocorrências!G3404</f>
        <v>0</v>
      </c>
      <c r="B3408" s="136">
        <f>Ocorrências!B3404</f>
        <v>0</v>
      </c>
      <c r="C3408" s="136">
        <f>Ocorrências!C3404</f>
        <v>0</v>
      </c>
      <c r="D3408" s="136">
        <f>Ocorrências!D3404</f>
        <v>0</v>
      </c>
      <c r="E3408" s="136">
        <f>Ocorrências!E3404</f>
        <v>0</v>
      </c>
      <c r="F3408" s="136">
        <f>Ocorrências!F3404</f>
        <v>0</v>
      </c>
      <c r="G3408" s="135">
        <f>Ocorrências!A3404</f>
        <v>0</v>
      </c>
      <c r="H3408" s="136">
        <f>Ocorrências!H3404</f>
        <v>0</v>
      </c>
    </row>
    <row r="3409" spans="1:8" x14ac:dyDescent="0.2">
      <c r="A3409" s="156">
        <f>Ocorrências!G3405</f>
        <v>0</v>
      </c>
      <c r="B3409" s="136">
        <f>Ocorrências!B3405</f>
        <v>0</v>
      </c>
      <c r="C3409" s="136">
        <f>Ocorrências!C3405</f>
        <v>0</v>
      </c>
      <c r="D3409" s="136">
        <f>Ocorrências!D3405</f>
        <v>0</v>
      </c>
      <c r="E3409" s="136">
        <f>Ocorrências!E3405</f>
        <v>0</v>
      </c>
      <c r="F3409" s="136">
        <f>Ocorrências!F3405</f>
        <v>0</v>
      </c>
      <c r="G3409" s="135">
        <f>Ocorrências!A3405</f>
        <v>0</v>
      </c>
      <c r="H3409" s="136">
        <f>Ocorrências!H3405</f>
        <v>0</v>
      </c>
    </row>
    <row r="3410" spans="1:8" x14ac:dyDescent="0.2">
      <c r="A3410" s="156">
        <f>Ocorrências!G3406</f>
        <v>0</v>
      </c>
      <c r="B3410" s="136">
        <f>Ocorrências!B3406</f>
        <v>0</v>
      </c>
      <c r="C3410" s="136">
        <f>Ocorrências!C3406</f>
        <v>0</v>
      </c>
      <c r="D3410" s="136">
        <f>Ocorrências!D3406</f>
        <v>0</v>
      </c>
      <c r="E3410" s="136">
        <f>Ocorrências!E3406</f>
        <v>0</v>
      </c>
      <c r="F3410" s="136">
        <f>Ocorrências!F3406</f>
        <v>0</v>
      </c>
      <c r="G3410" s="135">
        <f>Ocorrências!A3406</f>
        <v>0</v>
      </c>
      <c r="H3410" s="136">
        <f>Ocorrências!H3406</f>
        <v>0</v>
      </c>
    </row>
    <row r="3411" spans="1:8" x14ac:dyDescent="0.2">
      <c r="A3411" s="156">
        <f>Ocorrências!G3407</f>
        <v>0</v>
      </c>
      <c r="B3411" s="136">
        <f>Ocorrências!B3407</f>
        <v>0</v>
      </c>
      <c r="C3411" s="136">
        <f>Ocorrências!C3407</f>
        <v>0</v>
      </c>
      <c r="D3411" s="136">
        <f>Ocorrências!D3407</f>
        <v>0</v>
      </c>
      <c r="E3411" s="136">
        <f>Ocorrências!E3407</f>
        <v>0</v>
      </c>
      <c r="F3411" s="136">
        <f>Ocorrências!F3407</f>
        <v>0</v>
      </c>
      <c r="G3411" s="135">
        <f>Ocorrências!A3407</f>
        <v>0</v>
      </c>
      <c r="H3411" s="136">
        <f>Ocorrências!H3407</f>
        <v>0</v>
      </c>
    </row>
    <row r="3412" spans="1:8" x14ac:dyDescent="0.2">
      <c r="A3412" s="156">
        <f>Ocorrências!G3408</f>
        <v>0</v>
      </c>
      <c r="B3412" s="136">
        <f>Ocorrências!B3408</f>
        <v>0</v>
      </c>
      <c r="C3412" s="136">
        <f>Ocorrências!C3408</f>
        <v>0</v>
      </c>
      <c r="D3412" s="136">
        <f>Ocorrências!D3408</f>
        <v>0</v>
      </c>
      <c r="E3412" s="136">
        <f>Ocorrências!E3408</f>
        <v>0</v>
      </c>
      <c r="F3412" s="136">
        <f>Ocorrências!F3408</f>
        <v>0</v>
      </c>
      <c r="G3412" s="135">
        <f>Ocorrências!A3408</f>
        <v>0</v>
      </c>
      <c r="H3412" s="136">
        <f>Ocorrências!H3408</f>
        <v>0</v>
      </c>
    </row>
    <row r="3413" spans="1:8" x14ac:dyDescent="0.2">
      <c r="A3413" s="156">
        <f>Ocorrências!G3409</f>
        <v>0</v>
      </c>
      <c r="B3413" s="136">
        <f>Ocorrências!B3409</f>
        <v>0</v>
      </c>
      <c r="C3413" s="136">
        <f>Ocorrências!C3409</f>
        <v>0</v>
      </c>
      <c r="D3413" s="136">
        <f>Ocorrências!D3409</f>
        <v>0</v>
      </c>
      <c r="E3413" s="136">
        <f>Ocorrências!E3409</f>
        <v>0</v>
      </c>
      <c r="F3413" s="136">
        <f>Ocorrências!F3409</f>
        <v>0</v>
      </c>
      <c r="G3413" s="135">
        <f>Ocorrências!A3409</f>
        <v>0</v>
      </c>
      <c r="H3413" s="136">
        <f>Ocorrências!H3409</f>
        <v>0</v>
      </c>
    </row>
    <row r="3414" spans="1:8" x14ac:dyDescent="0.2">
      <c r="A3414" s="156">
        <f>Ocorrências!G3410</f>
        <v>0</v>
      </c>
      <c r="B3414" s="136">
        <f>Ocorrências!B3410</f>
        <v>0</v>
      </c>
      <c r="C3414" s="136">
        <f>Ocorrências!C3410</f>
        <v>0</v>
      </c>
      <c r="D3414" s="136">
        <f>Ocorrências!D3410</f>
        <v>0</v>
      </c>
      <c r="E3414" s="136">
        <f>Ocorrências!E3410</f>
        <v>0</v>
      </c>
      <c r="F3414" s="136">
        <f>Ocorrências!F3410</f>
        <v>0</v>
      </c>
      <c r="G3414" s="135">
        <f>Ocorrências!A3410</f>
        <v>0</v>
      </c>
      <c r="H3414" s="136">
        <f>Ocorrências!H3410</f>
        <v>0</v>
      </c>
    </row>
    <row r="3415" spans="1:8" x14ac:dyDescent="0.2">
      <c r="A3415" s="156">
        <f>Ocorrências!G3411</f>
        <v>0</v>
      </c>
      <c r="B3415" s="136">
        <f>Ocorrências!B3411</f>
        <v>0</v>
      </c>
      <c r="C3415" s="136">
        <f>Ocorrências!C3411</f>
        <v>0</v>
      </c>
      <c r="D3415" s="136">
        <f>Ocorrências!D3411</f>
        <v>0</v>
      </c>
      <c r="E3415" s="136">
        <f>Ocorrências!E3411</f>
        <v>0</v>
      </c>
      <c r="F3415" s="136">
        <f>Ocorrências!F3411</f>
        <v>0</v>
      </c>
      <c r="G3415" s="135">
        <f>Ocorrências!A3411</f>
        <v>0</v>
      </c>
      <c r="H3415" s="136">
        <f>Ocorrências!H3411</f>
        <v>0</v>
      </c>
    </row>
    <row r="3416" spans="1:8" x14ac:dyDescent="0.2">
      <c r="A3416" s="156">
        <f>Ocorrências!G3412</f>
        <v>0</v>
      </c>
      <c r="B3416" s="136">
        <f>Ocorrências!B3412</f>
        <v>0</v>
      </c>
      <c r="C3416" s="136">
        <f>Ocorrências!C3412</f>
        <v>0</v>
      </c>
      <c r="D3416" s="136">
        <f>Ocorrências!D3412</f>
        <v>0</v>
      </c>
      <c r="E3416" s="136">
        <f>Ocorrências!E3412</f>
        <v>0</v>
      </c>
      <c r="F3416" s="136">
        <f>Ocorrências!F3412</f>
        <v>0</v>
      </c>
      <c r="G3416" s="135">
        <f>Ocorrências!A3412</f>
        <v>0</v>
      </c>
      <c r="H3416" s="136">
        <f>Ocorrências!H3412</f>
        <v>0</v>
      </c>
    </row>
    <row r="3417" spans="1:8" x14ac:dyDescent="0.2">
      <c r="A3417" s="156">
        <f>Ocorrências!G3413</f>
        <v>0</v>
      </c>
      <c r="B3417" s="136">
        <f>Ocorrências!B3413</f>
        <v>0</v>
      </c>
      <c r="C3417" s="136">
        <f>Ocorrências!C3413</f>
        <v>0</v>
      </c>
      <c r="D3417" s="136">
        <f>Ocorrências!D3413</f>
        <v>0</v>
      </c>
      <c r="E3417" s="136">
        <f>Ocorrências!E3413</f>
        <v>0</v>
      </c>
      <c r="F3417" s="136">
        <f>Ocorrências!F3413</f>
        <v>0</v>
      </c>
      <c r="G3417" s="135">
        <f>Ocorrências!A3413</f>
        <v>0</v>
      </c>
      <c r="H3417" s="136">
        <f>Ocorrências!H3413</f>
        <v>0</v>
      </c>
    </row>
    <row r="3418" spans="1:8" x14ac:dyDescent="0.2">
      <c r="A3418" s="156">
        <f>Ocorrências!G3414</f>
        <v>0</v>
      </c>
      <c r="B3418" s="136">
        <f>Ocorrências!B3414</f>
        <v>0</v>
      </c>
      <c r="C3418" s="136">
        <f>Ocorrências!C3414</f>
        <v>0</v>
      </c>
      <c r="D3418" s="136">
        <f>Ocorrências!D3414</f>
        <v>0</v>
      </c>
      <c r="E3418" s="136">
        <f>Ocorrências!E3414</f>
        <v>0</v>
      </c>
      <c r="F3418" s="136">
        <f>Ocorrências!F3414</f>
        <v>0</v>
      </c>
      <c r="G3418" s="135">
        <f>Ocorrências!A3414</f>
        <v>0</v>
      </c>
      <c r="H3418" s="136">
        <f>Ocorrências!H3414</f>
        <v>0</v>
      </c>
    </row>
    <row r="3419" spans="1:8" x14ac:dyDescent="0.2">
      <c r="A3419" s="156">
        <f>Ocorrências!G3415</f>
        <v>0</v>
      </c>
      <c r="B3419" s="136">
        <f>Ocorrências!B3415</f>
        <v>0</v>
      </c>
      <c r="C3419" s="136">
        <f>Ocorrências!C3415</f>
        <v>0</v>
      </c>
      <c r="D3419" s="136">
        <f>Ocorrências!D3415</f>
        <v>0</v>
      </c>
      <c r="E3419" s="136">
        <f>Ocorrências!E3415</f>
        <v>0</v>
      </c>
      <c r="F3419" s="136">
        <f>Ocorrências!F3415</f>
        <v>0</v>
      </c>
      <c r="G3419" s="135">
        <f>Ocorrências!A3415</f>
        <v>0</v>
      </c>
      <c r="H3419" s="136">
        <f>Ocorrências!H3415</f>
        <v>0</v>
      </c>
    </row>
    <row r="3420" spans="1:8" x14ac:dyDescent="0.2">
      <c r="A3420" s="156">
        <f>Ocorrências!G3416</f>
        <v>0</v>
      </c>
      <c r="B3420" s="136">
        <f>Ocorrências!B3416</f>
        <v>0</v>
      </c>
      <c r="C3420" s="136">
        <f>Ocorrências!C3416</f>
        <v>0</v>
      </c>
      <c r="D3420" s="136">
        <f>Ocorrências!D3416</f>
        <v>0</v>
      </c>
      <c r="E3420" s="136">
        <f>Ocorrências!E3416</f>
        <v>0</v>
      </c>
      <c r="F3420" s="136">
        <f>Ocorrências!F3416</f>
        <v>0</v>
      </c>
      <c r="G3420" s="135">
        <f>Ocorrências!A3416</f>
        <v>0</v>
      </c>
      <c r="H3420" s="136">
        <f>Ocorrências!H3416</f>
        <v>0</v>
      </c>
    </row>
    <row r="3421" spans="1:8" x14ac:dyDescent="0.2">
      <c r="A3421" s="156">
        <f>Ocorrências!G3417</f>
        <v>0</v>
      </c>
      <c r="B3421" s="136">
        <f>Ocorrências!B3417</f>
        <v>0</v>
      </c>
      <c r="C3421" s="136">
        <f>Ocorrências!C3417</f>
        <v>0</v>
      </c>
      <c r="D3421" s="136">
        <f>Ocorrências!D3417</f>
        <v>0</v>
      </c>
      <c r="E3421" s="136">
        <f>Ocorrências!E3417</f>
        <v>0</v>
      </c>
      <c r="F3421" s="136">
        <f>Ocorrências!F3417</f>
        <v>0</v>
      </c>
      <c r="G3421" s="135">
        <f>Ocorrências!A3417</f>
        <v>0</v>
      </c>
      <c r="H3421" s="136">
        <f>Ocorrências!H3417</f>
        <v>0</v>
      </c>
    </row>
    <row r="3422" spans="1:8" x14ac:dyDescent="0.2">
      <c r="A3422" s="156">
        <f>Ocorrências!G3418</f>
        <v>0</v>
      </c>
      <c r="B3422" s="136">
        <f>Ocorrências!B3418</f>
        <v>0</v>
      </c>
      <c r="C3422" s="136">
        <f>Ocorrências!C3418</f>
        <v>0</v>
      </c>
      <c r="D3422" s="136">
        <f>Ocorrências!D3418</f>
        <v>0</v>
      </c>
      <c r="E3422" s="136">
        <f>Ocorrências!E3418</f>
        <v>0</v>
      </c>
      <c r="F3422" s="136">
        <f>Ocorrências!F3418</f>
        <v>0</v>
      </c>
      <c r="G3422" s="135">
        <f>Ocorrências!A3418</f>
        <v>0</v>
      </c>
      <c r="H3422" s="136">
        <f>Ocorrências!H3418</f>
        <v>0</v>
      </c>
    </row>
    <row r="3423" spans="1:8" x14ac:dyDescent="0.2">
      <c r="A3423" s="156">
        <f>Ocorrências!G3419</f>
        <v>0</v>
      </c>
      <c r="B3423" s="136">
        <f>Ocorrências!B3419</f>
        <v>0</v>
      </c>
      <c r="C3423" s="136">
        <f>Ocorrências!C3419</f>
        <v>0</v>
      </c>
      <c r="D3423" s="136">
        <f>Ocorrências!D3419</f>
        <v>0</v>
      </c>
      <c r="E3423" s="136">
        <f>Ocorrências!E3419</f>
        <v>0</v>
      </c>
      <c r="F3423" s="136">
        <f>Ocorrências!F3419</f>
        <v>0</v>
      </c>
      <c r="G3423" s="135">
        <f>Ocorrências!A3419</f>
        <v>0</v>
      </c>
      <c r="H3423" s="136">
        <f>Ocorrências!H3419</f>
        <v>0</v>
      </c>
    </row>
    <row r="3424" spans="1:8" x14ac:dyDescent="0.2">
      <c r="A3424" s="156">
        <f>Ocorrências!G3420</f>
        <v>0</v>
      </c>
      <c r="B3424" s="136">
        <f>Ocorrências!B3420</f>
        <v>0</v>
      </c>
      <c r="C3424" s="136">
        <f>Ocorrências!C3420</f>
        <v>0</v>
      </c>
      <c r="D3424" s="136">
        <f>Ocorrências!D3420</f>
        <v>0</v>
      </c>
      <c r="E3424" s="136">
        <f>Ocorrências!E3420</f>
        <v>0</v>
      </c>
      <c r="F3424" s="136">
        <f>Ocorrências!F3420</f>
        <v>0</v>
      </c>
      <c r="G3424" s="135">
        <f>Ocorrências!A3420</f>
        <v>0</v>
      </c>
      <c r="H3424" s="136">
        <f>Ocorrências!H3420</f>
        <v>0</v>
      </c>
    </row>
    <row r="3425" spans="1:8" x14ac:dyDescent="0.2">
      <c r="A3425" s="156">
        <f>Ocorrências!G3421</f>
        <v>0</v>
      </c>
      <c r="B3425" s="136">
        <f>Ocorrências!B3421</f>
        <v>0</v>
      </c>
      <c r="C3425" s="136">
        <f>Ocorrências!C3421</f>
        <v>0</v>
      </c>
      <c r="D3425" s="136">
        <f>Ocorrências!D3421</f>
        <v>0</v>
      </c>
      <c r="E3425" s="136">
        <f>Ocorrências!E3421</f>
        <v>0</v>
      </c>
      <c r="F3425" s="136">
        <f>Ocorrências!F3421</f>
        <v>0</v>
      </c>
      <c r="G3425" s="135">
        <f>Ocorrências!A3421</f>
        <v>0</v>
      </c>
      <c r="H3425" s="136">
        <f>Ocorrências!H3421</f>
        <v>0</v>
      </c>
    </row>
    <row r="3426" spans="1:8" x14ac:dyDescent="0.2">
      <c r="A3426" s="156">
        <f>Ocorrências!G3422</f>
        <v>0</v>
      </c>
      <c r="B3426" s="136">
        <f>Ocorrências!B3422</f>
        <v>0</v>
      </c>
      <c r="C3426" s="136">
        <f>Ocorrências!C3422</f>
        <v>0</v>
      </c>
      <c r="D3426" s="136">
        <f>Ocorrências!D3422</f>
        <v>0</v>
      </c>
      <c r="E3426" s="136">
        <f>Ocorrências!E3422</f>
        <v>0</v>
      </c>
      <c r="F3426" s="136">
        <f>Ocorrências!F3422</f>
        <v>0</v>
      </c>
      <c r="G3426" s="135">
        <f>Ocorrências!A3422</f>
        <v>0</v>
      </c>
      <c r="H3426" s="136">
        <f>Ocorrências!H3422</f>
        <v>0</v>
      </c>
    </row>
    <row r="3427" spans="1:8" x14ac:dyDescent="0.2">
      <c r="A3427" s="156">
        <f>Ocorrências!G3423</f>
        <v>0</v>
      </c>
      <c r="B3427" s="136">
        <f>Ocorrências!B3423</f>
        <v>0</v>
      </c>
      <c r="C3427" s="136">
        <f>Ocorrências!C3423</f>
        <v>0</v>
      </c>
      <c r="D3427" s="136">
        <f>Ocorrências!D3423</f>
        <v>0</v>
      </c>
      <c r="E3427" s="136">
        <f>Ocorrências!E3423</f>
        <v>0</v>
      </c>
      <c r="F3427" s="136">
        <f>Ocorrências!F3423</f>
        <v>0</v>
      </c>
      <c r="G3427" s="135">
        <f>Ocorrências!A3423</f>
        <v>0</v>
      </c>
      <c r="H3427" s="136">
        <f>Ocorrências!H3423</f>
        <v>0</v>
      </c>
    </row>
    <row r="3428" spans="1:8" x14ac:dyDescent="0.2">
      <c r="A3428" s="156">
        <f>Ocorrências!G3424</f>
        <v>0</v>
      </c>
      <c r="B3428" s="136">
        <f>Ocorrências!B3424</f>
        <v>0</v>
      </c>
      <c r="C3428" s="136">
        <f>Ocorrências!C3424</f>
        <v>0</v>
      </c>
      <c r="D3428" s="136">
        <f>Ocorrências!D3424</f>
        <v>0</v>
      </c>
      <c r="E3428" s="136">
        <f>Ocorrências!E3424</f>
        <v>0</v>
      </c>
      <c r="F3428" s="136">
        <f>Ocorrências!F3424</f>
        <v>0</v>
      </c>
      <c r="G3428" s="135">
        <f>Ocorrências!A3424</f>
        <v>0</v>
      </c>
      <c r="H3428" s="136">
        <f>Ocorrências!H3424</f>
        <v>0</v>
      </c>
    </row>
    <row r="3429" spans="1:8" x14ac:dyDescent="0.2">
      <c r="A3429" s="156">
        <f>Ocorrências!G3425</f>
        <v>0</v>
      </c>
      <c r="B3429" s="136">
        <f>Ocorrências!B3425</f>
        <v>0</v>
      </c>
      <c r="C3429" s="136">
        <f>Ocorrências!C3425</f>
        <v>0</v>
      </c>
      <c r="D3429" s="136">
        <f>Ocorrências!D3425</f>
        <v>0</v>
      </c>
      <c r="E3429" s="136">
        <f>Ocorrências!E3425</f>
        <v>0</v>
      </c>
      <c r="F3429" s="136">
        <f>Ocorrências!F3425</f>
        <v>0</v>
      </c>
      <c r="G3429" s="135">
        <f>Ocorrências!A3425</f>
        <v>0</v>
      </c>
      <c r="H3429" s="136">
        <f>Ocorrências!H3425</f>
        <v>0</v>
      </c>
    </row>
    <row r="3430" spans="1:8" x14ac:dyDescent="0.2">
      <c r="A3430" s="156">
        <f>Ocorrências!G3426</f>
        <v>0</v>
      </c>
      <c r="B3430" s="136">
        <f>Ocorrências!B3426</f>
        <v>0</v>
      </c>
      <c r="C3430" s="136">
        <f>Ocorrências!C3426</f>
        <v>0</v>
      </c>
      <c r="D3430" s="136">
        <f>Ocorrências!D3426</f>
        <v>0</v>
      </c>
      <c r="E3430" s="136">
        <f>Ocorrências!E3426</f>
        <v>0</v>
      </c>
      <c r="F3430" s="136">
        <f>Ocorrências!F3426</f>
        <v>0</v>
      </c>
      <c r="G3430" s="135">
        <f>Ocorrências!A3426</f>
        <v>0</v>
      </c>
      <c r="H3430" s="136">
        <f>Ocorrências!H3426</f>
        <v>0</v>
      </c>
    </row>
    <row r="3431" spans="1:8" x14ac:dyDescent="0.2">
      <c r="A3431" s="156">
        <f>Ocorrências!G3427</f>
        <v>0</v>
      </c>
      <c r="B3431" s="136">
        <f>Ocorrências!B3427</f>
        <v>0</v>
      </c>
      <c r="C3431" s="136">
        <f>Ocorrências!C3427</f>
        <v>0</v>
      </c>
      <c r="D3431" s="136">
        <f>Ocorrências!D3427</f>
        <v>0</v>
      </c>
      <c r="E3431" s="136">
        <f>Ocorrências!E3427</f>
        <v>0</v>
      </c>
      <c r="F3431" s="136">
        <f>Ocorrências!F3427</f>
        <v>0</v>
      </c>
      <c r="G3431" s="135">
        <f>Ocorrências!A3427</f>
        <v>0</v>
      </c>
      <c r="H3431" s="136">
        <f>Ocorrências!H3427</f>
        <v>0</v>
      </c>
    </row>
    <row r="3432" spans="1:8" x14ac:dyDescent="0.2">
      <c r="A3432" s="156">
        <f>Ocorrências!G3428</f>
        <v>0</v>
      </c>
      <c r="B3432" s="136">
        <f>Ocorrências!B3428</f>
        <v>0</v>
      </c>
      <c r="C3432" s="136">
        <f>Ocorrências!C3428</f>
        <v>0</v>
      </c>
      <c r="D3432" s="136">
        <f>Ocorrências!D3428</f>
        <v>0</v>
      </c>
      <c r="E3432" s="136">
        <f>Ocorrências!E3428</f>
        <v>0</v>
      </c>
      <c r="F3432" s="136">
        <f>Ocorrências!F3428</f>
        <v>0</v>
      </c>
      <c r="G3432" s="135">
        <f>Ocorrências!A3428</f>
        <v>0</v>
      </c>
      <c r="H3432" s="136">
        <f>Ocorrências!H3428</f>
        <v>0</v>
      </c>
    </row>
    <row r="3433" spans="1:8" x14ac:dyDescent="0.2">
      <c r="A3433" s="156">
        <f>Ocorrências!G3429</f>
        <v>0</v>
      </c>
      <c r="B3433" s="136">
        <f>Ocorrências!B3429</f>
        <v>0</v>
      </c>
      <c r="C3433" s="136">
        <f>Ocorrências!C3429</f>
        <v>0</v>
      </c>
      <c r="D3433" s="136">
        <f>Ocorrências!D3429</f>
        <v>0</v>
      </c>
      <c r="E3433" s="136">
        <f>Ocorrências!E3429</f>
        <v>0</v>
      </c>
      <c r="F3433" s="136">
        <f>Ocorrências!F3429</f>
        <v>0</v>
      </c>
      <c r="G3433" s="135">
        <f>Ocorrências!A3429</f>
        <v>0</v>
      </c>
      <c r="H3433" s="136">
        <f>Ocorrências!H3429</f>
        <v>0</v>
      </c>
    </row>
    <row r="3434" spans="1:8" x14ac:dyDescent="0.2">
      <c r="A3434" s="156">
        <f>Ocorrências!G3430</f>
        <v>0</v>
      </c>
      <c r="B3434" s="136">
        <f>Ocorrências!B3430</f>
        <v>0</v>
      </c>
      <c r="C3434" s="136">
        <f>Ocorrências!C3430</f>
        <v>0</v>
      </c>
      <c r="D3434" s="136">
        <f>Ocorrências!D3430</f>
        <v>0</v>
      </c>
      <c r="E3434" s="136">
        <f>Ocorrências!E3430</f>
        <v>0</v>
      </c>
      <c r="F3434" s="136">
        <f>Ocorrências!F3430</f>
        <v>0</v>
      </c>
      <c r="G3434" s="135">
        <f>Ocorrências!A3430</f>
        <v>0</v>
      </c>
      <c r="H3434" s="136">
        <f>Ocorrências!H3430</f>
        <v>0</v>
      </c>
    </row>
    <row r="3435" spans="1:8" x14ac:dyDescent="0.2">
      <c r="A3435" s="156">
        <f>Ocorrências!G3431</f>
        <v>0</v>
      </c>
      <c r="B3435" s="136">
        <f>Ocorrências!B3431</f>
        <v>0</v>
      </c>
      <c r="C3435" s="136">
        <f>Ocorrências!C3431</f>
        <v>0</v>
      </c>
      <c r="D3435" s="136">
        <f>Ocorrências!D3431</f>
        <v>0</v>
      </c>
      <c r="E3435" s="136">
        <f>Ocorrências!E3431</f>
        <v>0</v>
      </c>
      <c r="F3435" s="136">
        <f>Ocorrências!F3431</f>
        <v>0</v>
      </c>
      <c r="G3435" s="135">
        <f>Ocorrências!A3431</f>
        <v>0</v>
      </c>
      <c r="H3435" s="136">
        <f>Ocorrências!H3431</f>
        <v>0</v>
      </c>
    </row>
    <row r="3436" spans="1:8" x14ac:dyDescent="0.2">
      <c r="A3436" s="156">
        <f>Ocorrências!G3432</f>
        <v>0</v>
      </c>
      <c r="B3436" s="136">
        <f>Ocorrências!B3432</f>
        <v>0</v>
      </c>
      <c r="C3436" s="136">
        <f>Ocorrências!C3432</f>
        <v>0</v>
      </c>
      <c r="D3436" s="136">
        <f>Ocorrências!D3432</f>
        <v>0</v>
      </c>
      <c r="E3436" s="136">
        <f>Ocorrências!E3432</f>
        <v>0</v>
      </c>
      <c r="F3436" s="136">
        <f>Ocorrências!F3432</f>
        <v>0</v>
      </c>
      <c r="G3436" s="135">
        <f>Ocorrências!A3432</f>
        <v>0</v>
      </c>
      <c r="H3436" s="136">
        <f>Ocorrências!H3432</f>
        <v>0</v>
      </c>
    </row>
    <row r="3437" spans="1:8" x14ac:dyDescent="0.2">
      <c r="A3437" s="156">
        <f>Ocorrências!G3433</f>
        <v>0</v>
      </c>
      <c r="B3437" s="136">
        <f>Ocorrências!B3433</f>
        <v>0</v>
      </c>
      <c r="C3437" s="136">
        <f>Ocorrências!C3433</f>
        <v>0</v>
      </c>
      <c r="D3437" s="136">
        <f>Ocorrências!D3433</f>
        <v>0</v>
      </c>
      <c r="E3437" s="136">
        <f>Ocorrências!E3433</f>
        <v>0</v>
      </c>
      <c r="F3437" s="136">
        <f>Ocorrências!F3433</f>
        <v>0</v>
      </c>
      <c r="G3437" s="135">
        <f>Ocorrências!A3433</f>
        <v>0</v>
      </c>
      <c r="H3437" s="136">
        <f>Ocorrências!H3433</f>
        <v>0</v>
      </c>
    </row>
    <row r="3438" spans="1:8" x14ac:dyDescent="0.2">
      <c r="A3438" s="156">
        <f>Ocorrências!G3434</f>
        <v>0</v>
      </c>
      <c r="B3438" s="136">
        <f>Ocorrências!B3434</f>
        <v>0</v>
      </c>
      <c r="C3438" s="136">
        <f>Ocorrências!C3434</f>
        <v>0</v>
      </c>
      <c r="D3438" s="136">
        <f>Ocorrências!D3434</f>
        <v>0</v>
      </c>
      <c r="E3438" s="136">
        <f>Ocorrências!E3434</f>
        <v>0</v>
      </c>
      <c r="F3438" s="136">
        <f>Ocorrências!F3434</f>
        <v>0</v>
      </c>
      <c r="G3438" s="135">
        <f>Ocorrências!A3434</f>
        <v>0</v>
      </c>
      <c r="H3438" s="136">
        <f>Ocorrências!H3434</f>
        <v>0</v>
      </c>
    </row>
    <row r="3439" spans="1:8" x14ac:dyDescent="0.2">
      <c r="A3439" s="156">
        <f>Ocorrências!G3435</f>
        <v>0</v>
      </c>
      <c r="B3439" s="136">
        <f>Ocorrências!B3435</f>
        <v>0</v>
      </c>
      <c r="C3439" s="136">
        <f>Ocorrências!C3435</f>
        <v>0</v>
      </c>
      <c r="D3439" s="136">
        <f>Ocorrências!D3435</f>
        <v>0</v>
      </c>
      <c r="E3439" s="136">
        <f>Ocorrências!E3435</f>
        <v>0</v>
      </c>
      <c r="F3439" s="136">
        <f>Ocorrências!F3435</f>
        <v>0</v>
      </c>
      <c r="G3439" s="135">
        <f>Ocorrências!A3435</f>
        <v>0</v>
      </c>
      <c r="H3439" s="136">
        <f>Ocorrências!H3435</f>
        <v>0</v>
      </c>
    </row>
    <row r="3440" spans="1:8" x14ac:dyDescent="0.2">
      <c r="A3440" s="156">
        <f>Ocorrências!G3436</f>
        <v>0</v>
      </c>
      <c r="B3440" s="136">
        <f>Ocorrências!B3436</f>
        <v>0</v>
      </c>
      <c r="C3440" s="136">
        <f>Ocorrências!C3436</f>
        <v>0</v>
      </c>
      <c r="D3440" s="136">
        <f>Ocorrências!D3436</f>
        <v>0</v>
      </c>
      <c r="E3440" s="136">
        <f>Ocorrências!E3436</f>
        <v>0</v>
      </c>
      <c r="F3440" s="136">
        <f>Ocorrências!F3436</f>
        <v>0</v>
      </c>
      <c r="G3440" s="135">
        <f>Ocorrências!A3436</f>
        <v>0</v>
      </c>
      <c r="H3440" s="136">
        <f>Ocorrências!H3436</f>
        <v>0</v>
      </c>
    </row>
    <row r="3441" spans="1:8" x14ac:dyDescent="0.2">
      <c r="A3441" s="156">
        <f>Ocorrências!G3437</f>
        <v>0</v>
      </c>
      <c r="B3441" s="136">
        <f>Ocorrências!B3437</f>
        <v>0</v>
      </c>
      <c r="C3441" s="136">
        <f>Ocorrências!C3437</f>
        <v>0</v>
      </c>
      <c r="D3441" s="136">
        <f>Ocorrências!D3437</f>
        <v>0</v>
      </c>
      <c r="E3441" s="136">
        <f>Ocorrências!E3437</f>
        <v>0</v>
      </c>
      <c r="F3441" s="136">
        <f>Ocorrências!F3437</f>
        <v>0</v>
      </c>
      <c r="G3441" s="135">
        <f>Ocorrências!A3437</f>
        <v>0</v>
      </c>
      <c r="H3441" s="136">
        <f>Ocorrências!H3437</f>
        <v>0</v>
      </c>
    </row>
    <row r="3442" spans="1:8" x14ac:dyDescent="0.2">
      <c r="A3442" s="156">
        <f>Ocorrências!G3438</f>
        <v>0</v>
      </c>
      <c r="B3442" s="136">
        <f>Ocorrências!B3438</f>
        <v>0</v>
      </c>
      <c r="C3442" s="136">
        <f>Ocorrências!C3438</f>
        <v>0</v>
      </c>
      <c r="D3442" s="136">
        <f>Ocorrências!D3438</f>
        <v>0</v>
      </c>
      <c r="E3442" s="136">
        <f>Ocorrências!E3438</f>
        <v>0</v>
      </c>
      <c r="F3442" s="136">
        <f>Ocorrências!F3438</f>
        <v>0</v>
      </c>
      <c r="G3442" s="135">
        <f>Ocorrências!A3438</f>
        <v>0</v>
      </c>
      <c r="H3442" s="136">
        <f>Ocorrências!H3438</f>
        <v>0</v>
      </c>
    </row>
    <row r="3443" spans="1:8" x14ac:dyDescent="0.2">
      <c r="A3443" s="156">
        <f>Ocorrências!G3439</f>
        <v>0</v>
      </c>
      <c r="B3443" s="136">
        <f>Ocorrências!B3439</f>
        <v>0</v>
      </c>
      <c r="C3443" s="136">
        <f>Ocorrências!C3439</f>
        <v>0</v>
      </c>
      <c r="D3443" s="136">
        <f>Ocorrências!D3439</f>
        <v>0</v>
      </c>
      <c r="E3443" s="136">
        <f>Ocorrências!E3439</f>
        <v>0</v>
      </c>
      <c r="F3443" s="136">
        <f>Ocorrências!F3439</f>
        <v>0</v>
      </c>
      <c r="G3443" s="135">
        <f>Ocorrências!A3439</f>
        <v>0</v>
      </c>
      <c r="H3443" s="136">
        <f>Ocorrências!H3439</f>
        <v>0</v>
      </c>
    </row>
    <row r="3444" spans="1:8" x14ac:dyDescent="0.2">
      <c r="A3444" s="156">
        <f>Ocorrências!G3440</f>
        <v>0</v>
      </c>
      <c r="B3444" s="136">
        <f>Ocorrências!B3440</f>
        <v>0</v>
      </c>
      <c r="C3444" s="136">
        <f>Ocorrências!C3440</f>
        <v>0</v>
      </c>
      <c r="D3444" s="136">
        <f>Ocorrências!D3440</f>
        <v>0</v>
      </c>
      <c r="E3444" s="136">
        <f>Ocorrências!E3440</f>
        <v>0</v>
      </c>
      <c r="F3444" s="136">
        <f>Ocorrências!F3440</f>
        <v>0</v>
      </c>
      <c r="G3444" s="135">
        <f>Ocorrências!A3440</f>
        <v>0</v>
      </c>
      <c r="H3444" s="136">
        <f>Ocorrências!H3440</f>
        <v>0</v>
      </c>
    </row>
    <row r="3445" spans="1:8" x14ac:dyDescent="0.2">
      <c r="A3445" s="156">
        <f>Ocorrências!G3441</f>
        <v>0</v>
      </c>
      <c r="B3445" s="136">
        <f>Ocorrências!B3441</f>
        <v>0</v>
      </c>
      <c r="C3445" s="136">
        <f>Ocorrências!C3441</f>
        <v>0</v>
      </c>
      <c r="D3445" s="136">
        <f>Ocorrências!D3441</f>
        <v>0</v>
      </c>
      <c r="E3445" s="136">
        <f>Ocorrências!E3441</f>
        <v>0</v>
      </c>
      <c r="F3445" s="136">
        <f>Ocorrências!F3441</f>
        <v>0</v>
      </c>
      <c r="G3445" s="135">
        <f>Ocorrências!A3441</f>
        <v>0</v>
      </c>
      <c r="H3445" s="136">
        <f>Ocorrências!H3441</f>
        <v>0</v>
      </c>
    </row>
    <row r="3446" spans="1:8" x14ac:dyDescent="0.2">
      <c r="A3446" s="156">
        <f>Ocorrências!G3442</f>
        <v>0</v>
      </c>
      <c r="B3446" s="136">
        <f>Ocorrências!B3442</f>
        <v>0</v>
      </c>
      <c r="C3446" s="136">
        <f>Ocorrências!C3442</f>
        <v>0</v>
      </c>
      <c r="D3446" s="136">
        <f>Ocorrências!D3442</f>
        <v>0</v>
      </c>
      <c r="E3446" s="136">
        <f>Ocorrências!E3442</f>
        <v>0</v>
      </c>
      <c r="F3446" s="136">
        <f>Ocorrências!F3442</f>
        <v>0</v>
      </c>
      <c r="G3446" s="135">
        <f>Ocorrências!A3442</f>
        <v>0</v>
      </c>
      <c r="H3446" s="136">
        <f>Ocorrências!H3442</f>
        <v>0</v>
      </c>
    </row>
    <row r="3447" spans="1:8" x14ac:dyDescent="0.2">
      <c r="A3447" s="156">
        <f>Ocorrências!G3443</f>
        <v>0</v>
      </c>
      <c r="B3447" s="136">
        <f>Ocorrências!B3443</f>
        <v>0</v>
      </c>
      <c r="C3447" s="136">
        <f>Ocorrências!C3443</f>
        <v>0</v>
      </c>
      <c r="D3447" s="136">
        <f>Ocorrências!D3443</f>
        <v>0</v>
      </c>
      <c r="E3447" s="136">
        <f>Ocorrências!E3443</f>
        <v>0</v>
      </c>
      <c r="F3447" s="136">
        <f>Ocorrências!F3443</f>
        <v>0</v>
      </c>
      <c r="G3447" s="135">
        <f>Ocorrências!A3443</f>
        <v>0</v>
      </c>
      <c r="H3447" s="136">
        <f>Ocorrências!H3443</f>
        <v>0</v>
      </c>
    </row>
    <row r="3448" spans="1:8" x14ac:dyDescent="0.2">
      <c r="A3448" s="156">
        <f>Ocorrências!G3444</f>
        <v>0</v>
      </c>
      <c r="B3448" s="136">
        <f>Ocorrências!B3444</f>
        <v>0</v>
      </c>
      <c r="C3448" s="136">
        <f>Ocorrências!C3444</f>
        <v>0</v>
      </c>
      <c r="D3448" s="136">
        <f>Ocorrências!D3444</f>
        <v>0</v>
      </c>
      <c r="E3448" s="136">
        <f>Ocorrências!E3444</f>
        <v>0</v>
      </c>
      <c r="F3448" s="136">
        <f>Ocorrências!F3444</f>
        <v>0</v>
      </c>
      <c r="G3448" s="135">
        <f>Ocorrências!A3444</f>
        <v>0</v>
      </c>
      <c r="H3448" s="136">
        <f>Ocorrências!H3444</f>
        <v>0</v>
      </c>
    </row>
    <row r="3449" spans="1:8" x14ac:dyDescent="0.2">
      <c r="A3449" s="156">
        <f>Ocorrências!G3445</f>
        <v>0</v>
      </c>
      <c r="B3449" s="136">
        <f>Ocorrências!B3445</f>
        <v>0</v>
      </c>
      <c r="C3449" s="136">
        <f>Ocorrências!C3445</f>
        <v>0</v>
      </c>
      <c r="D3449" s="136">
        <f>Ocorrências!D3445</f>
        <v>0</v>
      </c>
      <c r="E3449" s="136">
        <f>Ocorrências!E3445</f>
        <v>0</v>
      </c>
      <c r="F3449" s="136">
        <f>Ocorrências!F3445</f>
        <v>0</v>
      </c>
      <c r="G3449" s="135">
        <f>Ocorrências!A3445</f>
        <v>0</v>
      </c>
      <c r="H3449" s="136">
        <f>Ocorrências!H3445</f>
        <v>0</v>
      </c>
    </row>
    <row r="3450" spans="1:8" x14ac:dyDescent="0.2">
      <c r="A3450" s="156">
        <f>Ocorrências!G3446</f>
        <v>0</v>
      </c>
      <c r="B3450" s="136">
        <f>Ocorrências!B3446</f>
        <v>0</v>
      </c>
      <c r="C3450" s="136">
        <f>Ocorrências!C3446</f>
        <v>0</v>
      </c>
      <c r="D3450" s="136">
        <f>Ocorrências!D3446</f>
        <v>0</v>
      </c>
      <c r="E3450" s="136">
        <f>Ocorrências!E3446</f>
        <v>0</v>
      </c>
      <c r="F3450" s="136">
        <f>Ocorrências!F3446</f>
        <v>0</v>
      </c>
      <c r="G3450" s="135">
        <f>Ocorrências!A3446</f>
        <v>0</v>
      </c>
      <c r="H3450" s="136">
        <f>Ocorrências!H3446</f>
        <v>0</v>
      </c>
    </row>
    <row r="3451" spans="1:8" x14ac:dyDescent="0.2">
      <c r="A3451" s="156">
        <f>Ocorrências!G3447</f>
        <v>0</v>
      </c>
      <c r="B3451" s="136">
        <f>Ocorrências!B3447</f>
        <v>0</v>
      </c>
      <c r="C3451" s="136">
        <f>Ocorrências!C3447</f>
        <v>0</v>
      </c>
      <c r="D3451" s="136">
        <f>Ocorrências!D3447</f>
        <v>0</v>
      </c>
      <c r="E3451" s="136">
        <f>Ocorrências!E3447</f>
        <v>0</v>
      </c>
      <c r="F3451" s="136">
        <f>Ocorrências!F3447</f>
        <v>0</v>
      </c>
      <c r="G3451" s="135">
        <f>Ocorrências!A3447</f>
        <v>0</v>
      </c>
      <c r="H3451" s="136">
        <f>Ocorrências!H3447</f>
        <v>0</v>
      </c>
    </row>
    <row r="3452" spans="1:8" x14ac:dyDescent="0.2">
      <c r="A3452" s="156">
        <f>Ocorrências!G3448</f>
        <v>0</v>
      </c>
      <c r="B3452" s="136">
        <f>Ocorrências!B3448</f>
        <v>0</v>
      </c>
      <c r="C3452" s="136">
        <f>Ocorrências!C3448</f>
        <v>0</v>
      </c>
      <c r="D3452" s="136">
        <f>Ocorrências!D3448</f>
        <v>0</v>
      </c>
      <c r="E3452" s="136">
        <f>Ocorrências!E3448</f>
        <v>0</v>
      </c>
      <c r="F3452" s="136">
        <f>Ocorrências!F3448</f>
        <v>0</v>
      </c>
      <c r="G3452" s="135">
        <f>Ocorrências!A3448</f>
        <v>0</v>
      </c>
      <c r="H3452" s="136">
        <f>Ocorrências!H3448</f>
        <v>0</v>
      </c>
    </row>
    <row r="3453" spans="1:8" x14ac:dyDescent="0.2">
      <c r="A3453" s="156">
        <f>Ocorrências!G3449</f>
        <v>0</v>
      </c>
      <c r="B3453" s="136">
        <f>Ocorrências!B3449</f>
        <v>0</v>
      </c>
      <c r="C3453" s="136">
        <f>Ocorrências!C3449</f>
        <v>0</v>
      </c>
      <c r="D3453" s="136">
        <f>Ocorrências!D3449</f>
        <v>0</v>
      </c>
      <c r="E3453" s="136">
        <f>Ocorrências!E3449</f>
        <v>0</v>
      </c>
      <c r="F3453" s="136">
        <f>Ocorrências!F3449</f>
        <v>0</v>
      </c>
      <c r="G3453" s="135">
        <f>Ocorrências!A3449</f>
        <v>0</v>
      </c>
      <c r="H3453" s="136">
        <f>Ocorrências!H3449</f>
        <v>0</v>
      </c>
    </row>
    <row r="3454" spans="1:8" x14ac:dyDescent="0.2">
      <c r="A3454" s="156">
        <f>Ocorrências!G3450</f>
        <v>0</v>
      </c>
      <c r="B3454" s="136">
        <f>Ocorrências!B3450</f>
        <v>0</v>
      </c>
      <c r="C3454" s="136">
        <f>Ocorrências!C3450</f>
        <v>0</v>
      </c>
      <c r="D3454" s="136">
        <f>Ocorrências!D3450</f>
        <v>0</v>
      </c>
      <c r="E3454" s="136">
        <f>Ocorrências!E3450</f>
        <v>0</v>
      </c>
      <c r="F3454" s="136">
        <f>Ocorrências!F3450</f>
        <v>0</v>
      </c>
      <c r="G3454" s="135">
        <f>Ocorrências!A3450</f>
        <v>0</v>
      </c>
      <c r="H3454" s="136">
        <f>Ocorrências!H3450</f>
        <v>0</v>
      </c>
    </row>
    <row r="3455" spans="1:8" x14ac:dyDescent="0.2">
      <c r="A3455" s="156">
        <f>Ocorrências!G3451</f>
        <v>0</v>
      </c>
      <c r="B3455" s="136">
        <f>Ocorrências!B3451</f>
        <v>0</v>
      </c>
      <c r="C3455" s="136">
        <f>Ocorrências!C3451</f>
        <v>0</v>
      </c>
      <c r="D3455" s="136">
        <f>Ocorrências!D3451</f>
        <v>0</v>
      </c>
      <c r="E3455" s="136">
        <f>Ocorrências!E3451</f>
        <v>0</v>
      </c>
      <c r="F3455" s="136">
        <f>Ocorrências!F3451</f>
        <v>0</v>
      </c>
      <c r="G3455" s="135">
        <f>Ocorrências!A3451</f>
        <v>0</v>
      </c>
      <c r="H3455" s="136">
        <f>Ocorrências!H3451</f>
        <v>0</v>
      </c>
    </row>
    <row r="3456" spans="1:8" x14ac:dyDescent="0.2">
      <c r="A3456" s="156">
        <f>Ocorrências!G3452</f>
        <v>0</v>
      </c>
      <c r="B3456" s="136">
        <f>Ocorrências!B3452</f>
        <v>0</v>
      </c>
      <c r="C3456" s="136">
        <f>Ocorrências!C3452</f>
        <v>0</v>
      </c>
      <c r="D3456" s="136">
        <f>Ocorrências!D3452</f>
        <v>0</v>
      </c>
      <c r="E3456" s="136">
        <f>Ocorrências!E3452</f>
        <v>0</v>
      </c>
      <c r="F3456" s="136">
        <f>Ocorrências!F3452</f>
        <v>0</v>
      </c>
      <c r="G3456" s="135">
        <f>Ocorrências!A3452</f>
        <v>0</v>
      </c>
      <c r="H3456" s="136">
        <f>Ocorrências!H3452</f>
        <v>0</v>
      </c>
    </row>
    <row r="3457" spans="1:8" x14ac:dyDescent="0.2">
      <c r="A3457" s="156">
        <f>Ocorrências!G3453</f>
        <v>0</v>
      </c>
      <c r="B3457" s="136">
        <f>Ocorrências!B3453</f>
        <v>0</v>
      </c>
      <c r="C3457" s="136">
        <f>Ocorrências!C3453</f>
        <v>0</v>
      </c>
      <c r="D3457" s="136">
        <f>Ocorrências!D3453</f>
        <v>0</v>
      </c>
      <c r="E3457" s="136">
        <f>Ocorrências!E3453</f>
        <v>0</v>
      </c>
      <c r="F3457" s="136">
        <f>Ocorrências!F3453</f>
        <v>0</v>
      </c>
      <c r="G3457" s="135">
        <f>Ocorrências!A3453</f>
        <v>0</v>
      </c>
      <c r="H3457" s="136">
        <f>Ocorrências!H3453</f>
        <v>0</v>
      </c>
    </row>
    <row r="3458" spans="1:8" x14ac:dyDescent="0.2">
      <c r="A3458" s="156">
        <f>Ocorrências!G3454</f>
        <v>0</v>
      </c>
      <c r="B3458" s="136">
        <f>Ocorrências!B3454</f>
        <v>0</v>
      </c>
      <c r="C3458" s="136">
        <f>Ocorrências!C3454</f>
        <v>0</v>
      </c>
      <c r="D3458" s="136">
        <f>Ocorrências!D3454</f>
        <v>0</v>
      </c>
      <c r="E3458" s="136">
        <f>Ocorrências!E3454</f>
        <v>0</v>
      </c>
      <c r="F3458" s="136">
        <f>Ocorrências!F3454</f>
        <v>0</v>
      </c>
      <c r="G3458" s="135">
        <f>Ocorrências!A3454</f>
        <v>0</v>
      </c>
      <c r="H3458" s="136">
        <f>Ocorrências!H3454</f>
        <v>0</v>
      </c>
    </row>
    <row r="3459" spans="1:8" x14ac:dyDescent="0.2">
      <c r="A3459" s="156">
        <f>Ocorrências!G3455</f>
        <v>0</v>
      </c>
      <c r="B3459" s="136">
        <f>Ocorrências!B3455</f>
        <v>0</v>
      </c>
      <c r="C3459" s="136">
        <f>Ocorrências!C3455</f>
        <v>0</v>
      </c>
      <c r="D3459" s="136">
        <f>Ocorrências!D3455</f>
        <v>0</v>
      </c>
      <c r="E3459" s="136">
        <f>Ocorrências!E3455</f>
        <v>0</v>
      </c>
      <c r="F3459" s="136">
        <f>Ocorrências!F3455</f>
        <v>0</v>
      </c>
      <c r="G3459" s="135">
        <f>Ocorrências!A3455</f>
        <v>0</v>
      </c>
      <c r="H3459" s="136">
        <f>Ocorrências!H3455</f>
        <v>0</v>
      </c>
    </row>
    <row r="3460" spans="1:8" x14ac:dyDescent="0.2">
      <c r="A3460" s="156">
        <f>Ocorrências!G3456</f>
        <v>0</v>
      </c>
      <c r="B3460" s="136">
        <f>Ocorrências!B3456</f>
        <v>0</v>
      </c>
      <c r="C3460" s="136">
        <f>Ocorrências!C3456</f>
        <v>0</v>
      </c>
      <c r="D3460" s="136">
        <f>Ocorrências!D3456</f>
        <v>0</v>
      </c>
      <c r="E3460" s="136">
        <f>Ocorrências!E3456</f>
        <v>0</v>
      </c>
      <c r="F3460" s="136">
        <f>Ocorrências!F3456</f>
        <v>0</v>
      </c>
      <c r="G3460" s="135">
        <f>Ocorrências!A3456</f>
        <v>0</v>
      </c>
      <c r="H3460" s="136">
        <f>Ocorrências!H3456</f>
        <v>0</v>
      </c>
    </row>
    <row r="3461" spans="1:8" x14ac:dyDescent="0.2">
      <c r="A3461" s="156">
        <f>Ocorrências!G3457</f>
        <v>0</v>
      </c>
      <c r="B3461" s="136">
        <f>Ocorrências!B3457</f>
        <v>0</v>
      </c>
      <c r="C3461" s="136">
        <f>Ocorrências!C3457</f>
        <v>0</v>
      </c>
      <c r="D3461" s="136">
        <f>Ocorrências!D3457</f>
        <v>0</v>
      </c>
      <c r="E3461" s="136">
        <f>Ocorrências!E3457</f>
        <v>0</v>
      </c>
      <c r="F3461" s="136">
        <f>Ocorrências!F3457</f>
        <v>0</v>
      </c>
      <c r="G3461" s="135">
        <f>Ocorrências!A3457</f>
        <v>0</v>
      </c>
      <c r="H3461" s="136">
        <f>Ocorrências!H3457</f>
        <v>0</v>
      </c>
    </row>
    <row r="3462" spans="1:8" x14ac:dyDescent="0.2">
      <c r="A3462" s="156">
        <f>Ocorrências!G3458</f>
        <v>0</v>
      </c>
      <c r="B3462" s="136">
        <f>Ocorrências!B3458</f>
        <v>0</v>
      </c>
      <c r="C3462" s="136">
        <f>Ocorrências!C3458</f>
        <v>0</v>
      </c>
      <c r="D3462" s="136">
        <f>Ocorrências!D3458</f>
        <v>0</v>
      </c>
      <c r="E3462" s="136">
        <f>Ocorrências!E3458</f>
        <v>0</v>
      </c>
      <c r="F3462" s="136">
        <f>Ocorrências!F3458</f>
        <v>0</v>
      </c>
      <c r="G3462" s="135">
        <f>Ocorrências!A3458</f>
        <v>0</v>
      </c>
      <c r="H3462" s="136">
        <f>Ocorrências!H3458</f>
        <v>0</v>
      </c>
    </row>
    <row r="3463" spans="1:8" x14ac:dyDescent="0.2">
      <c r="A3463" s="156">
        <f>Ocorrências!G3459</f>
        <v>0</v>
      </c>
      <c r="B3463" s="136">
        <f>Ocorrências!B3459</f>
        <v>0</v>
      </c>
      <c r="C3463" s="136">
        <f>Ocorrências!C3459</f>
        <v>0</v>
      </c>
      <c r="D3463" s="136">
        <f>Ocorrências!D3459</f>
        <v>0</v>
      </c>
      <c r="E3463" s="136">
        <f>Ocorrências!E3459</f>
        <v>0</v>
      </c>
      <c r="F3463" s="136">
        <f>Ocorrências!F3459</f>
        <v>0</v>
      </c>
      <c r="G3463" s="135">
        <f>Ocorrências!A3459</f>
        <v>0</v>
      </c>
      <c r="H3463" s="136">
        <f>Ocorrências!H3459</f>
        <v>0</v>
      </c>
    </row>
    <row r="3464" spans="1:8" x14ac:dyDescent="0.2">
      <c r="A3464" s="156">
        <f>Ocorrências!G3460</f>
        <v>0</v>
      </c>
      <c r="B3464" s="136">
        <f>Ocorrências!B3460</f>
        <v>0</v>
      </c>
      <c r="C3464" s="136">
        <f>Ocorrências!C3460</f>
        <v>0</v>
      </c>
      <c r="D3464" s="136">
        <f>Ocorrências!D3460</f>
        <v>0</v>
      </c>
      <c r="E3464" s="136">
        <f>Ocorrências!E3460</f>
        <v>0</v>
      </c>
      <c r="F3464" s="136">
        <f>Ocorrências!F3460</f>
        <v>0</v>
      </c>
      <c r="G3464" s="135">
        <f>Ocorrências!A3460</f>
        <v>0</v>
      </c>
      <c r="H3464" s="136">
        <f>Ocorrências!H3460</f>
        <v>0</v>
      </c>
    </row>
    <row r="3465" spans="1:8" x14ac:dyDescent="0.2">
      <c r="A3465" s="156">
        <f>Ocorrências!G3461</f>
        <v>0</v>
      </c>
      <c r="B3465" s="136">
        <f>Ocorrências!B3461</f>
        <v>0</v>
      </c>
      <c r="C3465" s="136">
        <f>Ocorrências!C3461</f>
        <v>0</v>
      </c>
      <c r="D3465" s="136">
        <f>Ocorrências!D3461</f>
        <v>0</v>
      </c>
      <c r="E3465" s="136">
        <f>Ocorrências!E3461</f>
        <v>0</v>
      </c>
      <c r="F3465" s="136">
        <f>Ocorrências!F3461</f>
        <v>0</v>
      </c>
      <c r="G3465" s="135">
        <f>Ocorrências!A3461</f>
        <v>0</v>
      </c>
      <c r="H3465" s="136">
        <f>Ocorrências!H3461</f>
        <v>0</v>
      </c>
    </row>
    <row r="3466" spans="1:8" x14ac:dyDescent="0.2">
      <c r="A3466" s="156">
        <f>Ocorrências!G3462</f>
        <v>0</v>
      </c>
      <c r="B3466" s="136">
        <f>Ocorrências!B3462</f>
        <v>0</v>
      </c>
      <c r="C3466" s="136">
        <f>Ocorrências!C3462</f>
        <v>0</v>
      </c>
      <c r="D3466" s="136">
        <f>Ocorrências!D3462</f>
        <v>0</v>
      </c>
      <c r="E3466" s="136">
        <f>Ocorrências!E3462</f>
        <v>0</v>
      </c>
      <c r="F3466" s="136">
        <f>Ocorrências!F3462</f>
        <v>0</v>
      </c>
      <c r="G3466" s="135">
        <f>Ocorrências!A3462</f>
        <v>0</v>
      </c>
      <c r="H3466" s="136">
        <f>Ocorrências!H3462</f>
        <v>0</v>
      </c>
    </row>
    <row r="3467" spans="1:8" x14ac:dyDescent="0.2">
      <c r="A3467" s="156">
        <f>Ocorrências!G3463</f>
        <v>0</v>
      </c>
      <c r="B3467" s="136">
        <f>Ocorrências!B3463</f>
        <v>0</v>
      </c>
      <c r="C3467" s="136">
        <f>Ocorrências!C3463</f>
        <v>0</v>
      </c>
      <c r="D3467" s="136">
        <f>Ocorrências!D3463</f>
        <v>0</v>
      </c>
      <c r="E3467" s="136">
        <f>Ocorrências!E3463</f>
        <v>0</v>
      </c>
      <c r="F3467" s="136">
        <f>Ocorrências!F3463</f>
        <v>0</v>
      </c>
      <c r="G3467" s="135">
        <f>Ocorrências!A3463</f>
        <v>0</v>
      </c>
      <c r="H3467" s="136">
        <f>Ocorrências!H3463</f>
        <v>0</v>
      </c>
    </row>
    <row r="3468" spans="1:8" x14ac:dyDescent="0.2">
      <c r="A3468" s="156">
        <f>Ocorrências!G3464</f>
        <v>0</v>
      </c>
      <c r="B3468" s="136">
        <f>Ocorrências!B3464</f>
        <v>0</v>
      </c>
      <c r="C3468" s="136">
        <f>Ocorrências!C3464</f>
        <v>0</v>
      </c>
      <c r="D3468" s="136">
        <f>Ocorrências!D3464</f>
        <v>0</v>
      </c>
      <c r="E3468" s="136">
        <f>Ocorrências!E3464</f>
        <v>0</v>
      </c>
      <c r="F3468" s="136">
        <f>Ocorrências!F3464</f>
        <v>0</v>
      </c>
      <c r="G3468" s="135">
        <f>Ocorrências!A3464</f>
        <v>0</v>
      </c>
      <c r="H3468" s="136">
        <f>Ocorrências!H3464</f>
        <v>0</v>
      </c>
    </row>
    <row r="3469" spans="1:8" x14ac:dyDescent="0.2">
      <c r="A3469" s="156">
        <f>Ocorrências!G3465</f>
        <v>0</v>
      </c>
      <c r="B3469" s="136">
        <f>Ocorrências!B3465</f>
        <v>0</v>
      </c>
      <c r="C3469" s="136">
        <f>Ocorrências!C3465</f>
        <v>0</v>
      </c>
      <c r="D3469" s="136">
        <f>Ocorrências!D3465</f>
        <v>0</v>
      </c>
      <c r="E3469" s="136">
        <f>Ocorrências!E3465</f>
        <v>0</v>
      </c>
      <c r="F3469" s="136">
        <f>Ocorrências!F3465</f>
        <v>0</v>
      </c>
      <c r="G3469" s="135">
        <f>Ocorrências!A3465</f>
        <v>0</v>
      </c>
      <c r="H3469" s="136">
        <f>Ocorrências!H3465</f>
        <v>0</v>
      </c>
    </row>
    <row r="3470" spans="1:8" x14ac:dyDescent="0.2">
      <c r="A3470" s="156">
        <f>Ocorrências!G3466</f>
        <v>0</v>
      </c>
      <c r="B3470" s="136">
        <f>Ocorrências!B3466</f>
        <v>0</v>
      </c>
      <c r="C3470" s="136">
        <f>Ocorrências!C3466</f>
        <v>0</v>
      </c>
      <c r="D3470" s="136">
        <f>Ocorrências!D3466</f>
        <v>0</v>
      </c>
      <c r="E3470" s="136">
        <f>Ocorrências!E3466</f>
        <v>0</v>
      </c>
      <c r="F3470" s="136">
        <f>Ocorrências!F3466</f>
        <v>0</v>
      </c>
      <c r="G3470" s="135">
        <f>Ocorrências!A3466</f>
        <v>0</v>
      </c>
      <c r="H3470" s="136">
        <f>Ocorrências!H3466</f>
        <v>0</v>
      </c>
    </row>
    <row r="3471" spans="1:8" x14ac:dyDescent="0.2">
      <c r="A3471" s="156">
        <f>Ocorrências!G3467</f>
        <v>0</v>
      </c>
      <c r="B3471" s="136">
        <f>Ocorrências!B3467</f>
        <v>0</v>
      </c>
      <c r="C3471" s="136">
        <f>Ocorrências!C3467</f>
        <v>0</v>
      </c>
      <c r="D3471" s="136">
        <f>Ocorrências!D3467</f>
        <v>0</v>
      </c>
      <c r="E3471" s="136">
        <f>Ocorrências!E3467</f>
        <v>0</v>
      </c>
      <c r="F3471" s="136">
        <f>Ocorrências!F3467</f>
        <v>0</v>
      </c>
      <c r="G3471" s="135">
        <f>Ocorrências!A3467</f>
        <v>0</v>
      </c>
      <c r="H3471" s="136">
        <f>Ocorrências!H3467</f>
        <v>0</v>
      </c>
    </row>
    <row r="3472" spans="1:8" x14ac:dyDescent="0.2">
      <c r="A3472" s="156">
        <f>Ocorrências!G3468</f>
        <v>0</v>
      </c>
      <c r="B3472" s="136">
        <f>Ocorrências!B3468</f>
        <v>0</v>
      </c>
      <c r="C3472" s="136">
        <f>Ocorrências!C3468</f>
        <v>0</v>
      </c>
      <c r="D3472" s="136">
        <f>Ocorrências!D3468</f>
        <v>0</v>
      </c>
      <c r="E3472" s="136">
        <f>Ocorrências!E3468</f>
        <v>0</v>
      </c>
      <c r="F3472" s="136">
        <f>Ocorrências!F3468</f>
        <v>0</v>
      </c>
      <c r="G3472" s="135">
        <f>Ocorrências!A3468</f>
        <v>0</v>
      </c>
      <c r="H3472" s="136">
        <f>Ocorrências!H3468</f>
        <v>0</v>
      </c>
    </row>
    <row r="3473" spans="1:8" x14ac:dyDescent="0.2">
      <c r="A3473" s="156">
        <f>Ocorrências!G3469</f>
        <v>0</v>
      </c>
      <c r="B3473" s="136">
        <f>Ocorrências!B3469</f>
        <v>0</v>
      </c>
      <c r="C3473" s="136">
        <f>Ocorrências!C3469</f>
        <v>0</v>
      </c>
      <c r="D3473" s="136">
        <f>Ocorrências!D3469</f>
        <v>0</v>
      </c>
      <c r="E3473" s="136">
        <f>Ocorrências!E3469</f>
        <v>0</v>
      </c>
      <c r="F3473" s="136">
        <f>Ocorrências!F3469</f>
        <v>0</v>
      </c>
      <c r="G3473" s="135">
        <f>Ocorrências!A3469</f>
        <v>0</v>
      </c>
      <c r="H3473" s="136">
        <f>Ocorrências!H3469</f>
        <v>0</v>
      </c>
    </row>
    <row r="3474" spans="1:8" x14ac:dyDescent="0.2">
      <c r="A3474" s="156">
        <f>Ocorrências!G3470</f>
        <v>0</v>
      </c>
      <c r="B3474" s="136">
        <f>Ocorrências!B3470</f>
        <v>0</v>
      </c>
      <c r="C3474" s="136">
        <f>Ocorrências!C3470</f>
        <v>0</v>
      </c>
      <c r="D3474" s="136">
        <f>Ocorrências!D3470</f>
        <v>0</v>
      </c>
      <c r="E3474" s="136">
        <f>Ocorrências!E3470</f>
        <v>0</v>
      </c>
      <c r="F3474" s="136">
        <f>Ocorrências!F3470</f>
        <v>0</v>
      </c>
      <c r="G3474" s="135">
        <f>Ocorrências!A3470</f>
        <v>0</v>
      </c>
      <c r="H3474" s="136">
        <f>Ocorrências!H3470</f>
        <v>0</v>
      </c>
    </row>
    <row r="3475" spans="1:8" x14ac:dyDescent="0.2">
      <c r="A3475" s="156">
        <f>Ocorrências!G3471</f>
        <v>0</v>
      </c>
      <c r="B3475" s="136">
        <f>Ocorrências!B3471</f>
        <v>0</v>
      </c>
      <c r="C3475" s="136">
        <f>Ocorrências!C3471</f>
        <v>0</v>
      </c>
      <c r="D3475" s="136">
        <f>Ocorrências!D3471</f>
        <v>0</v>
      </c>
      <c r="E3475" s="136">
        <f>Ocorrências!E3471</f>
        <v>0</v>
      </c>
      <c r="F3475" s="136">
        <f>Ocorrências!F3471</f>
        <v>0</v>
      </c>
      <c r="G3475" s="135">
        <f>Ocorrências!A3471</f>
        <v>0</v>
      </c>
      <c r="H3475" s="136">
        <f>Ocorrências!H3471</f>
        <v>0</v>
      </c>
    </row>
    <row r="3476" spans="1:8" x14ac:dyDescent="0.2">
      <c r="A3476" s="156">
        <f>Ocorrências!G3472</f>
        <v>0</v>
      </c>
      <c r="B3476" s="136">
        <f>Ocorrências!B3472</f>
        <v>0</v>
      </c>
      <c r="C3476" s="136">
        <f>Ocorrências!C3472</f>
        <v>0</v>
      </c>
      <c r="D3476" s="136">
        <f>Ocorrências!D3472</f>
        <v>0</v>
      </c>
      <c r="E3476" s="136">
        <f>Ocorrências!E3472</f>
        <v>0</v>
      </c>
      <c r="F3476" s="136">
        <f>Ocorrências!F3472</f>
        <v>0</v>
      </c>
      <c r="G3476" s="135">
        <f>Ocorrências!A3472</f>
        <v>0</v>
      </c>
      <c r="H3476" s="136">
        <f>Ocorrências!H3472</f>
        <v>0</v>
      </c>
    </row>
    <row r="3477" spans="1:8" x14ac:dyDescent="0.2">
      <c r="A3477" s="156">
        <f>Ocorrências!G3473</f>
        <v>0</v>
      </c>
      <c r="B3477" s="136">
        <f>Ocorrências!B3473</f>
        <v>0</v>
      </c>
      <c r="C3477" s="136">
        <f>Ocorrências!C3473</f>
        <v>0</v>
      </c>
      <c r="D3477" s="136">
        <f>Ocorrências!D3473</f>
        <v>0</v>
      </c>
      <c r="E3477" s="136">
        <f>Ocorrências!E3473</f>
        <v>0</v>
      </c>
      <c r="F3477" s="136">
        <f>Ocorrências!F3473</f>
        <v>0</v>
      </c>
      <c r="G3477" s="135">
        <f>Ocorrências!A3473</f>
        <v>0</v>
      </c>
      <c r="H3477" s="136">
        <f>Ocorrências!H3473</f>
        <v>0</v>
      </c>
    </row>
    <row r="3478" spans="1:8" x14ac:dyDescent="0.2">
      <c r="A3478" s="156">
        <f>Ocorrências!G3474</f>
        <v>0</v>
      </c>
      <c r="B3478" s="136">
        <f>Ocorrências!B3474</f>
        <v>0</v>
      </c>
      <c r="C3478" s="136">
        <f>Ocorrências!C3474</f>
        <v>0</v>
      </c>
      <c r="D3478" s="136">
        <f>Ocorrências!D3474</f>
        <v>0</v>
      </c>
      <c r="E3478" s="136">
        <f>Ocorrências!E3474</f>
        <v>0</v>
      </c>
      <c r="F3478" s="136">
        <f>Ocorrências!F3474</f>
        <v>0</v>
      </c>
      <c r="G3478" s="135">
        <f>Ocorrências!A3474</f>
        <v>0</v>
      </c>
      <c r="H3478" s="136">
        <f>Ocorrências!H3474</f>
        <v>0</v>
      </c>
    </row>
    <row r="3479" spans="1:8" x14ac:dyDescent="0.2">
      <c r="A3479" s="156">
        <f>Ocorrências!G3475</f>
        <v>0</v>
      </c>
      <c r="B3479" s="136">
        <f>Ocorrências!B3475</f>
        <v>0</v>
      </c>
      <c r="C3479" s="136">
        <f>Ocorrências!C3475</f>
        <v>0</v>
      </c>
      <c r="D3479" s="136">
        <f>Ocorrências!D3475</f>
        <v>0</v>
      </c>
      <c r="E3479" s="136">
        <f>Ocorrências!E3475</f>
        <v>0</v>
      </c>
      <c r="F3479" s="136">
        <f>Ocorrências!F3475</f>
        <v>0</v>
      </c>
      <c r="G3479" s="135">
        <f>Ocorrências!A3475</f>
        <v>0</v>
      </c>
      <c r="H3479" s="136">
        <f>Ocorrências!H3475</f>
        <v>0</v>
      </c>
    </row>
    <row r="3480" spans="1:8" x14ac:dyDescent="0.2">
      <c r="A3480" s="156">
        <f>Ocorrências!G3476</f>
        <v>0</v>
      </c>
      <c r="B3480" s="136">
        <f>Ocorrências!B3476</f>
        <v>0</v>
      </c>
      <c r="C3480" s="136">
        <f>Ocorrências!C3476</f>
        <v>0</v>
      </c>
      <c r="D3480" s="136">
        <f>Ocorrências!D3476</f>
        <v>0</v>
      </c>
      <c r="E3480" s="136">
        <f>Ocorrências!E3476</f>
        <v>0</v>
      </c>
      <c r="F3480" s="136">
        <f>Ocorrências!F3476</f>
        <v>0</v>
      </c>
      <c r="G3480" s="135">
        <f>Ocorrências!A3476</f>
        <v>0</v>
      </c>
      <c r="H3480" s="136">
        <f>Ocorrências!H3476</f>
        <v>0</v>
      </c>
    </row>
    <row r="3481" spans="1:8" x14ac:dyDescent="0.2">
      <c r="A3481" s="156">
        <f>Ocorrências!G3477</f>
        <v>0</v>
      </c>
      <c r="B3481" s="136">
        <f>Ocorrências!B3477</f>
        <v>0</v>
      </c>
      <c r="C3481" s="136">
        <f>Ocorrências!C3477</f>
        <v>0</v>
      </c>
      <c r="D3481" s="136">
        <f>Ocorrências!D3477</f>
        <v>0</v>
      </c>
      <c r="E3481" s="136">
        <f>Ocorrências!E3477</f>
        <v>0</v>
      </c>
      <c r="F3481" s="136">
        <f>Ocorrências!F3477</f>
        <v>0</v>
      </c>
      <c r="G3481" s="135">
        <f>Ocorrências!A3477</f>
        <v>0</v>
      </c>
      <c r="H3481" s="136">
        <f>Ocorrências!H3477</f>
        <v>0</v>
      </c>
    </row>
    <row r="3482" spans="1:8" x14ac:dyDescent="0.2">
      <c r="A3482" s="156">
        <f>Ocorrências!G3478</f>
        <v>0</v>
      </c>
      <c r="B3482" s="136">
        <f>Ocorrências!B3478</f>
        <v>0</v>
      </c>
      <c r="C3482" s="136">
        <f>Ocorrências!C3478</f>
        <v>0</v>
      </c>
      <c r="D3482" s="136">
        <f>Ocorrências!D3478</f>
        <v>0</v>
      </c>
      <c r="E3482" s="136">
        <f>Ocorrências!E3478</f>
        <v>0</v>
      </c>
      <c r="F3482" s="136">
        <f>Ocorrências!F3478</f>
        <v>0</v>
      </c>
      <c r="G3482" s="135">
        <f>Ocorrências!A3478</f>
        <v>0</v>
      </c>
      <c r="H3482" s="136">
        <f>Ocorrências!H3478</f>
        <v>0</v>
      </c>
    </row>
    <row r="3483" spans="1:8" x14ac:dyDescent="0.2">
      <c r="A3483" s="156">
        <f>Ocorrências!G3479</f>
        <v>0</v>
      </c>
      <c r="B3483" s="136">
        <f>Ocorrências!B3479</f>
        <v>0</v>
      </c>
      <c r="C3483" s="136">
        <f>Ocorrências!C3479</f>
        <v>0</v>
      </c>
      <c r="D3483" s="136">
        <f>Ocorrências!D3479</f>
        <v>0</v>
      </c>
      <c r="E3483" s="136">
        <f>Ocorrências!E3479</f>
        <v>0</v>
      </c>
      <c r="F3483" s="136">
        <f>Ocorrências!F3479</f>
        <v>0</v>
      </c>
      <c r="G3483" s="135">
        <f>Ocorrências!A3479</f>
        <v>0</v>
      </c>
      <c r="H3483" s="136">
        <f>Ocorrências!H3479</f>
        <v>0</v>
      </c>
    </row>
    <row r="3484" spans="1:8" x14ac:dyDescent="0.2">
      <c r="A3484" s="156">
        <f>Ocorrências!G3480</f>
        <v>0</v>
      </c>
      <c r="B3484" s="136">
        <f>Ocorrências!B3480</f>
        <v>0</v>
      </c>
      <c r="C3484" s="136">
        <f>Ocorrências!C3480</f>
        <v>0</v>
      </c>
      <c r="D3484" s="136">
        <f>Ocorrências!D3480</f>
        <v>0</v>
      </c>
      <c r="E3484" s="136">
        <f>Ocorrências!E3480</f>
        <v>0</v>
      </c>
      <c r="F3484" s="136">
        <f>Ocorrências!F3480</f>
        <v>0</v>
      </c>
      <c r="G3484" s="135">
        <f>Ocorrências!A3480</f>
        <v>0</v>
      </c>
      <c r="H3484" s="136">
        <f>Ocorrências!H3480</f>
        <v>0</v>
      </c>
    </row>
    <row r="3485" spans="1:8" x14ac:dyDescent="0.2">
      <c r="A3485" s="156">
        <f>Ocorrências!G3481</f>
        <v>0</v>
      </c>
      <c r="B3485" s="136">
        <f>Ocorrências!B3481</f>
        <v>0</v>
      </c>
      <c r="C3485" s="136">
        <f>Ocorrências!C3481</f>
        <v>0</v>
      </c>
      <c r="D3485" s="136">
        <f>Ocorrências!D3481</f>
        <v>0</v>
      </c>
      <c r="E3485" s="136">
        <f>Ocorrências!E3481</f>
        <v>0</v>
      </c>
      <c r="F3485" s="136">
        <f>Ocorrências!F3481</f>
        <v>0</v>
      </c>
      <c r="G3485" s="135">
        <f>Ocorrências!A3481</f>
        <v>0</v>
      </c>
      <c r="H3485" s="136">
        <f>Ocorrências!H3481</f>
        <v>0</v>
      </c>
    </row>
    <row r="3486" spans="1:8" x14ac:dyDescent="0.2">
      <c r="A3486" s="156">
        <f>Ocorrências!G3482</f>
        <v>0</v>
      </c>
      <c r="B3486" s="136">
        <f>Ocorrências!B3482</f>
        <v>0</v>
      </c>
      <c r="C3486" s="136">
        <f>Ocorrências!C3482</f>
        <v>0</v>
      </c>
      <c r="D3486" s="136">
        <f>Ocorrências!D3482</f>
        <v>0</v>
      </c>
      <c r="E3486" s="136">
        <f>Ocorrências!E3482</f>
        <v>0</v>
      </c>
      <c r="F3486" s="136">
        <f>Ocorrências!F3482</f>
        <v>0</v>
      </c>
      <c r="G3486" s="135">
        <f>Ocorrências!A3482</f>
        <v>0</v>
      </c>
      <c r="H3486" s="136">
        <f>Ocorrências!H3482</f>
        <v>0</v>
      </c>
    </row>
    <row r="3487" spans="1:8" x14ac:dyDescent="0.2">
      <c r="A3487" s="156">
        <f>Ocorrências!G3483</f>
        <v>0</v>
      </c>
      <c r="B3487" s="136">
        <f>Ocorrências!B3483</f>
        <v>0</v>
      </c>
      <c r="C3487" s="136">
        <f>Ocorrências!C3483</f>
        <v>0</v>
      </c>
      <c r="D3487" s="136">
        <f>Ocorrências!D3483</f>
        <v>0</v>
      </c>
      <c r="E3487" s="136">
        <f>Ocorrências!E3483</f>
        <v>0</v>
      </c>
      <c r="F3487" s="136">
        <f>Ocorrências!F3483</f>
        <v>0</v>
      </c>
      <c r="G3487" s="135">
        <f>Ocorrências!A3483</f>
        <v>0</v>
      </c>
      <c r="H3487" s="136">
        <f>Ocorrências!H3483</f>
        <v>0</v>
      </c>
    </row>
    <row r="3488" spans="1:8" x14ac:dyDescent="0.2">
      <c r="A3488" s="156">
        <f>Ocorrências!G3484</f>
        <v>0</v>
      </c>
      <c r="B3488" s="136">
        <f>Ocorrências!B3484</f>
        <v>0</v>
      </c>
      <c r="C3488" s="136">
        <f>Ocorrências!C3484</f>
        <v>0</v>
      </c>
      <c r="D3488" s="136">
        <f>Ocorrências!D3484</f>
        <v>0</v>
      </c>
      <c r="E3488" s="136">
        <f>Ocorrências!E3484</f>
        <v>0</v>
      </c>
      <c r="F3488" s="136">
        <f>Ocorrências!F3484</f>
        <v>0</v>
      </c>
      <c r="G3488" s="135">
        <f>Ocorrências!A3484</f>
        <v>0</v>
      </c>
      <c r="H3488" s="136">
        <f>Ocorrências!H3484</f>
        <v>0</v>
      </c>
    </row>
    <row r="3489" spans="1:8" x14ac:dyDescent="0.2">
      <c r="A3489" s="156">
        <f>Ocorrências!G3485</f>
        <v>0</v>
      </c>
      <c r="B3489" s="136">
        <f>Ocorrências!B3485</f>
        <v>0</v>
      </c>
      <c r="C3489" s="136">
        <f>Ocorrências!C3485</f>
        <v>0</v>
      </c>
      <c r="D3489" s="136">
        <f>Ocorrências!D3485</f>
        <v>0</v>
      </c>
      <c r="E3489" s="136">
        <f>Ocorrências!E3485</f>
        <v>0</v>
      </c>
      <c r="F3489" s="136">
        <f>Ocorrências!F3485</f>
        <v>0</v>
      </c>
      <c r="G3489" s="135">
        <f>Ocorrências!A3485</f>
        <v>0</v>
      </c>
      <c r="H3489" s="136">
        <f>Ocorrências!H3485</f>
        <v>0</v>
      </c>
    </row>
    <row r="3490" spans="1:8" x14ac:dyDescent="0.2">
      <c r="A3490" s="156">
        <f>Ocorrências!G3486</f>
        <v>0</v>
      </c>
      <c r="B3490" s="136">
        <f>Ocorrências!B3486</f>
        <v>0</v>
      </c>
      <c r="C3490" s="136">
        <f>Ocorrências!C3486</f>
        <v>0</v>
      </c>
      <c r="D3490" s="136">
        <f>Ocorrências!D3486</f>
        <v>0</v>
      </c>
      <c r="E3490" s="136">
        <f>Ocorrências!E3486</f>
        <v>0</v>
      </c>
      <c r="F3490" s="136">
        <f>Ocorrências!F3486</f>
        <v>0</v>
      </c>
      <c r="G3490" s="135">
        <f>Ocorrências!A3486</f>
        <v>0</v>
      </c>
      <c r="H3490" s="136">
        <f>Ocorrências!H3486</f>
        <v>0</v>
      </c>
    </row>
    <row r="3491" spans="1:8" x14ac:dyDescent="0.2">
      <c r="A3491" s="156">
        <f>Ocorrências!G3487</f>
        <v>0</v>
      </c>
      <c r="B3491" s="136">
        <f>Ocorrências!B3487</f>
        <v>0</v>
      </c>
      <c r="C3491" s="136">
        <f>Ocorrências!C3487</f>
        <v>0</v>
      </c>
      <c r="D3491" s="136">
        <f>Ocorrências!D3487</f>
        <v>0</v>
      </c>
      <c r="E3491" s="136">
        <f>Ocorrências!E3487</f>
        <v>0</v>
      </c>
      <c r="F3491" s="136">
        <f>Ocorrências!F3487</f>
        <v>0</v>
      </c>
      <c r="G3491" s="135">
        <f>Ocorrências!A3487</f>
        <v>0</v>
      </c>
      <c r="H3491" s="136">
        <f>Ocorrências!H3487</f>
        <v>0</v>
      </c>
    </row>
    <row r="3492" spans="1:8" x14ac:dyDescent="0.2">
      <c r="A3492" s="156">
        <f>Ocorrências!G3488</f>
        <v>0</v>
      </c>
      <c r="B3492" s="136">
        <f>Ocorrências!B3488</f>
        <v>0</v>
      </c>
      <c r="C3492" s="136">
        <f>Ocorrências!C3488</f>
        <v>0</v>
      </c>
      <c r="D3492" s="136">
        <f>Ocorrências!D3488</f>
        <v>0</v>
      </c>
      <c r="E3492" s="136">
        <f>Ocorrências!E3488</f>
        <v>0</v>
      </c>
      <c r="F3492" s="136">
        <f>Ocorrências!F3488</f>
        <v>0</v>
      </c>
      <c r="G3492" s="135">
        <f>Ocorrências!A3488</f>
        <v>0</v>
      </c>
      <c r="H3492" s="136">
        <f>Ocorrências!H3488</f>
        <v>0</v>
      </c>
    </row>
    <row r="3493" spans="1:8" x14ac:dyDescent="0.2">
      <c r="A3493" s="156">
        <f>Ocorrências!G3489</f>
        <v>0</v>
      </c>
      <c r="B3493" s="136">
        <f>Ocorrências!B3489</f>
        <v>0</v>
      </c>
      <c r="C3493" s="136">
        <f>Ocorrências!C3489</f>
        <v>0</v>
      </c>
      <c r="D3493" s="136">
        <f>Ocorrências!D3489</f>
        <v>0</v>
      </c>
      <c r="E3493" s="136">
        <f>Ocorrências!E3489</f>
        <v>0</v>
      </c>
      <c r="F3493" s="136">
        <f>Ocorrências!F3489</f>
        <v>0</v>
      </c>
      <c r="G3493" s="135">
        <f>Ocorrências!A3489</f>
        <v>0</v>
      </c>
      <c r="H3493" s="136">
        <f>Ocorrências!H3489</f>
        <v>0</v>
      </c>
    </row>
    <row r="3494" spans="1:8" x14ac:dyDescent="0.2">
      <c r="A3494" s="156">
        <f>Ocorrências!G3490</f>
        <v>0</v>
      </c>
      <c r="B3494" s="136">
        <f>Ocorrências!B3490</f>
        <v>0</v>
      </c>
      <c r="C3494" s="136">
        <f>Ocorrências!C3490</f>
        <v>0</v>
      </c>
      <c r="D3494" s="136">
        <f>Ocorrências!D3490</f>
        <v>0</v>
      </c>
      <c r="E3494" s="136">
        <f>Ocorrências!E3490</f>
        <v>0</v>
      </c>
      <c r="F3494" s="136">
        <f>Ocorrências!F3490</f>
        <v>0</v>
      </c>
      <c r="G3494" s="135">
        <f>Ocorrências!A3490</f>
        <v>0</v>
      </c>
      <c r="H3494" s="136">
        <f>Ocorrências!H3490</f>
        <v>0</v>
      </c>
    </row>
    <row r="3495" spans="1:8" x14ac:dyDescent="0.2">
      <c r="A3495" s="156">
        <f>Ocorrências!G3491</f>
        <v>0</v>
      </c>
      <c r="B3495" s="136">
        <f>Ocorrências!B3491</f>
        <v>0</v>
      </c>
      <c r="C3495" s="136">
        <f>Ocorrências!C3491</f>
        <v>0</v>
      </c>
      <c r="D3495" s="136">
        <f>Ocorrências!D3491</f>
        <v>0</v>
      </c>
      <c r="E3495" s="136">
        <f>Ocorrências!E3491</f>
        <v>0</v>
      </c>
      <c r="F3495" s="136">
        <f>Ocorrências!F3491</f>
        <v>0</v>
      </c>
      <c r="G3495" s="135">
        <f>Ocorrências!A3491</f>
        <v>0</v>
      </c>
      <c r="H3495" s="136">
        <f>Ocorrências!H3491</f>
        <v>0</v>
      </c>
    </row>
    <row r="3496" spans="1:8" x14ac:dyDescent="0.2">
      <c r="A3496" s="156">
        <f>Ocorrências!G3492</f>
        <v>0</v>
      </c>
      <c r="B3496" s="136">
        <f>Ocorrências!B3492</f>
        <v>0</v>
      </c>
      <c r="C3496" s="136">
        <f>Ocorrências!C3492</f>
        <v>0</v>
      </c>
      <c r="D3496" s="136">
        <f>Ocorrências!D3492</f>
        <v>0</v>
      </c>
      <c r="E3496" s="136">
        <f>Ocorrências!E3492</f>
        <v>0</v>
      </c>
      <c r="F3496" s="136">
        <f>Ocorrências!F3492</f>
        <v>0</v>
      </c>
      <c r="G3496" s="135">
        <f>Ocorrências!A3492</f>
        <v>0</v>
      </c>
      <c r="H3496" s="136">
        <f>Ocorrências!H3492</f>
        <v>0</v>
      </c>
    </row>
    <row r="3497" spans="1:8" x14ac:dyDescent="0.2">
      <c r="A3497" s="156">
        <f>Ocorrências!G3493</f>
        <v>0</v>
      </c>
      <c r="B3497" s="136">
        <f>Ocorrências!B3493</f>
        <v>0</v>
      </c>
      <c r="C3497" s="136">
        <f>Ocorrências!C3493</f>
        <v>0</v>
      </c>
      <c r="D3497" s="136">
        <f>Ocorrências!D3493</f>
        <v>0</v>
      </c>
      <c r="E3497" s="136">
        <f>Ocorrências!E3493</f>
        <v>0</v>
      </c>
      <c r="F3497" s="136">
        <f>Ocorrências!F3493</f>
        <v>0</v>
      </c>
      <c r="G3497" s="135">
        <f>Ocorrências!A3493</f>
        <v>0</v>
      </c>
      <c r="H3497" s="136">
        <f>Ocorrências!H3493</f>
        <v>0</v>
      </c>
    </row>
    <row r="3498" spans="1:8" x14ac:dyDescent="0.2">
      <c r="A3498" s="156">
        <f>Ocorrências!G3494</f>
        <v>0</v>
      </c>
      <c r="B3498" s="136">
        <f>Ocorrências!B3494</f>
        <v>0</v>
      </c>
      <c r="C3498" s="136">
        <f>Ocorrências!C3494</f>
        <v>0</v>
      </c>
      <c r="D3498" s="136">
        <f>Ocorrências!D3494</f>
        <v>0</v>
      </c>
      <c r="E3498" s="136">
        <f>Ocorrências!E3494</f>
        <v>0</v>
      </c>
      <c r="F3498" s="136">
        <f>Ocorrências!F3494</f>
        <v>0</v>
      </c>
      <c r="G3498" s="135">
        <f>Ocorrências!A3494</f>
        <v>0</v>
      </c>
      <c r="H3498" s="136">
        <f>Ocorrências!H3494</f>
        <v>0</v>
      </c>
    </row>
    <row r="3499" spans="1:8" x14ac:dyDescent="0.2">
      <c r="A3499" s="156">
        <f>Ocorrências!G3495</f>
        <v>0</v>
      </c>
      <c r="B3499" s="136">
        <f>Ocorrências!B3495</f>
        <v>0</v>
      </c>
      <c r="C3499" s="136">
        <f>Ocorrências!C3495</f>
        <v>0</v>
      </c>
      <c r="D3499" s="136">
        <f>Ocorrências!D3495</f>
        <v>0</v>
      </c>
      <c r="E3499" s="136">
        <f>Ocorrências!E3495</f>
        <v>0</v>
      </c>
      <c r="F3499" s="136">
        <f>Ocorrências!F3495</f>
        <v>0</v>
      </c>
      <c r="G3499" s="135">
        <f>Ocorrências!A3495</f>
        <v>0</v>
      </c>
      <c r="H3499" s="136">
        <f>Ocorrências!H3495</f>
        <v>0</v>
      </c>
    </row>
    <row r="3500" spans="1:8" x14ac:dyDescent="0.2">
      <c r="A3500" s="156">
        <f>Ocorrências!G3496</f>
        <v>0</v>
      </c>
      <c r="B3500" s="136">
        <f>Ocorrências!B3496</f>
        <v>0</v>
      </c>
      <c r="C3500" s="136">
        <f>Ocorrências!C3496</f>
        <v>0</v>
      </c>
      <c r="D3500" s="136">
        <f>Ocorrências!D3496</f>
        <v>0</v>
      </c>
      <c r="E3500" s="136">
        <f>Ocorrências!E3496</f>
        <v>0</v>
      </c>
      <c r="F3500" s="136">
        <f>Ocorrências!F3496</f>
        <v>0</v>
      </c>
      <c r="G3500" s="135">
        <f>Ocorrências!A3496</f>
        <v>0</v>
      </c>
      <c r="H3500" s="136">
        <f>Ocorrências!H3496</f>
        <v>0</v>
      </c>
    </row>
    <row r="3501" spans="1:8" x14ac:dyDescent="0.2">
      <c r="A3501" s="156">
        <f>Ocorrências!G3497</f>
        <v>0</v>
      </c>
      <c r="B3501" s="136">
        <f>Ocorrências!B3497</f>
        <v>0</v>
      </c>
      <c r="C3501" s="136">
        <f>Ocorrências!C3497</f>
        <v>0</v>
      </c>
      <c r="D3501" s="136">
        <f>Ocorrências!D3497</f>
        <v>0</v>
      </c>
      <c r="E3501" s="136">
        <f>Ocorrências!E3497</f>
        <v>0</v>
      </c>
      <c r="F3501" s="136">
        <f>Ocorrências!F3497</f>
        <v>0</v>
      </c>
      <c r="G3501" s="135">
        <f>Ocorrências!A3497</f>
        <v>0</v>
      </c>
      <c r="H3501" s="136">
        <f>Ocorrências!H3497</f>
        <v>0</v>
      </c>
    </row>
    <row r="3502" spans="1:8" x14ac:dyDescent="0.2">
      <c r="A3502" s="156">
        <f>Ocorrências!G3498</f>
        <v>0</v>
      </c>
      <c r="B3502" s="136">
        <f>Ocorrências!B3498</f>
        <v>0</v>
      </c>
      <c r="C3502" s="136">
        <f>Ocorrências!C3498</f>
        <v>0</v>
      </c>
      <c r="D3502" s="136">
        <f>Ocorrências!D3498</f>
        <v>0</v>
      </c>
      <c r="E3502" s="136">
        <f>Ocorrências!E3498</f>
        <v>0</v>
      </c>
      <c r="F3502" s="136">
        <f>Ocorrências!F3498</f>
        <v>0</v>
      </c>
      <c r="G3502" s="135">
        <f>Ocorrências!A3498</f>
        <v>0</v>
      </c>
      <c r="H3502" s="136">
        <f>Ocorrências!H3498</f>
        <v>0</v>
      </c>
    </row>
    <row r="3503" spans="1:8" x14ac:dyDescent="0.2">
      <c r="A3503" s="156">
        <f>Ocorrências!G3499</f>
        <v>0</v>
      </c>
      <c r="B3503" s="136">
        <f>Ocorrências!B3499</f>
        <v>0</v>
      </c>
      <c r="C3503" s="136">
        <f>Ocorrências!C3499</f>
        <v>0</v>
      </c>
      <c r="D3503" s="136">
        <f>Ocorrências!D3499</f>
        <v>0</v>
      </c>
      <c r="E3503" s="136">
        <f>Ocorrências!E3499</f>
        <v>0</v>
      </c>
      <c r="F3503" s="136">
        <f>Ocorrências!F3499</f>
        <v>0</v>
      </c>
      <c r="G3503" s="135">
        <f>Ocorrências!A3499</f>
        <v>0</v>
      </c>
      <c r="H3503" s="136">
        <f>Ocorrências!H3499</f>
        <v>0</v>
      </c>
    </row>
    <row r="3504" spans="1:8" x14ac:dyDescent="0.2">
      <c r="A3504" s="156">
        <f>Ocorrências!G3500</f>
        <v>0</v>
      </c>
      <c r="B3504" s="136">
        <f>Ocorrências!B3500</f>
        <v>0</v>
      </c>
      <c r="C3504" s="136">
        <f>Ocorrências!C3500</f>
        <v>0</v>
      </c>
      <c r="D3504" s="136">
        <f>Ocorrências!D3500</f>
        <v>0</v>
      </c>
      <c r="E3504" s="136">
        <f>Ocorrências!E3500</f>
        <v>0</v>
      </c>
      <c r="F3504" s="136">
        <f>Ocorrências!F3500</f>
        <v>0</v>
      </c>
      <c r="G3504" s="135">
        <f>Ocorrências!A3500</f>
        <v>0</v>
      </c>
      <c r="H3504" s="136">
        <f>Ocorrências!H3500</f>
        <v>0</v>
      </c>
    </row>
    <row r="3505" spans="1:8" x14ac:dyDescent="0.2">
      <c r="A3505" s="156">
        <f>Ocorrências!G3501</f>
        <v>0</v>
      </c>
      <c r="B3505" s="136">
        <f>Ocorrências!B3501</f>
        <v>0</v>
      </c>
      <c r="C3505" s="136">
        <f>Ocorrências!C3501</f>
        <v>0</v>
      </c>
      <c r="D3505" s="136">
        <f>Ocorrências!D3501</f>
        <v>0</v>
      </c>
      <c r="E3505" s="136">
        <f>Ocorrências!E3501</f>
        <v>0</v>
      </c>
      <c r="F3505" s="136">
        <f>Ocorrências!F3501</f>
        <v>0</v>
      </c>
      <c r="G3505" s="135">
        <f>Ocorrências!A3501</f>
        <v>0</v>
      </c>
      <c r="H3505" s="136">
        <f>Ocorrências!H3501</f>
        <v>0</v>
      </c>
    </row>
    <row r="3506" spans="1:8" x14ac:dyDescent="0.2">
      <c r="A3506" s="156">
        <f>Ocorrências!G3502</f>
        <v>0</v>
      </c>
      <c r="B3506" s="136">
        <f>Ocorrências!B3502</f>
        <v>0</v>
      </c>
      <c r="C3506" s="136">
        <f>Ocorrências!C3502</f>
        <v>0</v>
      </c>
      <c r="D3506" s="136">
        <f>Ocorrências!D3502</f>
        <v>0</v>
      </c>
      <c r="E3506" s="136">
        <f>Ocorrências!E3502</f>
        <v>0</v>
      </c>
      <c r="F3506" s="136">
        <f>Ocorrências!F3502</f>
        <v>0</v>
      </c>
      <c r="G3506" s="135">
        <f>Ocorrências!A3502</f>
        <v>0</v>
      </c>
      <c r="H3506" s="136">
        <f>Ocorrências!H3502</f>
        <v>0</v>
      </c>
    </row>
    <row r="3507" spans="1:8" x14ac:dyDescent="0.2">
      <c r="A3507" s="156">
        <f>Ocorrências!G3503</f>
        <v>0</v>
      </c>
      <c r="B3507" s="136">
        <f>Ocorrências!B3503</f>
        <v>0</v>
      </c>
      <c r="C3507" s="136">
        <f>Ocorrências!C3503</f>
        <v>0</v>
      </c>
      <c r="D3507" s="136">
        <f>Ocorrências!D3503</f>
        <v>0</v>
      </c>
      <c r="E3507" s="136">
        <f>Ocorrências!E3503</f>
        <v>0</v>
      </c>
      <c r="F3507" s="136">
        <f>Ocorrências!F3503</f>
        <v>0</v>
      </c>
      <c r="G3507" s="135">
        <f>Ocorrências!A3503</f>
        <v>0</v>
      </c>
      <c r="H3507" s="136">
        <f>Ocorrências!H3503</f>
        <v>0</v>
      </c>
    </row>
    <row r="3508" spans="1:8" x14ac:dyDescent="0.2">
      <c r="A3508" s="156">
        <f>Ocorrências!G3504</f>
        <v>0</v>
      </c>
      <c r="B3508" s="136">
        <f>Ocorrências!B3504</f>
        <v>0</v>
      </c>
      <c r="C3508" s="136">
        <f>Ocorrências!C3504</f>
        <v>0</v>
      </c>
      <c r="D3508" s="136">
        <f>Ocorrências!D3504</f>
        <v>0</v>
      </c>
      <c r="E3508" s="136">
        <f>Ocorrências!E3504</f>
        <v>0</v>
      </c>
      <c r="F3508" s="136">
        <f>Ocorrências!F3504</f>
        <v>0</v>
      </c>
      <c r="G3508" s="135">
        <f>Ocorrências!A3504</f>
        <v>0</v>
      </c>
      <c r="H3508" s="136">
        <f>Ocorrências!H3504</f>
        <v>0</v>
      </c>
    </row>
    <row r="3509" spans="1:8" x14ac:dyDescent="0.2">
      <c r="A3509" s="156">
        <f>Ocorrências!G3505</f>
        <v>0</v>
      </c>
      <c r="B3509" s="136">
        <f>Ocorrências!B3505</f>
        <v>0</v>
      </c>
      <c r="C3509" s="136">
        <f>Ocorrências!C3505</f>
        <v>0</v>
      </c>
      <c r="D3509" s="136">
        <f>Ocorrências!D3505</f>
        <v>0</v>
      </c>
      <c r="E3509" s="136">
        <f>Ocorrências!E3505</f>
        <v>0</v>
      </c>
      <c r="F3509" s="136">
        <f>Ocorrências!F3505</f>
        <v>0</v>
      </c>
      <c r="G3509" s="135">
        <f>Ocorrências!A3505</f>
        <v>0</v>
      </c>
      <c r="H3509" s="136">
        <f>Ocorrências!H3505</f>
        <v>0</v>
      </c>
    </row>
    <row r="3510" spans="1:8" x14ac:dyDescent="0.2">
      <c r="A3510" s="156">
        <f>Ocorrências!G3506</f>
        <v>0</v>
      </c>
      <c r="B3510" s="136">
        <f>Ocorrências!B3506</f>
        <v>0</v>
      </c>
      <c r="C3510" s="136">
        <f>Ocorrências!C3506</f>
        <v>0</v>
      </c>
      <c r="D3510" s="136">
        <f>Ocorrências!D3506</f>
        <v>0</v>
      </c>
      <c r="E3510" s="136">
        <f>Ocorrências!E3506</f>
        <v>0</v>
      </c>
      <c r="F3510" s="136">
        <f>Ocorrências!F3506</f>
        <v>0</v>
      </c>
      <c r="G3510" s="135">
        <f>Ocorrências!A3506</f>
        <v>0</v>
      </c>
      <c r="H3510" s="136">
        <f>Ocorrências!H3506</f>
        <v>0</v>
      </c>
    </row>
    <row r="3511" spans="1:8" x14ac:dyDescent="0.2">
      <c r="A3511" s="156">
        <f>Ocorrências!G3507</f>
        <v>0</v>
      </c>
      <c r="B3511" s="136">
        <f>Ocorrências!B3507</f>
        <v>0</v>
      </c>
      <c r="C3511" s="136">
        <f>Ocorrências!C3507</f>
        <v>0</v>
      </c>
      <c r="D3511" s="136">
        <f>Ocorrências!D3507</f>
        <v>0</v>
      </c>
      <c r="E3511" s="136">
        <f>Ocorrências!E3507</f>
        <v>0</v>
      </c>
      <c r="F3511" s="136">
        <f>Ocorrências!F3507</f>
        <v>0</v>
      </c>
      <c r="G3511" s="135">
        <f>Ocorrências!A3507</f>
        <v>0</v>
      </c>
      <c r="H3511" s="136">
        <f>Ocorrências!H3507</f>
        <v>0</v>
      </c>
    </row>
    <row r="3512" spans="1:8" x14ac:dyDescent="0.2">
      <c r="A3512" s="156">
        <f>Ocorrências!G3508</f>
        <v>0</v>
      </c>
      <c r="B3512" s="136">
        <f>Ocorrências!B3508</f>
        <v>0</v>
      </c>
      <c r="C3512" s="136">
        <f>Ocorrências!C3508</f>
        <v>0</v>
      </c>
      <c r="D3512" s="136">
        <f>Ocorrências!D3508</f>
        <v>0</v>
      </c>
      <c r="E3512" s="136">
        <f>Ocorrências!E3508</f>
        <v>0</v>
      </c>
      <c r="F3512" s="136">
        <f>Ocorrências!F3508</f>
        <v>0</v>
      </c>
      <c r="G3512" s="135">
        <f>Ocorrências!A3508</f>
        <v>0</v>
      </c>
      <c r="H3512" s="136">
        <f>Ocorrências!H3508</f>
        <v>0</v>
      </c>
    </row>
    <row r="3513" spans="1:8" x14ac:dyDescent="0.2">
      <c r="A3513" s="156">
        <f>Ocorrências!G3509</f>
        <v>0</v>
      </c>
      <c r="B3513" s="136">
        <f>Ocorrências!B3509</f>
        <v>0</v>
      </c>
      <c r="C3513" s="136">
        <f>Ocorrências!C3509</f>
        <v>0</v>
      </c>
      <c r="D3513" s="136">
        <f>Ocorrências!D3509</f>
        <v>0</v>
      </c>
      <c r="E3513" s="136">
        <f>Ocorrências!E3509</f>
        <v>0</v>
      </c>
      <c r="F3513" s="136">
        <f>Ocorrências!F3509</f>
        <v>0</v>
      </c>
      <c r="G3513" s="135">
        <f>Ocorrências!A3509</f>
        <v>0</v>
      </c>
      <c r="H3513" s="136">
        <f>Ocorrências!H3509</f>
        <v>0</v>
      </c>
    </row>
    <row r="3514" spans="1:8" x14ac:dyDescent="0.2">
      <c r="A3514" s="156">
        <f>Ocorrências!G3510</f>
        <v>0</v>
      </c>
      <c r="B3514" s="136">
        <f>Ocorrências!B3510</f>
        <v>0</v>
      </c>
      <c r="C3514" s="136">
        <f>Ocorrências!C3510</f>
        <v>0</v>
      </c>
      <c r="D3514" s="136">
        <f>Ocorrências!D3510</f>
        <v>0</v>
      </c>
      <c r="E3514" s="136">
        <f>Ocorrências!E3510</f>
        <v>0</v>
      </c>
      <c r="F3514" s="136">
        <f>Ocorrências!F3510</f>
        <v>0</v>
      </c>
      <c r="G3514" s="135">
        <f>Ocorrências!A3510</f>
        <v>0</v>
      </c>
      <c r="H3514" s="136">
        <f>Ocorrências!H3510</f>
        <v>0</v>
      </c>
    </row>
    <row r="3515" spans="1:8" x14ac:dyDescent="0.2">
      <c r="A3515" s="156">
        <f>Ocorrências!G3511</f>
        <v>0</v>
      </c>
      <c r="B3515" s="136">
        <f>Ocorrências!B3511</f>
        <v>0</v>
      </c>
      <c r="C3515" s="136">
        <f>Ocorrências!C3511</f>
        <v>0</v>
      </c>
      <c r="D3515" s="136">
        <f>Ocorrências!D3511</f>
        <v>0</v>
      </c>
      <c r="E3515" s="136">
        <f>Ocorrências!E3511</f>
        <v>0</v>
      </c>
      <c r="F3515" s="136">
        <f>Ocorrências!F3511</f>
        <v>0</v>
      </c>
      <c r="G3515" s="135">
        <f>Ocorrências!A3511</f>
        <v>0</v>
      </c>
      <c r="H3515" s="136">
        <f>Ocorrências!H3511</f>
        <v>0</v>
      </c>
    </row>
    <row r="3516" spans="1:8" x14ac:dyDescent="0.2">
      <c r="A3516" s="156">
        <f>Ocorrências!G3512</f>
        <v>0</v>
      </c>
      <c r="B3516" s="136">
        <f>Ocorrências!B3512</f>
        <v>0</v>
      </c>
      <c r="C3516" s="136">
        <f>Ocorrências!C3512</f>
        <v>0</v>
      </c>
      <c r="D3516" s="136">
        <f>Ocorrências!D3512</f>
        <v>0</v>
      </c>
      <c r="E3516" s="136">
        <f>Ocorrências!E3512</f>
        <v>0</v>
      </c>
      <c r="F3516" s="136">
        <f>Ocorrências!F3512</f>
        <v>0</v>
      </c>
      <c r="G3516" s="135">
        <f>Ocorrências!A3512</f>
        <v>0</v>
      </c>
      <c r="H3516" s="136">
        <f>Ocorrências!H3512</f>
        <v>0</v>
      </c>
    </row>
    <row r="3517" spans="1:8" x14ac:dyDescent="0.2">
      <c r="A3517" s="156">
        <f>Ocorrências!G3513</f>
        <v>0</v>
      </c>
      <c r="B3517" s="136">
        <f>Ocorrências!B3513</f>
        <v>0</v>
      </c>
      <c r="C3517" s="136">
        <f>Ocorrências!C3513</f>
        <v>0</v>
      </c>
      <c r="D3517" s="136">
        <f>Ocorrências!D3513</f>
        <v>0</v>
      </c>
      <c r="E3517" s="136">
        <f>Ocorrências!E3513</f>
        <v>0</v>
      </c>
      <c r="F3517" s="136">
        <f>Ocorrências!F3513</f>
        <v>0</v>
      </c>
      <c r="G3517" s="135">
        <f>Ocorrências!A3513</f>
        <v>0</v>
      </c>
      <c r="H3517" s="136">
        <f>Ocorrências!H3513</f>
        <v>0</v>
      </c>
    </row>
    <row r="3518" spans="1:8" x14ac:dyDescent="0.2">
      <c r="A3518" s="156">
        <f>Ocorrências!G3514</f>
        <v>0</v>
      </c>
      <c r="B3518" s="136">
        <f>Ocorrências!B3514</f>
        <v>0</v>
      </c>
      <c r="C3518" s="136">
        <f>Ocorrências!C3514</f>
        <v>0</v>
      </c>
      <c r="D3518" s="136">
        <f>Ocorrências!D3514</f>
        <v>0</v>
      </c>
      <c r="E3518" s="136">
        <f>Ocorrências!E3514</f>
        <v>0</v>
      </c>
      <c r="F3518" s="136">
        <f>Ocorrências!F3514</f>
        <v>0</v>
      </c>
      <c r="G3518" s="135">
        <f>Ocorrências!A3514</f>
        <v>0</v>
      </c>
      <c r="H3518" s="136">
        <f>Ocorrências!H3514</f>
        <v>0</v>
      </c>
    </row>
    <row r="3519" spans="1:8" x14ac:dyDescent="0.2">
      <c r="A3519" s="156">
        <f>Ocorrências!G3515</f>
        <v>0</v>
      </c>
      <c r="B3519" s="136">
        <f>Ocorrências!B3515</f>
        <v>0</v>
      </c>
      <c r="C3519" s="136">
        <f>Ocorrências!C3515</f>
        <v>0</v>
      </c>
      <c r="D3519" s="136">
        <f>Ocorrências!D3515</f>
        <v>0</v>
      </c>
      <c r="E3519" s="136">
        <f>Ocorrências!E3515</f>
        <v>0</v>
      </c>
      <c r="F3519" s="136">
        <f>Ocorrências!F3515</f>
        <v>0</v>
      </c>
      <c r="G3519" s="135">
        <f>Ocorrências!A3515</f>
        <v>0</v>
      </c>
      <c r="H3519" s="136">
        <f>Ocorrências!H3515</f>
        <v>0</v>
      </c>
    </row>
    <row r="3520" spans="1:8" x14ac:dyDescent="0.2">
      <c r="A3520" s="156">
        <f>Ocorrências!G3516</f>
        <v>0</v>
      </c>
      <c r="B3520" s="136">
        <f>Ocorrências!B3516</f>
        <v>0</v>
      </c>
      <c r="C3520" s="136">
        <f>Ocorrências!C3516</f>
        <v>0</v>
      </c>
      <c r="D3520" s="136">
        <f>Ocorrências!D3516</f>
        <v>0</v>
      </c>
      <c r="E3520" s="136">
        <f>Ocorrências!E3516</f>
        <v>0</v>
      </c>
      <c r="F3520" s="136">
        <f>Ocorrências!F3516</f>
        <v>0</v>
      </c>
      <c r="G3520" s="135">
        <f>Ocorrências!A3516</f>
        <v>0</v>
      </c>
      <c r="H3520" s="136">
        <f>Ocorrências!H3516</f>
        <v>0</v>
      </c>
    </row>
    <row r="3521" spans="1:8" x14ac:dyDescent="0.2">
      <c r="A3521" s="156">
        <f>Ocorrências!G3517</f>
        <v>0</v>
      </c>
      <c r="B3521" s="136">
        <f>Ocorrências!B3517</f>
        <v>0</v>
      </c>
      <c r="C3521" s="136">
        <f>Ocorrências!C3517</f>
        <v>0</v>
      </c>
      <c r="D3521" s="136">
        <f>Ocorrências!D3517</f>
        <v>0</v>
      </c>
      <c r="E3521" s="136">
        <f>Ocorrências!E3517</f>
        <v>0</v>
      </c>
      <c r="F3521" s="136">
        <f>Ocorrências!F3517</f>
        <v>0</v>
      </c>
      <c r="G3521" s="135">
        <f>Ocorrências!A3517</f>
        <v>0</v>
      </c>
      <c r="H3521" s="136">
        <f>Ocorrências!H3517</f>
        <v>0</v>
      </c>
    </row>
    <row r="3522" spans="1:8" x14ac:dyDescent="0.2">
      <c r="A3522" s="156">
        <f>Ocorrências!G3518</f>
        <v>0</v>
      </c>
      <c r="B3522" s="136">
        <f>Ocorrências!B3518</f>
        <v>0</v>
      </c>
      <c r="C3522" s="136">
        <f>Ocorrências!C3518</f>
        <v>0</v>
      </c>
      <c r="D3522" s="136">
        <f>Ocorrências!D3518</f>
        <v>0</v>
      </c>
      <c r="E3522" s="136">
        <f>Ocorrências!E3518</f>
        <v>0</v>
      </c>
      <c r="F3522" s="136">
        <f>Ocorrências!F3518</f>
        <v>0</v>
      </c>
      <c r="G3522" s="135">
        <f>Ocorrências!A3518</f>
        <v>0</v>
      </c>
      <c r="H3522" s="136">
        <f>Ocorrências!H3518</f>
        <v>0</v>
      </c>
    </row>
    <row r="3523" spans="1:8" x14ac:dyDescent="0.2">
      <c r="A3523" s="156">
        <f>Ocorrências!G3519</f>
        <v>0</v>
      </c>
      <c r="B3523" s="136">
        <f>Ocorrências!B3519</f>
        <v>0</v>
      </c>
      <c r="C3523" s="136">
        <f>Ocorrências!C3519</f>
        <v>0</v>
      </c>
      <c r="D3523" s="136">
        <f>Ocorrências!D3519</f>
        <v>0</v>
      </c>
      <c r="E3523" s="136">
        <f>Ocorrências!E3519</f>
        <v>0</v>
      </c>
      <c r="F3523" s="136">
        <f>Ocorrências!F3519</f>
        <v>0</v>
      </c>
      <c r="G3523" s="135">
        <f>Ocorrências!A3519</f>
        <v>0</v>
      </c>
      <c r="H3523" s="136">
        <f>Ocorrências!H3519</f>
        <v>0</v>
      </c>
    </row>
    <row r="3524" spans="1:8" x14ac:dyDescent="0.2">
      <c r="A3524" s="156">
        <f>Ocorrências!G3520</f>
        <v>0</v>
      </c>
      <c r="B3524" s="136">
        <f>Ocorrências!B3520</f>
        <v>0</v>
      </c>
      <c r="C3524" s="136">
        <f>Ocorrências!C3520</f>
        <v>0</v>
      </c>
      <c r="D3524" s="136">
        <f>Ocorrências!D3520</f>
        <v>0</v>
      </c>
      <c r="E3524" s="136">
        <f>Ocorrências!E3520</f>
        <v>0</v>
      </c>
      <c r="F3524" s="136">
        <f>Ocorrências!F3520</f>
        <v>0</v>
      </c>
      <c r="G3524" s="135">
        <f>Ocorrências!A3520</f>
        <v>0</v>
      </c>
      <c r="H3524" s="136">
        <f>Ocorrências!H3520</f>
        <v>0</v>
      </c>
    </row>
    <row r="3525" spans="1:8" x14ac:dyDescent="0.2">
      <c r="A3525" s="156">
        <f>Ocorrências!G3521</f>
        <v>0</v>
      </c>
      <c r="B3525" s="136">
        <f>Ocorrências!B3521</f>
        <v>0</v>
      </c>
      <c r="C3525" s="136">
        <f>Ocorrências!C3521</f>
        <v>0</v>
      </c>
      <c r="D3525" s="136">
        <f>Ocorrências!D3521</f>
        <v>0</v>
      </c>
      <c r="E3525" s="136">
        <f>Ocorrências!E3521</f>
        <v>0</v>
      </c>
      <c r="F3525" s="136">
        <f>Ocorrências!F3521</f>
        <v>0</v>
      </c>
      <c r="G3525" s="135">
        <f>Ocorrências!A3521</f>
        <v>0</v>
      </c>
      <c r="H3525" s="136">
        <f>Ocorrências!H3521</f>
        <v>0</v>
      </c>
    </row>
    <row r="3526" spans="1:8" x14ac:dyDescent="0.2">
      <c r="A3526" s="156">
        <f>Ocorrências!G3522</f>
        <v>0</v>
      </c>
      <c r="B3526" s="136">
        <f>Ocorrências!B3522</f>
        <v>0</v>
      </c>
      <c r="C3526" s="136">
        <f>Ocorrências!C3522</f>
        <v>0</v>
      </c>
      <c r="D3526" s="136">
        <f>Ocorrências!D3522</f>
        <v>0</v>
      </c>
      <c r="E3526" s="136">
        <f>Ocorrências!E3522</f>
        <v>0</v>
      </c>
      <c r="F3526" s="136">
        <f>Ocorrências!F3522</f>
        <v>0</v>
      </c>
      <c r="G3526" s="135">
        <f>Ocorrências!A3522</f>
        <v>0</v>
      </c>
      <c r="H3526" s="136">
        <f>Ocorrências!H3522</f>
        <v>0</v>
      </c>
    </row>
    <row r="3527" spans="1:8" x14ac:dyDescent="0.2">
      <c r="A3527" s="156">
        <f>Ocorrências!G3523</f>
        <v>0</v>
      </c>
      <c r="B3527" s="136">
        <f>Ocorrências!B3523</f>
        <v>0</v>
      </c>
      <c r="C3527" s="136">
        <f>Ocorrências!C3523</f>
        <v>0</v>
      </c>
      <c r="D3527" s="136">
        <f>Ocorrências!D3523</f>
        <v>0</v>
      </c>
      <c r="E3527" s="136">
        <f>Ocorrências!E3523</f>
        <v>0</v>
      </c>
      <c r="F3527" s="136">
        <f>Ocorrências!F3523</f>
        <v>0</v>
      </c>
      <c r="G3527" s="135">
        <f>Ocorrências!A3523</f>
        <v>0</v>
      </c>
      <c r="H3527" s="136">
        <f>Ocorrências!H3523</f>
        <v>0</v>
      </c>
    </row>
    <row r="3528" spans="1:8" x14ac:dyDescent="0.2">
      <c r="A3528" s="156">
        <f>Ocorrências!G3524</f>
        <v>0</v>
      </c>
      <c r="B3528" s="136">
        <f>Ocorrências!B3524</f>
        <v>0</v>
      </c>
      <c r="C3528" s="136">
        <f>Ocorrências!C3524</f>
        <v>0</v>
      </c>
      <c r="D3528" s="136">
        <f>Ocorrências!D3524</f>
        <v>0</v>
      </c>
      <c r="E3528" s="136">
        <f>Ocorrências!E3524</f>
        <v>0</v>
      </c>
      <c r="F3528" s="136">
        <f>Ocorrências!F3524</f>
        <v>0</v>
      </c>
      <c r="G3528" s="135">
        <f>Ocorrências!A3524</f>
        <v>0</v>
      </c>
      <c r="H3528" s="136">
        <f>Ocorrências!H3524</f>
        <v>0</v>
      </c>
    </row>
    <row r="3529" spans="1:8" x14ac:dyDescent="0.2">
      <c r="A3529" s="156">
        <f>Ocorrências!G3525</f>
        <v>0</v>
      </c>
      <c r="B3529" s="136">
        <f>Ocorrências!B3525</f>
        <v>0</v>
      </c>
      <c r="C3529" s="136">
        <f>Ocorrências!C3525</f>
        <v>0</v>
      </c>
      <c r="D3529" s="136">
        <f>Ocorrências!D3525</f>
        <v>0</v>
      </c>
      <c r="E3529" s="136">
        <f>Ocorrências!E3525</f>
        <v>0</v>
      </c>
      <c r="F3529" s="136">
        <f>Ocorrências!F3525</f>
        <v>0</v>
      </c>
      <c r="G3529" s="135">
        <f>Ocorrências!A3525</f>
        <v>0</v>
      </c>
      <c r="H3529" s="136">
        <f>Ocorrências!H3525</f>
        <v>0</v>
      </c>
    </row>
    <row r="3530" spans="1:8" x14ac:dyDescent="0.2">
      <c r="A3530" s="156">
        <f>Ocorrências!G3526</f>
        <v>0</v>
      </c>
      <c r="B3530" s="136">
        <f>Ocorrências!B3526</f>
        <v>0</v>
      </c>
      <c r="C3530" s="136">
        <f>Ocorrências!C3526</f>
        <v>0</v>
      </c>
      <c r="D3530" s="136">
        <f>Ocorrências!D3526</f>
        <v>0</v>
      </c>
      <c r="E3530" s="136">
        <f>Ocorrências!E3526</f>
        <v>0</v>
      </c>
      <c r="F3530" s="136">
        <f>Ocorrências!F3526</f>
        <v>0</v>
      </c>
      <c r="G3530" s="135">
        <f>Ocorrências!A3526</f>
        <v>0</v>
      </c>
      <c r="H3530" s="136">
        <f>Ocorrências!H3526</f>
        <v>0</v>
      </c>
    </row>
    <row r="3531" spans="1:8" x14ac:dyDescent="0.2">
      <c r="A3531" s="156">
        <f>Ocorrências!G3527</f>
        <v>0</v>
      </c>
      <c r="B3531" s="136">
        <f>Ocorrências!B3527</f>
        <v>0</v>
      </c>
      <c r="C3531" s="136">
        <f>Ocorrências!C3527</f>
        <v>0</v>
      </c>
      <c r="D3531" s="136">
        <f>Ocorrências!D3527</f>
        <v>0</v>
      </c>
      <c r="E3531" s="136">
        <f>Ocorrências!E3527</f>
        <v>0</v>
      </c>
      <c r="F3531" s="136">
        <f>Ocorrências!F3527</f>
        <v>0</v>
      </c>
      <c r="G3531" s="135">
        <f>Ocorrências!A3527</f>
        <v>0</v>
      </c>
      <c r="H3531" s="136">
        <f>Ocorrências!H3527</f>
        <v>0</v>
      </c>
    </row>
    <row r="3532" spans="1:8" x14ac:dyDescent="0.2">
      <c r="A3532" s="156">
        <f>Ocorrências!G3528</f>
        <v>0</v>
      </c>
      <c r="B3532" s="136">
        <f>Ocorrências!B3528</f>
        <v>0</v>
      </c>
      <c r="C3532" s="136">
        <f>Ocorrências!C3528</f>
        <v>0</v>
      </c>
      <c r="D3532" s="136">
        <f>Ocorrências!D3528</f>
        <v>0</v>
      </c>
      <c r="E3532" s="136">
        <f>Ocorrências!E3528</f>
        <v>0</v>
      </c>
      <c r="F3532" s="136">
        <f>Ocorrências!F3528</f>
        <v>0</v>
      </c>
      <c r="G3532" s="135">
        <f>Ocorrências!A3528</f>
        <v>0</v>
      </c>
      <c r="H3532" s="136">
        <f>Ocorrências!H3528</f>
        <v>0</v>
      </c>
    </row>
    <row r="3533" spans="1:8" x14ac:dyDescent="0.2">
      <c r="A3533" s="156">
        <f>Ocorrências!G3529</f>
        <v>0</v>
      </c>
      <c r="B3533" s="136">
        <f>Ocorrências!B3529</f>
        <v>0</v>
      </c>
      <c r="C3533" s="136">
        <f>Ocorrências!C3529</f>
        <v>0</v>
      </c>
      <c r="D3533" s="136">
        <f>Ocorrências!D3529</f>
        <v>0</v>
      </c>
      <c r="E3533" s="136">
        <f>Ocorrências!E3529</f>
        <v>0</v>
      </c>
      <c r="F3533" s="136">
        <f>Ocorrências!F3529</f>
        <v>0</v>
      </c>
      <c r="G3533" s="135">
        <f>Ocorrências!A3529</f>
        <v>0</v>
      </c>
      <c r="H3533" s="136">
        <f>Ocorrências!H3529</f>
        <v>0</v>
      </c>
    </row>
    <row r="3534" spans="1:8" x14ac:dyDescent="0.2">
      <c r="A3534" s="156">
        <f>Ocorrências!G3530</f>
        <v>0</v>
      </c>
      <c r="B3534" s="136">
        <f>Ocorrências!B3530</f>
        <v>0</v>
      </c>
      <c r="C3534" s="136">
        <f>Ocorrências!C3530</f>
        <v>0</v>
      </c>
      <c r="D3534" s="136">
        <f>Ocorrências!D3530</f>
        <v>0</v>
      </c>
      <c r="E3534" s="136">
        <f>Ocorrências!E3530</f>
        <v>0</v>
      </c>
      <c r="F3534" s="136">
        <f>Ocorrências!F3530</f>
        <v>0</v>
      </c>
      <c r="G3534" s="135">
        <f>Ocorrências!A3530</f>
        <v>0</v>
      </c>
      <c r="H3534" s="136">
        <f>Ocorrências!H3530</f>
        <v>0</v>
      </c>
    </row>
    <row r="3535" spans="1:8" x14ac:dyDescent="0.2">
      <c r="A3535" s="156">
        <f>Ocorrências!G3531</f>
        <v>0</v>
      </c>
      <c r="B3535" s="136">
        <f>Ocorrências!B3531</f>
        <v>0</v>
      </c>
      <c r="C3535" s="136">
        <f>Ocorrências!C3531</f>
        <v>0</v>
      </c>
      <c r="D3535" s="136">
        <f>Ocorrências!D3531</f>
        <v>0</v>
      </c>
      <c r="E3535" s="136">
        <f>Ocorrências!E3531</f>
        <v>0</v>
      </c>
      <c r="F3535" s="136">
        <f>Ocorrências!F3531</f>
        <v>0</v>
      </c>
      <c r="G3535" s="135">
        <f>Ocorrências!A3531</f>
        <v>0</v>
      </c>
      <c r="H3535" s="136">
        <f>Ocorrências!H3531</f>
        <v>0</v>
      </c>
    </row>
    <row r="3536" spans="1:8" x14ac:dyDescent="0.2">
      <c r="A3536" s="156">
        <f>Ocorrências!G3532</f>
        <v>0</v>
      </c>
      <c r="B3536" s="136">
        <f>Ocorrências!B3532</f>
        <v>0</v>
      </c>
      <c r="C3536" s="136">
        <f>Ocorrências!C3532</f>
        <v>0</v>
      </c>
      <c r="D3536" s="136">
        <f>Ocorrências!D3532</f>
        <v>0</v>
      </c>
      <c r="E3536" s="136">
        <f>Ocorrências!E3532</f>
        <v>0</v>
      </c>
      <c r="F3536" s="136">
        <f>Ocorrências!F3532</f>
        <v>0</v>
      </c>
      <c r="G3536" s="135">
        <f>Ocorrências!A3532</f>
        <v>0</v>
      </c>
      <c r="H3536" s="136">
        <f>Ocorrências!H3532</f>
        <v>0</v>
      </c>
    </row>
    <row r="3537" spans="1:8" x14ac:dyDescent="0.2">
      <c r="A3537" s="156">
        <f>Ocorrências!G3533</f>
        <v>0</v>
      </c>
      <c r="B3537" s="136">
        <f>Ocorrências!B3533</f>
        <v>0</v>
      </c>
      <c r="C3537" s="136">
        <f>Ocorrências!C3533</f>
        <v>0</v>
      </c>
      <c r="D3537" s="136">
        <f>Ocorrências!D3533</f>
        <v>0</v>
      </c>
      <c r="E3537" s="136">
        <f>Ocorrências!E3533</f>
        <v>0</v>
      </c>
      <c r="F3537" s="136">
        <f>Ocorrências!F3533</f>
        <v>0</v>
      </c>
      <c r="G3537" s="135">
        <f>Ocorrências!A3533</f>
        <v>0</v>
      </c>
      <c r="H3537" s="136">
        <f>Ocorrências!H3533</f>
        <v>0</v>
      </c>
    </row>
    <row r="3538" spans="1:8" x14ac:dyDescent="0.2">
      <c r="A3538" s="156">
        <f>Ocorrências!G3534</f>
        <v>0</v>
      </c>
      <c r="B3538" s="136">
        <f>Ocorrências!B3534</f>
        <v>0</v>
      </c>
      <c r="C3538" s="136">
        <f>Ocorrências!C3534</f>
        <v>0</v>
      </c>
      <c r="D3538" s="136">
        <f>Ocorrências!D3534</f>
        <v>0</v>
      </c>
      <c r="E3538" s="136">
        <f>Ocorrências!E3534</f>
        <v>0</v>
      </c>
      <c r="F3538" s="136">
        <f>Ocorrências!F3534</f>
        <v>0</v>
      </c>
      <c r="G3538" s="135">
        <f>Ocorrências!A3534</f>
        <v>0</v>
      </c>
      <c r="H3538" s="136">
        <f>Ocorrências!H3534</f>
        <v>0</v>
      </c>
    </row>
    <row r="3539" spans="1:8" x14ac:dyDescent="0.2">
      <c r="A3539" s="156">
        <f>Ocorrências!G3535</f>
        <v>0</v>
      </c>
      <c r="B3539" s="136">
        <f>Ocorrências!B3535</f>
        <v>0</v>
      </c>
      <c r="C3539" s="136">
        <f>Ocorrências!C3535</f>
        <v>0</v>
      </c>
      <c r="D3539" s="136">
        <f>Ocorrências!D3535</f>
        <v>0</v>
      </c>
      <c r="E3539" s="136">
        <f>Ocorrências!E3535</f>
        <v>0</v>
      </c>
      <c r="F3539" s="136">
        <f>Ocorrências!F3535</f>
        <v>0</v>
      </c>
      <c r="G3539" s="135">
        <f>Ocorrências!A3535</f>
        <v>0</v>
      </c>
      <c r="H3539" s="136">
        <f>Ocorrências!H3535</f>
        <v>0</v>
      </c>
    </row>
    <row r="3540" spans="1:8" x14ac:dyDescent="0.2">
      <c r="A3540" s="156">
        <f>Ocorrências!G3536</f>
        <v>0</v>
      </c>
      <c r="B3540" s="136">
        <f>Ocorrências!B3536</f>
        <v>0</v>
      </c>
      <c r="C3540" s="136">
        <f>Ocorrências!C3536</f>
        <v>0</v>
      </c>
      <c r="D3540" s="136">
        <f>Ocorrências!D3536</f>
        <v>0</v>
      </c>
      <c r="E3540" s="136">
        <f>Ocorrências!E3536</f>
        <v>0</v>
      </c>
      <c r="F3540" s="136">
        <f>Ocorrências!F3536</f>
        <v>0</v>
      </c>
      <c r="G3540" s="135">
        <f>Ocorrências!A3536</f>
        <v>0</v>
      </c>
      <c r="H3540" s="136">
        <f>Ocorrências!H3536</f>
        <v>0</v>
      </c>
    </row>
    <row r="3541" spans="1:8" x14ac:dyDescent="0.2">
      <c r="A3541" s="156">
        <f>Ocorrências!G3537</f>
        <v>0</v>
      </c>
      <c r="B3541" s="136">
        <f>Ocorrências!B3537</f>
        <v>0</v>
      </c>
      <c r="C3541" s="136">
        <f>Ocorrências!C3537</f>
        <v>0</v>
      </c>
      <c r="D3541" s="136">
        <f>Ocorrências!D3537</f>
        <v>0</v>
      </c>
      <c r="E3541" s="136">
        <f>Ocorrências!E3537</f>
        <v>0</v>
      </c>
      <c r="F3541" s="136">
        <f>Ocorrências!F3537</f>
        <v>0</v>
      </c>
      <c r="G3541" s="135">
        <f>Ocorrências!A3537</f>
        <v>0</v>
      </c>
      <c r="H3541" s="136">
        <f>Ocorrências!H3537</f>
        <v>0</v>
      </c>
    </row>
    <row r="3542" spans="1:8" x14ac:dyDescent="0.2">
      <c r="A3542" s="156">
        <f>Ocorrências!G3538</f>
        <v>0</v>
      </c>
      <c r="B3542" s="136">
        <f>Ocorrências!B3538</f>
        <v>0</v>
      </c>
      <c r="C3542" s="136">
        <f>Ocorrências!C3538</f>
        <v>0</v>
      </c>
      <c r="D3542" s="136">
        <f>Ocorrências!D3538</f>
        <v>0</v>
      </c>
      <c r="E3542" s="136">
        <f>Ocorrências!E3538</f>
        <v>0</v>
      </c>
      <c r="F3542" s="136">
        <f>Ocorrências!F3538</f>
        <v>0</v>
      </c>
      <c r="G3542" s="135">
        <f>Ocorrências!A3538</f>
        <v>0</v>
      </c>
      <c r="H3542" s="136">
        <f>Ocorrências!H3538</f>
        <v>0</v>
      </c>
    </row>
    <row r="3543" spans="1:8" x14ac:dyDescent="0.2">
      <c r="A3543" s="156">
        <f>Ocorrências!G3539</f>
        <v>0</v>
      </c>
      <c r="B3543" s="136">
        <f>Ocorrências!B3539</f>
        <v>0</v>
      </c>
      <c r="C3543" s="136">
        <f>Ocorrências!C3539</f>
        <v>0</v>
      </c>
      <c r="D3543" s="136">
        <f>Ocorrências!D3539</f>
        <v>0</v>
      </c>
      <c r="E3543" s="136">
        <f>Ocorrências!E3539</f>
        <v>0</v>
      </c>
      <c r="F3543" s="136">
        <f>Ocorrências!F3539</f>
        <v>0</v>
      </c>
      <c r="G3543" s="135">
        <f>Ocorrências!A3539</f>
        <v>0</v>
      </c>
      <c r="H3543" s="136">
        <f>Ocorrências!H3539</f>
        <v>0</v>
      </c>
    </row>
    <row r="3544" spans="1:8" x14ac:dyDescent="0.2">
      <c r="A3544" s="156">
        <f>Ocorrências!G3540</f>
        <v>0</v>
      </c>
      <c r="B3544" s="136">
        <f>Ocorrências!B3540</f>
        <v>0</v>
      </c>
      <c r="C3544" s="136">
        <f>Ocorrências!C3540</f>
        <v>0</v>
      </c>
      <c r="D3544" s="136">
        <f>Ocorrências!D3540</f>
        <v>0</v>
      </c>
      <c r="E3544" s="136">
        <f>Ocorrências!E3540</f>
        <v>0</v>
      </c>
      <c r="F3544" s="136">
        <f>Ocorrências!F3540</f>
        <v>0</v>
      </c>
      <c r="G3544" s="135">
        <f>Ocorrências!A3540</f>
        <v>0</v>
      </c>
      <c r="H3544" s="136">
        <f>Ocorrências!H3540</f>
        <v>0</v>
      </c>
    </row>
    <row r="3545" spans="1:8" x14ac:dyDescent="0.2">
      <c r="A3545" s="156">
        <f>Ocorrências!G3541</f>
        <v>0</v>
      </c>
      <c r="B3545" s="136">
        <f>Ocorrências!B3541</f>
        <v>0</v>
      </c>
      <c r="C3545" s="136">
        <f>Ocorrências!C3541</f>
        <v>0</v>
      </c>
      <c r="D3545" s="136">
        <f>Ocorrências!D3541</f>
        <v>0</v>
      </c>
      <c r="E3545" s="136">
        <f>Ocorrências!E3541</f>
        <v>0</v>
      </c>
      <c r="F3545" s="136">
        <f>Ocorrências!F3541</f>
        <v>0</v>
      </c>
      <c r="G3545" s="135">
        <f>Ocorrências!A3541</f>
        <v>0</v>
      </c>
      <c r="H3545" s="136">
        <f>Ocorrências!H3541</f>
        <v>0</v>
      </c>
    </row>
    <row r="3546" spans="1:8" x14ac:dyDescent="0.2">
      <c r="A3546" s="156">
        <f>Ocorrências!G3542</f>
        <v>0</v>
      </c>
      <c r="B3546" s="136">
        <f>Ocorrências!B3542</f>
        <v>0</v>
      </c>
      <c r="C3546" s="136">
        <f>Ocorrências!C3542</f>
        <v>0</v>
      </c>
      <c r="D3546" s="136">
        <f>Ocorrências!D3542</f>
        <v>0</v>
      </c>
      <c r="E3546" s="136">
        <f>Ocorrências!E3542</f>
        <v>0</v>
      </c>
      <c r="F3546" s="136">
        <f>Ocorrências!F3542</f>
        <v>0</v>
      </c>
      <c r="G3546" s="135">
        <f>Ocorrências!A3542</f>
        <v>0</v>
      </c>
      <c r="H3546" s="136">
        <f>Ocorrências!H3542</f>
        <v>0</v>
      </c>
    </row>
    <row r="3547" spans="1:8" x14ac:dyDescent="0.2">
      <c r="A3547" s="156">
        <f>Ocorrências!G3543</f>
        <v>0</v>
      </c>
      <c r="B3547" s="136">
        <f>Ocorrências!B3543</f>
        <v>0</v>
      </c>
      <c r="C3547" s="136">
        <f>Ocorrências!C3543</f>
        <v>0</v>
      </c>
      <c r="D3547" s="136">
        <f>Ocorrências!D3543</f>
        <v>0</v>
      </c>
      <c r="E3547" s="136">
        <f>Ocorrências!E3543</f>
        <v>0</v>
      </c>
      <c r="F3547" s="136">
        <f>Ocorrências!F3543</f>
        <v>0</v>
      </c>
      <c r="G3547" s="135">
        <f>Ocorrências!A3543</f>
        <v>0</v>
      </c>
      <c r="H3547" s="136">
        <f>Ocorrências!H3543</f>
        <v>0</v>
      </c>
    </row>
    <row r="3548" spans="1:8" x14ac:dyDescent="0.2">
      <c r="A3548" s="156">
        <f>Ocorrências!G3544</f>
        <v>0</v>
      </c>
      <c r="B3548" s="136">
        <f>Ocorrências!B3544</f>
        <v>0</v>
      </c>
      <c r="C3548" s="136">
        <f>Ocorrências!C3544</f>
        <v>0</v>
      </c>
      <c r="D3548" s="136">
        <f>Ocorrências!D3544</f>
        <v>0</v>
      </c>
      <c r="E3548" s="136">
        <f>Ocorrências!E3544</f>
        <v>0</v>
      </c>
      <c r="F3548" s="136">
        <f>Ocorrências!F3544</f>
        <v>0</v>
      </c>
      <c r="G3548" s="135">
        <f>Ocorrências!A3544</f>
        <v>0</v>
      </c>
      <c r="H3548" s="136">
        <f>Ocorrências!H3544</f>
        <v>0</v>
      </c>
    </row>
    <row r="3549" spans="1:8" x14ac:dyDescent="0.2">
      <c r="A3549" s="156">
        <f>Ocorrências!G3545</f>
        <v>0</v>
      </c>
      <c r="B3549" s="136">
        <f>Ocorrências!B3545</f>
        <v>0</v>
      </c>
      <c r="C3549" s="136">
        <f>Ocorrências!C3545</f>
        <v>0</v>
      </c>
      <c r="D3549" s="136">
        <f>Ocorrências!D3545</f>
        <v>0</v>
      </c>
      <c r="E3549" s="136">
        <f>Ocorrências!E3545</f>
        <v>0</v>
      </c>
      <c r="F3549" s="136">
        <f>Ocorrências!F3545</f>
        <v>0</v>
      </c>
      <c r="G3549" s="135">
        <f>Ocorrências!A3545</f>
        <v>0</v>
      </c>
      <c r="H3549" s="136">
        <f>Ocorrências!H3545</f>
        <v>0</v>
      </c>
    </row>
    <row r="3550" spans="1:8" x14ac:dyDescent="0.2">
      <c r="A3550" s="156">
        <f>Ocorrências!G3546</f>
        <v>0</v>
      </c>
      <c r="B3550" s="136">
        <f>Ocorrências!B3546</f>
        <v>0</v>
      </c>
      <c r="C3550" s="136">
        <f>Ocorrências!C3546</f>
        <v>0</v>
      </c>
      <c r="D3550" s="136">
        <f>Ocorrências!D3546</f>
        <v>0</v>
      </c>
      <c r="E3550" s="136">
        <f>Ocorrências!E3546</f>
        <v>0</v>
      </c>
      <c r="F3550" s="136">
        <f>Ocorrências!F3546</f>
        <v>0</v>
      </c>
      <c r="G3550" s="135">
        <f>Ocorrências!A3546</f>
        <v>0</v>
      </c>
      <c r="H3550" s="136">
        <f>Ocorrências!H3546</f>
        <v>0</v>
      </c>
    </row>
    <row r="3551" spans="1:8" x14ac:dyDescent="0.2">
      <c r="A3551" s="156">
        <f>Ocorrências!G3547</f>
        <v>0</v>
      </c>
      <c r="B3551" s="136">
        <f>Ocorrências!B3547</f>
        <v>0</v>
      </c>
      <c r="C3551" s="136">
        <f>Ocorrências!C3547</f>
        <v>0</v>
      </c>
      <c r="D3551" s="136">
        <f>Ocorrências!D3547</f>
        <v>0</v>
      </c>
      <c r="E3551" s="136">
        <f>Ocorrências!E3547</f>
        <v>0</v>
      </c>
      <c r="F3551" s="136">
        <f>Ocorrências!F3547</f>
        <v>0</v>
      </c>
      <c r="G3551" s="135">
        <f>Ocorrências!A3547</f>
        <v>0</v>
      </c>
      <c r="H3551" s="136">
        <f>Ocorrências!H3547</f>
        <v>0</v>
      </c>
    </row>
    <row r="3552" spans="1:8" x14ac:dyDescent="0.2">
      <c r="A3552" s="156">
        <f>Ocorrências!G3548</f>
        <v>0</v>
      </c>
      <c r="B3552" s="136">
        <f>Ocorrências!B3548</f>
        <v>0</v>
      </c>
      <c r="C3552" s="136">
        <f>Ocorrências!C3548</f>
        <v>0</v>
      </c>
      <c r="D3552" s="136">
        <f>Ocorrências!D3548</f>
        <v>0</v>
      </c>
      <c r="E3552" s="136">
        <f>Ocorrências!E3548</f>
        <v>0</v>
      </c>
      <c r="F3552" s="136">
        <f>Ocorrências!F3548</f>
        <v>0</v>
      </c>
      <c r="G3552" s="135">
        <f>Ocorrências!A3548</f>
        <v>0</v>
      </c>
      <c r="H3552" s="136">
        <f>Ocorrências!H3548</f>
        <v>0</v>
      </c>
    </row>
    <row r="3553" spans="1:8" x14ac:dyDescent="0.2">
      <c r="A3553" s="156">
        <f>Ocorrências!G3549</f>
        <v>0</v>
      </c>
      <c r="B3553" s="136">
        <f>Ocorrências!B3549</f>
        <v>0</v>
      </c>
      <c r="C3553" s="136">
        <f>Ocorrências!C3549</f>
        <v>0</v>
      </c>
      <c r="D3553" s="136">
        <f>Ocorrências!D3549</f>
        <v>0</v>
      </c>
      <c r="E3553" s="136">
        <f>Ocorrências!E3549</f>
        <v>0</v>
      </c>
      <c r="F3553" s="136">
        <f>Ocorrências!F3549</f>
        <v>0</v>
      </c>
      <c r="G3553" s="135">
        <f>Ocorrências!A3549</f>
        <v>0</v>
      </c>
      <c r="H3553" s="136">
        <f>Ocorrências!H3549</f>
        <v>0</v>
      </c>
    </row>
    <row r="3554" spans="1:8" x14ac:dyDescent="0.2">
      <c r="A3554" s="156">
        <f>Ocorrências!G3550</f>
        <v>0</v>
      </c>
      <c r="B3554" s="136">
        <f>Ocorrências!B3550</f>
        <v>0</v>
      </c>
      <c r="C3554" s="136">
        <f>Ocorrências!C3550</f>
        <v>0</v>
      </c>
      <c r="D3554" s="136">
        <f>Ocorrências!D3550</f>
        <v>0</v>
      </c>
      <c r="E3554" s="136">
        <f>Ocorrências!E3550</f>
        <v>0</v>
      </c>
      <c r="F3554" s="136">
        <f>Ocorrências!F3550</f>
        <v>0</v>
      </c>
      <c r="G3554" s="135">
        <f>Ocorrências!A3550</f>
        <v>0</v>
      </c>
      <c r="H3554" s="136">
        <f>Ocorrências!H3550</f>
        <v>0</v>
      </c>
    </row>
    <row r="3555" spans="1:8" x14ac:dyDescent="0.2">
      <c r="A3555" s="156">
        <f>Ocorrências!G3551</f>
        <v>0</v>
      </c>
      <c r="B3555" s="136">
        <f>Ocorrências!B3551</f>
        <v>0</v>
      </c>
      <c r="C3555" s="136">
        <f>Ocorrências!C3551</f>
        <v>0</v>
      </c>
      <c r="D3555" s="136">
        <f>Ocorrências!D3551</f>
        <v>0</v>
      </c>
      <c r="E3555" s="136">
        <f>Ocorrências!E3551</f>
        <v>0</v>
      </c>
      <c r="F3555" s="136">
        <f>Ocorrências!F3551</f>
        <v>0</v>
      </c>
      <c r="G3555" s="135">
        <f>Ocorrências!A3551</f>
        <v>0</v>
      </c>
      <c r="H3555" s="136">
        <f>Ocorrências!H3551</f>
        <v>0</v>
      </c>
    </row>
    <row r="3556" spans="1:8" x14ac:dyDescent="0.2">
      <c r="A3556" s="156">
        <f>Ocorrências!G3552</f>
        <v>0</v>
      </c>
      <c r="B3556" s="136">
        <f>Ocorrências!B3552</f>
        <v>0</v>
      </c>
      <c r="C3556" s="136">
        <f>Ocorrências!C3552</f>
        <v>0</v>
      </c>
      <c r="D3556" s="136">
        <f>Ocorrências!D3552</f>
        <v>0</v>
      </c>
      <c r="E3556" s="136">
        <f>Ocorrências!E3552</f>
        <v>0</v>
      </c>
      <c r="F3556" s="136">
        <f>Ocorrências!F3552</f>
        <v>0</v>
      </c>
      <c r="G3556" s="135">
        <f>Ocorrências!A3552</f>
        <v>0</v>
      </c>
      <c r="H3556" s="136">
        <f>Ocorrências!H3552</f>
        <v>0</v>
      </c>
    </row>
    <row r="3557" spans="1:8" x14ac:dyDescent="0.2">
      <c r="A3557" s="156">
        <f>Ocorrências!G3553</f>
        <v>0</v>
      </c>
      <c r="B3557" s="136">
        <f>Ocorrências!B3553</f>
        <v>0</v>
      </c>
      <c r="C3557" s="136">
        <f>Ocorrências!C3553</f>
        <v>0</v>
      </c>
      <c r="D3557" s="136">
        <f>Ocorrências!D3553</f>
        <v>0</v>
      </c>
      <c r="E3557" s="136">
        <f>Ocorrências!E3553</f>
        <v>0</v>
      </c>
      <c r="F3557" s="136">
        <f>Ocorrências!F3553</f>
        <v>0</v>
      </c>
      <c r="G3557" s="135">
        <f>Ocorrências!A3553</f>
        <v>0</v>
      </c>
      <c r="H3557" s="136">
        <f>Ocorrências!H3553</f>
        <v>0</v>
      </c>
    </row>
    <row r="3558" spans="1:8" x14ac:dyDescent="0.2">
      <c r="A3558" s="156">
        <f>Ocorrências!G3554</f>
        <v>0</v>
      </c>
      <c r="B3558" s="136">
        <f>Ocorrências!B3554</f>
        <v>0</v>
      </c>
      <c r="C3558" s="136">
        <f>Ocorrências!C3554</f>
        <v>0</v>
      </c>
      <c r="D3558" s="136">
        <f>Ocorrências!D3554</f>
        <v>0</v>
      </c>
      <c r="E3558" s="136">
        <f>Ocorrências!E3554</f>
        <v>0</v>
      </c>
      <c r="F3558" s="136">
        <f>Ocorrências!F3554</f>
        <v>0</v>
      </c>
      <c r="G3558" s="135">
        <f>Ocorrências!A3554</f>
        <v>0</v>
      </c>
      <c r="H3558" s="136">
        <f>Ocorrências!H3554</f>
        <v>0</v>
      </c>
    </row>
    <row r="3559" spans="1:8" x14ac:dyDescent="0.2">
      <c r="A3559" s="156">
        <f>Ocorrências!G3555</f>
        <v>0</v>
      </c>
      <c r="B3559" s="136">
        <f>Ocorrências!B3555</f>
        <v>0</v>
      </c>
      <c r="C3559" s="136">
        <f>Ocorrências!C3555</f>
        <v>0</v>
      </c>
      <c r="D3559" s="136">
        <f>Ocorrências!D3555</f>
        <v>0</v>
      </c>
      <c r="E3559" s="136">
        <f>Ocorrências!E3555</f>
        <v>0</v>
      </c>
      <c r="F3559" s="136">
        <f>Ocorrências!F3555</f>
        <v>0</v>
      </c>
      <c r="G3559" s="135">
        <f>Ocorrências!A3555</f>
        <v>0</v>
      </c>
      <c r="H3559" s="136">
        <f>Ocorrências!H3555</f>
        <v>0</v>
      </c>
    </row>
    <row r="3560" spans="1:8" x14ac:dyDescent="0.2">
      <c r="A3560" s="156">
        <f>Ocorrências!G3556</f>
        <v>0</v>
      </c>
      <c r="B3560" s="136">
        <f>Ocorrências!B3556</f>
        <v>0</v>
      </c>
      <c r="C3560" s="136">
        <f>Ocorrências!C3556</f>
        <v>0</v>
      </c>
      <c r="D3560" s="136">
        <f>Ocorrências!D3556</f>
        <v>0</v>
      </c>
      <c r="E3560" s="136">
        <f>Ocorrências!E3556</f>
        <v>0</v>
      </c>
      <c r="F3560" s="136">
        <f>Ocorrências!F3556</f>
        <v>0</v>
      </c>
      <c r="G3560" s="135">
        <f>Ocorrências!A3556</f>
        <v>0</v>
      </c>
      <c r="H3560" s="136">
        <f>Ocorrências!H3556</f>
        <v>0</v>
      </c>
    </row>
    <row r="3561" spans="1:8" x14ac:dyDescent="0.2">
      <c r="A3561" s="156">
        <f>Ocorrências!G3557</f>
        <v>0</v>
      </c>
      <c r="B3561" s="136">
        <f>Ocorrências!B3557</f>
        <v>0</v>
      </c>
      <c r="C3561" s="136">
        <f>Ocorrências!C3557</f>
        <v>0</v>
      </c>
      <c r="D3561" s="136">
        <f>Ocorrências!D3557</f>
        <v>0</v>
      </c>
      <c r="E3561" s="136">
        <f>Ocorrências!E3557</f>
        <v>0</v>
      </c>
      <c r="F3561" s="136">
        <f>Ocorrências!F3557</f>
        <v>0</v>
      </c>
      <c r="G3561" s="135">
        <f>Ocorrências!A3557</f>
        <v>0</v>
      </c>
      <c r="H3561" s="136">
        <f>Ocorrências!H3557</f>
        <v>0</v>
      </c>
    </row>
    <row r="3562" spans="1:8" x14ac:dyDescent="0.2">
      <c r="A3562" s="156">
        <f>Ocorrências!G3558</f>
        <v>0</v>
      </c>
      <c r="B3562" s="136">
        <f>Ocorrências!B3558</f>
        <v>0</v>
      </c>
      <c r="C3562" s="136">
        <f>Ocorrências!C3558</f>
        <v>0</v>
      </c>
      <c r="D3562" s="136">
        <f>Ocorrências!D3558</f>
        <v>0</v>
      </c>
      <c r="E3562" s="136">
        <f>Ocorrências!E3558</f>
        <v>0</v>
      </c>
      <c r="F3562" s="136">
        <f>Ocorrências!F3558</f>
        <v>0</v>
      </c>
      <c r="G3562" s="135">
        <f>Ocorrências!A3558</f>
        <v>0</v>
      </c>
      <c r="H3562" s="136">
        <f>Ocorrências!H3558</f>
        <v>0</v>
      </c>
    </row>
    <row r="3563" spans="1:8" x14ac:dyDescent="0.2">
      <c r="A3563" s="156">
        <f>Ocorrências!G3559</f>
        <v>0</v>
      </c>
      <c r="B3563" s="136">
        <f>Ocorrências!B3559</f>
        <v>0</v>
      </c>
      <c r="C3563" s="136">
        <f>Ocorrências!C3559</f>
        <v>0</v>
      </c>
      <c r="D3563" s="136">
        <f>Ocorrências!D3559</f>
        <v>0</v>
      </c>
      <c r="E3563" s="136">
        <f>Ocorrências!E3559</f>
        <v>0</v>
      </c>
      <c r="F3563" s="136">
        <f>Ocorrências!F3559</f>
        <v>0</v>
      </c>
      <c r="G3563" s="135">
        <f>Ocorrências!A3559</f>
        <v>0</v>
      </c>
      <c r="H3563" s="136">
        <f>Ocorrências!H3559</f>
        <v>0</v>
      </c>
    </row>
    <row r="3564" spans="1:8" x14ac:dyDescent="0.2">
      <c r="A3564" s="156">
        <f>Ocorrências!G3560</f>
        <v>0</v>
      </c>
      <c r="B3564" s="136">
        <f>Ocorrências!B3560</f>
        <v>0</v>
      </c>
      <c r="C3564" s="136">
        <f>Ocorrências!C3560</f>
        <v>0</v>
      </c>
      <c r="D3564" s="136">
        <f>Ocorrências!D3560</f>
        <v>0</v>
      </c>
      <c r="E3564" s="136">
        <f>Ocorrências!E3560</f>
        <v>0</v>
      </c>
      <c r="F3564" s="136">
        <f>Ocorrências!F3560</f>
        <v>0</v>
      </c>
      <c r="G3564" s="135">
        <f>Ocorrências!A3560</f>
        <v>0</v>
      </c>
      <c r="H3564" s="136">
        <f>Ocorrências!H3560</f>
        <v>0</v>
      </c>
    </row>
    <row r="3565" spans="1:8" x14ac:dyDescent="0.2">
      <c r="A3565" s="156">
        <f>Ocorrências!G3561</f>
        <v>0</v>
      </c>
      <c r="B3565" s="136">
        <f>Ocorrências!B3561</f>
        <v>0</v>
      </c>
      <c r="C3565" s="136">
        <f>Ocorrências!C3561</f>
        <v>0</v>
      </c>
      <c r="D3565" s="136">
        <f>Ocorrências!D3561</f>
        <v>0</v>
      </c>
      <c r="E3565" s="136">
        <f>Ocorrências!E3561</f>
        <v>0</v>
      </c>
      <c r="F3565" s="136">
        <f>Ocorrências!F3561</f>
        <v>0</v>
      </c>
      <c r="G3565" s="135">
        <f>Ocorrências!A3561</f>
        <v>0</v>
      </c>
      <c r="H3565" s="136">
        <f>Ocorrências!H3561</f>
        <v>0</v>
      </c>
    </row>
    <row r="3566" spans="1:8" x14ac:dyDescent="0.2">
      <c r="A3566" s="156">
        <f>Ocorrências!G3562</f>
        <v>0</v>
      </c>
      <c r="B3566" s="136">
        <f>Ocorrências!B3562</f>
        <v>0</v>
      </c>
      <c r="C3566" s="136">
        <f>Ocorrências!C3562</f>
        <v>0</v>
      </c>
      <c r="D3566" s="136">
        <f>Ocorrências!D3562</f>
        <v>0</v>
      </c>
      <c r="E3566" s="136">
        <f>Ocorrências!E3562</f>
        <v>0</v>
      </c>
      <c r="F3566" s="136">
        <f>Ocorrências!F3562</f>
        <v>0</v>
      </c>
      <c r="G3566" s="135">
        <f>Ocorrências!A3562</f>
        <v>0</v>
      </c>
      <c r="H3566" s="136">
        <f>Ocorrências!H3562</f>
        <v>0</v>
      </c>
    </row>
    <row r="3567" spans="1:8" x14ac:dyDescent="0.2">
      <c r="A3567" s="156">
        <f>Ocorrências!G3563</f>
        <v>0</v>
      </c>
      <c r="B3567" s="136">
        <f>Ocorrências!B3563</f>
        <v>0</v>
      </c>
      <c r="C3567" s="136">
        <f>Ocorrências!C3563</f>
        <v>0</v>
      </c>
      <c r="D3567" s="136">
        <f>Ocorrências!D3563</f>
        <v>0</v>
      </c>
      <c r="E3567" s="136">
        <f>Ocorrências!E3563</f>
        <v>0</v>
      </c>
      <c r="F3567" s="136">
        <f>Ocorrências!F3563</f>
        <v>0</v>
      </c>
      <c r="G3567" s="135">
        <f>Ocorrências!A3563</f>
        <v>0</v>
      </c>
      <c r="H3567" s="136">
        <f>Ocorrências!H3563</f>
        <v>0</v>
      </c>
    </row>
    <row r="3568" spans="1:8" x14ac:dyDescent="0.2">
      <c r="A3568" s="156">
        <f>Ocorrências!G3564</f>
        <v>0</v>
      </c>
      <c r="B3568" s="136">
        <f>Ocorrências!B3564</f>
        <v>0</v>
      </c>
      <c r="C3568" s="136">
        <f>Ocorrências!C3564</f>
        <v>0</v>
      </c>
      <c r="D3568" s="136">
        <f>Ocorrências!D3564</f>
        <v>0</v>
      </c>
      <c r="E3568" s="136">
        <f>Ocorrências!E3564</f>
        <v>0</v>
      </c>
      <c r="F3568" s="136">
        <f>Ocorrências!F3564</f>
        <v>0</v>
      </c>
      <c r="G3568" s="135">
        <f>Ocorrências!A3564</f>
        <v>0</v>
      </c>
      <c r="H3568" s="136">
        <f>Ocorrências!H3564</f>
        <v>0</v>
      </c>
    </row>
    <row r="3569" spans="1:8" x14ac:dyDescent="0.2">
      <c r="A3569" s="156">
        <f>Ocorrências!G3565</f>
        <v>0</v>
      </c>
      <c r="B3569" s="136">
        <f>Ocorrências!B3565</f>
        <v>0</v>
      </c>
      <c r="C3569" s="136">
        <f>Ocorrências!C3565</f>
        <v>0</v>
      </c>
      <c r="D3569" s="136">
        <f>Ocorrências!D3565</f>
        <v>0</v>
      </c>
      <c r="E3569" s="136">
        <f>Ocorrências!E3565</f>
        <v>0</v>
      </c>
      <c r="F3569" s="136">
        <f>Ocorrências!F3565</f>
        <v>0</v>
      </c>
      <c r="G3569" s="135">
        <f>Ocorrências!A3565</f>
        <v>0</v>
      </c>
      <c r="H3569" s="136">
        <f>Ocorrências!H3565</f>
        <v>0</v>
      </c>
    </row>
    <row r="3570" spans="1:8" x14ac:dyDescent="0.2">
      <c r="A3570" s="156">
        <f>Ocorrências!G3566</f>
        <v>0</v>
      </c>
      <c r="B3570" s="136">
        <f>Ocorrências!B3566</f>
        <v>0</v>
      </c>
      <c r="C3570" s="136">
        <f>Ocorrências!C3566</f>
        <v>0</v>
      </c>
      <c r="D3570" s="136">
        <f>Ocorrências!D3566</f>
        <v>0</v>
      </c>
      <c r="E3570" s="136">
        <f>Ocorrências!E3566</f>
        <v>0</v>
      </c>
      <c r="F3570" s="136">
        <f>Ocorrências!F3566</f>
        <v>0</v>
      </c>
      <c r="G3570" s="135">
        <f>Ocorrências!A3566</f>
        <v>0</v>
      </c>
      <c r="H3570" s="136">
        <f>Ocorrências!H3566</f>
        <v>0</v>
      </c>
    </row>
    <row r="3571" spans="1:8" x14ac:dyDescent="0.2">
      <c r="A3571" s="156">
        <f>Ocorrências!G3567</f>
        <v>0</v>
      </c>
      <c r="B3571" s="136">
        <f>Ocorrências!B3567</f>
        <v>0</v>
      </c>
      <c r="C3571" s="136">
        <f>Ocorrências!C3567</f>
        <v>0</v>
      </c>
      <c r="D3571" s="136">
        <f>Ocorrências!D3567</f>
        <v>0</v>
      </c>
      <c r="E3571" s="136">
        <f>Ocorrências!E3567</f>
        <v>0</v>
      </c>
      <c r="F3571" s="136">
        <f>Ocorrências!F3567</f>
        <v>0</v>
      </c>
      <c r="G3571" s="135">
        <f>Ocorrências!A3567</f>
        <v>0</v>
      </c>
      <c r="H3571" s="136">
        <f>Ocorrências!H3567</f>
        <v>0</v>
      </c>
    </row>
    <row r="3572" spans="1:8" x14ac:dyDescent="0.2">
      <c r="A3572" s="156">
        <f>Ocorrências!G3568</f>
        <v>0</v>
      </c>
      <c r="B3572" s="136">
        <f>Ocorrências!B3568</f>
        <v>0</v>
      </c>
      <c r="C3572" s="136">
        <f>Ocorrências!C3568</f>
        <v>0</v>
      </c>
      <c r="D3572" s="136">
        <f>Ocorrências!D3568</f>
        <v>0</v>
      </c>
      <c r="E3572" s="136">
        <f>Ocorrências!E3568</f>
        <v>0</v>
      </c>
      <c r="F3572" s="136">
        <f>Ocorrências!F3568</f>
        <v>0</v>
      </c>
      <c r="G3572" s="135">
        <f>Ocorrências!A3568</f>
        <v>0</v>
      </c>
      <c r="H3572" s="136">
        <f>Ocorrências!H3568</f>
        <v>0</v>
      </c>
    </row>
    <row r="3573" spans="1:8" x14ac:dyDescent="0.2">
      <c r="A3573" s="156">
        <f>Ocorrências!G3569</f>
        <v>0</v>
      </c>
      <c r="B3573" s="136">
        <f>Ocorrências!B3569</f>
        <v>0</v>
      </c>
      <c r="C3573" s="136">
        <f>Ocorrências!C3569</f>
        <v>0</v>
      </c>
      <c r="D3573" s="136">
        <f>Ocorrências!D3569</f>
        <v>0</v>
      </c>
      <c r="E3573" s="136">
        <f>Ocorrências!E3569</f>
        <v>0</v>
      </c>
      <c r="F3573" s="136">
        <f>Ocorrências!F3569</f>
        <v>0</v>
      </c>
      <c r="G3573" s="135">
        <f>Ocorrências!A3569</f>
        <v>0</v>
      </c>
      <c r="H3573" s="136">
        <f>Ocorrências!H3569</f>
        <v>0</v>
      </c>
    </row>
    <row r="3574" spans="1:8" x14ac:dyDescent="0.2">
      <c r="A3574" s="156">
        <f>Ocorrências!G3570</f>
        <v>0</v>
      </c>
      <c r="B3574" s="136">
        <f>Ocorrências!B3570</f>
        <v>0</v>
      </c>
      <c r="C3574" s="136">
        <f>Ocorrências!C3570</f>
        <v>0</v>
      </c>
      <c r="D3574" s="136">
        <f>Ocorrências!D3570</f>
        <v>0</v>
      </c>
      <c r="E3574" s="136">
        <f>Ocorrências!E3570</f>
        <v>0</v>
      </c>
      <c r="F3574" s="136">
        <f>Ocorrências!F3570</f>
        <v>0</v>
      </c>
      <c r="G3574" s="135">
        <f>Ocorrências!A3570</f>
        <v>0</v>
      </c>
      <c r="H3574" s="136">
        <f>Ocorrências!H3570</f>
        <v>0</v>
      </c>
    </row>
    <row r="3575" spans="1:8" x14ac:dyDescent="0.2">
      <c r="A3575" s="156">
        <f>Ocorrências!G3571</f>
        <v>0</v>
      </c>
      <c r="B3575" s="136">
        <f>Ocorrências!B3571</f>
        <v>0</v>
      </c>
      <c r="C3575" s="136">
        <f>Ocorrências!C3571</f>
        <v>0</v>
      </c>
      <c r="D3575" s="136">
        <f>Ocorrências!D3571</f>
        <v>0</v>
      </c>
      <c r="E3575" s="136">
        <f>Ocorrências!E3571</f>
        <v>0</v>
      </c>
      <c r="F3575" s="136">
        <f>Ocorrências!F3571</f>
        <v>0</v>
      </c>
      <c r="G3575" s="135">
        <f>Ocorrências!A3571</f>
        <v>0</v>
      </c>
      <c r="H3575" s="136">
        <f>Ocorrências!H3571</f>
        <v>0</v>
      </c>
    </row>
    <row r="3576" spans="1:8" x14ac:dyDescent="0.2">
      <c r="A3576" s="156">
        <f>Ocorrências!G3572</f>
        <v>0</v>
      </c>
      <c r="B3576" s="136">
        <f>Ocorrências!B3572</f>
        <v>0</v>
      </c>
      <c r="C3576" s="136">
        <f>Ocorrências!C3572</f>
        <v>0</v>
      </c>
      <c r="D3576" s="136">
        <f>Ocorrências!D3572</f>
        <v>0</v>
      </c>
      <c r="E3576" s="136">
        <f>Ocorrências!E3572</f>
        <v>0</v>
      </c>
      <c r="F3576" s="136">
        <f>Ocorrências!F3572</f>
        <v>0</v>
      </c>
      <c r="G3576" s="135">
        <f>Ocorrências!A3572</f>
        <v>0</v>
      </c>
      <c r="H3576" s="136">
        <f>Ocorrências!H3572</f>
        <v>0</v>
      </c>
    </row>
    <row r="3577" spans="1:8" x14ac:dyDescent="0.2">
      <c r="A3577" s="156">
        <f>Ocorrências!G3573</f>
        <v>0</v>
      </c>
      <c r="B3577" s="136">
        <f>Ocorrências!B3573</f>
        <v>0</v>
      </c>
      <c r="C3577" s="136">
        <f>Ocorrências!C3573</f>
        <v>0</v>
      </c>
      <c r="D3577" s="136">
        <f>Ocorrências!D3573</f>
        <v>0</v>
      </c>
      <c r="E3577" s="136">
        <f>Ocorrências!E3573</f>
        <v>0</v>
      </c>
      <c r="F3577" s="136">
        <f>Ocorrências!F3573</f>
        <v>0</v>
      </c>
      <c r="G3577" s="135">
        <f>Ocorrências!A3573</f>
        <v>0</v>
      </c>
      <c r="H3577" s="136">
        <f>Ocorrências!H3573</f>
        <v>0</v>
      </c>
    </row>
    <row r="3578" spans="1:8" x14ac:dyDescent="0.2">
      <c r="A3578" s="156">
        <f>Ocorrências!G3574</f>
        <v>0</v>
      </c>
      <c r="B3578" s="136">
        <f>Ocorrências!B3574</f>
        <v>0</v>
      </c>
      <c r="C3578" s="136">
        <f>Ocorrências!C3574</f>
        <v>0</v>
      </c>
      <c r="D3578" s="136">
        <f>Ocorrências!D3574</f>
        <v>0</v>
      </c>
      <c r="E3578" s="136">
        <f>Ocorrências!E3574</f>
        <v>0</v>
      </c>
      <c r="F3578" s="136">
        <f>Ocorrências!F3574</f>
        <v>0</v>
      </c>
      <c r="G3578" s="135">
        <f>Ocorrências!A3574</f>
        <v>0</v>
      </c>
      <c r="H3578" s="136">
        <f>Ocorrências!H3574</f>
        <v>0</v>
      </c>
    </row>
    <row r="3579" spans="1:8" x14ac:dyDescent="0.2">
      <c r="A3579" s="156">
        <f>Ocorrências!G3575</f>
        <v>0</v>
      </c>
      <c r="B3579" s="136">
        <f>Ocorrências!B3575</f>
        <v>0</v>
      </c>
      <c r="C3579" s="136">
        <f>Ocorrências!C3575</f>
        <v>0</v>
      </c>
      <c r="D3579" s="136">
        <f>Ocorrências!D3575</f>
        <v>0</v>
      </c>
      <c r="E3579" s="136">
        <f>Ocorrências!E3575</f>
        <v>0</v>
      </c>
      <c r="F3579" s="136">
        <f>Ocorrências!F3575</f>
        <v>0</v>
      </c>
      <c r="G3579" s="135">
        <f>Ocorrências!A3575</f>
        <v>0</v>
      </c>
      <c r="H3579" s="136">
        <f>Ocorrências!H3575</f>
        <v>0</v>
      </c>
    </row>
    <row r="3580" spans="1:8" x14ac:dyDescent="0.2">
      <c r="A3580" s="156">
        <f>Ocorrências!G3576</f>
        <v>0</v>
      </c>
      <c r="B3580" s="136">
        <f>Ocorrências!B3576</f>
        <v>0</v>
      </c>
      <c r="C3580" s="136">
        <f>Ocorrências!C3576</f>
        <v>0</v>
      </c>
      <c r="D3580" s="136">
        <f>Ocorrências!D3576</f>
        <v>0</v>
      </c>
      <c r="E3580" s="136">
        <f>Ocorrências!E3576</f>
        <v>0</v>
      </c>
      <c r="F3580" s="136">
        <f>Ocorrências!F3576</f>
        <v>0</v>
      </c>
      <c r="G3580" s="135">
        <f>Ocorrências!A3576</f>
        <v>0</v>
      </c>
      <c r="H3580" s="136">
        <f>Ocorrências!H3576</f>
        <v>0</v>
      </c>
    </row>
    <row r="3581" spans="1:8" x14ac:dyDescent="0.2">
      <c r="A3581" s="156">
        <f>Ocorrências!G3577</f>
        <v>0</v>
      </c>
      <c r="B3581" s="136">
        <f>Ocorrências!B3577</f>
        <v>0</v>
      </c>
      <c r="C3581" s="136">
        <f>Ocorrências!C3577</f>
        <v>0</v>
      </c>
      <c r="D3581" s="136">
        <f>Ocorrências!D3577</f>
        <v>0</v>
      </c>
      <c r="E3581" s="136">
        <f>Ocorrências!E3577</f>
        <v>0</v>
      </c>
      <c r="F3581" s="136">
        <f>Ocorrências!F3577</f>
        <v>0</v>
      </c>
      <c r="G3581" s="135">
        <f>Ocorrências!A3577</f>
        <v>0</v>
      </c>
      <c r="H3581" s="136">
        <f>Ocorrências!H3577</f>
        <v>0</v>
      </c>
    </row>
    <row r="3582" spans="1:8" x14ac:dyDescent="0.2">
      <c r="A3582" s="156">
        <f>Ocorrências!G3578</f>
        <v>0</v>
      </c>
      <c r="B3582" s="136">
        <f>Ocorrências!B3578</f>
        <v>0</v>
      </c>
      <c r="C3582" s="136">
        <f>Ocorrências!C3578</f>
        <v>0</v>
      </c>
      <c r="D3582" s="136">
        <f>Ocorrências!D3578</f>
        <v>0</v>
      </c>
      <c r="E3582" s="136">
        <f>Ocorrências!E3578</f>
        <v>0</v>
      </c>
      <c r="F3582" s="136">
        <f>Ocorrências!F3578</f>
        <v>0</v>
      </c>
      <c r="G3582" s="135">
        <f>Ocorrências!A3578</f>
        <v>0</v>
      </c>
      <c r="H3582" s="136">
        <f>Ocorrências!H3578</f>
        <v>0</v>
      </c>
    </row>
    <row r="3583" spans="1:8" x14ac:dyDescent="0.2">
      <c r="A3583" s="156">
        <f>Ocorrências!G3579</f>
        <v>0</v>
      </c>
      <c r="B3583" s="136">
        <f>Ocorrências!B3579</f>
        <v>0</v>
      </c>
      <c r="C3583" s="136">
        <f>Ocorrências!C3579</f>
        <v>0</v>
      </c>
      <c r="D3583" s="136">
        <f>Ocorrências!D3579</f>
        <v>0</v>
      </c>
      <c r="E3583" s="136">
        <f>Ocorrências!E3579</f>
        <v>0</v>
      </c>
      <c r="F3583" s="136">
        <f>Ocorrências!F3579</f>
        <v>0</v>
      </c>
      <c r="G3583" s="135">
        <f>Ocorrências!A3579</f>
        <v>0</v>
      </c>
      <c r="H3583" s="136">
        <f>Ocorrências!H3579</f>
        <v>0</v>
      </c>
    </row>
    <row r="3584" spans="1:8" x14ac:dyDescent="0.2">
      <c r="A3584" s="156">
        <f>Ocorrências!G3580</f>
        <v>0</v>
      </c>
      <c r="B3584" s="136">
        <f>Ocorrências!B3580</f>
        <v>0</v>
      </c>
      <c r="C3584" s="136">
        <f>Ocorrências!C3580</f>
        <v>0</v>
      </c>
      <c r="D3584" s="136">
        <f>Ocorrências!D3580</f>
        <v>0</v>
      </c>
      <c r="E3584" s="136">
        <f>Ocorrências!E3580</f>
        <v>0</v>
      </c>
      <c r="F3584" s="136">
        <f>Ocorrências!F3580</f>
        <v>0</v>
      </c>
      <c r="G3584" s="135">
        <f>Ocorrências!A3580</f>
        <v>0</v>
      </c>
      <c r="H3584" s="136">
        <f>Ocorrências!H3580</f>
        <v>0</v>
      </c>
    </row>
    <row r="3585" spans="1:8" x14ac:dyDescent="0.2">
      <c r="A3585" s="156">
        <f>Ocorrências!G3581</f>
        <v>0</v>
      </c>
      <c r="B3585" s="136">
        <f>Ocorrências!B3581</f>
        <v>0</v>
      </c>
      <c r="C3585" s="136">
        <f>Ocorrências!C3581</f>
        <v>0</v>
      </c>
      <c r="D3585" s="136">
        <f>Ocorrências!D3581</f>
        <v>0</v>
      </c>
      <c r="E3585" s="136">
        <f>Ocorrências!E3581</f>
        <v>0</v>
      </c>
      <c r="F3585" s="136">
        <f>Ocorrências!F3581</f>
        <v>0</v>
      </c>
      <c r="G3585" s="135">
        <f>Ocorrências!A3581</f>
        <v>0</v>
      </c>
      <c r="H3585" s="136">
        <f>Ocorrências!H3581</f>
        <v>0</v>
      </c>
    </row>
    <row r="3586" spans="1:8" x14ac:dyDescent="0.2">
      <c r="A3586" s="156">
        <f>Ocorrências!G3582</f>
        <v>0</v>
      </c>
      <c r="B3586" s="136">
        <f>Ocorrências!B3582</f>
        <v>0</v>
      </c>
      <c r="C3586" s="136">
        <f>Ocorrências!C3582</f>
        <v>0</v>
      </c>
      <c r="D3586" s="136">
        <f>Ocorrências!D3582</f>
        <v>0</v>
      </c>
      <c r="E3586" s="136">
        <f>Ocorrências!E3582</f>
        <v>0</v>
      </c>
      <c r="F3586" s="136">
        <f>Ocorrências!F3582</f>
        <v>0</v>
      </c>
      <c r="G3586" s="135">
        <f>Ocorrências!A3582</f>
        <v>0</v>
      </c>
      <c r="H3586" s="136">
        <f>Ocorrências!H3582</f>
        <v>0</v>
      </c>
    </row>
    <row r="3587" spans="1:8" x14ac:dyDescent="0.2">
      <c r="A3587" s="156">
        <f>Ocorrências!G3583</f>
        <v>0</v>
      </c>
      <c r="B3587" s="136">
        <f>Ocorrências!B3583</f>
        <v>0</v>
      </c>
      <c r="C3587" s="136">
        <f>Ocorrências!C3583</f>
        <v>0</v>
      </c>
      <c r="D3587" s="136">
        <f>Ocorrências!D3583</f>
        <v>0</v>
      </c>
      <c r="E3587" s="136">
        <f>Ocorrências!E3583</f>
        <v>0</v>
      </c>
      <c r="F3587" s="136">
        <f>Ocorrências!F3583</f>
        <v>0</v>
      </c>
      <c r="G3587" s="135">
        <f>Ocorrências!A3583</f>
        <v>0</v>
      </c>
      <c r="H3587" s="136">
        <f>Ocorrências!H3583</f>
        <v>0</v>
      </c>
    </row>
    <row r="3588" spans="1:8" x14ac:dyDescent="0.2">
      <c r="A3588" s="156">
        <f>Ocorrências!G3584</f>
        <v>0</v>
      </c>
      <c r="B3588" s="136">
        <f>Ocorrências!B3584</f>
        <v>0</v>
      </c>
      <c r="C3588" s="136">
        <f>Ocorrências!C3584</f>
        <v>0</v>
      </c>
      <c r="D3588" s="136">
        <f>Ocorrências!D3584</f>
        <v>0</v>
      </c>
      <c r="E3588" s="136">
        <f>Ocorrências!E3584</f>
        <v>0</v>
      </c>
      <c r="F3588" s="136">
        <f>Ocorrências!F3584</f>
        <v>0</v>
      </c>
      <c r="G3588" s="135">
        <f>Ocorrências!A3584</f>
        <v>0</v>
      </c>
      <c r="H3588" s="136">
        <f>Ocorrências!H3584</f>
        <v>0</v>
      </c>
    </row>
    <row r="3589" spans="1:8" x14ac:dyDescent="0.2">
      <c r="A3589" s="156">
        <f>Ocorrências!G3585</f>
        <v>0</v>
      </c>
      <c r="B3589" s="136">
        <f>Ocorrências!B3585</f>
        <v>0</v>
      </c>
      <c r="C3589" s="136">
        <f>Ocorrências!C3585</f>
        <v>0</v>
      </c>
      <c r="D3589" s="136">
        <f>Ocorrências!D3585</f>
        <v>0</v>
      </c>
      <c r="E3589" s="136">
        <f>Ocorrências!E3585</f>
        <v>0</v>
      </c>
      <c r="F3589" s="136">
        <f>Ocorrências!F3585</f>
        <v>0</v>
      </c>
      <c r="G3589" s="135">
        <f>Ocorrências!A3585</f>
        <v>0</v>
      </c>
      <c r="H3589" s="136">
        <f>Ocorrências!H3585</f>
        <v>0</v>
      </c>
    </row>
    <row r="3590" spans="1:8" x14ac:dyDescent="0.2">
      <c r="A3590" s="156">
        <f>Ocorrências!G3586</f>
        <v>0</v>
      </c>
      <c r="B3590" s="136">
        <f>Ocorrências!B3586</f>
        <v>0</v>
      </c>
      <c r="C3590" s="136">
        <f>Ocorrências!C3586</f>
        <v>0</v>
      </c>
      <c r="D3590" s="136">
        <f>Ocorrências!D3586</f>
        <v>0</v>
      </c>
      <c r="E3590" s="136">
        <f>Ocorrências!E3586</f>
        <v>0</v>
      </c>
      <c r="F3590" s="136">
        <f>Ocorrências!F3586</f>
        <v>0</v>
      </c>
      <c r="G3590" s="135">
        <f>Ocorrências!A3586</f>
        <v>0</v>
      </c>
      <c r="H3590" s="136">
        <f>Ocorrências!H3586</f>
        <v>0</v>
      </c>
    </row>
    <row r="3591" spans="1:8" x14ac:dyDescent="0.2">
      <c r="A3591" s="156">
        <f>Ocorrências!G3587</f>
        <v>0</v>
      </c>
      <c r="B3591" s="136">
        <f>Ocorrências!B3587</f>
        <v>0</v>
      </c>
      <c r="C3591" s="136">
        <f>Ocorrências!C3587</f>
        <v>0</v>
      </c>
      <c r="D3591" s="136">
        <f>Ocorrências!D3587</f>
        <v>0</v>
      </c>
      <c r="E3591" s="136">
        <f>Ocorrências!E3587</f>
        <v>0</v>
      </c>
      <c r="F3591" s="136">
        <f>Ocorrências!F3587</f>
        <v>0</v>
      </c>
      <c r="G3591" s="135">
        <f>Ocorrências!A3587</f>
        <v>0</v>
      </c>
      <c r="H3591" s="136">
        <f>Ocorrências!H3587</f>
        <v>0</v>
      </c>
    </row>
    <row r="3592" spans="1:8" x14ac:dyDescent="0.2">
      <c r="A3592" s="156">
        <f>Ocorrências!G3588</f>
        <v>0</v>
      </c>
      <c r="B3592" s="136">
        <f>Ocorrências!B3588</f>
        <v>0</v>
      </c>
      <c r="C3592" s="136">
        <f>Ocorrências!C3588</f>
        <v>0</v>
      </c>
      <c r="D3592" s="136">
        <f>Ocorrências!D3588</f>
        <v>0</v>
      </c>
      <c r="E3592" s="136">
        <f>Ocorrências!E3588</f>
        <v>0</v>
      </c>
      <c r="F3592" s="136">
        <f>Ocorrências!F3588</f>
        <v>0</v>
      </c>
      <c r="G3592" s="135">
        <f>Ocorrências!A3588</f>
        <v>0</v>
      </c>
      <c r="H3592" s="136">
        <f>Ocorrências!H3588</f>
        <v>0</v>
      </c>
    </row>
    <row r="3593" spans="1:8" x14ac:dyDescent="0.2">
      <c r="A3593" s="156">
        <f>Ocorrências!G3589</f>
        <v>0</v>
      </c>
      <c r="B3593" s="136">
        <f>Ocorrências!B3589</f>
        <v>0</v>
      </c>
      <c r="C3593" s="136">
        <f>Ocorrências!C3589</f>
        <v>0</v>
      </c>
      <c r="D3593" s="136">
        <f>Ocorrências!D3589</f>
        <v>0</v>
      </c>
      <c r="E3593" s="136">
        <f>Ocorrências!E3589</f>
        <v>0</v>
      </c>
      <c r="F3593" s="136">
        <f>Ocorrências!F3589</f>
        <v>0</v>
      </c>
      <c r="G3593" s="135">
        <f>Ocorrências!A3589</f>
        <v>0</v>
      </c>
      <c r="H3593" s="136">
        <f>Ocorrências!H3589</f>
        <v>0</v>
      </c>
    </row>
    <row r="3594" spans="1:8" x14ac:dyDescent="0.2">
      <c r="A3594" s="156">
        <f>Ocorrências!G3590</f>
        <v>0</v>
      </c>
      <c r="B3594" s="136">
        <f>Ocorrências!B3590</f>
        <v>0</v>
      </c>
      <c r="C3594" s="136">
        <f>Ocorrências!C3590</f>
        <v>0</v>
      </c>
      <c r="D3594" s="136">
        <f>Ocorrências!D3590</f>
        <v>0</v>
      </c>
      <c r="E3594" s="136">
        <f>Ocorrências!E3590</f>
        <v>0</v>
      </c>
      <c r="F3594" s="136">
        <f>Ocorrências!F3590</f>
        <v>0</v>
      </c>
      <c r="G3594" s="135">
        <f>Ocorrências!A3590</f>
        <v>0</v>
      </c>
      <c r="H3594" s="136">
        <f>Ocorrências!H3590</f>
        <v>0</v>
      </c>
    </row>
    <row r="3595" spans="1:8" x14ac:dyDescent="0.2">
      <c r="A3595" s="156">
        <f>Ocorrências!G3591</f>
        <v>0</v>
      </c>
      <c r="B3595" s="136">
        <f>Ocorrências!B3591</f>
        <v>0</v>
      </c>
      <c r="C3595" s="136">
        <f>Ocorrências!C3591</f>
        <v>0</v>
      </c>
      <c r="D3595" s="136">
        <f>Ocorrências!D3591</f>
        <v>0</v>
      </c>
      <c r="E3595" s="136">
        <f>Ocorrências!E3591</f>
        <v>0</v>
      </c>
      <c r="F3595" s="136">
        <f>Ocorrências!F3591</f>
        <v>0</v>
      </c>
      <c r="G3595" s="135">
        <f>Ocorrências!A3591</f>
        <v>0</v>
      </c>
      <c r="H3595" s="136">
        <f>Ocorrências!H3591</f>
        <v>0</v>
      </c>
    </row>
    <row r="3596" spans="1:8" x14ac:dyDescent="0.2">
      <c r="A3596" s="156">
        <f>Ocorrências!G3592</f>
        <v>0</v>
      </c>
      <c r="B3596" s="136">
        <f>Ocorrências!B3592</f>
        <v>0</v>
      </c>
      <c r="C3596" s="136">
        <f>Ocorrências!C3592</f>
        <v>0</v>
      </c>
      <c r="D3596" s="136">
        <f>Ocorrências!D3592</f>
        <v>0</v>
      </c>
      <c r="E3596" s="136">
        <f>Ocorrências!E3592</f>
        <v>0</v>
      </c>
      <c r="F3596" s="136">
        <f>Ocorrências!F3592</f>
        <v>0</v>
      </c>
      <c r="G3596" s="135">
        <f>Ocorrências!A3592</f>
        <v>0</v>
      </c>
      <c r="H3596" s="136">
        <f>Ocorrências!H3592</f>
        <v>0</v>
      </c>
    </row>
    <row r="3597" spans="1:8" x14ac:dyDescent="0.2">
      <c r="A3597" s="156">
        <f>Ocorrências!G3593</f>
        <v>0</v>
      </c>
      <c r="B3597" s="136">
        <f>Ocorrências!B3593</f>
        <v>0</v>
      </c>
      <c r="C3597" s="136">
        <f>Ocorrências!C3593</f>
        <v>0</v>
      </c>
      <c r="D3597" s="136">
        <f>Ocorrências!D3593</f>
        <v>0</v>
      </c>
      <c r="E3597" s="136">
        <f>Ocorrências!E3593</f>
        <v>0</v>
      </c>
      <c r="F3597" s="136">
        <f>Ocorrências!F3593</f>
        <v>0</v>
      </c>
      <c r="G3597" s="135">
        <f>Ocorrências!A3593</f>
        <v>0</v>
      </c>
      <c r="H3597" s="136">
        <f>Ocorrências!H3593</f>
        <v>0</v>
      </c>
    </row>
    <row r="3598" spans="1:8" x14ac:dyDescent="0.2">
      <c r="A3598" s="156">
        <f>Ocorrências!G3594</f>
        <v>0</v>
      </c>
      <c r="B3598" s="136">
        <f>Ocorrências!B3594</f>
        <v>0</v>
      </c>
      <c r="C3598" s="136">
        <f>Ocorrências!C3594</f>
        <v>0</v>
      </c>
      <c r="D3598" s="136">
        <f>Ocorrências!D3594</f>
        <v>0</v>
      </c>
      <c r="E3598" s="136">
        <f>Ocorrências!E3594</f>
        <v>0</v>
      </c>
      <c r="F3598" s="136">
        <f>Ocorrências!F3594</f>
        <v>0</v>
      </c>
      <c r="G3598" s="135">
        <f>Ocorrências!A3594</f>
        <v>0</v>
      </c>
      <c r="H3598" s="136">
        <f>Ocorrências!H3594</f>
        <v>0</v>
      </c>
    </row>
    <row r="3599" spans="1:8" x14ac:dyDescent="0.2">
      <c r="A3599" s="156">
        <f>Ocorrências!G3595</f>
        <v>0</v>
      </c>
      <c r="B3599" s="136">
        <f>Ocorrências!B3595</f>
        <v>0</v>
      </c>
      <c r="C3599" s="136">
        <f>Ocorrências!C3595</f>
        <v>0</v>
      </c>
      <c r="D3599" s="136">
        <f>Ocorrências!D3595</f>
        <v>0</v>
      </c>
      <c r="E3599" s="136">
        <f>Ocorrências!E3595</f>
        <v>0</v>
      </c>
      <c r="F3599" s="136">
        <f>Ocorrências!F3595</f>
        <v>0</v>
      </c>
      <c r="G3599" s="135">
        <f>Ocorrências!A3595</f>
        <v>0</v>
      </c>
      <c r="H3599" s="136">
        <f>Ocorrências!H3595</f>
        <v>0</v>
      </c>
    </row>
    <row r="3600" spans="1:8" x14ac:dyDescent="0.2">
      <c r="A3600" s="156">
        <f>Ocorrências!G3596</f>
        <v>0</v>
      </c>
      <c r="B3600" s="136">
        <f>Ocorrências!B3596</f>
        <v>0</v>
      </c>
      <c r="C3600" s="136">
        <f>Ocorrências!C3596</f>
        <v>0</v>
      </c>
      <c r="D3600" s="136">
        <f>Ocorrências!D3596</f>
        <v>0</v>
      </c>
      <c r="E3600" s="136">
        <f>Ocorrências!E3596</f>
        <v>0</v>
      </c>
      <c r="F3600" s="136">
        <f>Ocorrências!F3596</f>
        <v>0</v>
      </c>
      <c r="G3600" s="135">
        <f>Ocorrências!A3596</f>
        <v>0</v>
      </c>
      <c r="H3600" s="136">
        <f>Ocorrências!H3596</f>
        <v>0</v>
      </c>
    </row>
    <row r="3601" spans="1:8" x14ac:dyDescent="0.2">
      <c r="A3601" s="156">
        <f>Ocorrências!G3597</f>
        <v>0</v>
      </c>
      <c r="B3601" s="136">
        <f>Ocorrências!B3597</f>
        <v>0</v>
      </c>
      <c r="C3601" s="136">
        <f>Ocorrências!C3597</f>
        <v>0</v>
      </c>
      <c r="D3601" s="136">
        <f>Ocorrências!D3597</f>
        <v>0</v>
      </c>
      <c r="E3601" s="136">
        <f>Ocorrências!E3597</f>
        <v>0</v>
      </c>
      <c r="F3601" s="136">
        <f>Ocorrências!F3597</f>
        <v>0</v>
      </c>
      <c r="G3601" s="135">
        <f>Ocorrências!A3597</f>
        <v>0</v>
      </c>
      <c r="H3601" s="136">
        <f>Ocorrências!H3597</f>
        <v>0</v>
      </c>
    </row>
    <row r="3602" spans="1:8" x14ac:dyDescent="0.2">
      <c r="A3602" s="156">
        <f>Ocorrências!G3598</f>
        <v>0</v>
      </c>
      <c r="B3602" s="136">
        <f>Ocorrências!B3598</f>
        <v>0</v>
      </c>
      <c r="C3602" s="136">
        <f>Ocorrências!C3598</f>
        <v>0</v>
      </c>
      <c r="D3602" s="136">
        <f>Ocorrências!D3598</f>
        <v>0</v>
      </c>
      <c r="E3602" s="136">
        <f>Ocorrências!E3598</f>
        <v>0</v>
      </c>
      <c r="F3602" s="136">
        <f>Ocorrências!F3598</f>
        <v>0</v>
      </c>
      <c r="G3602" s="135">
        <f>Ocorrências!A3598</f>
        <v>0</v>
      </c>
      <c r="H3602" s="136">
        <f>Ocorrências!H3598</f>
        <v>0</v>
      </c>
    </row>
    <row r="3603" spans="1:8" x14ac:dyDescent="0.2">
      <c r="A3603" s="156">
        <f>Ocorrências!G3599</f>
        <v>0</v>
      </c>
      <c r="B3603" s="136">
        <f>Ocorrências!B3599</f>
        <v>0</v>
      </c>
      <c r="C3603" s="136">
        <f>Ocorrências!C3599</f>
        <v>0</v>
      </c>
      <c r="D3603" s="136">
        <f>Ocorrências!D3599</f>
        <v>0</v>
      </c>
      <c r="E3603" s="136">
        <f>Ocorrências!E3599</f>
        <v>0</v>
      </c>
      <c r="F3603" s="136">
        <f>Ocorrências!F3599</f>
        <v>0</v>
      </c>
      <c r="G3603" s="135">
        <f>Ocorrências!A3599</f>
        <v>0</v>
      </c>
      <c r="H3603" s="136">
        <f>Ocorrências!H3599</f>
        <v>0</v>
      </c>
    </row>
    <row r="3604" spans="1:8" x14ac:dyDescent="0.2">
      <c r="A3604" s="156">
        <f>Ocorrências!G3600</f>
        <v>0</v>
      </c>
      <c r="B3604" s="136">
        <f>Ocorrências!B3600</f>
        <v>0</v>
      </c>
      <c r="C3604" s="136">
        <f>Ocorrências!C3600</f>
        <v>0</v>
      </c>
      <c r="D3604" s="136">
        <f>Ocorrências!D3600</f>
        <v>0</v>
      </c>
      <c r="E3604" s="136">
        <f>Ocorrências!E3600</f>
        <v>0</v>
      </c>
      <c r="F3604" s="136">
        <f>Ocorrências!F3600</f>
        <v>0</v>
      </c>
      <c r="G3604" s="135">
        <f>Ocorrências!A3600</f>
        <v>0</v>
      </c>
      <c r="H3604" s="136">
        <f>Ocorrências!H3600</f>
        <v>0</v>
      </c>
    </row>
    <row r="3605" spans="1:8" x14ac:dyDescent="0.2">
      <c r="A3605" s="156">
        <f>Ocorrências!G3601</f>
        <v>0</v>
      </c>
      <c r="B3605" s="136">
        <f>Ocorrências!B3601</f>
        <v>0</v>
      </c>
      <c r="C3605" s="136">
        <f>Ocorrências!C3601</f>
        <v>0</v>
      </c>
      <c r="D3605" s="136">
        <f>Ocorrências!D3601</f>
        <v>0</v>
      </c>
      <c r="E3605" s="136">
        <f>Ocorrências!E3601</f>
        <v>0</v>
      </c>
      <c r="F3605" s="136">
        <f>Ocorrências!F3601</f>
        <v>0</v>
      </c>
      <c r="G3605" s="135">
        <f>Ocorrências!A3601</f>
        <v>0</v>
      </c>
      <c r="H3605" s="136">
        <f>Ocorrências!H3601</f>
        <v>0</v>
      </c>
    </row>
    <row r="3606" spans="1:8" x14ac:dyDescent="0.2">
      <c r="A3606" s="156">
        <f>Ocorrências!G3602</f>
        <v>0</v>
      </c>
      <c r="B3606" s="136">
        <f>Ocorrências!B3602</f>
        <v>0</v>
      </c>
      <c r="C3606" s="136">
        <f>Ocorrências!C3602</f>
        <v>0</v>
      </c>
      <c r="D3606" s="136">
        <f>Ocorrências!D3602</f>
        <v>0</v>
      </c>
      <c r="E3606" s="136">
        <f>Ocorrências!E3602</f>
        <v>0</v>
      </c>
      <c r="F3606" s="136">
        <f>Ocorrências!F3602</f>
        <v>0</v>
      </c>
      <c r="G3606" s="135">
        <f>Ocorrências!A3602</f>
        <v>0</v>
      </c>
      <c r="H3606" s="136">
        <f>Ocorrências!H3602</f>
        <v>0</v>
      </c>
    </row>
    <row r="3607" spans="1:8" x14ac:dyDescent="0.2">
      <c r="A3607" s="156">
        <f>Ocorrências!G3603</f>
        <v>0</v>
      </c>
      <c r="B3607" s="136">
        <f>Ocorrências!B3603</f>
        <v>0</v>
      </c>
      <c r="C3607" s="136">
        <f>Ocorrências!C3603</f>
        <v>0</v>
      </c>
      <c r="D3607" s="136">
        <f>Ocorrências!D3603</f>
        <v>0</v>
      </c>
      <c r="E3607" s="136">
        <f>Ocorrências!E3603</f>
        <v>0</v>
      </c>
      <c r="F3607" s="136">
        <f>Ocorrências!F3603</f>
        <v>0</v>
      </c>
      <c r="G3607" s="135">
        <f>Ocorrências!A3603</f>
        <v>0</v>
      </c>
      <c r="H3607" s="136">
        <f>Ocorrências!H3603</f>
        <v>0</v>
      </c>
    </row>
    <row r="3608" spans="1:8" x14ac:dyDescent="0.2">
      <c r="A3608" s="156">
        <f>Ocorrências!G3604</f>
        <v>0</v>
      </c>
      <c r="B3608" s="136">
        <f>Ocorrências!B3604</f>
        <v>0</v>
      </c>
      <c r="C3608" s="136">
        <f>Ocorrências!C3604</f>
        <v>0</v>
      </c>
      <c r="D3608" s="136">
        <f>Ocorrências!D3604</f>
        <v>0</v>
      </c>
      <c r="E3608" s="136">
        <f>Ocorrências!E3604</f>
        <v>0</v>
      </c>
      <c r="F3608" s="136">
        <f>Ocorrências!F3604</f>
        <v>0</v>
      </c>
      <c r="G3608" s="135">
        <f>Ocorrências!A3604</f>
        <v>0</v>
      </c>
      <c r="H3608" s="136">
        <f>Ocorrências!H3604</f>
        <v>0</v>
      </c>
    </row>
    <row r="3609" spans="1:8" x14ac:dyDescent="0.2">
      <c r="A3609" s="156">
        <f>Ocorrências!G3605</f>
        <v>0</v>
      </c>
      <c r="B3609" s="136">
        <f>Ocorrências!B3605</f>
        <v>0</v>
      </c>
      <c r="C3609" s="136">
        <f>Ocorrências!C3605</f>
        <v>0</v>
      </c>
      <c r="D3609" s="136">
        <f>Ocorrências!D3605</f>
        <v>0</v>
      </c>
      <c r="E3609" s="136">
        <f>Ocorrências!E3605</f>
        <v>0</v>
      </c>
      <c r="F3609" s="136">
        <f>Ocorrências!F3605</f>
        <v>0</v>
      </c>
      <c r="G3609" s="135">
        <f>Ocorrências!A3605</f>
        <v>0</v>
      </c>
      <c r="H3609" s="136">
        <f>Ocorrências!H3605</f>
        <v>0</v>
      </c>
    </row>
    <row r="3610" spans="1:8" x14ac:dyDescent="0.2">
      <c r="A3610" s="156">
        <f>Ocorrências!G3606</f>
        <v>0</v>
      </c>
      <c r="B3610" s="136">
        <f>Ocorrências!B3606</f>
        <v>0</v>
      </c>
      <c r="C3610" s="136">
        <f>Ocorrências!C3606</f>
        <v>0</v>
      </c>
      <c r="D3610" s="136">
        <f>Ocorrências!D3606</f>
        <v>0</v>
      </c>
      <c r="E3610" s="136">
        <f>Ocorrências!E3606</f>
        <v>0</v>
      </c>
      <c r="F3610" s="136">
        <f>Ocorrências!F3606</f>
        <v>0</v>
      </c>
      <c r="G3610" s="135">
        <f>Ocorrências!A3606</f>
        <v>0</v>
      </c>
      <c r="H3610" s="136">
        <f>Ocorrências!H3606</f>
        <v>0</v>
      </c>
    </row>
    <row r="3611" spans="1:8" x14ac:dyDescent="0.2">
      <c r="A3611" s="156">
        <f>Ocorrências!G3607</f>
        <v>0</v>
      </c>
      <c r="B3611" s="136">
        <f>Ocorrências!B3607</f>
        <v>0</v>
      </c>
      <c r="C3611" s="136">
        <f>Ocorrências!C3607</f>
        <v>0</v>
      </c>
      <c r="D3611" s="136">
        <f>Ocorrências!D3607</f>
        <v>0</v>
      </c>
      <c r="E3611" s="136">
        <f>Ocorrências!E3607</f>
        <v>0</v>
      </c>
      <c r="F3611" s="136">
        <f>Ocorrências!F3607</f>
        <v>0</v>
      </c>
      <c r="G3611" s="135">
        <f>Ocorrências!A3607</f>
        <v>0</v>
      </c>
      <c r="H3611" s="136">
        <f>Ocorrências!H3607</f>
        <v>0</v>
      </c>
    </row>
    <row r="3612" spans="1:8" x14ac:dyDescent="0.2">
      <c r="A3612" s="156">
        <f>Ocorrências!G3608</f>
        <v>0</v>
      </c>
      <c r="B3612" s="136">
        <f>Ocorrências!B3608</f>
        <v>0</v>
      </c>
      <c r="C3612" s="136">
        <f>Ocorrências!C3608</f>
        <v>0</v>
      </c>
      <c r="D3612" s="136">
        <f>Ocorrências!D3608</f>
        <v>0</v>
      </c>
      <c r="E3612" s="136">
        <f>Ocorrências!E3608</f>
        <v>0</v>
      </c>
      <c r="F3612" s="136">
        <f>Ocorrências!F3608</f>
        <v>0</v>
      </c>
      <c r="G3612" s="135">
        <f>Ocorrências!A3608</f>
        <v>0</v>
      </c>
      <c r="H3612" s="136">
        <f>Ocorrências!H3608</f>
        <v>0</v>
      </c>
    </row>
    <row r="3613" spans="1:8" x14ac:dyDescent="0.2">
      <c r="A3613" s="156">
        <f>Ocorrências!G3609</f>
        <v>0</v>
      </c>
      <c r="B3613" s="136">
        <f>Ocorrências!B3609</f>
        <v>0</v>
      </c>
      <c r="C3613" s="136">
        <f>Ocorrências!C3609</f>
        <v>0</v>
      </c>
      <c r="D3613" s="136">
        <f>Ocorrências!D3609</f>
        <v>0</v>
      </c>
      <c r="E3613" s="136">
        <f>Ocorrências!E3609</f>
        <v>0</v>
      </c>
      <c r="F3613" s="136">
        <f>Ocorrências!F3609</f>
        <v>0</v>
      </c>
      <c r="G3613" s="135">
        <f>Ocorrências!A3609</f>
        <v>0</v>
      </c>
      <c r="H3613" s="136">
        <f>Ocorrências!H3609</f>
        <v>0</v>
      </c>
    </row>
    <row r="3614" spans="1:8" x14ac:dyDescent="0.2">
      <c r="A3614" s="156">
        <f>Ocorrências!G3610</f>
        <v>0</v>
      </c>
      <c r="B3614" s="136">
        <f>Ocorrências!B3610</f>
        <v>0</v>
      </c>
      <c r="C3614" s="136">
        <f>Ocorrências!C3610</f>
        <v>0</v>
      </c>
      <c r="D3614" s="136">
        <f>Ocorrências!D3610</f>
        <v>0</v>
      </c>
      <c r="E3614" s="136">
        <f>Ocorrências!E3610</f>
        <v>0</v>
      </c>
      <c r="F3614" s="136">
        <f>Ocorrências!F3610</f>
        <v>0</v>
      </c>
      <c r="G3614" s="135">
        <f>Ocorrências!A3610</f>
        <v>0</v>
      </c>
      <c r="H3614" s="136">
        <f>Ocorrências!H3610</f>
        <v>0</v>
      </c>
    </row>
    <row r="3615" spans="1:8" x14ac:dyDescent="0.2">
      <c r="A3615" s="156">
        <f>Ocorrências!G3611</f>
        <v>0</v>
      </c>
      <c r="B3615" s="136">
        <f>Ocorrências!B3611</f>
        <v>0</v>
      </c>
      <c r="C3615" s="136">
        <f>Ocorrências!C3611</f>
        <v>0</v>
      </c>
      <c r="D3615" s="136">
        <f>Ocorrências!D3611</f>
        <v>0</v>
      </c>
      <c r="E3615" s="136">
        <f>Ocorrências!E3611</f>
        <v>0</v>
      </c>
      <c r="F3615" s="136">
        <f>Ocorrências!F3611</f>
        <v>0</v>
      </c>
      <c r="G3615" s="135">
        <f>Ocorrências!A3611</f>
        <v>0</v>
      </c>
      <c r="H3615" s="136">
        <f>Ocorrências!H3611</f>
        <v>0</v>
      </c>
    </row>
    <row r="3616" spans="1:8" x14ac:dyDescent="0.2">
      <c r="A3616" s="156">
        <f>Ocorrências!G3612</f>
        <v>0</v>
      </c>
      <c r="B3616" s="136">
        <f>Ocorrências!B3612</f>
        <v>0</v>
      </c>
      <c r="C3616" s="136">
        <f>Ocorrências!C3612</f>
        <v>0</v>
      </c>
      <c r="D3616" s="136">
        <f>Ocorrências!D3612</f>
        <v>0</v>
      </c>
      <c r="E3616" s="136">
        <f>Ocorrências!E3612</f>
        <v>0</v>
      </c>
      <c r="F3616" s="136">
        <f>Ocorrências!F3612</f>
        <v>0</v>
      </c>
      <c r="G3616" s="135">
        <f>Ocorrências!A3612</f>
        <v>0</v>
      </c>
      <c r="H3616" s="136">
        <f>Ocorrências!H3612</f>
        <v>0</v>
      </c>
    </row>
    <row r="3617" spans="1:8" x14ac:dyDescent="0.2">
      <c r="A3617" s="156">
        <f>Ocorrências!G3613</f>
        <v>0</v>
      </c>
      <c r="B3617" s="136">
        <f>Ocorrências!B3613</f>
        <v>0</v>
      </c>
      <c r="C3617" s="136">
        <f>Ocorrências!C3613</f>
        <v>0</v>
      </c>
      <c r="D3617" s="136">
        <f>Ocorrências!D3613</f>
        <v>0</v>
      </c>
      <c r="E3617" s="136">
        <f>Ocorrências!E3613</f>
        <v>0</v>
      </c>
      <c r="F3617" s="136">
        <f>Ocorrências!F3613</f>
        <v>0</v>
      </c>
      <c r="G3617" s="135">
        <f>Ocorrências!A3613</f>
        <v>0</v>
      </c>
      <c r="H3617" s="136">
        <f>Ocorrências!H3613</f>
        <v>0</v>
      </c>
    </row>
    <row r="3618" spans="1:8" x14ac:dyDescent="0.2">
      <c r="A3618" s="156">
        <f>Ocorrências!G3614</f>
        <v>0</v>
      </c>
      <c r="B3618" s="136">
        <f>Ocorrências!B3614</f>
        <v>0</v>
      </c>
      <c r="C3618" s="136">
        <f>Ocorrências!C3614</f>
        <v>0</v>
      </c>
      <c r="D3618" s="136">
        <f>Ocorrências!D3614</f>
        <v>0</v>
      </c>
      <c r="E3618" s="136">
        <f>Ocorrências!E3614</f>
        <v>0</v>
      </c>
      <c r="F3618" s="136">
        <f>Ocorrências!F3614</f>
        <v>0</v>
      </c>
      <c r="G3618" s="135">
        <f>Ocorrências!A3614</f>
        <v>0</v>
      </c>
      <c r="H3618" s="136">
        <f>Ocorrências!H3614</f>
        <v>0</v>
      </c>
    </row>
    <row r="3619" spans="1:8" x14ac:dyDescent="0.2">
      <c r="A3619" s="156">
        <f>Ocorrências!G3615</f>
        <v>0</v>
      </c>
      <c r="B3619" s="136">
        <f>Ocorrências!B3615</f>
        <v>0</v>
      </c>
      <c r="C3619" s="136">
        <f>Ocorrências!C3615</f>
        <v>0</v>
      </c>
      <c r="D3619" s="136">
        <f>Ocorrências!D3615</f>
        <v>0</v>
      </c>
      <c r="E3619" s="136">
        <f>Ocorrências!E3615</f>
        <v>0</v>
      </c>
      <c r="F3619" s="136">
        <f>Ocorrências!F3615</f>
        <v>0</v>
      </c>
      <c r="G3619" s="135">
        <f>Ocorrências!A3615</f>
        <v>0</v>
      </c>
      <c r="H3619" s="136">
        <f>Ocorrências!H3615</f>
        <v>0</v>
      </c>
    </row>
    <row r="3620" spans="1:8" x14ac:dyDescent="0.2">
      <c r="A3620" s="156">
        <f>Ocorrências!G3616</f>
        <v>0</v>
      </c>
      <c r="B3620" s="136">
        <f>Ocorrências!B3616</f>
        <v>0</v>
      </c>
      <c r="C3620" s="136">
        <f>Ocorrências!C3616</f>
        <v>0</v>
      </c>
      <c r="D3620" s="136">
        <f>Ocorrências!D3616</f>
        <v>0</v>
      </c>
      <c r="E3620" s="136">
        <f>Ocorrências!E3616</f>
        <v>0</v>
      </c>
      <c r="F3620" s="136">
        <f>Ocorrências!F3616</f>
        <v>0</v>
      </c>
      <c r="G3620" s="135">
        <f>Ocorrências!A3616</f>
        <v>0</v>
      </c>
      <c r="H3620" s="136">
        <f>Ocorrências!H3616</f>
        <v>0</v>
      </c>
    </row>
    <row r="3621" spans="1:8" x14ac:dyDescent="0.2">
      <c r="A3621" s="156">
        <f>Ocorrências!G3617</f>
        <v>0</v>
      </c>
      <c r="B3621" s="136">
        <f>Ocorrências!B3617</f>
        <v>0</v>
      </c>
      <c r="C3621" s="136">
        <f>Ocorrências!C3617</f>
        <v>0</v>
      </c>
      <c r="D3621" s="136">
        <f>Ocorrências!D3617</f>
        <v>0</v>
      </c>
      <c r="E3621" s="136">
        <f>Ocorrências!E3617</f>
        <v>0</v>
      </c>
      <c r="F3621" s="136">
        <f>Ocorrências!F3617</f>
        <v>0</v>
      </c>
      <c r="G3621" s="135">
        <f>Ocorrências!A3617</f>
        <v>0</v>
      </c>
      <c r="H3621" s="136">
        <f>Ocorrências!H3617</f>
        <v>0</v>
      </c>
    </row>
    <row r="3622" spans="1:8" x14ac:dyDescent="0.2">
      <c r="A3622" s="156">
        <f>Ocorrências!G3618</f>
        <v>0</v>
      </c>
      <c r="B3622" s="136">
        <f>Ocorrências!B3618</f>
        <v>0</v>
      </c>
      <c r="C3622" s="136">
        <f>Ocorrências!C3618</f>
        <v>0</v>
      </c>
      <c r="D3622" s="136">
        <f>Ocorrências!D3618</f>
        <v>0</v>
      </c>
      <c r="E3622" s="136">
        <f>Ocorrências!E3618</f>
        <v>0</v>
      </c>
      <c r="F3622" s="136">
        <f>Ocorrências!F3618</f>
        <v>0</v>
      </c>
      <c r="G3622" s="135">
        <f>Ocorrências!A3618</f>
        <v>0</v>
      </c>
      <c r="H3622" s="136">
        <f>Ocorrências!H3618</f>
        <v>0</v>
      </c>
    </row>
    <row r="3623" spans="1:8" x14ac:dyDescent="0.2">
      <c r="A3623" s="156">
        <f>Ocorrências!G3619</f>
        <v>0</v>
      </c>
      <c r="B3623" s="136">
        <f>Ocorrências!B3619</f>
        <v>0</v>
      </c>
      <c r="C3623" s="136">
        <f>Ocorrências!C3619</f>
        <v>0</v>
      </c>
      <c r="D3623" s="136">
        <f>Ocorrências!D3619</f>
        <v>0</v>
      </c>
      <c r="E3623" s="136">
        <f>Ocorrências!E3619</f>
        <v>0</v>
      </c>
      <c r="F3623" s="136">
        <f>Ocorrências!F3619</f>
        <v>0</v>
      </c>
      <c r="G3623" s="135">
        <f>Ocorrências!A3619</f>
        <v>0</v>
      </c>
      <c r="H3623" s="136">
        <f>Ocorrências!H3619</f>
        <v>0</v>
      </c>
    </row>
    <row r="3624" spans="1:8" x14ac:dyDescent="0.2">
      <c r="A3624" s="156">
        <f>Ocorrências!G3620</f>
        <v>0</v>
      </c>
      <c r="B3624" s="136">
        <f>Ocorrências!B3620</f>
        <v>0</v>
      </c>
      <c r="C3624" s="136">
        <f>Ocorrências!C3620</f>
        <v>0</v>
      </c>
      <c r="D3624" s="136">
        <f>Ocorrências!D3620</f>
        <v>0</v>
      </c>
      <c r="E3624" s="136">
        <f>Ocorrências!E3620</f>
        <v>0</v>
      </c>
      <c r="F3624" s="136">
        <f>Ocorrências!F3620</f>
        <v>0</v>
      </c>
      <c r="G3624" s="135">
        <f>Ocorrências!A3620</f>
        <v>0</v>
      </c>
      <c r="H3624" s="136">
        <f>Ocorrências!H3620</f>
        <v>0</v>
      </c>
    </row>
    <row r="3625" spans="1:8" x14ac:dyDescent="0.2">
      <c r="A3625" s="156">
        <f>Ocorrências!G3621</f>
        <v>0</v>
      </c>
      <c r="B3625" s="136">
        <f>Ocorrências!B3621</f>
        <v>0</v>
      </c>
      <c r="C3625" s="136">
        <f>Ocorrências!C3621</f>
        <v>0</v>
      </c>
      <c r="D3625" s="136">
        <f>Ocorrências!D3621</f>
        <v>0</v>
      </c>
      <c r="E3625" s="136">
        <f>Ocorrências!E3621</f>
        <v>0</v>
      </c>
      <c r="F3625" s="136">
        <f>Ocorrências!F3621</f>
        <v>0</v>
      </c>
      <c r="G3625" s="135">
        <f>Ocorrências!A3621</f>
        <v>0</v>
      </c>
      <c r="H3625" s="136">
        <f>Ocorrências!H3621</f>
        <v>0</v>
      </c>
    </row>
    <row r="3626" spans="1:8" x14ac:dyDescent="0.2">
      <c r="A3626" s="156">
        <f>Ocorrências!G3622</f>
        <v>0</v>
      </c>
      <c r="B3626" s="136">
        <f>Ocorrências!B3622</f>
        <v>0</v>
      </c>
      <c r="C3626" s="136">
        <f>Ocorrências!C3622</f>
        <v>0</v>
      </c>
      <c r="D3626" s="136">
        <f>Ocorrências!D3622</f>
        <v>0</v>
      </c>
      <c r="E3626" s="136">
        <f>Ocorrências!E3622</f>
        <v>0</v>
      </c>
      <c r="F3626" s="136">
        <f>Ocorrências!F3622</f>
        <v>0</v>
      </c>
      <c r="G3626" s="135">
        <f>Ocorrências!A3622</f>
        <v>0</v>
      </c>
      <c r="H3626" s="136">
        <f>Ocorrências!H3622</f>
        <v>0</v>
      </c>
    </row>
    <row r="3627" spans="1:8" x14ac:dyDescent="0.2">
      <c r="A3627" s="156">
        <f>Ocorrências!G3623</f>
        <v>0</v>
      </c>
      <c r="B3627" s="136">
        <f>Ocorrências!B3623</f>
        <v>0</v>
      </c>
      <c r="C3627" s="136">
        <f>Ocorrências!C3623</f>
        <v>0</v>
      </c>
      <c r="D3627" s="136">
        <f>Ocorrências!D3623</f>
        <v>0</v>
      </c>
      <c r="E3627" s="136">
        <f>Ocorrências!E3623</f>
        <v>0</v>
      </c>
      <c r="F3627" s="136">
        <f>Ocorrências!F3623</f>
        <v>0</v>
      </c>
      <c r="G3627" s="135">
        <f>Ocorrências!A3623</f>
        <v>0</v>
      </c>
      <c r="H3627" s="136">
        <f>Ocorrências!H3623</f>
        <v>0</v>
      </c>
    </row>
    <row r="3628" spans="1:8" x14ac:dyDescent="0.2">
      <c r="A3628" s="156">
        <f>Ocorrências!G3624</f>
        <v>0</v>
      </c>
      <c r="B3628" s="136">
        <f>Ocorrências!B3624</f>
        <v>0</v>
      </c>
      <c r="C3628" s="136">
        <f>Ocorrências!C3624</f>
        <v>0</v>
      </c>
      <c r="D3628" s="136">
        <f>Ocorrências!D3624</f>
        <v>0</v>
      </c>
      <c r="E3628" s="136">
        <f>Ocorrências!E3624</f>
        <v>0</v>
      </c>
      <c r="F3628" s="136">
        <f>Ocorrências!F3624</f>
        <v>0</v>
      </c>
      <c r="G3628" s="135">
        <f>Ocorrências!A3624</f>
        <v>0</v>
      </c>
      <c r="H3628" s="136">
        <f>Ocorrências!H3624</f>
        <v>0</v>
      </c>
    </row>
    <row r="3629" spans="1:8" x14ac:dyDescent="0.2">
      <c r="A3629" s="156">
        <f>Ocorrências!G3625</f>
        <v>0</v>
      </c>
      <c r="B3629" s="136">
        <f>Ocorrências!B3625</f>
        <v>0</v>
      </c>
      <c r="C3629" s="136">
        <f>Ocorrências!C3625</f>
        <v>0</v>
      </c>
      <c r="D3629" s="136">
        <f>Ocorrências!D3625</f>
        <v>0</v>
      </c>
      <c r="E3629" s="136">
        <f>Ocorrências!E3625</f>
        <v>0</v>
      </c>
      <c r="F3629" s="136">
        <f>Ocorrências!F3625</f>
        <v>0</v>
      </c>
      <c r="G3629" s="135">
        <f>Ocorrências!A3625</f>
        <v>0</v>
      </c>
      <c r="H3629" s="136">
        <f>Ocorrências!H3625</f>
        <v>0</v>
      </c>
    </row>
    <row r="3630" spans="1:8" x14ac:dyDescent="0.2">
      <c r="A3630" s="156">
        <f>Ocorrências!G3626</f>
        <v>0</v>
      </c>
      <c r="B3630" s="136">
        <f>Ocorrências!B3626</f>
        <v>0</v>
      </c>
      <c r="C3630" s="136">
        <f>Ocorrências!C3626</f>
        <v>0</v>
      </c>
      <c r="D3630" s="136">
        <f>Ocorrências!D3626</f>
        <v>0</v>
      </c>
      <c r="E3630" s="136">
        <f>Ocorrências!E3626</f>
        <v>0</v>
      </c>
      <c r="F3630" s="136">
        <f>Ocorrências!F3626</f>
        <v>0</v>
      </c>
      <c r="G3630" s="135">
        <f>Ocorrências!A3626</f>
        <v>0</v>
      </c>
      <c r="H3630" s="136">
        <f>Ocorrências!H3626</f>
        <v>0</v>
      </c>
    </row>
    <row r="3631" spans="1:8" x14ac:dyDescent="0.2">
      <c r="A3631" s="156">
        <f>Ocorrências!G3627</f>
        <v>0</v>
      </c>
      <c r="B3631" s="136">
        <f>Ocorrências!B3627</f>
        <v>0</v>
      </c>
      <c r="C3631" s="136">
        <f>Ocorrências!C3627</f>
        <v>0</v>
      </c>
      <c r="D3631" s="136">
        <f>Ocorrências!D3627</f>
        <v>0</v>
      </c>
      <c r="E3631" s="136">
        <f>Ocorrências!E3627</f>
        <v>0</v>
      </c>
      <c r="F3631" s="136">
        <f>Ocorrências!F3627</f>
        <v>0</v>
      </c>
      <c r="G3631" s="135">
        <f>Ocorrências!A3627</f>
        <v>0</v>
      </c>
      <c r="H3631" s="136">
        <f>Ocorrências!H3627</f>
        <v>0</v>
      </c>
    </row>
    <row r="3632" spans="1:8" x14ac:dyDescent="0.2">
      <c r="A3632" s="156">
        <f>Ocorrências!G3628</f>
        <v>0</v>
      </c>
      <c r="B3632" s="136">
        <f>Ocorrências!B3628</f>
        <v>0</v>
      </c>
      <c r="C3632" s="136">
        <f>Ocorrências!C3628</f>
        <v>0</v>
      </c>
      <c r="D3632" s="136">
        <f>Ocorrências!D3628</f>
        <v>0</v>
      </c>
      <c r="E3632" s="136">
        <f>Ocorrências!E3628</f>
        <v>0</v>
      </c>
      <c r="F3632" s="136">
        <f>Ocorrências!F3628</f>
        <v>0</v>
      </c>
      <c r="G3632" s="135">
        <f>Ocorrências!A3628</f>
        <v>0</v>
      </c>
      <c r="H3632" s="136">
        <f>Ocorrências!H3628</f>
        <v>0</v>
      </c>
    </row>
    <row r="3633" spans="1:8" x14ac:dyDescent="0.2">
      <c r="A3633" s="156">
        <f>Ocorrências!G3629</f>
        <v>0</v>
      </c>
      <c r="B3633" s="136">
        <f>Ocorrências!B3629</f>
        <v>0</v>
      </c>
      <c r="C3633" s="136">
        <f>Ocorrências!C3629</f>
        <v>0</v>
      </c>
      <c r="D3633" s="136">
        <f>Ocorrências!D3629</f>
        <v>0</v>
      </c>
      <c r="E3633" s="136">
        <f>Ocorrências!E3629</f>
        <v>0</v>
      </c>
      <c r="F3633" s="136">
        <f>Ocorrências!F3629</f>
        <v>0</v>
      </c>
      <c r="G3633" s="135">
        <f>Ocorrências!A3629</f>
        <v>0</v>
      </c>
      <c r="H3633" s="136">
        <f>Ocorrências!H3629</f>
        <v>0</v>
      </c>
    </row>
    <row r="3634" spans="1:8" x14ac:dyDescent="0.2">
      <c r="A3634" s="156">
        <f>Ocorrências!G3630</f>
        <v>0</v>
      </c>
      <c r="B3634" s="136">
        <f>Ocorrências!B3630</f>
        <v>0</v>
      </c>
      <c r="C3634" s="136">
        <f>Ocorrências!C3630</f>
        <v>0</v>
      </c>
      <c r="D3634" s="136">
        <f>Ocorrências!D3630</f>
        <v>0</v>
      </c>
      <c r="E3634" s="136">
        <f>Ocorrências!E3630</f>
        <v>0</v>
      </c>
      <c r="F3634" s="136">
        <f>Ocorrências!F3630</f>
        <v>0</v>
      </c>
      <c r="G3634" s="135">
        <f>Ocorrências!A3630</f>
        <v>0</v>
      </c>
      <c r="H3634" s="136">
        <f>Ocorrências!H3630</f>
        <v>0</v>
      </c>
    </row>
    <row r="3635" spans="1:8" x14ac:dyDescent="0.2">
      <c r="A3635" s="156">
        <f>Ocorrências!G3631</f>
        <v>0</v>
      </c>
      <c r="B3635" s="136">
        <f>Ocorrências!B3631</f>
        <v>0</v>
      </c>
      <c r="C3635" s="136">
        <f>Ocorrências!C3631</f>
        <v>0</v>
      </c>
      <c r="D3635" s="136">
        <f>Ocorrências!D3631</f>
        <v>0</v>
      </c>
      <c r="E3635" s="136">
        <f>Ocorrências!E3631</f>
        <v>0</v>
      </c>
      <c r="F3635" s="136">
        <f>Ocorrências!F3631</f>
        <v>0</v>
      </c>
      <c r="G3635" s="135">
        <f>Ocorrências!A3631</f>
        <v>0</v>
      </c>
      <c r="H3635" s="136">
        <f>Ocorrências!H3631</f>
        <v>0</v>
      </c>
    </row>
    <row r="3636" spans="1:8" x14ac:dyDescent="0.2">
      <c r="A3636" s="156">
        <f>Ocorrências!G3632</f>
        <v>0</v>
      </c>
      <c r="B3636" s="136">
        <f>Ocorrências!B3632</f>
        <v>0</v>
      </c>
      <c r="C3636" s="136">
        <f>Ocorrências!C3632</f>
        <v>0</v>
      </c>
      <c r="D3636" s="136">
        <f>Ocorrências!D3632</f>
        <v>0</v>
      </c>
      <c r="E3636" s="136">
        <f>Ocorrências!E3632</f>
        <v>0</v>
      </c>
      <c r="F3636" s="136">
        <f>Ocorrências!F3632</f>
        <v>0</v>
      </c>
      <c r="G3636" s="135">
        <f>Ocorrências!A3632</f>
        <v>0</v>
      </c>
      <c r="H3636" s="136">
        <f>Ocorrências!H3632</f>
        <v>0</v>
      </c>
    </row>
    <row r="3637" spans="1:8" x14ac:dyDescent="0.2">
      <c r="A3637" s="156">
        <f>Ocorrências!G3633</f>
        <v>0</v>
      </c>
      <c r="B3637" s="136">
        <f>Ocorrências!B3633</f>
        <v>0</v>
      </c>
      <c r="C3637" s="136">
        <f>Ocorrências!C3633</f>
        <v>0</v>
      </c>
      <c r="D3637" s="136">
        <f>Ocorrências!D3633</f>
        <v>0</v>
      </c>
      <c r="E3637" s="136">
        <f>Ocorrências!E3633</f>
        <v>0</v>
      </c>
      <c r="F3637" s="136">
        <f>Ocorrências!F3633</f>
        <v>0</v>
      </c>
      <c r="G3637" s="135">
        <f>Ocorrências!A3633</f>
        <v>0</v>
      </c>
      <c r="H3637" s="136">
        <f>Ocorrências!H3633</f>
        <v>0</v>
      </c>
    </row>
    <row r="3638" spans="1:8" x14ac:dyDescent="0.2">
      <c r="A3638" s="156">
        <f>Ocorrências!G3634</f>
        <v>0</v>
      </c>
      <c r="B3638" s="136">
        <f>Ocorrências!B3634</f>
        <v>0</v>
      </c>
      <c r="C3638" s="136">
        <f>Ocorrências!C3634</f>
        <v>0</v>
      </c>
      <c r="D3638" s="136">
        <f>Ocorrências!D3634</f>
        <v>0</v>
      </c>
      <c r="E3638" s="136">
        <f>Ocorrências!E3634</f>
        <v>0</v>
      </c>
      <c r="F3638" s="136">
        <f>Ocorrências!F3634</f>
        <v>0</v>
      </c>
      <c r="G3638" s="135">
        <f>Ocorrências!A3634</f>
        <v>0</v>
      </c>
      <c r="H3638" s="136">
        <f>Ocorrências!H3634</f>
        <v>0</v>
      </c>
    </row>
    <row r="3639" spans="1:8" x14ac:dyDescent="0.2">
      <c r="A3639" s="156">
        <f>Ocorrências!G3635</f>
        <v>0</v>
      </c>
      <c r="B3639" s="136">
        <f>Ocorrências!B3635</f>
        <v>0</v>
      </c>
      <c r="C3639" s="136">
        <f>Ocorrências!C3635</f>
        <v>0</v>
      </c>
      <c r="D3639" s="136">
        <f>Ocorrências!D3635</f>
        <v>0</v>
      </c>
      <c r="E3639" s="136">
        <f>Ocorrências!E3635</f>
        <v>0</v>
      </c>
      <c r="F3639" s="136">
        <f>Ocorrências!F3635</f>
        <v>0</v>
      </c>
      <c r="G3639" s="135">
        <f>Ocorrências!A3635</f>
        <v>0</v>
      </c>
      <c r="H3639" s="136">
        <f>Ocorrências!H3635</f>
        <v>0</v>
      </c>
    </row>
    <row r="3640" spans="1:8" x14ac:dyDescent="0.2">
      <c r="A3640" s="156">
        <f>Ocorrências!G3636</f>
        <v>0</v>
      </c>
      <c r="B3640" s="136">
        <f>Ocorrências!B3636</f>
        <v>0</v>
      </c>
      <c r="C3640" s="136">
        <f>Ocorrências!C3636</f>
        <v>0</v>
      </c>
      <c r="D3640" s="136">
        <f>Ocorrências!D3636</f>
        <v>0</v>
      </c>
      <c r="E3640" s="136">
        <f>Ocorrências!E3636</f>
        <v>0</v>
      </c>
      <c r="F3640" s="136">
        <f>Ocorrências!F3636</f>
        <v>0</v>
      </c>
      <c r="G3640" s="135">
        <f>Ocorrências!A3636</f>
        <v>0</v>
      </c>
      <c r="H3640" s="136">
        <f>Ocorrências!H3636</f>
        <v>0</v>
      </c>
    </row>
    <row r="3641" spans="1:8" x14ac:dyDescent="0.2">
      <c r="A3641" s="156">
        <f>Ocorrências!G3637</f>
        <v>0</v>
      </c>
      <c r="B3641" s="136">
        <f>Ocorrências!B3637</f>
        <v>0</v>
      </c>
      <c r="C3641" s="136">
        <f>Ocorrências!C3637</f>
        <v>0</v>
      </c>
      <c r="D3641" s="136">
        <f>Ocorrências!D3637</f>
        <v>0</v>
      </c>
      <c r="E3641" s="136">
        <f>Ocorrências!E3637</f>
        <v>0</v>
      </c>
      <c r="F3641" s="136">
        <f>Ocorrências!F3637</f>
        <v>0</v>
      </c>
      <c r="G3641" s="135">
        <f>Ocorrências!A3637</f>
        <v>0</v>
      </c>
      <c r="H3641" s="136">
        <f>Ocorrências!H3637</f>
        <v>0</v>
      </c>
    </row>
    <row r="3642" spans="1:8" x14ac:dyDescent="0.2">
      <c r="A3642" s="156">
        <f>Ocorrências!G3638</f>
        <v>0</v>
      </c>
      <c r="B3642" s="136">
        <f>Ocorrências!B3638</f>
        <v>0</v>
      </c>
      <c r="C3642" s="136">
        <f>Ocorrências!C3638</f>
        <v>0</v>
      </c>
      <c r="D3642" s="136">
        <f>Ocorrências!D3638</f>
        <v>0</v>
      </c>
      <c r="E3642" s="136">
        <f>Ocorrências!E3638</f>
        <v>0</v>
      </c>
      <c r="F3642" s="136">
        <f>Ocorrências!F3638</f>
        <v>0</v>
      </c>
      <c r="G3642" s="135">
        <f>Ocorrências!A3638</f>
        <v>0</v>
      </c>
      <c r="H3642" s="136">
        <f>Ocorrências!H3638</f>
        <v>0</v>
      </c>
    </row>
    <row r="3643" spans="1:8" x14ac:dyDescent="0.2">
      <c r="A3643" s="156">
        <f>Ocorrências!G3639</f>
        <v>0</v>
      </c>
      <c r="B3643" s="136">
        <f>Ocorrências!B3639</f>
        <v>0</v>
      </c>
      <c r="C3643" s="136">
        <f>Ocorrências!C3639</f>
        <v>0</v>
      </c>
      <c r="D3643" s="136">
        <f>Ocorrências!D3639</f>
        <v>0</v>
      </c>
      <c r="E3643" s="136">
        <f>Ocorrências!E3639</f>
        <v>0</v>
      </c>
      <c r="F3643" s="136">
        <f>Ocorrências!F3639</f>
        <v>0</v>
      </c>
      <c r="G3643" s="135">
        <f>Ocorrências!A3639</f>
        <v>0</v>
      </c>
      <c r="H3643" s="136">
        <f>Ocorrências!H3639</f>
        <v>0</v>
      </c>
    </row>
    <row r="3644" spans="1:8" x14ac:dyDescent="0.2">
      <c r="A3644" s="156">
        <f>Ocorrências!G3640</f>
        <v>0</v>
      </c>
      <c r="B3644" s="136">
        <f>Ocorrências!B3640</f>
        <v>0</v>
      </c>
      <c r="C3644" s="136">
        <f>Ocorrências!C3640</f>
        <v>0</v>
      </c>
      <c r="D3644" s="136">
        <f>Ocorrências!D3640</f>
        <v>0</v>
      </c>
      <c r="E3644" s="136">
        <f>Ocorrências!E3640</f>
        <v>0</v>
      </c>
      <c r="F3644" s="136">
        <f>Ocorrências!F3640</f>
        <v>0</v>
      </c>
      <c r="G3644" s="135">
        <f>Ocorrências!A3640</f>
        <v>0</v>
      </c>
      <c r="H3644" s="136">
        <f>Ocorrências!H3640</f>
        <v>0</v>
      </c>
    </row>
    <row r="3645" spans="1:8" x14ac:dyDescent="0.2">
      <c r="A3645" s="156">
        <f>Ocorrências!G3641</f>
        <v>0</v>
      </c>
      <c r="B3645" s="136">
        <f>Ocorrências!B3641</f>
        <v>0</v>
      </c>
      <c r="C3645" s="136">
        <f>Ocorrências!C3641</f>
        <v>0</v>
      </c>
      <c r="D3645" s="136">
        <f>Ocorrências!D3641</f>
        <v>0</v>
      </c>
      <c r="E3645" s="136">
        <f>Ocorrências!E3641</f>
        <v>0</v>
      </c>
      <c r="F3645" s="136">
        <f>Ocorrências!F3641</f>
        <v>0</v>
      </c>
      <c r="G3645" s="135">
        <f>Ocorrências!A3641</f>
        <v>0</v>
      </c>
      <c r="H3645" s="136">
        <f>Ocorrências!H3641</f>
        <v>0</v>
      </c>
    </row>
    <row r="3646" spans="1:8" x14ac:dyDescent="0.2">
      <c r="A3646" s="156">
        <f>Ocorrências!G3642</f>
        <v>0</v>
      </c>
      <c r="B3646" s="136">
        <f>Ocorrências!B3642</f>
        <v>0</v>
      </c>
      <c r="C3646" s="136">
        <f>Ocorrências!C3642</f>
        <v>0</v>
      </c>
      <c r="D3646" s="136">
        <f>Ocorrências!D3642</f>
        <v>0</v>
      </c>
      <c r="E3646" s="136">
        <f>Ocorrências!E3642</f>
        <v>0</v>
      </c>
      <c r="F3646" s="136">
        <f>Ocorrências!F3642</f>
        <v>0</v>
      </c>
      <c r="G3646" s="135">
        <f>Ocorrências!A3642</f>
        <v>0</v>
      </c>
      <c r="H3646" s="136">
        <f>Ocorrências!H3642</f>
        <v>0</v>
      </c>
    </row>
    <row r="3647" spans="1:8" x14ac:dyDescent="0.2">
      <c r="A3647" s="156">
        <f>Ocorrências!G3643</f>
        <v>0</v>
      </c>
      <c r="B3647" s="136">
        <f>Ocorrências!B3643</f>
        <v>0</v>
      </c>
      <c r="C3647" s="136">
        <f>Ocorrências!C3643</f>
        <v>0</v>
      </c>
      <c r="D3647" s="136">
        <f>Ocorrências!D3643</f>
        <v>0</v>
      </c>
      <c r="E3647" s="136">
        <f>Ocorrências!E3643</f>
        <v>0</v>
      </c>
      <c r="F3647" s="136">
        <f>Ocorrências!F3643</f>
        <v>0</v>
      </c>
      <c r="G3647" s="135">
        <f>Ocorrências!A3643</f>
        <v>0</v>
      </c>
      <c r="H3647" s="136">
        <f>Ocorrências!H3643</f>
        <v>0</v>
      </c>
    </row>
    <row r="3648" spans="1:8" x14ac:dyDescent="0.2">
      <c r="A3648" s="156">
        <f>Ocorrências!G3644</f>
        <v>0</v>
      </c>
      <c r="B3648" s="136">
        <f>Ocorrências!B3644</f>
        <v>0</v>
      </c>
      <c r="C3648" s="136">
        <f>Ocorrências!C3644</f>
        <v>0</v>
      </c>
      <c r="D3648" s="136">
        <f>Ocorrências!D3644</f>
        <v>0</v>
      </c>
      <c r="E3648" s="136">
        <f>Ocorrências!E3644</f>
        <v>0</v>
      </c>
      <c r="F3648" s="136">
        <f>Ocorrências!F3644</f>
        <v>0</v>
      </c>
      <c r="G3648" s="135">
        <f>Ocorrências!A3644</f>
        <v>0</v>
      </c>
      <c r="H3648" s="136">
        <f>Ocorrências!H3644</f>
        <v>0</v>
      </c>
    </row>
    <row r="3649" spans="1:8" x14ac:dyDescent="0.2">
      <c r="A3649" s="156">
        <f>Ocorrências!G3645</f>
        <v>0</v>
      </c>
      <c r="B3649" s="136">
        <f>Ocorrências!B3645</f>
        <v>0</v>
      </c>
      <c r="C3649" s="136">
        <f>Ocorrências!C3645</f>
        <v>0</v>
      </c>
      <c r="D3649" s="136">
        <f>Ocorrências!D3645</f>
        <v>0</v>
      </c>
      <c r="E3649" s="136">
        <f>Ocorrências!E3645</f>
        <v>0</v>
      </c>
      <c r="F3649" s="136">
        <f>Ocorrências!F3645</f>
        <v>0</v>
      </c>
      <c r="G3649" s="135">
        <f>Ocorrências!A3645</f>
        <v>0</v>
      </c>
      <c r="H3649" s="136">
        <f>Ocorrências!H3645</f>
        <v>0</v>
      </c>
    </row>
    <row r="3650" spans="1:8" x14ac:dyDescent="0.2">
      <c r="A3650" s="156">
        <f>Ocorrências!G3646</f>
        <v>0</v>
      </c>
      <c r="B3650" s="136">
        <f>Ocorrências!B3646</f>
        <v>0</v>
      </c>
      <c r="C3650" s="136">
        <f>Ocorrências!C3646</f>
        <v>0</v>
      </c>
      <c r="D3650" s="136">
        <f>Ocorrências!D3646</f>
        <v>0</v>
      </c>
      <c r="E3650" s="136">
        <f>Ocorrências!E3646</f>
        <v>0</v>
      </c>
      <c r="F3650" s="136">
        <f>Ocorrências!F3646</f>
        <v>0</v>
      </c>
      <c r="G3650" s="135">
        <f>Ocorrências!A3646</f>
        <v>0</v>
      </c>
      <c r="H3650" s="136">
        <f>Ocorrências!H3646</f>
        <v>0</v>
      </c>
    </row>
    <row r="3651" spans="1:8" x14ac:dyDescent="0.2">
      <c r="A3651" s="156">
        <f>Ocorrências!G3647</f>
        <v>0</v>
      </c>
      <c r="B3651" s="136">
        <f>Ocorrências!B3647</f>
        <v>0</v>
      </c>
      <c r="C3651" s="136">
        <f>Ocorrências!C3647</f>
        <v>0</v>
      </c>
      <c r="D3651" s="136">
        <f>Ocorrências!D3647</f>
        <v>0</v>
      </c>
      <c r="E3651" s="136">
        <f>Ocorrências!E3647</f>
        <v>0</v>
      </c>
      <c r="F3651" s="136">
        <f>Ocorrências!F3647</f>
        <v>0</v>
      </c>
      <c r="G3651" s="135">
        <f>Ocorrências!A3647</f>
        <v>0</v>
      </c>
      <c r="H3651" s="136">
        <f>Ocorrências!H3647</f>
        <v>0</v>
      </c>
    </row>
    <row r="3652" spans="1:8" x14ac:dyDescent="0.2">
      <c r="A3652" s="156">
        <f>Ocorrências!G3648</f>
        <v>0</v>
      </c>
      <c r="B3652" s="136">
        <f>Ocorrências!B3648</f>
        <v>0</v>
      </c>
      <c r="C3652" s="136">
        <f>Ocorrências!C3648</f>
        <v>0</v>
      </c>
      <c r="D3652" s="136">
        <f>Ocorrências!D3648</f>
        <v>0</v>
      </c>
      <c r="E3652" s="136">
        <f>Ocorrências!E3648</f>
        <v>0</v>
      </c>
      <c r="F3652" s="136">
        <f>Ocorrências!F3648</f>
        <v>0</v>
      </c>
      <c r="G3652" s="135">
        <f>Ocorrências!A3648</f>
        <v>0</v>
      </c>
      <c r="H3652" s="136">
        <f>Ocorrências!H3648</f>
        <v>0</v>
      </c>
    </row>
    <row r="3653" spans="1:8" x14ac:dyDescent="0.2">
      <c r="A3653" s="156">
        <f>Ocorrências!G3649</f>
        <v>0</v>
      </c>
      <c r="B3653" s="136">
        <f>Ocorrências!B3649</f>
        <v>0</v>
      </c>
      <c r="C3653" s="136">
        <f>Ocorrências!C3649</f>
        <v>0</v>
      </c>
      <c r="D3653" s="136">
        <f>Ocorrências!D3649</f>
        <v>0</v>
      </c>
      <c r="E3653" s="136">
        <f>Ocorrências!E3649</f>
        <v>0</v>
      </c>
      <c r="F3653" s="136">
        <f>Ocorrências!F3649</f>
        <v>0</v>
      </c>
      <c r="G3653" s="135">
        <f>Ocorrências!A3649</f>
        <v>0</v>
      </c>
      <c r="H3653" s="136">
        <f>Ocorrências!H3649</f>
        <v>0</v>
      </c>
    </row>
    <row r="3654" spans="1:8" x14ac:dyDescent="0.2">
      <c r="A3654" s="156">
        <f>Ocorrências!G3650</f>
        <v>0</v>
      </c>
      <c r="B3654" s="136">
        <f>Ocorrências!B3650</f>
        <v>0</v>
      </c>
      <c r="C3654" s="136">
        <f>Ocorrências!C3650</f>
        <v>0</v>
      </c>
      <c r="D3654" s="136">
        <f>Ocorrências!D3650</f>
        <v>0</v>
      </c>
      <c r="E3654" s="136">
        <f>Ocorrências!E3650</f>
        <v>0</v>
      </c>
      <c r="F3654" s="136">
        <f>Ocorrências!F3650</f>
        <v>0</v>
      </c>
      <c r="G3654" s="135">
        <f>Ocorrências!A3650</f>
        <v>0</v>
      </c>
      <c r="H3654" s="136">
        <f>Ocorrências!H3650</f>
        <v>0</v>
      </c>
    </row>
    <row r="3655" spans="1:8" x14ac:dyDescent="0.2">
      <c r="A3655" s="156">
        <f>Ocorrências!G3651</f>
        <v>0</v>
      </c>
      <c r="B3655" s="136">
        <f>Ocorrências!B3651</f>
        <v>0</v>
      </c>
      <c r="C3655" s="136">
        <f>Ocorrências!C3651</f>
        <v>0</v>
      </c>
      <c r="D3655" s="136">
        <f>Ocorrências!D3651</f>
        <v>0</v>
      </c>
      <c r="E3655" s="136">
        <f>Ocorrências!E3651</f>
        <v>0</v>
      </c>
      <c r="F3655" s="136">
        <f>Ocorrências!F3651</f>
        <v>0</v>
      </c>
      <c r="G3655" s="135">
        <f>Ocorrências!A3651</f>
        <v>0</v>
      </c>
      <c r="H3655" s="136">
        <f>Ocorrências!H3651</f>
        <v>0</v>
      </c>
    </row>
    <row r="3656" spans="1:8" x14ac:dyDescent="0.2">
      <c r="A3656" s="156">
        <f>Ocorrências!G3652</f>
        <v>0</v>
      </c>
      <c r="B3656" s="136">
        <f>Ocorrências!B3652</f>
        <v>0</v>
      </c>
      <c r="C3656" s="136">
        <f>Ocorrências!C3652</f>
        <v>0</v>
      </c>
      <c r="D3656" s="136">
        <f>Ocorrências!D3652</f>
        <v>0</v>
      </c>
      <c r="E3656" s="136">
        <f>Ocorrências!E3652</f>
        <v>0</v>
      </c>
      <c r="F3656" s="136">
        <f>Ocorrências!F3652</f>
        <v>0</v>
      </c>
      <c r="G3656" s="135">
        <f>Ocorrências!A3652</f>
        <v>0</v>
      </c>
      <c r="H3656" s="136">
        <f>Ocorrências!H3652</f>
        <v>0</v>
      </c>
    </row>
    <row r="3657" spans="1:8" x14ac:dyDescent="0.2">
      <c r="A3657" s="156">
        <f>Ocorrências!G3653</f>
        <v>0</v>
      </c>
      <c r="B3657" s="136">
        <f>Ocorrências!B3653</f>
        <v>0</v>
      </c>
      <c r="C3657" s="136">
        <f>Ocorrências!C3653</f>
        <v>0</v>
      </c>
      <c r="D3657" s="136">
        <f>Ocorrências!D3653</f>
        <v>0</v>
      </c>
      <c r="E3657" s="136">
        <f>Ocorrências!E3653</f>
        <v>0</v>
      </c>
      <c r="F3657" s="136">
        <f>Ocorrências!F3653</f>
        <v>0</v>
      </c>
      <c r="G3657" s="135">
        <f>Ocorrências!A3653</f>
        <v>0</v>
      </c>
      <c r="H3657" s="136">
        <f>Ocorrências!H3653</f>
        <v>0</v>
      </c>
    </row>
    <row r="3658" spans="1:8" x14ac:dyDescent="0.2">
      <c r="A3658" s="156">
        <f>Ocorrências!G3654</f>
        <v>0</v>
      </c>
      <c r="B3658" s="136">
        <f>Ocorrências!B3654</f>
        <v>0</v>
      </c>
      <c r="C3658" s="136">
        <f>Ocorrências!C3654</f>
        <v>0</v>
      </c>
      <c r="D3658" s="136">
        <f>Ocorrências!D3654</f>
        <v>0</v>
      </c>
      <c r="E3658" s="136">
        <f>Ocorrências!E3654</f>
        <v>0</v>
      </c>
      <c r="F3658" s="136">
        <f>Ocorrências!F3654</f>
        <v>0</v>
      </c>
      <c r="G3658" s="135">
        <f>Ocorrências!A3654</f>
        <v>0</v>
      </c>
      <c r="H3658" s="136">
        <f>Ocorrências!H3654</f>
        <v>0</v>
      </c>
    </row>
    <row r="3659" spans="1:8" x14ac:dyDescent="0.2">
      <c r="A3659" s="156">
        <f>Ocorrências!G3655</f>
        <v>0</v>
      </c>
      <c r="B3659" s="136">
        <f>Ocorrências!B3655</f>
        <v>0</v>
      </c>
      <c r="C3659" s="136">
        <f>Ocorrências!C3655</f>
        <v>0</v>
      </c>
      <c r="D3659" s="136">
        <f>Ocorrências!D3655</f>
        <v>0</v>
      </c>
      <c r="E3659" s="136">
        <f>Ocorrências!E3655</f>
        <v>0</v>
      </c>
      <c r="F3659" s="136">
        <f>Ocorrências!F3655</f>
        <v>0</v>
      </c>
      <c r="G3659" s="135">
        <f>Ocorrências!A3655</f>
        <v>0</v>
      </c>
      <c r="H3659" s="136">
        <f>Ocorrências!H3655</f>
        <v>0</v>
      </c>
    </row>
    <row r="3660" spans="1:8" x14ac:dyDescent="0.2">
      <c r="A3660" s="156">
        <f>Ocorrências!G3656</f>
        <v>0</v>
      </c>
      <c r="B3660" s="136">
        <f>Ocorrências!B3656</f>
        <v>0</v>
      </c>
      <c r="C3660" s="136">
        <f>Ocorrências!C3656</f>
        <v>0</v>
      </c>
      <c r="D3660" s="136">
        <f>Ocorrências!D3656</f>
        <v>0</v>
      </c>
      <c r="E3660" s="136">
        <f>Ocorrências!E3656</f>
        <v>0</v>
      </c>
      <c r="F3660" s="136">
        <f>Ocorrências!F3656</f>
        <v>0</v>
      </c>
      <c r="G3660" s="135">
        <f>Ocorrências!A3656</f>
        <v>0</v>
      </c>
      <c r="H3660" s="136">
        <f>Ocorrências!H3656</f>
        <v>0</v>
      </c>
    </row>
    <row r="3661" spans="1:8" x14ac:dyDescent="0.2">
      <c r="A3661" s="156">
        <f>Ocorrências!G3657</f>
        <v>0</v>
      </c>
      <c r="B3661" s="136">
        <f>Ocorrências!B3657</f>
        <v>0</v>
      </c>
      <c r="C3661" s="136">
        <f>Ocorrências!C3657</f>
        <v>0</v>
      </c>
      <c r="D3661" s="136">
        <f>Ocorrências!D3657</f>
        <v>0</v>
      </c>
      <c r="E3661" s="136">
        <f>Ocorrências!E3657</f>
        <v>0</v>
      </c>
      <c r="F3661" s="136">
        <f>Ocorrências!F3657</f>
        <v>0</v>
      </c>
      <c r="G3661" s="135">
        <f>Ocorrências!A3657</f>
        <v>0</v>
      </c>
      <c r="H3661" s="136">
        <f>Ocorrências!H3657</f>
        <v>0</v>
      </c>
    </row>
    <row r="3662" spans="1:8" x14ac:dyDescent="0.2">
      <c r="A3662" s="156">
        <f>Ocorrências!G3658</f>
        <v>0</v>
      </c>
      <c r="B3662" s="136">
        <f>Ocorrências!B3658</f>
        <v>0</v>
      </c>
      <c r="C3662" s="136">
        <f>Ocorrências!C3658</f>
        <v>0</v>
      </c>
      <c r="D3662" s="136">
        <f>Ocorrências!D3658</f>
        <v>0</v>
      </c>
      <c r="E3662" s="136">
        <f>Ocorrências!E3658</f>
        <v>0</v>
      </c>
      <c r="F3662" s="136">
        <f>Ocorrências!F3658</f>
        <v>0</v>
      </c>
      <c r="G3662" s="135">
        <f>Ocorrências!A3658</f>
        <v>0</v>
      </c>
      <c r="H3662" s="136">
        <f>Ocorrências!H3658</f>
        <v>0</v>
      </c>
    </row>
    <row r="3663" spans="1:8" x14ac:dyDescent="0.2">
      <c r="A3663" s="156">
        <f>Ocorrências!G3659</f>
        <v>0</v>
      </c>
      <c r="B3663" s="136">
        <f>Ocorrências!B3659</f>
        <v>0</v>
      </c>
      <c r="C3663" s="136">
        <f>Ocorrências!C3659</f>
        <v>0</v>
      </c>
      <c r="D3663" s="136">
        <f>Ocorrências!D3659</f>
        <v>0</v>
      </c>
      <c r="E3663" s="136">
        <f>Ocorrências!E3659</f>
        <v>0</v>
      </c>
      <c r="F3663" s="136">
        <f>Ocorrências!F3659</f>
        <v>0</v>
      </c>
      <c r="G3663" s="135">
        <f>Ocorrências!A3659</f>
        <v>0</v>
      </c>
      <c r="H3663" s="136">
        <f>Ocorrências!H3659</f>
        <v>0</v>
      </c>
    </row>
    <row r="3664" spans="1:8" x14ac:dyDescent="0.2">
      <c r="A3664" s="156">
        <f>Ocorrências!G3660</f>
        <v>0</v>
      </c>
      <c r="B3664" s="136">
        <f>Ocorrências!B3660</f>
        <v>0</v>
      </c>
      <c r="C3664" s="136">
        <f>Ocorrências!C3660</f>
        <v>0</v>
      </c>
      <c r="D3664" s="136">
        <f>Ocorrências!D3660</f>
        <v>0</v>
      </c>
      <c r="E3664" s="136">
        <f>Ocorrências!E3660</f>
        <v>0</v>
      </c>
      <c r="F3664" s="136">
        <f>Ocorrências!F3660</f>
        <v>0</v>
      </c>
      <c r="G3664" s="135">
        <f>Ocorrências!A3660</f>
        <v>0</v>
      </c>
      <c r="H3664" s="136">
        <f>Ocorrências!H3660</f>
        <v>0</v>
      </c>
    </row>
    <row r="3665" spans="1:8" x14ac:dyDescent="0.2">
      <c r="A3665" s="156">
        <f>Ocorrências!G3661</f>
        <v>0</v>
      </c>
      <c r="B3665" s="136">
        <f>Ocorrências!B3661</f>
        <v>0</v>
      </c>
      <c r="C3665" s="136">
        <f>Ocorrências!C3661</f>
        <v>0</v>
      </c>
      <c r="D3665" s="136">
        <f>Ocorrências!D3661</f>
        <v>0</v>
      </c>
      <c r="E3665" s="136">
        <f>Ocorrências!E3661</f>
        <v>0</v>
      </c>
      <c r="F3665" s="136">
        <f>Ocorrências!F3661</f>
        <v>0</v>
      </c>
      <c r="G3665" s="135">
        <f>Ocorrências!A3661</f>
        <v>0</v>
      </c>
      <c r="H3665" s="136">
        <f>Ocorrências!H3661</f>
        <v>0</v>
      </c>
    </row>
    <row r="3666" spans="1:8" x14ac:dyDescent="0.2">
      <c r="A3666" s="156">
        <f>Ocorrências!G3662</f>
        <v>0</v>
      </c>
      <c r="B3666" s="136">
        <f>Ocorrências!B3662</f>
        <v>0</v>
      </c>
      <c r="C3666" s="136">
        <f>Ocorrências!C3662</f>
        <v>0</v>
      </c>
      <c r="D3666" s="136">
        <f>Ocorrências!D3662</f>
        <v>0</v>
      </c>
      <c r="E3666" s="136">
        <f>Ocorrências!E3662</f>
        <v>0</v>
      </c>
      <c r="F3666" s="136">
        <f>Ocorrências!F3662</f>
        <v>0</v>
      </c>
      <c r="G3666" s="135">
        <f>Ocorrências!A3662</f>
        <v>0</v>
      </c>
      <c r="H3666" s="136">
        <f>Ocorrências!H3662</f>
        <v>0</v>
      </c>
    </row>
    <row r="3667" spans="1:8" x14ac:dyDescent="0.2">
      <c r="A3667" s="156">
        <f>Ocorrências!G3663</f>
        <v>0</v>
      </c>
      <c r="B3667" s="136">
        <f>Ocorrências!B3663</f>
        <v>0</v>
      </c>
      <c r="C3667" s="136">
        <f>Ocorrências!C3663</f>
        <v>0</v>
      </c>
      <c r="D3667" s="136">
        <f>Ocorrências!D3663</f>
        <v>0</v>
      </c>
      <c r="E3667" s="136">
        <f>Ocorrências!E3663</f>
        <v>0</v>
      </c>
      <c r="F3667" s="136">
        <f>Ocorrências!F3663</f>
        <v>0</v>
      </c>
      <c r="G3667" s="135">
        <f>Ocorrências!A3663</f>
        <v>0</v>
      </c>
      <c r="H3667" s="136">
        <f>Ocorrências!H3663</f>
        <v>0</v>
      </c>
    </row>
    <row r="3668" spans="1:8" x14ac:dyDescent="0.2">
      <c r="A3668" s="156">
        <f>Ocorrências!G3664</f>
        <v>0</v>
      </c>
      <c r="B3668" s="136">
        <f>Ocorrências!B3664</f>
        <v>0</v>
      </c>
      <c r="C3668" s="136">
        <f>Ocorrências!C3664</f>
        <v>0</v>
      </c>
      <c r="D3668" s="136">
        <f>Ocorrências!D3664</f>
        <v>0</v>
      </c>
      <c r="E3668" s="136">
        <f>Ocorrências!E3664</f>
        <v>0</v>
      </c>
      <c r="F3668" s="136">
        <f>Ocorrências!F3664</f>
        <v>0</v>
      </c>
      <c r="G3668" s="135">
        <f>Ocorrências!A3664</f>
        <v>0</v>
      </c>
      <c r="H3668" s="136">
        <f>Ocorrências!H3664</f>
        <v>0</v>
      </c>
    </row>
    <row r="3669" spans="1:8" x14ac:dyDescent="0.2">
      <c r="A3669" s="156">
        <f>Ocorrências!G3665</f>
        <v>0</v>
      </c>
      <c r="B3669" s="136">
        <f>Ocorrências!B3665</f>
        <v>0</v>
      </c>
      <c r="C3669" s="136">
        <f>Ocorrências!C3665</f>
        <v>0</v>
      </c>
      <c r="D3669" s="136">
        <f>Ocorrências!D3665</f>
        <v>0</v>
      </c>
      <c r="E3669" s="136">
        <f>Ocorrências!E3665</f>
        <v>0</v>
      </c>
      <c r="F3669" s="136">
        <f>Ocorrências!F3665</f>
        <v>0</v>
      </c>
      <c r="G3669" s="135">
        <f>Ocorrências!A3665</f>
        <v>0</v>
      </c>
      <c r="H3669" s="136">
        <f>Ocorrências!H3665</f>
        <v>0</v>
      </c>
    </row>
    <row r="3670" spans="1:8" x14ac:dyDescent="0.2">
      <c r="A3670" s="156">
        <f>Ocorrências!G3666</f>
        <v>0</v>
      </c>
      <c r="B3670" s="136">
        <f>Ocorrências!B3666</f>
        <v>0</v>
      </c>
      <c r="C3670" s="136">
        <f>Ocorrências!C3666</f>
        <v>0</v>
      </c>
      <c r="D3670" s="136">
        <f>Ocorrências!D3666</f>
        <v>0</v>
      </c>
      <c r="E3670" s="136">
        <f>Ocorrências!E3666</f>
        <v>0</v>
      </c>
      <c r="F3670" s="136">
        <f>Ocorrências!F3666</f>
        <v>0</v>
      </c>
      <c r="G3670" s="135">
        <f>Ocorrências!A3666</f>
        <v>0</v>
      </c>
      <c r="H3670" s="136">
        <f>Ocorrências!H3666</f>
        <v>0</v>
      </c>
    </row>
    <row r="3671" spans="1:8" x14ac:dyDescent="0.2">
      <c r="A3671" s="156">
        <f>Ocorrências!G3667</f>
        <v>0</v>
      </c>
      <c r="B3671" s="136">
        <f>Ocorrências!B3667</f>
        <v>0</v>
      </c>
      <c r="C3671" s="136">
        <f>Ocorrências!C3667</f>
        <v>0</v>
      </c>
      <c r="D3671" s="136">
        <f>Ocorrências!D3667</f>
        <v>0</v>
      </c>
      <c r="E3671" s="136">
        <f>Ocorrências!E3667</f>
        <v>0</v>
      </c>
      <c r="F3671" s="136">
        <f>Ocorrências!F3667</f>
        <v>0</v>
      </c>
      <c r="G3671" s="135">
        <f>Ocorrências!A3667</f>
        <v>0</v>
      </c>
      <c r="H3671" s="136">
        <f>Ocorrências!H3667</f>
        <v>0</v>
      </c>
    </row>
    <row r="3672" spans="1:8" x14ac:dyDescent="0.2">
      <c r="A3672" s="156">
        <f>Ocorrências!G3668</f>
        <v>0</v>
      </c>
      <c r="B3672" s="136">
        <f>Ocorrências!B3668</f>
        <v>0</v>
      </c>
      <c r="C3672" s="136">
        <f>Ocorrências!C3668</f>
        <v>0</v>
      </c>
      <c r="D3672" s="136">
        <f>Ocorrências!D3668</f>
        <v>0</v>
      </c>
      <c r="E3672" s="136">
        <f>Ocorrências!E3668</f>
        <v>0</v>
      </c>
      <c r="F3672" s="136">
        <f>Ocorrências!F3668</f>
        <v>0</v>
      </c>
      <c r="G3672" s="135">
        <f>Ocorrências!A3668</f>
        <v>0</v>
      </c>
      <c r="H3672" s="136">
        <f>Ocorrências!H3668</f>
        <v>0</v>
      </c>
    </row>
    <row r="3673" spans="1:8" x14ac:dyDescent="0.2">
      <c r="A3673" s="156">
        <f>Ocorrências!G3669</f>
        <v>0</v>
      </c>
      <c r="B3673" s="136">
        <f>Ocorrências!B3669</f>
        <v>0</v>
      </c>
      <c r="C3673" s="136">
        <f>Ocorrências!C3669</f>
        <v>0</v>
      </c>
      <c r="D3673" s="136">
        <f>Ocorrências!D3669</f>
        <v>0</v>
      </c>
      <c r="E3673" s="136">
        <f>Ocorrências!E3669</f>
        <v>0</v>
      </c>
      <c r="F3673" s="136">
        <f>Ocorrências!F3669</f>
        <v>0</v>
      </c>
      <c r="G3673" s="135">
        <f>Ocorrências!A3669</f>
        <v>0</v>
      </c>
      <c r="H3673" s="136">
        <f>Ocorrências!H3669</f>
        <v>0</v>
      </c>
    </row>
    <row r="3674" spans="1:8" x14ac:dyDescent="0.2">
      <c r="A3674" s="156">
        <f>Ocorrências!G3670</f>
        <v>0</v>
      </c>
      <c r="B3674" s="136">
        <f>Ocorrências!B3670</f>
        <v>0</v>
      </c>
      <c r="C3674" s="136">
        <f>Ocorrências!C3670</f>
        <v>0</v>
      </c>
      <c r="D3674" s="136">
        <f>Ocorrências!D3670</f>
        <v>0</v>
      </c>
      <c r="E3674" s="136">
        <f>Ocorrências!E3670</f>
        <v>0</v>
      </c>
      <c r="F3674" s="136">
        <f>Ocorrências!F3670</f>
        <v>0</v>
      </c>
      <c r="G3674" s="135">
        <f>Ocorrências!A3670</f>
        <v>0</v>
      </c>
      <c r="H3674" s="136">
        <f>Ocorrências!H3670</f>
        <v>0</v>
      </c>
    </row>
    <row r="3675" spans="1:8" x14ac:dyDescent="0.2">
      <c r="A3675" s="156">
        <f>Ocorrências!G3671</f>
        <v>0</v>
      </c>
      <c r="B3675" s="136">
        <f>Ocorrências!B3671</f>
        <v>0</v>
      </c>
      <c r="C3675" s="136">
        <f>Ocorrências!C3671</f>
        <v>0</v>
      </c>
      <c r="D3675" s="136">
        <f>Ocorrências!D3671</f>
        <v>0</v>
      </c>
      <c r="E3675" s="136">
        <f>Ocorrências!E3671</f>
        <v>0</v>
      </c>
      <c r="F3675" s="136">
        <f>Ocorrências!F3671</f>
        <v>0</v>
      </c>
      <c r="G3675" s="135">
        <f>Ocorrências!A3671</f>
        <v>0</v>
      </c>
      <c r="H3675" s="136">
        <f>Ocorrências!H3671</f>
        <v>0</v>
      </c>
    </row>
    <row r="3676" spans="1:8" x14ac:dyDescent="0.2">
      <c r="A3676" s="156">
        <f>Ocorrências!G3672</f>
        <v>0</v>
      </c>
      <c r="B3676" s="136">
        <f>Ocorrências!B3672</f>
        <v>0</v>
      </c>
      <c r="C3676" s="136">
        <f>Ocorrências!C3672</f>
        <v>0</v>
      </c>
      <c r="D3676" s="136">
        <f>Ocorrências!D3672</f>
        <v>0</v>
      </c>
      <c r="E3676" s="136">
        <f>Ocorrências!E3672</f>
        <v>0</v>
      </c>
      <c r="F3676" s="136">
        <f>Ocorrências!F3672</f>
        <v>0</v>
      </c>
      <c r="G3676" s="135">
        <f>Ocorrências!A3672</f>
        <v>0</v>
      </c>
      <c r="H3676" s="136">
        <f>Ocorrências!H3672</f>
        <v>0</v>
      </c>
    </row>
    <row r="3677" spans="1:8" x14ac:dyDescent="0.2">
      <c r="A3677" s="156">
        <f>Ocorrências!G3673</f>
        <v>0</v>
      </c>
      <c r="B3677" s="136">
        <f>Ocorrências!B3673</f>
        <v>0</v>
      </c>
      <c r="C3677" s="136">
        <f>Ocorrências!C3673</f>
        <v>0</v>
      </c>
      <c r="D3677" s="136">
        <f>Ocorrências!D3673</f>
        <v>0</v>
      </c>
      <c r="E3677" s="136">
        <f>Ocorrências!E3673</f>
        <v>0</v>
      </c>
      <c r="F3677" s="136">
        <f>Ocorrências!F3673</f>
        <v>0</v>
      </c>
      <c r="G3677" s="135">
        <f>Ocorrências!A3673</f>
        <v>0</v>
      </c>
      <c r="H3677" s="136">
        <f>Ocorrências!H3673</f>
        <v>0</v>
      </c>
    </row>
    <row r="3678" spans="1:8" x14ac:dyDescent="0.2">
      <c r="A3678" s="156">
        <f>Ocorrências!G3674</f>
        <v>0</v>
      </c>
      <c r="B3678" s="136">
        <f>Ocorrências!B3674</f>
        <v>0</v>
      </c>
      <c r="C3678" s="136">
        <f>Ocorrências!C3674</f>
        <v>0</v>
      </c>
      <c r="D3678" s="136">
        <f>Ocorrências!D3674</f>
        <v>0</v>
      </c>
      <c r="E3678" s="136">
        <f>Ocorrências!E3674</f>
        <v>0</v>
      </c>
      <c r="F3678" s="136">
        <f>Ocorrências!F3674</f>
        <v>0</v>
      </c>
      <c r="G3678" s="135">
        <f>Ocorrências!A3674</f>
        <v>0</v>
      </c>
      <c r="H3678" s="136">
        <f>Ocorrências!H3674</f>
        <v>0</v>
      </c>
    </row>
    <row r="3679" spans="1:8" x14ac:dyDescent="0.2">
      <c r="A3679" s="156">
        <f>Ocorrências!G3675</f>
        <v>0</v>
      </c>
      <c r="B3679" s="136">
        <f>Ocorrências!B3675</f>
        <v>0</v>
      </c>
      <c r="C3679" s="136">
        <f>Ocorrências!C3675</f>
        <v>0</v>
      </c>
      <c r="D3679" s="136">
        <f>Ocorrências!D3675</f>
        <v>0</v>
      </c>
      <c r="E3679" s="136">
        <f>Ocorrências!E3675</f>
        <v>0</v>
      </c>
      <c r="F3679" s="136">
        <f>Ocorrências!F3675</f>
        <v>0</v>
      </c>
      <c r="G3679" s="135">
        <f>Ocorrências!A3675</f>
        <v>0</v>
      </c>
      <c r="H3679" s="136">
        <f>Ocorrências!H3675</f>
        <v>0</v>
      </c>
    </row>
    <row r="3680" spans="1:8" x14ac:dyDescent="0.2">
      <c r="A3680" s="156">
        <f>Ocorrências!G3676</f>
        <v>0</v>
      </c>
      <c r="B3680" s="136">
        <f>Ocorrências!B3676</f>
        <v>0</v>
      </c>
      <c r="C3680" s="136">
        <f>Ocorrências!C3676</f>
        <v>0</v>
      </c>
      <c r="D3680" s="136">
        <f>Ocorrências!D3676</f>
        <v>0</v>
      </c>
      <c r="E3680" s="136">
        <f>Ocorrências!E3676</f>
        <v>0</v>
      </c>
      <c r="F3680" s="136">
        <f>Ocorrências!F3676</f>
        <v>0</v>
      </c>
      <c r="G3680" s="135">
        <f>Ocorrências!A3676</f>
        <v>0</v>
      </c>
      <c r="H3680" s="136">
        <f>Ocorrências!H3676</f>
        <v>0</v>
      </c>
    </row>
    <row r="3681" spans="1:8" x14ac:dyDescent="0.2">
      <c r="A3681" s="156">
        <f>Ocorrências!G3677</f>
        <v>0</v>
      </c>
      <c r="B3681" s="136">
        <f>Ocorrências!B3677</f>
        <v>0</v>
      </c>
      <c r="C3681" s="136">
        <f>Ocorrências!C3677</f>
        <v>0</v>
      </c>
      <c r="D3681" s="136">
        <f>Ocorrências!D3677</f>
        <v>0</v>
      </c>
      <c r="E3681" s="136">
        <f>Ocorrências!E3677</f>
        <v>0</v>
      </c>
      <c r="F3681" s="136">
        <f>Ocorrências!F3677</f>
        <v>0</v>
      </c>
      <c r="G3681" s="135">
        <f>Ocorrências!A3677</f>
        <v>0</v>
      </c>
      <c r="H3681" s="136">
        <f>Ocorrências!H3677</f>
        <v>0</v>
      </c>
    </row>
    <row r="3682" spans="1:8" x14ac:dyDescent="0.2">
      <c r="A3682" s="156">
        <f>Ocorrências!G3678</f>
        <v>0</v>
      </c>
      <c r="B3682" s="136">
        <f>Ocorrências!B3678</f>
        <v>0</v>
      </c>
      <c r="C3682" s="136">
        <f>Ocorrências!C3678</f>
        <v>0</v>
      </c>
      <c r="D3682" s="136">
        <f>Ocorrências!D3678</f>
        <v>0</v>
      </c>
      <c r="E3682" s="136">
        <f>Ocorrências!E3678</f>
        <v>0</v>
      </c>
      <c r="F3682" s="136">
        <f>Ocorrências!F3678</f>
        <v>0</v>
      </c>
      <c r="G3682" s="135">
        <f>Ocorrências!A3678</f>
        <v>0</v>
      </c>
      <c r="H3682" s="136">
        <f>Ocorrências!H3678</f>
        <v>0</v>
      </c>
    </row>
    <row r="3683" spans="1:8" x14ac:dyDescent="0.2">
      <c r="A3683" s="156">
        <f>Ocorrências!G3679</f>
        <v>0</v>
      </c>
      <c r="B3683" s="136">
        <f>Ocorrências!B3679</f>
        <v>0</v>
      </c>
      <c r="C3683" s="136">
        <f>Ocorrências!C3679</f>
        <v>0</v>
      </c>
      <c r="D3683" s="136">
        <f>Ocorrências!D3679</f>
        <v>0</v>
      </c>
      <c r="E3683" s="136">
        <f>Ocorrências!E3679</f>
        <v>0</v>
      </c>
      <c r="F3683" s="136">
        <f>Ocorrências!F3679</f>
        <v>0</v>
      </c>
      <c r="G3683" s="135">
        <f>Ocorrências!A3679</f>
        <v>0</v>
      </c>
      <c r="H3683" s="136">
        <f>Ocorrências!H3679</f>
        <v>0</v>
      </c>
    </row>
    <row r="3684" spans="1:8" x14ac:dyDescent="0.2">
      <c r="A3684" s="156">
        <f>Ocorrências!G3680</f>
        <v>0</v>
      </c>
      <c r="B3684" s="136">
        <f>Ocorrências!B3680</f>
        <v>0</v>
      </c>
      <c r="C3684" s="136">
        <f>Ocorrências!C3680</f>
        <v>0</v>
      </c>
      <c r="D3684" s="136">
        <f>Ocorrências!D3680</f>
        <v>0</v>
      </c>
      <c r="E3684" s="136">
        <f>Ocorrências!E3680</f>
        <v>0</v>
      </c>
      <c r="F3684" s="136">
        <f>Ocorrências!F3680</f>
        <v>0</v>
      </c>
      <c r="G3684" s="135">
        <f>Ocorrências!A3680</f>
        <v>0</v>
      </c>
      <c r="H3684" s="136">
        <f>Ocorrências!H3680</f>
        <v>0</v>
      </c>
    </row>
    <row r="3685" spans="1:8" x14ac:dyDescent="0.2">
      <c r="A3685" s="156">
        <f>Ocorrências!G3681</f>
        <v>0</v>
      </c>
      <c r="B3685" s="136">
        <f>Ocorrências!B3681</f>
        <v>0</v>
      </c>
      <c r="C3685" s="136">
        <f>Ocorrências!C3681</f>
        <v>0</v>
      </c>
      <c r="D3685" s="136">
        <f>Ocorrências!D3681</f>
        <v>0</v>
      </c>
      <c r="E3685" s="136">
        <f>Ocorrências!E3681</f>
        <v>0</v>
      </c>
      <c r="F3685" s="136">
        <f>Ocorrências!F3681</f>
        <v>0</v>
      </c>
      <c r="G3685" s="135">
        <f>Ocorrências!A3681</f>
        <v>0</v>
      </c>
      <c r="H3685" s="136">
        <f>Ocorrências!H3681</f>
        <v>0</v>
      </c>
    </row>
    <row r="3686" spans="1:8" x14ac:dyDescent="0.2">
      <c r="A3686" s="156">
        <f>Ocorrências!G3682</f>
        <v>0</v>
      </c>
      <c r="B3686" s="136">
        <f>Ocorrências!B3682</f>
        <v>0</v>
      </c>
      <c r="C3686" s="136">
        <f>Ocorrências!C3682</f>
        <v>0</v>
      </c>
      <c r="D3686" s="136">
        <f>Ocorrências!D3682</f>
        <v>0</v>
      </c>
      <c r="E3686" s="136">
        <f>Ocorrências!E3682</f>
        <v>0</v>
      </c>
      <c r="F3686" s="136">
        <f>Ocorrências!F3682</f>
        <v>0</v>
      </c>
      <c r="G3686" s="135">
        <f>Ocorrências!A3682</f>
        <v>0</v>
      </c>
      <c r="H3686" s="136">
        <f>Ocorrências!H3682</f>
        <v>0</v>
      </c>
    </row>
    <row r="3687" spans="1:8" x14ac:dyDescent="0.2">
      <c r="A3687" s="156">
        <f>Ocorrências!G3683</f>
        <v>0</v>
      </c>
      <c r="B3687" s="136">
        <f>Ocorrências!B3683</f>
        <v>0</v>
      </c>
      <c r="C3687" s="136">
        <f>Ocorrências!C3683</f>
        <v>0</v>
      </c>
      <c r="D3687" s="136">
        <f>Ocorrências!D3683</f>
        <v>0</v>
      </c>
      <c r="E3687" s="136">
        <f>Ocorrências!E3683</f>
        <v>0</v>
      </c>
      <c r="F3687" s="136">
        <f>Ocorrências!F3683</f>
        <v>0</v>
      </c>
      <c r="G3687" s="135">
        <f>Ocorrências!A3683</f>
        <v>0</v>
      </c>
      <c r="H3687" s="136">
        <f>Ocorrências!H3683</f>
        <v>0</v>
      </c>
    </row>
    <row r="3688" spans="1:8" x14ac:dyDescent="0.2">
      <c r="A3688" s="156">
        <f>Ocorrências!G3684</f>
        <v>0</v>
      </c>
      <c r="B3688" s="136">
        <f>Ocorrências!B3684</f>
        <v>0</v>
      </c>
      <c r="C3688" s="136">
        <f>Ocorrências!C3684</f>
        <v>0</v>
      </c>
      <c r="D3688" s="136">
        <f>Ocorrências!D3684</f>
        <v>0</v>
      </c>
      <c r="E3688" s="136">
        <f>Ocorrências!E3684</f>
        <v>0</v>
      </c>
      <c r="F3688" s="136">
        <f>Ocorrências!F3684</f>
        <v>0</v>
      </c>
      <c r="G3688" s="135">
        <f>Ocorrências!A3684</f>
        <v>0</v>
      </c>
      <c r="H3688" s="136">
        <f>Ocorrências!H3684</f>
        <v>0</v>
      </c>
    </row>
    <row r="3689" spans="1:8" x14ac:dyDescent="0.2">
      <c r="A3689" s="156">
        <f>Ocorrências!G3685</f>
        <v>0</v>
      </c>
      <c r="B3689" s="136">
        <f>Ocorrências!B3685</f>
        <v>0</v>
      </c>
      <c r="C3689" s="136">
        <f>Ocorrências!C3685</f>
        <v>0</v>
      </c>
      <c r="D3689" s="136">
        <f>Ocorrências!D3685</f>
        <v>0</v>
      </c>
      <c r="E3689" s="136">
        <f>Ocorrências!E3685</f>
        <v>0</v>
      </c>
      <c r="F3689" s="136">
        <f>Ocorrências!F3685</f>
        <v>0</v>
      </c>
      <c r="G3689" s="135">
        <f>Ocorrências!A3685</f>
        <v>0</v>
      </c>
      <c r="H3689" s="136">
        <f>Ocorrências!H3685</f>
        <v>0</v>
      </c>
    </row>
    <row r="3690" spans="1:8" x14ac:dyDescent="0.2">
      <c r="A3690" s="156">
        <f>Ocorrências!G3686</f>
        <v>0</v>
      </c>
      <c r="B3690" s="136">
        <f>Ocorrências!B3686</f>
        <v>0</v>
      </c>
      <c r="C3690" s="136">
        <f>Ocorrências!C3686</f>
        <v>0</v>
      </c>
      <c r="D3690" s="136">
        <f>Ocorrências!D3686</f>
        <v>0</v>
      </c>
      <c r="E3690" s="136">
        <f>Ocorrências!E3686</f>
        <v>0</v>
      </c>
      <c r="F3690" s="136">
        <f>Ocorrências!F3686</f>
        <v>0</v>
      </c>
      <c r="G3690" s="135">
        <f>Ocorrências!A3686</f>
        <v>0</v>
      </c>
      <c r="H3690" s="136">
        <f>Ocorrências!H3686</f>
        <v>0</v>
      </c>
    </row>
    <row r="3691" spans="1:8" x14ac:dyDescent="0.2">
      <c r="A3691" s="156">
        <f>Ocorrências!G3687</f>
        <v>0</v>
      </c>
      <c r="B3691" s="136">
        <f>Ocorrências!B3687</f>
        <v>0</v>
      </c>
      <c r="C3691" s="136">
        <f>Ocorrências!C3687</f>
        <v>0</v>
      </c>
      <c r="D3691" s="136">
        <f>Ocorrências!D3687</f>
        <v>0</v>
      </c>
      <c r="E3691" s="136">
        <f>Ocorrências!E3687</f>
        <v>0</v>
      </c>
      <c r="F3691" s="136">
        <f>Ocorrências!F3687</f>
        <v>0</v>
      </c>
      <c r="G3691" s="135">
        <f>Ocorrências!A3687</f>
        <v>0</v>
      </c>
      <c r="H3691" s="136">
        <f>Ocorrências!H3687</f>
        <v>0</v>
      </c>
    </row>
    <row r="3692" spans="1:8" x14ac:dyDescent="0.2">
      <c r="A3692" s="156">
        <f>Ocorrências!G3688</f>
        <v>0</v>
      </c>
      <c r="B3692" s="136">
        <f>Ocorrências!B3688</f>
        <v>0</v>
      </c>
      <c r="C3692" s="136">
        <f>Ocorrências!C3688</f>
        <v>0</v>
      </c>
      <c r="D3692" s="136">
        <f>Ocorrências!D3688</f>
        <v>0</v>
      </c>
      <c r="E3692" s="136">
        <f>Ocorrências!E3688</f>
        <v>0</v>
      </c>
      <c r="F3692" s="136">
        <f>Ocorrências!F3688</f>
        <v>0</v>
      </c>
      <c r="G3692" s="135">
        <f>Ocorrências!A3688</f>
        <v>0</v>
      </c>
      <c r="H3692" s="136">
        <f>Ocorrências!H3688</f>
        <v>0</v>
      </c>
    </row>
    <row r="3693" spans="1:8" x14ac:dyDescent="0.2">
      <c r="A3693" s="156">
        <f>Ocorrências!G3689</f>
        <v>0</v>
      </c>
      <c r="B3693" s="136">
        <f>Ocorrências!B3689</f>
        <v>0</v>
      </c>
      <c r="C3693" s="136">
        <f>Ocorrências!C3689</f>
        <v>0</v>
      </c>
      <c r="D3693" s="136">
        <f>Ocorrências!D3689</f>
        <v>0</v>
      </c>
      <c r="E3693" s="136">
        <f>Ocorrências!E3689</f>
        <v>0</v>
      </c>
      <c r="F3693" s="136">
        <f>Ocorrências!F3689</f>
        <v>0</v>
      </c>
      <c r="G3693" s="135">
        <f>Ocorrências!A3689</f>
        <v>0</v>
      </c>
      <c r="H3693" s="136">
        <f>Ocorrências!H3689</f>
        <v>0</v>
      </c>
    </row>
    <row r="3694" spans="1:8" x14ac:dyDescent="0.2">
      <c r="A3694" s="156">
        <f>Ocorrências!G3690</f>
        <v>0</v>
      </c>
      <c r="B3694" s="136">
        <f>Ocorrências!B3690</f>
        <v>0</v>
      </c>
      <c r="C3694" s="136">
        <f>Ocorrências!C3690</f>
        <v>0</v>
      </c>
      <c r="D3694" s="136">
        <f>Ocorrências!D3690</f>
        <v>0</v>
      </c>
      <c r="E3694" s="136">
        <f>Ocorrências!E3690</f>
        <v>0</v>
      </c>
      <c r="F3694" s="136">
        <f>Ocorrências!F3690</f>
        <v>0</v>
      </c>
      <c r="G3694" s="135">
        <f>Ocorrências!A3690</f>
        <v>0</v>
      </c>
      <c r="H3694" s="136">
        <f>Ocorrências!H3690</f>
        <v>0</v>
      </c>
    </row>
    <row r="3695" spans="1:8" x14ac:dyDescent="0.2">
      <c r="A3695" s="156">
        <f>Ocorrências!G3691</f>
        <v>0</v>
      </c>
      <c r="B3695" s="136">
        <f>Ocorrências!B3691</f>
        <v>0</v>
      </c>
      <c r="C3695" s="136">
        <f>Ocorrências!C3691</f>
        <v>0</v>
      </c>
      <c r="D3695" s="136">
        <f>Ocorrências!D3691</f>
        <v>0</v>
      </c>
      <c r="E3695" s="136">
        <f>Ocorrências!E3691</f>
        <v>0</v>
      </c>
      <c r="F3695" s="136">
        <f>Ocorrências!F3691</f>
        <v>0</v>
      </c>
      <c r="G3695" s="135">
        <f>Ocorrências!A3691</f>
        <v>0</v>
      </c>
      <c r="H3695" s="136">
        <f>Ocorrências!H3691</f>
        <v>0</v>
      </c>
    </row>
    <row r="3696" spans="1:8" x14ac:dyDescent="0.2">
      <c r="A3696" s="156">
        <f>Ocorrências!G3692</f>
        <v>0</v>
      </c>
      <c r="B3696" s="136">
        <f>Ocorrências!B3692</f>
        <v>0</v>
      </c>
      <c r="C3696" s="136">
        <f>Ocorrências!C3692</f>
        <v>0</v>
      </c>
      <c r="D3696" s="136">
        <f>Ocorrências!D3692</f>
        <v>0</v>
      </c>
      <c r="E3696" s="136">
        <f>Ocorrências!E3692</f>
        <v>0</v>
      </c>
      <c r="F3696" s="136">
        <f>Ocorrências!F3692</f>
        <v>0</v>
      </c>
      <c r="G3696" s="135">
        <f>Ocorrências!A3692</f>
        <v>0</v>
      </c>
      <c r="H3696" s="136">
        <f>Ocorrências!H3692</f>
        <v>0</v>
      </c>
    </row>
    <row r="3697" spans="1:8" x14ac:dyDescent="0.2">
      <c r="A3697" s="156">
        <f>Ocorrências!G3693</f>
        <v>0</v>
      </c>
      <c r="B3697" s="136">
        <f>Ocorrências!B3693</f>
        <v>0</v>
      </c>
      <c r="C3697" s="136">
        <f>Ocorrências!C3693</f>
        <v>0</v>
      </c>
      <c r="D3697" s="136">
        <f>Ocorrências!D3693</f>
        <v>0</v>
      </c>
      <c r="E3697" s="136">
        <f>Ocorrências!E3693</f>
        <v>0</v>
      </c>
      <c r="F3697" s="136">
        <f>Ocorrências!F3693</f>
        <v>0</v>
      </c>
      <c r="G3697" s="135">
        <f>Ocorrências!A3693</f>
        <v>0</v>
      </c>
      <c r="H3697" s="136">
        <f>Ocorrências!H3693</f>
        <v>0</v>
      </c>
    </row>
    <row r="3698" spans="1:8" x14ac:dyDescent="0.2">
      <c r="A3698" s="156">
        <f>Ocorrências!G3694</f>
        <v>0</v>
      </c>
      <c r="B3698" s="136">
        <f>Ocorrências!B3694</f>
        <v>0</v>
      </c>
      <c r="C3698" s="136">
        <f>Ocorrências!C3694</f>
        <v>0</v>
      </c>
      <c r="D3698" s="136">
        <f>Ocorrências!D3694</f>
        <v>0</v>
      </c>
      <c r="E3698" s="136">
        <f>Ocorrências!E3694</f>
        <v>0</v>
      </c>
      <c r="F3698" s="136">
        <f>Ocorrências!F3694</f>
        <v>0</v>
      </c>
      <c r="G3698" s="135">
        <f>Ocorrências!A3694</f>
        <v>0</v>
      </c>
      <c r="H3698" s="136">
        <f>Ocorrências!H3694</f>
        <v>0</v>
      </c>
    </row>
    <row r="3699" spans="1:8" x14ac:dyDescent="0.2">
      <c r="A3699" s="156">
        <f>Ocorrências!G3695</f>
        <v>0</v>
      </c>
      <c r="B3699" s="136">
        <f>Ocorrências!B3695</f>
        <v>0</v>
      </c>
      <c r="C3699" s="136">
        <f>Ocorrências!C3695</f>
        <v>0</v>
      </c>
      <c r="D3699" s="136">
        <f>Ocorrências!D3695</f>
        <v>0</v>
      </c>
      <c r="E3699" s="136">
        <f>Ocorrências!E3695</f>
        <v>0</v>
      </c>
      <c r="F3699" s="136">
        <f>Ocorrências!F3695</f>
        <v>0</v>
      </c>
      <c r="G3699" s="135">
        <f>Ocorrências!A3695</f>
        <v>0</v>
      </c>
      <c r="H3699" s="136">
        <f>Ocorrências!H3695</f>
        <v>0</v>
      </c>
    </row>
    <row r="3700" spans="1:8" x14ac:dyDescent="0.2">
      <c r="A3700" s="156">
        <f>Ocorrências!G3696</f>
        <v>0</v>
      </c>
      <c r="B3700" s="136">
        <f>Ocorrências!B3696</f>
        <v>0</v>
      </c>
      <c r="C3700" s="136">
        <f>Ocorrências!C3696</f>
        <v>0</v>
      </c>
      <c r="D3700" s="136">
        <f>Ocorrências!D3696</f>
        <v>0</v>
      </c>
      <c r="E3700" s="136">
        <f>Ocorrências!E3696</f>
        <v>0</v>
      </c>
      <c r="F3700" s="136">
        <f>Ocorrências!F3696</f>
        <v>0</v>
      </c>
      <c r="G3700" s="135">
        <f>Ocorrências!A3696</f>
        <v>0</v>
      </c>
      <c r="H3700" s="136">
        <f>Ocorrências!H3696</f>
        <v>0</v>
      </c>
    </row>
    <row r="3701" spans="1:8" x14ac:dyDescent="0.2">
      <c r="A3701" s="156">
        <f>Ocorrências!G3697</f>
        <v>0</v>
      </c>
      <c r="B3701" s="136">
        <f>Ocorrências!B3697</f>
        <v>0</v>
      </c>
      <c r="C3701" s="136">
        <f>Ocorrências!C3697</f>
        <v>0</v>
      </c>
      <c r="D3701" s="136">
        <f>Ocorrências!D3697</f>
        <v>0</v>
      </c>
      <c r="E3701" s="136">
        <f>Ocorrências!E3697</f>
        <v>0</v>
      </c>
      <c r="F3701" s="136">
        <f>Ocorrências!F3697</f>
        <v>0</v>
      </c>
      <c r="G3701" s="135">
        <f>Ocorrências!A3697</f>
        <v>0</v>
      </c>
      <c r="H3701" s="136">
        <f>Ocorrências!H3697</f>
        <v>0</v>
      </c>
    </row>
    <row r="3702" spans="1:8" x14ac:dyDescent="0.2">
      <c r="A3702" s="156">
        <f>Ocorrências!G3698</f>
        <v>0</v>
      </c>
      <c r="B3702" s="136">
        <f>Ocorrências!B3698</f>
        <v>0</v>
      </c>
      <c r="C3702" s="136">
        <f>Ocorrências!C3698</f>
        <v>0</v>
      </c>
      <c r="D3702" s="136">
        <f>Ocorrências!D3698</f>
        <v>0</v>
      </c>
      <c r="E3702" s="136">
        <f>Ocorrências!E3698</f>
        <v>0</v>
      </c>
      <c r="F3702" s="136">
        <f>Ocorrências!F3698</f>
        <v>0</v>
      </c>
      <c r="G3702" s="135">
        <f>Ocorrências!A3698</f>
        <v>0</v>
      </c>
      <c r="H3702" s="136">
        <f>Ocorrências!H3698</f>
        <v>0</v>
      </c>
    </row>
    <row r="3703" spans="1:8" x14ac:dyDescent="0.2">
      <c r="A3703" s="156">
        <f>Ocorrências!G3699</f>
        <v>0</v>
      </c>
      <c r="B3703" s="136">
        <f>Ocorrências!B3699</f>
        <v>0</v>
      </c>
      <c r="C3703" s="136">
        <f>Ocorrências!C3699</f>
        <v>0</v>
      </c>
      <c r="D3703" s="136">
        <f>Ocorrências!D3699</f>
        <v>0</v>
      </c>
      <c r="E3703" s="136">
        <f>Ocorrências!E3699</f>
        <v>0</v>
      </c>
      <c r="F3703" s="136">
        <f>Ocorrências!F3699</f>
        <v>0</v>
      </c>
      <c r="G3703" s="135">
        <f>Ocorrências!A3699</f>
        <v>0</v>
      </c>
      <c r="H3703" s="136">
        <f>Ocorrências!H3699</f>
        <v>0</v>
      </c>
    </row>
    <row r="3704" spans="1:8" x14ac:dyDescent="0.2">
      <c r="A3704" s="156">
        <f>Ocorrências!G3700</f>
        <v>0</v>
      </c>
      <c r="B3704" s="136">
        <f>Ocorrências!B3700</f>
        <v>0</v>
      </c>
      <c r="C3704" s="136">
        <f>Ocorrências!C3700</f>
        <v>0</v>
      </c>
      <c r="D3704" s="136">
        <f>Ocorrências!D3700</f>
        <v>0</v>
      </c>
      <c r="E3704" s="136">
        <f>Ocorrências!E3700</f>
        <v>0</v>
      </c>
      <c r="F3704" s="136">
        <f>Ocorrências!F3700</f>
        <v>0</v>
      </c>
      <c r="G3704" s="135">
        <f>Ocorrências!A3700</f>
        <v>0</v>
      </c>
      <c r="H3704" s="136">
        <f>Ocorrências!H3700</f>
        <v>0</v>
      </c>
    </row>
    <row r="3705" spans="1:8" x14ac:dyDescent="0.2">
      <c r="A3705" s="156">
        <f>Ocorrências!G3701</f>
        <v>0</v>
      </c>
      <c r="B3705" s="136">
        <f>Ocorrências!B3701</f>
        <v>0</v>
      </c>
      <c r="C3705" s="136">
        <f>Ocorrências!C3701</f>
        <v>0</v>
      </c>
      <c r="D3705" s="136">
        <f>Ocorrências!D3701</f>
        <v>0</v>
      </c>
      <c r="E3705" s="136">
        <f>Ocorrências!E3701</f>
        <v>0</v>
      </c>
      <c r="F3705" s="136">
        <f>Ocorrências!F3701</f>
        <v>0</v>
      </c>
      <c r="G3705" s="135">
        <f>Ocorrências!A3701</f>
        <v>0</v>
      </c>
      <c r="H3705" s="136">
        <f>Ocorrências!H3701</f>
        <v>0</v>
      </c>
    </row>
    <row r="3706" spans="1:8" x14ac:dyDescent="0.2">
      <c r="A3706" s="156">
        <f>Ocorrências!G3702</f>
        <v>0</v>
      </c>
      <c r="B3706" s="136">
        <f>Ocorrências!B3702</f>
        <v>0</v>
      </c>
      <c r="C3706" s="136">
        <f>Ocorrências!C3702</f>
        <v>0</v>
      </c>
      <c r="D3706" s="136">
        <f>Ocorrências!D3702</f>
        <v>0</v>
      </c>
      <c r="E3706" s="136">
        <f>Ocorrências!E3702</f>
        <v>0</v>
      </c>
      <c r="F3706" s="136">
        <f>Ocorrências!F3702</f>
        <v>0</v>
      </c>
      <c r="G3706" s="135">
        <f>Ocorrências!A3702</f>
        <v>0</v>
      </c>
      <c r="H3706" s="136">
        <f>Ocorrências!H3702</f>
        <v>0</v>
      </c>
    </row>
    <row r="3707" spans="1:8" x14ac:dyDescent="0.2">
      <c r="A3707" s="156">
        <f>Ocorrências!G3703</f>
        <v>0</v>
      </c>
      <c r="B3707" s="136">
        <f>Ocorrências!B3703</f>
        <v>0</v>
      </c>
      <c r="C3707" s="136">
        <f>Ocorrências!C3703</f>
        <v>0</v>
      </c>
      <c r="D3707" s="136">
        <f>Ocorrências!D3703</f>
        <v>0</v>
      </c>
      <c r="E3707" s="136">
        <f>Ocorrências!E3703</f>
        <v>0</v>
      </c>
      <c r="F3707" s="136">
        <f>Ocorrências!F3703</f>
        <v>0</v>
      </c>
      <c r="G3707" s="135">
        <f>Ocorrências!A3703</f>
        <v>0</v>
      </c>
      <c r="H3707" s="136">
        <f>Ocorrências!H3703</f>
        <v>0</v>
      </c>
    </row>
    <row r="3708" spans="1:8" x14ac:dyDescent="0.2">
      <c r="A3708" s="156">
        <f>Ocorrências!G3704</f>
        <v>0</v>
      </c>
      <c r="B3708" s="136">
        <f>Ocorrências!B3704</f>
        <v>0</v>
      </c>
      <c r="C3708" s="136">
        <f>Ocorrências!C3704</f>
        <v>0</v>
      </c>
      <c r="D3708" s="136">
        <f>Ocorrências!D3704</f>
        <v>0</v>
      </c>
      <c r="E3708" s="136">
        <f>Ocorrências!E3704</f>
        <v>0</v>
      </c>
      <c r="F3708" s="136">
        <f>Ocorrências!F3704</f>
        <v>0</v>
      </c>
      <c r="G3708" s="135">
        <f>Ocorrências!A3704</f>
        <v>0</v>
      </c>
      <c r="H3708" s="136">
        <f>Ocorrências!H3704</f>
        <v>0</v>
      </c>
    </row>
    <row r="3709" spans="1:8" x14ac:dyDescent="0.2">
      <c r="A3709" s="156">
        <f>Ocorrências!G3705</f>
        <v>0</v>
      </c>
      <c r="B3709" s="136">
        <f>Ocorrências!B3705</f>
        <v>0</v>
      </c>
      <c r="C3709" s="136">
        <f>Ocorrências!C3705</f>
        <v>0</v>
      </c>
      <c r="D3709" s="136">
        <f>Ocorrências!D3705</f>
        <v>0</v>
      </c>
      <c r="E3709" s="136">
        <f>Ocorrências!E3705</f>
        <v>0</v>
      </c>
      <c r="F3709" s="136">
        <f>Ocorrências!F3705</f>
        <v>0</v>
      </c>
      <c r="G3709" s="135">
        <f>Ocorrências!A3705</f>
        <v>0</v>
      </c>
      <c r="H3709" s="136">
        <f>Ocorrências!H3705</f>
        <v>0</v>
      </c>
    </row>
    <row r="3710" spans="1:8" x14ac:dyDescent="0.2">
      <c r="A3710" s="156">
        <f>Ocorrências!G3706</f>
        <v>0</v>
      </c>
      <c r="B3710" s="136">
        <f>Ocorrências!B3706</f>
        <v>0</v>
      </c>
      <c r="C3710" s="136">
        <f>Ocorrências!C3706</f>
        <v>0</v>
      </c>
      <c r="D3710" s="136">
        <f>Ocorrências!D3706</f>
        <v>0</v>
      </c>
      <c r="E3710" s="136">
        <f>Ocorrências!E3706</f>
        <v>0</v>
      </c>
      <c r="F3710" s="136">
        <f>Ocorrências!F3706</f>
        <v>0</v>
      </c>
      <c r="G3710" s="135">
        <f>Ocorrências!A3706</f>
        <v>0</v>
      </c>
      <c r="H3710" s="136">
        <f>Ocorrências!H3706</f>
        <v>0</v>
      </c>
    </row>
    <row r="3711" spans="1:8" x14ac:dyDescent="0.2">
      <c r="A3711" s="156">
        <f>Ocorrências!G3707</f>
        <v>0</v>
      </c>
      <c r="B3711" s="136">
        <f>Ocorrências!B3707</f>
        <v>0</v>
      </c>
      <c r="C3711" s="136">
        <f>Ocorrências!C3707</f>
        <v>0</v>
      </c>
      <c r="D3711" s="136">
        <f>Ocorrências!D3707</f>
        <v>0</v>
      </c>
      <c r="E3711" s="136">
        <f>Ocorrências!E3707</f>
        <v>0</v>
      </c>
      <c r="F3711" s="136">
        <f>Ocorrências!F3707</f>
        <v>0</v>
      </c>
      <c r="G3711" s="135">
        <f>Ocorrências!A3707</f>
        <v>0</v>
      </c>
      <c r="H3711" s="136">
        <f>Ocorrências!H3707</f>
        <v>0</v>
      </c>
    </row>
    <row r="3712" spans="1:8" x14ac:dyDescent="0.2">
      <c r="A3712" s="156">
        <f>Ocorrências!G3708</f>
        <v>0</v>
      </c>
      <c r="B3712" s="136">
        <f>Ocorrências!B3708</f>
        <v>0</v>
      </c>
      <c r="C3712" s="136">
        <f>Ocorrências!C3708</f>
        <v>0</v>
      </c>
      <c r="D3712" s="136">
        <f>Ocorrências!D3708</f>
        <v>0</v>
      </c>
      <c r="E3712" s="136">
        <f>Ocorrências!E3708</f>
        <v>0</v>
      </c>
      <c r="F3712" s="136">
        <f>Ocorrências!F3708</f>
        <v>0</v>
      </c>
      <c r="G3712" s="135">
        <f>Ocorrências!A3708</f>
        <v>0</v>
      </c>
      <c r="H3712" s="136">
        <f>Ocorrências!H3708</f>
        <v>0</v>
      </c>
    </row>
    <row r="3713" spans="1:8" x14ac:dyDescent="0.2">
      <c r="A3713" s="156">
        <f>Ocorrências!G3709</f>
        <v>0</v>
      </c>
      <c r="B3713" s="136">
        <f>Ocorrências!B3709</f>
        <v>0</v>
      </c>
      <c r="C3713" s="136">
        <f>Ocorrências!C3709</f>
        <v>0</v>
      </c>
      <c r="D3713" s="136">
        <f>Ocorrências!D3709</f>
        <v>0</v>
      </c>
      <c r="E3713" s="136">
        <f>Ocorrências!E3709</f>
        <v>0</v>
      </c>
      <c r="F3713" s="136">
        <f>Ocorrências!F3709</f>
        <v>0</v>
      </c>
      <c r="G3713" s="135">
        <f>Ocorrências!A3709</f>
        <v>0</v>
      </c>
      <c r="H3713" s="136">
        <f>Ocorrências!H3709</f>
        <v>0</v>
      </c>
    </row>
    <row r="3714" spans="1:8" x14ac:dyDescent="0.2">
      <c r="A3714" s="156">
        <f>Ocorrências!G3710</f>
        <v>0</v>
      </c>
      <c r="B3714" s="136">
        <f>Ocorrências!B3710</f>
        <v>0</v>
      </c>
      <c r="C3714" s="136">
        <f>Ocorrências!C3710</f>
        <v>0</v>
      </c>
      <c r="D3714" s="136">
        <f>Ocorrências!D3710</f>
        <v>0</v>
      </c>
      <c r="E3714" s="136">
        <f>Ocorrências!E3710</f>
        <v>0</v>
      </c>
      <c r="F3714" s="136">
        <f>Ocorrências!F3710</f>
        <v>0</v>
      </c>
      <c r="G3714" s="135">
        <f>Ocorrências!A3710</f>
        <v>0</v>
      </c>
      <c r="H3714" s="136">
        <f>Ocorrências!H3710</f>
        <v>0</v>
      </c>
    </row>
    <row r="3715" spans="1:8" x14ac:dyDescent="0.2">
      <c r="A3715" s="156">
        <f>Ocorrências!G3711</f>
        <v>0</v>
      </c>
      <c r="B3715" s="136">
        <f>Ocorrências!B3711</f>
        <v>0</v>
      </c>
      <c r="C3715" s="136">
        <f>Ocorrências!C3711</f>
        <v>0</v>
      </c>
      <c r="D3715" s="136">
        <f>Ocorrências!D3711</f>
        <v>0</v>
      </c>
      <c r="E3715" s="136">
        <f>Ocorrências!E3711</f>
        <v>0</v>
      </c>
      <c r="F3715" s="136">
        <f>Ocorrências!F3711</f>
        <v>0</v>
      </c>
      <c r="G3715" s="135">
        <f>Ocorrências!A3711</f>
        <v>0</v>
      </c>
      <c r="H3715" s="136">
        <f>Ocorrências!H3711</f>
        <v>0</v>
      </c>
    </row>
    <row r="3716" spans="1:8" x14ac:dyDescent="0.2">
      <c r="A3716" s="156">
        <f>Ocorrências!G3712</f>
        <v>0</v>
      </c>
      <c r="B3716" s="136">
        <f>Ocorrências!B3712</f>
        <v>0</v>
      </c>
      <c r="C3716" s="136">
        <f>Ocorrências!C3712</f>
        <v>0</v>
      </c>
      <c r="D3716" s="136">
        <f>Ocorrências!D3712</f>
        <v>0</v>
      </c>
      <c r="E3716" s="136">
        <f>Ocorrências!E3712</f>
        <v>0</v>
      </c>
      <c r="F3716" s="136">
        <f>Ocorrências!F3712</f>
        <v>0</v>
      </c>
      <c r="G3716" s="135">
        <f>Ocorrências!A3712</f>
        <v>0</v>
      </c>
      <c r="H3716" s="136">
        <f>Ocorrências!H3712</f>
        <v>0</v>
      </c>
    </row>
    <row r="3717" spans="1:8" x14ac:dyDescent="0.2">
      <c r="A3717" s="156">
        <f>Ocorrências!G3713</f>
        <v>0</v>
      </c>
      <c r="B3717" s="136">
        <f>Ocorrências!B3713</f>
        <v>0</v>
      </c>
      <c r="C3717" s="136">
        <f>Ocorrências!C3713</f>
        <v>0</v>
      </c>
      <c r="D3717" s="136">
        <f>Ocorrências!D3713</f>
        <v>0</v>
      </c>
      <c r="E3717" s="136">
        <f>Ocorrências!E3713</f>
        <v>0</v>
      </c>
      <c r="F3717" s="136">
        <f>Ocorrências!F3713</f>
        <v>0</v>
      </c>
      <c r="G3717" s="135">
        <f>Ocorrências!A3713</f>
        <v>0</v>
      </c>
      <c r="H3717" s="136">
        <f>Ocorrências!H3713</f>
        <v>0</v>
      </c>
    </row>
    <row r="3718" spans="1:8" x14ac:dyDescent="0.2">
      <c r="A3718" s="156">
        <f>Ocorrências!G3714</f>
        <v>0</v>
      </c>
      <c r="B3718" s="136">
        <f>Ocorrências!B3714</f>
        <v>0</v>
      </c>
      <c r="C3718" s="136">
        <f>Ocorrências!C3714</f>
        <v>0</v>
      </c>
      <c r="D3718" s="136">
        <f>Ocorrências!D3714</f>
        <v>0</v>
      </c>
      <c r="E3718" s="136">
        <f>Ocorrências!E3714</f>
        <v>0</v>
      </c>
      <c r="F3718" s="136">
        <f>Ocorrências!F3714</f>
        <v>0</v>
      </c>
      <c r="G3718" s="135">
        <f>Ocorrências!A3714</f>
        <v>0</v>
      </c>
      <c r="H3718" s="136">
        <f>Ocorrências!H3714</f>
        <v>0</v>
      </c>
    </row>
    <row r="3719" spans="1:8" x14ac:dyDescent="0.2">
      <c r="A3719" s="156">
        <f>Ocorrências!G3715</f>
        <v>0</v>
      </c>
      <c r="B3719" s="136">
        <f>Ocorrências!B3715</f>
        <v>0</v>
      </c>
      <c r="C3719" s="136">
        <f>Ocorrências!C3715</f>
        <v>0</v>
      </c>
      <c r="D3719" s="136">
        <f>Ocorrências!D3715</f>
        <v>0</v>
      </c>
      <c r="E3719" s="136">
        <f>Ocorrências!E3715</f>
        <v>0</v>
      </c>
      <c r="F3719" s="136">
        <f>Ocorrências!F3715</f>
        <v>0</v>
      </c>
      <c r="G3719" s="135">
        <f>Ocorrências!A3715</f>
        <v>0</v>
      </c>
      <c r="H3719" s="136">
        <f>Ocorrências!H3715</f>
        <v>0</v>
      </c>
    </row>
    <row r="3720" spans="1:8" x14ac:dyDescent="0.2">
      <c r="A3720" s="156">
        <f>Ocorrências!G3716</f>
        <v>0</v>
      </c>
      <c r="B3720" s="136">
        <f>Ocorrências!B3716</f>
        <v>0</v>
      </c>
      <c r="C3720" s="136">
        <f>Ocorrências!C3716</f>
        <v>0</v>
      </c>
      <c r="D3720" s="136">
        <f>Ocorrências!D3716</f>
        <v>0</v>
      </c>
      <c r="E3720" s="136">
        <f>Ocorrências!E3716</f>
        <v>0</v>
      </c>
      <c r="F3720" s="136">
        <f>Ocorrências!F3716</f>
        <v>0</v>
      </c>
      <c r="G3720" s="135">
        <f>Ocorrências!A3716</f>
        <v>0</v>
      </c>
      <c r="H3720" s="136">
        <f>Ocorrências!H3716</f>
        <v>0</v>
      </c>
    </row>
    <row r="3721" spans="1:8" x14ac:dyDescent="0.2">
      <c r="A3721" s="156">
        <f>Ocorrências!G3717</f>
        <v>0</v>
      </c>
      <c r="B3721" s="136">
        <f>Ocorrências!B3717</f>
        <v>0</v>
      </c>
      <c r="C3721" s="136">
        <f>Ocorrências!C3717</f>
        <v>0</v>
      </c>
      <c r="D3721" s="136">
        <f>Ocorrências!D3717</f>
        <v>0</v>
      </c>
      <c r="E3721" s="136">
        <f>Ocorrências!E3717</f>
        <v>0</v>
      </c>
      <c r="F3721" s="136">
        <f>Ocorrências!F3717</f>
        <v>0</v>
      </c>
      <c r="G3721" s="135">
        <f>Ocorrências!A3717</f>
        <v>0</v>
      </c>
      <c r="H3721" s="136">
        <f>Ocorrências!H3717</f>
        <v>0</v>
      </c>
    </row>
    <row r="3722" spans="1:8" x14ac:dyDescent="0.2">
      <c r="A3722" s="156">
        <f>Ocorrências!G3718</f>
        <v>0</v>
      </c>
      <c r="B3722" s="136">
        <f>Ocorrências!B3718</f>
        <v>0</v>
      </c>
      <c r="C3722" s="136">
        <f>Ocorrências!C3718</f>
        <v>0</v>
      </c>
      <c r="D3722" s="136">
        <f>Ocorrências!D3718</f>
        <v>0</v>
      </c>
      <c r="E3722" s="136">
        <f>Ocorrências!E3718</f>
        <v>0</v>
      </c>
      <c r="F3722" s="136">
        <f>Ocorrências!F3718</f>
        <v>0</v>
      </c>
      <c r="G3722" s="135">
        <f>Ocorrências!A3718</f>
        <v>0</v>
      </c>
      <c r="H3722" s="136">
        <f>Ocorrências!H3718</f>
        <v>0</v>
      </c>
    </row>
    <row r="3723" spans="1:8" x14ac:dyDescent="0.2">
      <c r="A3723" s="156">
        <f>Ocorrências!G3719</f>
        <v>0</v>
      </c>
      <c r="B3723" s="136">
        <f>Ocorrências!B3719</f>
        <v>0</v>
      </c>
      <c r="C3723" s="136">
        <f>Ocorrências!C3719</f>
        <v>0</v>
      </c>
      <c r="D3723" s="136">
        <f>Ocorrências!D3719</f>
        <v>0</v>
      </c>
      <c r="E3723" s="136">
        <f>Ocorrências!E3719</f>
        <v>0</v>
      </c>
      <c r="F3723" s="136">
        <f>Ocorrências!F3719</f>
        <v>0</v>
      </c>
      <c r="G3723" s="135">
        <f>Ocorrências!A3719</f>
        <v>0</v>
      </c>
      <c r="H3723" s="136">
        <f>Ocorrências!H3719</f>
        <v>0</v>
      </c>
    </row>
    <row r="3724" spans="1:8" x14ac:dyDescent="0.2">
      <c r="A3724" s="156">
        <f>Ocorrências!G3720</f>
        <v>0</v>
      </c>
      <c r="B3724" s="136">
        <f>Ocorrências!B3720</f>
        <v>0</v>
      </c>
      <c r="C3724" s="136">
        <f>Ocorrências!C3720</f>
        <v>0</v>
      </c>
      <c r="D3724" s="136">
        <f>Ocorrências!D3720</f>
        <v>0</v>
      </c>
      <c r="E3724" s="136">
        <f>Ocorrências!E3720</f>
        <v>0</v>
      </c>
      <c r="F3724" s="136">
        <f>Ocorrências!F3720</f>
        <v>0</v>
      </c>
      <c r="G3724" s="135">
        <f>Ocorrências!A3720</f>
        <v>0</v>
      </c>
      <c r="H3724" s="136">
        <f>Ocorrências!H3720</f>
        <v>0</v>
      </c>
    </row>
    <row r="3725" spans="1:8" x14ac:dyDescent="0.2">
      <c r="A3725" s="156">
        <f>Ocorrências!G3721</f>
        <v>0</v>
      </c>
      <c r="B3725" s="136">
        <f>Ocorrências!B3721</f>
        <v>0</v>
      </c>
      <c r="C3725" s="136">
        <f>Ocorrências!C3721</f>
        <v>0</v>
      </c>
      <c r="D3725" s="136">
        <f>Ocorrências!D3721</f>
        <v>0</v>
      </c>
      <c r="E3725" s="136">
        <f>Ocorrências!E3721</f>
        <v>0</v>
      </c>
      <c r="F3725" s="136">
        <f>Ocorrências!F3721</f>
        <v>0</v>
      </c>
      <c r="G3725" s="135">
        <f>Ocorrências!A3721</f>
        <v>0</v>
      </c>
      <c r="H3725" s="136">
        <f>Ocorrências!H3721</f>
        <v>0</v>
      </c>
    </row>
    <row r="3726" spans="1:8" x14ac:dyDescent="0.2">
      <c r="A3726" s="156">
        <f>Ocorrências!G3722</f>
        <v>0</v>
      </c>
      <c r="B3726" s="136">
        <f>Ocorrências!B3722</f>
        <v>0</v>
      </c>
      <c r="C3726" s="136">
        <f>Ocorrências!C3722</f>
        <v>0</v>
      </c>
      <c r="D3726" s="136">
        <f>Ocorrências!D3722</f>
        <v>0</v>
      </c>
      <c r="E3726" s="136">
        <f>Ocorrências!E3722</f>
        <v>0</v>
      </c>
      <c r="F3726" s="136">
        <f>Ocorrências!F3722</f>
        <v>0</v>
      </c>
      <c r="G3726" s="135">
        <f>Ocorrências!A3722</f>
        <v>0</v>
      </c>
      <c r="H3726" s="136">
        <f>Ocorrências!H3722</f>
        <v>0</v>
      </c>
    </row>
    <row r="3727" spans="1:8" x14ac:dyDescent="0.2">
      <c r="A3727" s="156">
        <f>Ocorrências!G3723</f>
        <v>0</v>
      </c>
      <c r="B3727" s="136">
        <f>Ocorrências!B3723</f>
        <v>0</v>
      </c>
      <c r="C3727" s="136">
        <f>Ocorrências!C3723</f>
        <v>0</v>
      </c>
      <c r="D3727" s="136">
        <f>Ocorrências!D3723</f>
        <v>0</v>
      </c>
      <c r="E3727" s="136">
        <f>Ocorrências!E3723</f>
        <v>0</v>
      </c>
      <c r="F3727" s="136">
        <f>Ocorrências!F3723</f>
        <v>0</v>
      </c>
      <c r="G3727" s="135">
        <f>Ocorrências!A3723</f>
        <v>0</v>
      </c>
      <c r="H3727" s="136">
        <f>Ocorrências!H3723</f>
        <v>0</v>
      </c>
    </row>
    <row r="3728" spans="1:8" x14ac:dyDescent="0.2">
      <c r="A3728" s="156">
        <f>Ocorrências!G3724</f>
        <v>0</v>
      </c>
      <c r="B3728" s="136">
        <f>Ocorrências!B3724</f>
        <v>0</v>
      </c>
      <c r="C3728" s="136">
        <f>Ocorrências!C3724</f>
        <v>0</v>
      </c>
      <c r="D3728" s="136">
        <f>Ocorrências!D3724</f>
        <v>0</v>
      </c>
      <c r="E3728" s="136">
        <f>Ocorrências!E3724</f>
        <v>0</v>
      </c>
      <c r="F3728" s="136">
        <f>Ocorrências!F3724</f>
        <v>0</v>
      </c>
      <c r="G3728" s="135">
        <f>Ocorrências!A3724</f>
        <v>0</v>
      </c>
      <c r="H3728" s="136">
        <f>Ocorrências!H3724</f>
        <v>0</v>
      </c>
    </row>
    <row r="3729" spans="1:8" x14ac:dyDescent="0.2">
      <c r="A3729" s="156">
        <f>Ocorrências!G3725</f>
        <v>0</v>
      </c>
      <c r="B3729" s="136">
        <f>Ocorrências!B3725</f>
        <v>0</v>
      </c>
      <c r="C3729" s="136">
        <f>Ocorrências!C3725</f>
        <v>0</v>
      </c>
      <c r="D3729" s="136">
        <f>Ocorrências!D3725</f>
        <v>0</v>
      </c>
      <c r="E3729" s="136">
        <f>Ocorrências!E3725</f>
        <v>0</v>
      </c>
      <c r="F3729" s="136">
        <f>Ocorrências!F3725</f>
        <v>0</v>
      </c>
      <c r="G3729" s="135">
        <f>Ocorrências!A3725</f>
        <v>0</v>
      </c>
      <c r="H3729" s="136">
        <f>Ocorrências!H3725</f>
        <v>0</v>
      </c>
    </row>
    <row r="3730" spans="1:8" x14ac:dyDescent="0.2">
      <c r="A3730" s="156">
        <f>Ocorrências!G3726</f>
        <v>0</v>
      </c>
      <c r="B3730" s="136">
        <f>Ocorrências!B3726</f>
        <v>0</v>
      </c>
      <c r="C3730" s="136">
        <f>Ocorrências!C3726</f>
        <v>0</v>
      </c>
      <c r="D3730" s="136">
        <f>Ocorrências!D3726</f>
        <v>0</v>
      </c>
      <c r="E3730" s="136">
        <f>Ocorrências!E3726</f>
        <v>0</v>
      </c>
      <c r="F3730" s="136">
        <f>Ocorrências!F3726</f>
        <v>0</v>
      </c>
      <c r="G3730" s="135">
        <f>Ocorrências!A3726</f>
        <v>0</v>
      </c>
      <c r="H3730" s="136">
        <f>Ocorrências!H3726</f>
        <v>0</v>
      </c>
    </row>
    <row r="3731" spans="1:8" x14ac:dyDescent="0.2">
      <c r="A3731" s="156">
        <f>Ocorrências!G3727</f>
        <v>0</v>
      </c>
      <c r="B3731" s="136">
        <f>Ocorrências!B3727</f>
        <v>0</v>
      </c>
      <c r="C3731" s="136">
        <f>Ocorrências!C3727</f>
        <v>0</v>
      </c>
      <c r="D3731" s="136">
        <f>Ocorrências!D3727</f>
        <v>0</v>
      </c>
      <c r="E3731" s="136">
        <f>Ocorrências!E3727</f>
        <v>0</v>
      </c>
      <c r="F3731" s="136">
        <f>Ocorrências!F3727</f>
        <v>0</v>
      </c>
      <c r="G3731" s="135">
        <f>Ocorrências!A3727</f>
        <v>0</v>
      </c>
      <c r="H3731" s="136">
        <f>Ocorrências!H3727</f>
        <v>0</v>
      </c>
    </row>
    <row r="3732" spans="1:8" x14ac:dyDescent="0.2">
      <c r="A3732" s="156">
        <f>Ocorrências!G3728</f>
        <v>0</v>
      </c>
      <c r="B3732" s="136">
        <f>Ocorrências!B3728</f>
        <v>0</v>
      </c>
      <c r="C3732" s="136">
        <f>Ocorrências!C3728</f>
        <v>0</v>
      </c>
      <c r="D3732" s="136">
        <f>Ocorrências!D3728</f>
        <v>0</v>
      </c>
      <c r="E3732" s="136">
        <f>Ocorrências!E3728</f>
        <v>0</v>
      </c>
      <c r="F3732" s="136">
        <f>Ocorrências!F3728</f>
        <v>0</v>
      </c>
      <c r="G3732" s="135">
        <f>Ocorrências!A3728</f>
        <v>0</v>
      </c>
      <c r="H3732" s="136">
        <f>Ocorrências!H3728</f>
        <v>0</v>
      </c>
    </row>
    <row r="3733" spans="1:8" x14ac:dyDescent="0.2">
      <c r="A3733" s="156">
        <f>Ocorrências!G3729</f>
        <v>0</v>
      </c>
      <c r="B3733" s="136">
        <f>Ocorrências!B3729</f>
        <v>0</v>
      </c>
      <c r="C3733" s="136">
        <f>Ocorrências!C3729</f>
        <v>0</v>
      </c>
      <c r="D3733" s="136">
        <f>Ocorrências!D3729</f>
        <v>0</v>
      </c>
      <c r="E3733" s="136">
        <f>Ocorrências!E3729</f>
        <v>0</v>
      </c>
      <c r="F3733" s="136">
        <f>Ocorrências!F3729</f>
        <v>0</v>
      </c>
      <c r="G3733" s="135">
        <f>Ocorrências!A3729</f>
        <v>0</v>
      </c>
      <c r="H3733" s="136">
        <f>Ocorrências!H3729</f>
        <v>0</v>
      </c>
    </row>
    <row r="3734" spans="1:8" x14ac:dyDescent="0.2">
      <c r="A3734" s="156">
        <f>Ocorrências!G3730</f>
        <v>0</v>
      </c>
      <c r="B3734" s="136">
        <f>Ocorrências!B3730</f>
        <v>0</v>
      </c>
      <c r="C3734" s="136">
        <f>Ocorrências!C3730</f>
        <v>0</v>
      </c>
      <c r="D3734" s="136">
        <f>Ocorrências!D3730</f>
        <v>0</v>
      </c>
      <c r="E3734" s="136">
        <f>Ocorrências!E3730</f>
        <v>0</v>
      </c>
      <c r="F3734" s="136">
        <f>Ocorrências!F3730</f>
        <v>0</v>
      </c>
      <c r="G3734" s="135">
        <f>Ocorrências!A3730</f>
        <v>0</v>
      </c>
      <c r="H3734" s="136">
        <f>Ocorrências!H3730</f>
        <v>0</v>
      </c>
    </row>
    <row r="3735" spans="1:8" x14ac:dyDescent="0.2">
      <c r="A3735" s="156">
        <f>Ocorrências!G3731</f>
        <v>0</v>
      </c>
      <c r="B3735" s="136">
        <f>Ocorrências!B3731</f>
        <v>0</v>
      </c>
      <c r="C3735" s="136">
        <f>Ocorrências!C3731</f>
        <v>0</v>
      </c>
      <c r="D3735" s="136">
        <f>Ocorrências!D3731</f>
        <v>0</v>
      </c>
      <c r="E3735" s="136">
        <f>Ocorrências!E3731</f>
        <v>0</v>
      </c>
      <c r="F3735" s="136">
        <f>Ocorrências!F3731</f>
        <v>0</v>
      </c>
      <c r="G3735" s="135">
        <f>Ocorrências!A3731</f>
        <v>0</v>
      </c>
      <c r="H3735" s="136">
        <f>Ocorrências!H3731</f>
        <v>0</v>
      </c>
    </row>
    <row r="3736" spans="1:8" x14ac:dyDescent="0.2">
      <c r="A3736" s="156">
        <f>Ocorrências!G3732</f>
        <v>0</v>
      </c>
      <c r="B3736" s="136">
        <f>Ocorrências!B3732</f>
        <v>0</v>
      </c>
      <c r="C3736" s="136">
        <f>Ocorrências!C3732</f>
        <v>0</v>
      </c>
      <c r="D3736" s="136">
        <f>Ocorrências!D3732</f>
        <v>0</v>
      </c>
      <c r="E3736" s="136">
        <f>Ocorrências!E3732</f>
        <v>0</v>
      </c>
      <c r="F3736" s="136">
        <f>Ocorrências!F3732</f>
        <v>0</v>
      </c>
      <c r="G3736" s="135">
        <f>Ocorrências!A3732</f>
        <v>0</v>
      </c>
      <c r="H3736" s="136">
        <f>Ocorrências!H3732</f>
        <v>0</v>
      </c>
    </row>
    <row r="3737" spans="1:8" x14ac:dyDescent="0.2">
      <c r="A3737" s="156">
        <f>Ocorrências!G3733</f>
        <v>0</v>
      </c>
      <c r="B3737" s="136">
        <f>Ocorrências!B3733</f>
        <v>0</v>
      </c>
      <c r="C3737" s="136">
        <f>Ocorrências!C3733</f>
        <v>0</v>
      </c>
      <c r="D3737" s="136">
        <f>Ocorrências!D3733</f>
        <v>0</v>
      </c>
      <c r="E3737" s="136">
        <f>Ocorrências!E3733</f>
        <v>0</v>
      </c>
      <c r="F3737" s="136">
        <f>Ocorrências!F3733</f>
        <v>0</v>
      </c>
      <c r="G3737" s="135">
        <f>Ocorrências!A3733</f>
        <v>0</v>
      </c>
      <c r="H3737" s="136">
        <f>Ocorrências!H3733</f>
        <v>0</v>
      </c>
    </row>
    <row r="3738" spans="1:8" x14ac:dyDescent="0.2">
      <c r="A3738" s="156">
        <f>Ocorrências!G3734</f>
        <v>0</v>
      </c>
      <c r="B3738" s="136">
        <f>Ocorrências!B3734</f>
        <v>0</v>
      </c>
      <c r="C3738" s="136">
        <f>Ocorrências!C3734</f>
        <v>0</v>
      </c>
      <c r="D3738" s="136">
        <f>Ocorrências!D3734</f>
        <v>0</v>
      </c>
      <c r="E3738" s="136">
        <f>Ocorrências!E3734</f>
        <v>0</v>
      </c>
      <c r="F3738" s="136">
        <f>Ocorrências!F3734</f>
        <v>0</v>
      </c>
      <c r="G3738" s="135">
        <f>Ocorrências!A3734</f>
        <v>0</v>
      </c>
      <c r="H3738" s="136">
        <f>Ocorrências!H3734</f>
        <v>0</v>
      </c>
    </row>
    <row r="3739" spans="1:8" x14ac:dyDescent="0.2">
      <c r="A3739" s="156">
        <f>Ocorrências!G3735</f>
        <v>0</v>
      </c>
      <c r="B3739" s="136">
        <f>Ocorrências!B3735</f>
        <v>0</v>
      </c>
      <c r="C3739" s="136">
        <f>Ocorrências!C3735</f>
        <v>0</v>
      </c>
      <c r="D3739" s="136">
        <f>Ocorrências!D3735</f>
        <v>0</v>
      </c>
      <c r="E3739" s="136">
        <f>Ocorrências!E3735</f>
        <v>0</v>
      </c>
      <c r="F3739" s="136">
        <f>Ocorrências!F3735</f>
        <v>0</v>
      </c>
      <c r="G3739" s="135">
        <f>Ocorrências!A3735</f>
        <v>0</v>
      </c>
      <c r="H3739" s="136">
        <f>Ocorrências!H3735</f>
        <v>0</v>
      </c>
    </row>
    <row r="3740" spans="1:8" x14ac:dyDescent="0.2">
      <c r="A3740" s="156">
        <f>Ocorrências!G3736</f>
        <v>0</v>
      </c>
      <c r="B3740" s="136">
        <f>Ocorrências!B3736</f>
        <v>0</v>
      </c>
      <c r="C3740" s="136">
        <f>Ocorrências!C3736</f>
        <v>0</v>
      </c>
      <c r="D3740" s="136">
        <f>Ocorrências!D3736</f>
        <v>0</v>
      </c>
      <c r="E3740" s="136">
        <f>Ocorrências!E3736</f>
        <v>0</v>
      </c>
      <c r="F3740" s="136">
        <f>Ocorrências!F3736</f>
        <v>0</v>
      </c>
      <c r="G3740" s="135">
        <f>Ocorrências!A3736</f>
        <v>0</v>
      </c>
      <c r="H3740" s="136">
        <f>Ocorrências!H3736</f>
        <v>0</v>
      </c>
    </row>
    <row r="3741" spans="1:8" x14ac:dyDescent="0.2">
      <c r="A3741" s="156">
        <f>Ocorrências!G3737</f>
        <v>0</v>
      </c>
      <c r="B3741" s="136">
        <f>Ocorrências!B3737</f>
        <v>0</v>
      </c>
      <c r="C3741" s="136">
        <f>Ocorrências!C3737</f>
        <v>0</v>
      </c>
      <c r="D3741" s="136">
        <f>Ocorrências!D3737</f>
        <v>0</v>
      </c>
      <c r="E3741" s="136">
        <f>Ocorrências!E3737</f>
        <v>0</v>
      </c>
      <c r="F3741" s="136">
        <f>Ocorrências!F3737</f>
        <v>0</v>
      </c>
      <c r="G3741" s="135">
        <f>Ocorrências!A3737</f>
        <v>0</v>
      </c>
      <c r="H3741" s="136">
        <f>Ocorrências!H3737</f>
        <v>0</v>
      </c>
    </row>
    <row r="3742" spans="1:8" x14ac:dyDescent="0.2">
      <c r="A3742" s="156">
        <f>Ocorrências!G3738</f>
        <v>0</v>
      </c>
      <c r="B3742" s="136">
        <f>Ocorrências!B3738</f>
        <v>0</v>
      </c>
      <c r="C3742" s="136">
        <f>Ocorrências!C3738</f>
        <v>0</v>
      </c>
      <c r="D3742" s="136">
        <f>Ocorrências!D3738</f>
        <v>0</v>
      </c>
      <c r="E3742" s="136">
        <f>Ocorrências!E3738</f>
        <v>0</v>
      </c>
      <c r="F3742" s="136">
        <f>Ocorrências!F3738</f>
        <v>0</v>
      </c>
      <c r="G3742" s="135">
        <f>Ocorrências!A3738</f>
        <v>0</v>
      </c>
      <c r="H3742" s="136">
        <f>Ocorrências!H3738</f>
        <v>0</v>
      </c>
    </row>
    <row r="3743" spans="1:8" x14ac:dyDescent="0.2">
      <c r="A3743" s="156">
        <f>Ocorrências!G3739</f>
        <v>0</v>
      </c>
      <c r="B3743" s="136">
        <f>Ocorrências!B3739</f>
        <v>0</v>
      </c>
      <c r="C3743" s="136">
        <f>Ocorrências!C3739</f>
        <v>0</v>
      </c>
      <c r="D3743" s="136">
        <f>Ocorrências!D3739</f>
        <v>0</v>
      </c>
      <c r="E3743" s="136">
        <f>Ocorrências!E3739</f>
        <v>0</v>
      </c>
      <c r="F3743" s="136">
        <f>Ocorrências!F3739</f>
        <v>0</v>
      </c>
      <c r="G3743" s="135">
        <f>Ocorrências!A3739</f>
        <v>0</v>
      </c>
      <c r="H3743" s="136">
        <f>Ocorrências!H3739</f>
        <v>0</v>
      </c>
    </row>
    <row r="3744" spans="1:8" x14ac:dyDescent="0.2">
      <c r="A3744" s="156">
        <f>Ocorrências!G3740</f>
        <v>0</v>
      </c>
      <c r="B3744" s="136">
        <f>Ocorrências!B3740</f>
        <v>0</v>
      </c>
      <c r="C3744" s="136">
        <f>Ocorrências!C3740</f>
        <v>0</v>
      </c>
      <c r="D3744" s="136">
        <f>Ocorrências!D3740</f>
        <v>0</v>
      </c>
      <c r="E3744" s="136">
        <f>Ocorrências!E3740</f>
        <v>0</v>
      </c>
      <c r="F3744" s="136">
        <f>Ocorrências!F3740</f>
        <v>0</v>
      </c>
      <c r="G3744" s="135">
        <f>Ocorrências!A3740</f>
        <v>0</v>
      </c>
      <c r="H3744" s="136">
        <f>Ocorrências!H3740</f>
        <v>0</v>
      </c>
    </row>
    <row r="3745" spans="1:8" x14ac:dyDescent="0.2">
      <c r="A3745" s="156">
        <f>Ocorrências!G3741</f>
        <v>0</v>
      </c>
      <c r="B3745" s="136">
        <f>Ocorrências!B3741</f>
        <v>0</v>
      </c>
      <c r="C3745" s="136">
        <f>Ocorrências!C3741</f>
        <v>0</v>
      </c>
      <c r="D3745" s="136">
        <f>Ocorrências!D3741</f>
        <v>0</v>
      </c>
      <c r="E3745" s="136">
        <f>Ocorrências!E3741</f>
        <v>0</v>
      </c>
      <c r="F3745" s="136">
        <f>Ocorrências!F3741</f>
        <v>0</v>
      </c>
      <c r="G3745" s="135">
        <f>Ocorrências!A3741</f>
        <v>0</v>
      </c>
      <c r="H3745" s="136">
        <f>Ocorrências!H3741</f>
        <v>0</v>
      </c>
    </row>
    <row r="3746" spans="1:8" x14ac:dyDescent="0.2">
      <c r="A3746" s="156">
        <f>Ocorrências!G3742</f>
        <v>0</v>
      </c>
      <c r="B3746" s="136">
        <f>Ocorrências!B3742</f>
        <v>0</v>
      </c>
      <c r="C3746" s="136">
        <f>Ocorrências!C3742</f>
        <v>0</v>
      </c>
      <c r="D3746" s="136">
        <f>Ocorrências!D3742</f>
        <v>0</v>
      </c>
      <c r="E3746" s="136">
        <f>Ocorrências!E3742</f>
        <v>0</v>
      </c>
      <c r="F3746" s="136">
        <f>Ocorrências!F3742</f>
        <v>0</v>
      </c>
      <c r="G3746" s="135">
        <f>Ocorrências!A3742</f>
        <v>0</v>
      </c>
      <c r="H3746" s="136">
        <f>Ocorrências!H3742</f>
        <v>0</v>
      </c>
    </row>
    <row r="3747" spans="1:8" x14ac:dyDescent="0.2">
      <c r="A3747" s="156">
        <f>Ocorrências!G3743</f>
        <v>0</v>
      </c>
      <c r="B3747" s="136">
        <f>Ocorrências!B3743</f>
        <v>0</v>
      </c>
      <c r="C3747" s="136">
        <f>Ocorrências!C3743</f>
        <v>0</v>
      </c>
      <c r="D3747" s="136">
        <f>Ocorrências!D3743</f>
        <v>0</v>
      </c>
      <c r="E3747" s="136">
        <f>Ocorrências!E3743</f>
        <v>0</v>
      </c>
      <c r="F3747" s="136">
        <f>Ocorrências!F3743</f>
        <v>0</v>
      </c>
      <c r="G3747" s="135">
        <f>Ocorrências!A3743</f>
        <v>0</v>
      </c>
      <c r="H3747" s="136">
        <f>Ocorrências!H3743</f>
        <v>0</v>
      </c>
    </row>
    <row r="3748" spans="1:8" x14ac:dyDescent="0.2">
      <c r="A3748" s="156">
        <f>Ocorrências!G3744</f>
        <v>0</v>
      </c>
      <c r="B3748" s="136">
        <f>Ocorrências!B3744</f>
        <v>0</v>
      </c>
      <c r="C3748" s="136">
        <f>Ocorrências!C3744</f>
        <v>0</v>
      </c>
      <c r="D3748" s="136">
        <f>Ocorrências!D3744</f>
        <v>0</v>
      </c>
      <c r="E3748" s="136">
        <f>Ocorrências!E3744</f>
        <v>0</v>
      </c>
      <c r="F3748" s="136">
        <f>Ocorrências!F3744</f>
        <v>0</v>
      </c>
      <c r="G3748" s="135">
        <f>Ocorrências!A3744</f>
        <v>0</v>
      </c>
      <c r="H3748" s="136">
        <f>Ocorrências!H3744</f>
        <v>0</v>
      </c>
    </row>
    <row r="3749" spans="1:8" x14ac:dyDescent="0.2">
      <c r="A3749" s="156">
        <f>Ocorrências!G3745</f>
        <v>0</v>
      </c>
      <c r="B3749" s="136">
        <f>Ocorrências!B3745</f>
        <v>0</v>
      </c>
      <c r="C3749" s="136">
        <f>Ocorrências!C3745</f>
        <v>0</v>
      </c>
      <c r="D3749" s="136">
        <f>Ocorrências!D3745</f>
        <v>0</v>
      </c>
      <c r="E3749" s="136">
        <f>Ocorrências!E3745</f>
        <v>0</v>
      </c>
      <c r="F3749" s="136">
        <f>Ocorrências!F3745</f>
        <v>0</v>
      </c>
      <c r="G3749" s="135">
        <f>Ocorrências!A3745</f>
        <v>0</v>
      </c>
      <c r="H3749" s="136">
        <f>Ocorrências!H3745</f>
        <v>0</v>
      </c>
    </row>
    <row r="3750" spans="1:8" x14ac:dyDescent="0.2">
      <c r="A3750" s="156">
        <f>Ocorrências!G3746</f>
        <v>0</v>
      </c>
      <c r="B3750" s="136">
        <f>Ocorrências!B3746</f>
        <v>0</v>
      </c>
      <c r="C3750" s="136">
        <f>Ocorrências!C3746</f>
        <v>0</v>
      </c>
      <c r="D3750" s="136">
        <f>Ocorrências!D3746</f>
        <v>0</v>
      </c>
      <c r="E3750" s="136">
        <f>Ocorrências!E3746</f>
        <v>0</v>
      </c>
      <c r="F3750" s="136">
        <f>Ocorrências!F3746</f>
        <v>0</v>
      </c>
      <c r="G3750" s="135">
        <f>Ocorrências!A3746</f>
        <v>0</v>
      </c>
      <c r="H3750" s="136">
        <f>Ocorrências!H3746</f>
        <v>0</v>
      </c>
    </row>
    <row r="3751" spans="1:8" x14ac:dyDescent="0.2">
      <c r="A3751" s="156">
        <f>Ocorrências!G3747</f>
        <v>0</v>
      </c>
      <c r="B3751" s="136">
        <f>Ocorrências!B3747</f>
        <v>0</v>
      </c>
      <c r="C3751" s="136">
        <f>Ocorrências!C3747</f>
        <v>0</v>
      </c>
      <c r="D3751" s="136">
        <f>Ocorrências!D3747</f>
        <v>0</v>
      </c>
      <c r="E3751" s="136">
        <f>Ocorrências!E3747</f>
        <v>0</v>
      </c>
      <c r="F3751" s="136">
        <f>Ocorrências!F3747</f>
        <v>0</v>
      </c>
      <c r="G3751" s="135">
        <f>Ocorrências!A3747</f>
        <v>0</v>
      </c>
      <c r="H3751" s="136">
        <f>Ocorrências!H3747</f>
        <v>0</v>
      </c>
    </row>
    <row r="3752" spans="1:8" x14ac:dyDescent="0.2">
      <c r="A3752" s="156">
        <f>Ocorrências!G3748</f>
        <v>0</v>
      </c>
      <c r="B3752" s="136">
        <f>Ocorrências!B3748</f>
        <v>0</v>
      </c>
      <c r="C3752" s="136">
        <f>Ocorrências!C3748</f>
        <v>0</v>
      </c>
      <c r="D3752" s="136">
        <f>Ocorrências!D3748</f>
        <v>0</v>
      </c>
      <c r="E3752" s="136">
        <f>Ocorrências!E3748</f>
        <v>0</v>
      </c>
      <c r="F3752" s="136">
        <f>Ocorrências!F3748</f>
        <v>0</v>
      </c>
      <c r="G3752" s="135">
        <f>Ocorrências!A3748</f>
        <v>0</v>
      </c>
      <c r="H3752" s="136">
        <f>Ocorrências!H3748</f>
        <v>0</v>
      </c>
    </row>
    <row r="3753" spans="1:8" x14ac:dyDescent="0.2">
      <c r="A3753" s="156">
        <f>Ocorrências!G3749</f>
        <v>0</v>
      </c>
      <c r="B3753" s="136">
        <f>Ocorrências!B3749</f>
        <v>0</v>
      </c>
      <c r="C3753" s="136">
        <f>Ocorrências!C3749</f>
        <v>0</v>
      </c>
      <c r="D3753" s="136">
        <f>Ocorrências!D3749</f>
        <v>0</v>
      </c>
      <c r="E3753" s="136">
        <f>Ocorrências!E3749</f>
        <v>0</v>
      </c>
      <c r="F3753" s="136">
        <f>Ocorrências!F3749</f>
        <v>0</v>
      </c>
      <c r="G3753" s="135">
        <f>Ocorrências!A3749</f>
        <v>0</v>
      </c>
      <c r="H3753" s="136">
        <f>Ocorrências!H3749</f>
        <v>0</v>
      </c>
    </row>
    <row r="3754" spans="1:8" x14ac:dyDescent="0.2">
      <c r="A3754" s="156">
        <f>Ocorrências!G3750</f>
        <v>0</v>
      </c>
      <c r="B3754" s="136">
        <f>Ocorrências!B3750</f>
        <v>0</v>
      </c>
      <c r="C3754" s="136">
        <f>Ocorrências!C3750</f>
        <v>0</v>
      </c>
      <c r="D3754" s="136">
        <f>Ocorrências!D3750</f>
        <v>0</v>
      </c>
      <c r="E3754" s="136">
        <f>Ocorrências!E3750</f>
        <v>0</v>
      </c>
      <c r="F3754" s="136">
        <f>Ocorrências!F3750</f>
        <v>0</v>
      </c>
      <c r="G3754" s="135">
        <f>Ocorrências!A3750</f>
        <v>0</v>
      </c>
      <c r="H3754" s="136">
        <f>Ocorrências!H3750</f>
        <v>0</v>
      </c>
    </row>
    <row r="3755" spans="1:8" x14ac:dyDescent="0.2">
      <c r="A3755" s="156">
        <f>Ocorrências!G3751</f>
        <v>0</v>
      </c>
      <c r="B3755" s="136">
        <f>Ocorrências!B3751</f>
        <v>0</v>
      </c>
      <c r="C3755" s="136">
        <f>Ocorrências!C3751</f>
        <v>0</v>
      </c>
      <c r="D3755" s="136">
        <f>Ocorrências!D3751</f>
        <v>0</v>
      </c>
      <c r="E3755" s="136">
        <f>Ocorrências!E3751</f>
        <v>0</v>
      </c>
      <c r="F3755" s="136">
        <f>Ocorrências!F3751</f>
        <v>0</v>
      </c>
      <c r="G3755" s="135">
        <f>Ocorrências!A3751</f>
        <v>0</v>
      </c>
      <c r="H3755" s="136">
        <f>Ocorrências!H3751</f>
        <v>0</v>
      </c>
    </row>
    <row r="3756" spans="1:8" x14ac:dyDescent="0.2">
      <c r="A3756" s="156">
        <f>Ocorrências!G3752</f>
        <v>0</v>
      </c>
      <c r="B3756" s="136">
        <f>Ocorrências!B3752</f>
        <v>0</v>
      </c>
      <c r="C3756" s="136">
        <f>Ocorrências!C3752</f>
        <v>0</v>
      </c>
      <c r="D3756" s="136">
        <f>Ocorrências!D3752</f>
        <v>0</v>
      </c>
      <c r="E3756" s="136">
        <f>Ocorrências!E3752</f>
        <v>0</v>
      </c>
      <c r="F3756" s="136">
        <f>Ocorrências!F3752</f>
        <v>0</v>
      </c>
      <c r="G3756" s="135">
        <f>Ocorrências!A3752</f>
        <v>0</v>
      </c>
      <c r="H3756" s="136">
        <f>Ocorrências!H3752</f>
        <v>0</v>
      </c>
    </row>
    <row r="3757" spans="1:8" x14ac:dyDescent="0.2">
      <c r="A3757" s="156">
        <f>Ocorrências!G3753</f>
        <v>0</v>
      </c>
      <c r="B3757" s="136">
        <f>Ocorrências!B3753</f>
        <v>0</v>
      </c>
      <c r="C3757" s="136">
        <f>Ocorrências!C3753</f>
        <v>0</v>
      </c>
      <c r="D3757" s="136">
        <f>Ocorrências!D3753</f>
        <v>0</v>
      </c>
      <c r="E3757" s="136">
        <f>Ocorrências!E3753</f>
        <v>0</v>
      </c>
      <c r="F3757" s="136">
        <f>Ocorrências!F3753</f>
        <v>0</v>
      </c>
      <c r="G3757" s="135">
        <f>Ocorrências!A3753</f>
        <v>0</v>
      </c>
      <c r="H3757" s="136">
        <f>Ocorrências!H3753</f>
        <v>0</v>
      </c>
    </row>
    <row r="3758" spans="1:8" x14ac:dyDescent="0.2">
      <c r="A3758" s="156">
        <f>Ocorrências!G3754</f>
        <v>0</v>
      </c>
      <c r="B3758" s="136">
        <f>Ocorrências!B3754</f>
        <v>0</v>
      </c>
      <c r="C3758" s="136">
        <f>Ocorrências!C3754</f>
        <v>0</v>
      </c>
      <c r="D3758" s="136">
        <f>Ocorrências!D3754</f>
        <v>0</v>
      </c>
      <c r="E3758" s="136">
        <f>Ocorrências!E3754</f>
        <v>0</v>
      </c>
      <c r="F3758" s="136">
        <f>Ocorrências!F3754</f>
        <v>0</v>
      </c>
      <c r="G3758" s="135">
        <f>Ocorrências!A3754</f>
        <v>0</v>
      </c>
      <c r="H3758" s="136">
        <f>Ocorrências!H3754</f>
        <v>0</v>
      </c>
    </row>
    <row r="3759" spans="1:8" x14ac:dyDescent="0.2">
      <c r="A3759" s="156">
        <f>Ocorrências!G3755</f>
        <v>0</v>
      </c>
      <c r="B3759" s="136">
        <f>Ocorrências!B3755</f>
        <v>0</v>
      </c>
      <c r="C3759" s="136">
        <f>Ocorrências!C3755</f>
        <v>0</v>
      </c>
      <c r="D3759" s="136">
        <f>Ocorrências!D3755</f>
        <v>0</v>
      </c>
      <c r="E3759" s="136">
        <f>Ocorrências!E3755</f>
        <v>0</v>
      </c>
      <c r="F3759" s="136">
        <f>Ocorrências!F3755</f>
        <v>0</v>
      </c>
      <c r="G3759" s="135">
        <f>Ocorrências!A3755</f>
        <v>0</v>
      </c>
      <c r="H3759" s="136">
        <f>Ocorrências!H3755</f>
        <v>0</v>
      </c>
    </row>
    <row r="3760" spans="1:8" x14ac:dyDescent="0.2">
      <c r="A3760" s="156">
        <f>Ocorrências!G3756</f>
        <v>0</v>
      </c>
      <c r="B3760" s="136">
        <f>Ocorrências!B3756</f>
        <v>0</v>
      </c>
      <c r="C3760" s="136">
        <f>Ocorrências!C3756</f>
        <v>0</v>
      </c>
      <c r="D3760" s="136">
        <f>Ocorrências!D3756</f>
        <v>0</v>
      </c>
      <c r="E3760" s="136">
        <f>Ocorrências!E3756</f>
        <v>0</v>
      </c>
      <c r="F3760" s="136">
        <f>Ocorrências!F3756</f>
        <v>0</v>
      </c>
      <c r="G3760" s="135">
        <f>Ocorrências!A3756</f>
        <v>0</v>
      </c>
      <c r="H3760" s="136">
        <f>Ocorrências!H3756</f>
        <v>0</v>
      </c>
    </row>
    <row r="3761" spans="1:8" x14ac:dyDescent="0.2">
      <c r="A3761" s="156">
        <f>Ocorrências!G3757</f>
        <v>0</v>
      </c>
      <c r="B3761" s="136">
        <f>Ocorrências!B3757</f>
        <v>0</v>
      </c>
      <c r="C3761" s="136">
        <f>Ocorrências!C3757</f>
        <v>0</v>
      </c>
      <c r="D3761" s="136">
        <f>Ocorrências!D3757</f>
        <v>0</v>
      </c>
      <c r="E3761" s="136">
        <f>Ocorrências!E3757</f>
        <v>0</v>
      </c>
      <c r="F3761" s="136">
        <f>Ocorrências!F3757</f>
        <v>0</v>
      </c>
      <c r="G3761" s="135">
        <f>Ocorrências!A3757</f>
        <v>0</v>
      </c>
      <c r="H3761" s="136">
        <f>Ocorrências!H3757</f>
        <v>0</v>
      </c>
    </row>
    <row r="3762" spans="1:8" x14ac:dyDescent="0.2">
      <c r="A3762" s="156">
        <f>Ocorrências!G3758</f>
        <v>0</v>
      </c>
      <c r="B3762" s="136">
        <f>Ocorrências!B3758</f>
        <v>0</v>
      </c>
      <c r="C3762" s="136">
        <f>Ocorrências!C3758</f>
        <v>0</v>
      </c>
      <c r="D3762" s="136">
        <f>Ocorrências!D3758</f>
        <v>0</v>
      </c>
      <c r="E3762" s="136">
        <f>Ocorrências!E3758</f>
        <v>0</v>
      </c>
      <c r="F3762" s="136">
        <f>Ocorrências!F3758</f>
        <v>0</v>
      </c>
      <c r="G3762" s="135">
        <f>Ocorrências!A3758</f>
        <v>0</v>
      </c>
      <c r="H3762" s="136">
        <f>Ocorrências!H3758</f>
        <v>0</v>
      </c>
    </row>
    <row r="3763" spans="1:8" x14ac:dyDescent="0.2">
      <c r="A3763" s="156">
        <f>Ocorrências!G3759</f>
        <v>0</v>
      </c>
      <c r="B3763" s="136">
        <f>Ocorrências!B3759</f>
        <v>0</v>
      </c>
      <c r="C3763" s="136">
        <f>Ocorrências!C3759</f>
        <v>0</v>
      </c>
      <c r="D3763" s="136">
        <f>Ocorrências!D3759</f>
        <v>0</v>
      </c>
      <c r="E3763" s="136">
        <f>Ocorrências!E3759</f>
        <v>0</v>
      </c>
      <c r="F3763" s="136">
        <f>Ocorrências!F3759</f>
        <v>0</v>
      </c>
      <c r="G3763" s="135">
        <f>Ocorrências!A3759</f>
        <v>0</v>
      </c>
      <c r="H3763" s="136">
        <f>Ocorrências!H3759</f>
        <v>0</v>
      </c>
    </row>
    <row r="3764" spans="1:8" x14ac:dyDescent="0.2">
      <c r="A3764" s="156">
        <f>Ocorrências!G3760</f>
        <v>0</v>
      </c>
      <c r="B3764" s="136">
        <f>Ocorrências!B3760</f>
        <v>0</v>
      </c>
      <c r="C3764" s="136">
        <f>Ocorrências!C3760</f>
        <v>0</v>
      </c>
      <c r="D3764" s="136">
        <f>Ocorrências!D3760</f>
        <v>0</v>
      </c>
      <c r="E3764" s="136">
        <f>Ocorrências!E3760</f>
        <v>0</v>
      </c>
      <c r="F3764" s="136">
        <f>Ocorrências!F3760</f>
        <v>0</v>
      </c>
      <c r="G3764" s="135">
        <f>Ocorrências!A3760</f>
        <v>0</v>
      </c>
      <c r="H3764" s="136">
        <f>Ocorrências!H3760</f>
        <v>0</v>
      </c>
    </row>
    <row r="3765" spans="1:8" x14ac:dyDescent="0.2">
      <c r="A3765" s="156">
        <f>Ocorrências!G3761</f>
        <v>0</v>
      </c>
      <c r="B3765" s="136">
        <f>Ocorrências!B3761</f>
        <v>0</v>
      </c>
      <c r="C3765" s="136">
        <f>Ocorrências!C3761</f>
        <v>0</v>
      </c>
      <c r="D3765" s="136">
        <f>Ocorrências!D3761</f>
        <v>0</v>
      </c>
      <c r="E3765" s="136">
        <f>Ocorrências!E3761</f>
        <v>0</v>
      </c>
      <c r="F3765" s="136">
        <f>Ocorrências!F3761</f>
        <v>0</v>
      </c>
      <c r="G3765" s="135">
        <f>Ocorrências!A3761</f>
        <v>0</v>
      </c>
      <c r="H3765" s="136">
        <f>Ocorrências!H3761</f>
        <v>0</v>
      </c>
    </row>
    <row r="3766" spans="1:8" x14ac:dyDescent="0.2">
      <c r="A3766" s="156">
        <f>Ocorrências!G3762</f>
        <v>0</v>
      </c>
      <c r="B3766" s="136">
        <f>Ocorrências!B3762</f>
        <v>0</v>
      </c>
      <c r="C3766" s="136">
        <f>Ocorrências!C3762</f>
        <v>0</v>
      </c>
      <c r="D3766" s="136">
        <f>Ocorrências!D3762</f>
        <v>0</v>
      </c>
      <c r="E3766" s="136">
        <f>Ocorrências!E3762</f>
        <v>0</v>
      </c>
      <c r="F3766" s="136">
        <f>Ocorrências!F3762</f>
        <v>0</v>
      </c>
      <c r="G3766" s="135">
        <f>Ocorrências!A3762</f>
        <v>0</v>
      </c>
      <c r="H3766" s="136">
        <f>Ocorrências!H3762</f>
        <v>0</v>
      </c>
    </row>
    <row r="3767" spans="1:8" x14ac:dyDescent="0.2">
      <c r="A3767" s="156">
        <f>Ocorrências!G3763</f>
        <v>0</v>
      </c>
      <c r="B3767" s="136">
        <f>Ocorrências!B3763</f>
        <v>0</v>
      </c>
      <c r="C3767" s="136">
        <f>Ocorrências!C3763</f>
        <v>0</v>
      </c>
      <c r="D3767" s="136">
        <f>Ocorrências!D3763</f>
        <v>0</v>
      </c>
      <c r="E3767" s="136">
        <f>Ocorrências!E3763</f>
        <v>0</v>
      </c>
      <c r="F3767" s="136">
        <f>Ocorrências!F3763</f>
        <v>0</v>
      </c>
      <c r="G3767" s="135">
        <f>Ocorrências!A3763</f>
        <v>0</v>
      </c>
      <c r="H3767" s="136">
        <f>Ocorrências!H3763</f>
        <v>0</v>
      </c>
    </row>
    <row r="3768" spans="1:8" x14ac:dyDescent="0.2">
      <c r="A3768" s="156">
        <f>Ocorrências!G3764</f>
        <v>0</v>
      </c>
      <c r="B3768" s="136">
        <f>Ocorrências!B3764</f>
        <v>0</v>
      </c>
      <c r="C3768" s="136">
        <f>Ocorrências!C3764</f>
        <v>0</v>
      </c>
      <c r="D3768" s="136">
        <f>Ocorrências!D3764</f>
        <v>0</v>
      </c>
      <c r="E3768" s="136">
        <f>Ocorrências!E3764</f>
        <v>0</v>
      </c>
      <c r="F3768" s="136">
        <f>Ocorrências!F3764</f>
        <v>0</v>
      </c>
      <c r="G3768" s="135">
        <f>Ocorrências!A3764</f>
        <v>0</v>
      </c>
      <c r="H3768" s="136">
        <f>Ocorrências!H3764</f>
        <v>0</v>
      </c>
    </row>
    <row r="3769" spans="1:8" x14ac:dyDescent="0.2">
      <c r="A3769" s="156">
        <f>Ocorrências!G3765</f>
        <v>0</v>
      </c>
      <c r="B3769" s="136">
        <f>Ocorrências!B3765</f>
        <v>0</v>
      </c>
      <c r="C3769" s="136">
        <f>Ocorrências!C3765</f>
        <v>0</v>
      </c>
      <c r="D3769" s="136">
        <f>Ocorrências!D3765</f>
        <v>0</v>
      </c>
      <c r="E3769" s="136">
        <f>Ocorrências!E3765</f>
        <v>0</v>
      </c>
      <c r="F3769" s="136">
        <f>Ocorrências!F3765</f>
        <v>0</v>
      </c>
      <c r="G3769" s="135">
        <f>Ocorrências!A3765</f>
        <v>0</v>
      </c>
      <c r="H3769" s="136">
        <f>Ocorrências!H3765</f>
        <v>0</v>
      </c>
    </row>
    <row r="3770" spans="1:8" x14ac:dyDescent="0.2">
      <c r="A3770" s="156">
        <f>Ocorrências!G3766</f>
        <v>0</v>
      </c>
      <c r="B3770" s="136">
        <f>Ocorrências!B3766</f>
        <v>0</v>
      </c>
      <c r="C3770" s="136">
        <f>Ocorrências!C3766</f>
        <v>0</v>
      </c>
      <c r="D3770" s="136">
        <f>Ocorrências!D3766</f>
        <v>0</v>
      </c>
      <c r="E3770" s="136">
        <f>Ocorrências!E3766</f>
        <v>0</v>
      </c>
      <c r="F3770" s="136">
        <f>Ocorrências!F3766</f>
        <v>0</v>
      </c>
      <c r="G3770" s="135">
        <f>Ocorrências!A3766</f>
        <v>0</v>
      </c>
      <c r="H3770" s="136">
        <f>Ocorrências!H3766</f>
        <v>0</v>
      </c>
    </row>
    <row r="3771" spans="1:8" x14ac:dyDescent="0.2">
      <c r="A3771" s="156">
        <f>Ocorrências!G3767</f>
        <v>0</v>
      </c>
      <c r="B3771" s="136">
        <f>Ocorrências!B3767</f>
        <v>0</v>
      </c>
      <c r="C3771" s="136">
        <f>Ocorrências!C3767</f>
        <v>0</v>
      </c>
      <c r="D3771" s="136">
        <f>Ocorrências!D3767</f>
        <v>0</v>
      </c>
      <c r="E3771" s="136">
        <f>Ocorrências!E3767</f>
        <v>0</v>
      </c>
      <c r="F3771" s="136">
        <f>Ocorrências!F3767</f>
        <v>0</v>
      </c>
      <c r="G3771" s="135">
        <f>Ocorrências!A3767</f>
        <v>0</v>
      </c>
      <c r="H3771" s="136">
        <f>Ocorrências!H3767</f>
        <v>0</v>
      </c>
    </row>
    <row r="3772" spans="1:8" x14ac:dyDescent="0.2">
      <c r="A3772" s="156">
        <f>Ocorrências!G3768</f>
        <v>0</v>
      </c>
      <c r="B3772" s="136">
        <f>Ocorrências!B3768</f>
        <v>0</v>
      </c>
      <c r="C3772" s="136">
        <f>Ocorrências!C3768</f>
        <v>0</v>
      </c>
      <c r="D3772" s="136">
        <f>Ocorrências!D3768</f>
        <v>0</v>
      </c>
      <c r="E3772" s="136">
        <f>Ocorrências!E3768</f>
        <v>0</v>
      </c>
      <c r="F3772" s="136">
        <f>Ocorrências!F3768</f>
        <v>0</v>
      </c>
      <c r="G3772" s="135">
        <f>Ocorrências!A3768</f>
        <v>0</v>
      </c>
      <c r="H3772" s="136">
        <f>Ocorrências!H3768</f>
        <v>0</v>
      </c>
    </row>
    <row r="3773" spans="1:8" x14ac:dyDescent="0.2">
      <c r="A3773" s="156">
        <f>Ocorrências!G3769</f>
        <v>0</v>
      </c>
      <c r="B3773" s="136">
        <f>Ocorrências!B3769</f>
        <v>0</v>
      </c>
      <c r="C3773" s="136">
        <f>Ocorrências!C3769</f>
        <v>0</v>
      </c>
      <c r="D3773" s="136">
        <f>Ocorrências!D3769</f>
        <v>0</v>
      </c>
      <c r="E3773" s="136">
        <f>Ocorrências!E3769</f>
        <v>0</v>
      </c>
      <c r="F3773" s="136">
        <f>Ocorrências!F3769</f>
        <v>0</v>
      </c>
      <c r="G3773" s="135">
        <f>Ocorrências!A3769</f>
        <v>0</v>
      </c>
      <c r="H3773" s="136">
        <f>Ocorrências!H3769</f>
        <v>0</v>
      </c>
    </row>
    <row r="3774" spans="1:8" x14ac:dyDescent="0.2">
      <c r="A3774" s="156">
        <f>Ocorrências!G3770</f>
        <v>0</v>
      </c>
      <c r="B3774" s="136">
        <f>Ocorrências!B3770</f>
        <v>0</v>
      </c>
      <c r="C3774" s="136">
        <f>Ocorrências!C3770</f>
        <v>0</v>
      </c>
      <c r="D3774" s="136">
        <f>Ocorrências!D3770</f>
        <v>0</v>
      </c>
      <c r="E3774" s="136">
        <f>Ocorrências!E3770</f>
        <v>0</v>
      </c>
      <c r="F3774" s="136">
        <f>Ocorrências!F3770</f>
        <v>0</v>
      </c>
      <c r="G3774" s="135">
        <f>Ocorrências!A3770</f>
        <v>0</v>
      </c>
      <c r="H3774" s="136">
        <f>Ocorrências!H3770</f>
        <v>0</v>
      </c>
    </row>
    <row r="3775" spans="1:8" x14ac:dyDescent="0.2">
      <c r="A3775" s="156">
        <f>Ocorrências!G3771</f>
        <v>0</v>
      </c>
      <c r="B3775" s="136">
        <f>Ocorrências!B3771</f>
        <v>0</v>
      </c>
      <c r="C3775" s="136">
        <f>Ocorrências!C3771</f>
        <v>0</v>
      </c>
      <c r="D3775" s="136">
        <f>Ocorrências!D3771</f>
        <v>0</v>
      </c>
      <c r="E3775" s="136">
        <f>Ocorrências!E3771</f>
        <v>0</v>
      </c>
      <c r="F3775" s="136">
        <f>Ocorrências!F3771</f>
        <v>0</v>
      </c>
      <c r="G3775" s="135">
        <f>Ocorrências!A3771</f>
        <v>0</v>
      </c>
      <c r="H3775" s="136">
        <f>Ocorrências!H3771</f>
        <v>0</v>
      </c>
    </row>
    <row r="3776" spans="1:8" x14ac:dyDescent="0.2">
      <c r="A3776" s="156">
        <f>Ocorrências!G3772</f>
        <v>0</v>
      </c>
      <c r="B3776" s="136">
        <f>Ocorrências!B3772</f>
        <v>0</v>
      </c>
      <c r="C3776" s="136">
        <f>Ocorrências!C3772</f>
        <v>0</v>
      </c>
      <c r="D3776" s="136">
        <f>Ocorrências!D3772</f>
        <v>0</v>
      </c>
      <c r="E3776" s="136">
        <f>Ocorrências!E3772</f>
        <v>0</v>
      </c>
      <c r="F3776" s="136">
        <f>Ocorrências!F3772</f>
        <v>0</v>
      </c>
      <c r="G3776" s="135">
        <f>Ocorrências!A3772</f>
        <v>0</v>
      </c>
      <c r="H3776" s="136">
        <f>Ocorrências!H3772</f>
        <v>0</v>
      </c>
    </row>
    <row r="3777" spans="1:8" x14ac:dyDescent="0.2">
      <c r="A3777" s="156">
        <f>Ocorrências!G3773</f>
        <v>0</v>
      </c>
      <c r="B3777" s="136">
        <f>Ocorrências!B3773</f>
        <v>0</v>
      </c>
      <c r="C3777" s="136">
        <f>Ocorrências!C3773</f>
        <v>0</v>
      </c>
      <c r="D3777" s="136">
        <f>Ocorrências!D3773</f>
        <v>0</v>
      </c>
      <c r="E3777" s="136">
        <f>Ocorrências!E3773</f>
        <v>0</v>
      </c>
      <c r="F3777" s="136">
        <f>Ocorrências!F3773</f>
        <v>0</v>
      </c>
      <c r="G3777" s="135">
        <f>Ocorrências!A3773</f>
        <v>0</v>
      </c>
      <c r="H3777" s="136">
        <f>Ocorrências!H3773</f>
        <v>0</v>
      </c>
    </row>
    <row r="3778" spans="1:8" x14ac:dyDescent="0.2">
      <c r="A3778" s="156">
        <f>Ocorrências!G3774</f>
        <v>0</v>
      </c>
      <c r="B3778" s="136">
        <f>Ocorrências!B3774</f>
        <v>0</v>
      </c>
      <c r="C3778" s="136">
        <f>Ocorrências!C3774</f>
        <v>0</v>
      </c>
      <c r="D3778" s="136">
        <f>Ocorrências!D3774</f>
        <v>0</v>
      </c>
      <c r="E3778" s="136">
        <f>Ocorrências!E3774</f>
        <v>0</v>
      </c>
      <c r="F3778" s="136">
        <f>Ocorrências!F3774</f>
        <v>0</v>
      </c>
      <c r="G3778" s="135">
        <f>Ocorrências!A3774</f>
        <v>0</v>
      </c>
      <c r="H3778" s="136">
        <f>Ocorrências!H3774</f>
        <v>0</v>
      </c>
    </row>
    <row r="3779" spans="1:8" x14ac:dyDescent="0.2">
      <c r="A3779" s="156">
        <f>Ocorrências!G3775</f>
        <v>0</v>
      </c>
      <c r="B3779" s="136">
        <f>Ocorrências!B3775</f>
        <v>0</v>
      </c>
      <c r="C3779" s="136">
        <f>Ocorrências!C3775</f>
        <v>0</v>
      </c>
      <c r="D3779" s="136">
        <f>Ocorrências!D3775</f>
        <v>0</v>
      </c>
      <c r="E3779" s="136">
        <f>Ocorrências!E3775</f>
        <v>0</v>
      </c>
      <c r="F3779" s="136">
        <f>Ocorrências!F3775</f>
        <v>0</v>
      </c>
      <c r="G3779" s="135">
        <f>Ocorrências!A3775</f>
        <v>0</v>
      </c>
      <c r="H3779" s="136">
        <f>Ocorrências!H3775</f>
        <v>0</v>
      </c>
    </row>
    <row r="3780" spans="1:8" x14ac:dyDescent="0.2">
      <c r="A3780" s="156">
        <f>Ocorrências!G3776</f>
        <v>0</v>
      </c>
      <c r="B3780" s="136">
        <f>Ocorrências!B3776</f>
        <v>0</v>
      </c>
      <c r="C3780" s="136">
        <f>Ocorrências!C3776</f>
        <v>0</v>
      </c>
      <c r="D3780" s="136">
        <f>Ocorrências!D3776</f>
        <v>0</v>
      </c>
      <c r="E3780" s="136">
        <f>Ocorrências!E3776</f>
        <v>0</v>
      </c>
      <c r="F3780" s="136">
        <f>Ocorrências!F3776</f>
        <v>0</v>
      </c>
      <c r="G3780" s="135">
        <f>Ocorrências!A3776</f>
        <v>0</v>
      </c>
      <c r="H3780" s="136">
        <f>Ocorrências!H3776</f>
        <v>0</v>
      </c>
    </row>
    <row r="3781" spans="1:8" x14ac:dyDescent="0.2">
      <c r="A3781" s="156">
        <f>Ocorrências!G3777</f>
        <v>0</v>
      </c>
      <c r="B3781" s="136">
        <f>Ocorrências!B3777</f>
        <v>0</v>
      </c>
      <c r="C3781" s="136">
        <f>Ocorrências!C3777</f>
        <v>0</v>
      </c>
      <c r="D3781" s="136">
        <f>Ocorrências!D3777</f>
        <v>0</v>
      </c>
      <c r="E3781" s="136">
        <f>Ocorrências!E3777</f>
        <v>0</v>
      </c>
      <c r="F3781" s="136">
        <f>Ocorrências!F3777</f>
        <v>0</v>
      </c>
      <c r="G3781" s="135">
        <f>Ocorrências!A3777</f>
        <v>0</v>
      </c>
      <c r="H3781" s="136">
        <f>Ocorrências!H3777</f>
        <v>0</v>
      </c>
    </row>
    <row r="3782" spans="1:8" x14ac:dyDescent="0.2">
      <c r="A3782" s="156">
        <f>Ocorrências!G3778</f>
        <v>0</v>
      </c>
      <c r="B3782" s="136">
        <f>Ocorrências!B3778</f>
        <v>0</v>
      </c>
      <c r="C3782" s="136">
        <f>Ocorrências!C3778</f>
        <v>0</v>
      </c>
      <c r="D3782" s="136">
        <f>Ocorrências!D3778</f>
        <v>0</v>
      </c>
      <c r="E3782" s="136">
        <f>Ocorrências!E3778</f>
        <v>0</v>
      </c>
      <c r="F3782" s="136">
        <f>Ocorrências!F3778</f>
        <v>0</v>
      </c>
      <c r="G3782" s="135">
        <f>Ocorrências!A3778</f>
        <v>0</v>
      </c>
      <c r="H3782" s="136">
        <f>Ocorrências!H3778</f>
        <v>0</v>
      </c>
    </row>
    <row r="3783" spans="1:8" x14ac:dyDescent="0.2">
      <c r="A3783" s="156">
        <f>Ocorrências!G3779</f>
        <v>0</v>
      </c>
      <c r="B3783" s="136">
        <f>Ocorrências!B3779</f>
        <v>0</v>
      </c>
      <c r="C3783" s="136">
        <f>Ocorrências!C3779</f>
        <v>0</v>
      </c>
      <c r="D3783" s="136">
        <f>Ocorrências!D3779</f>
        <v>0</v>
      </c>
      <c r="E3783" s="136">
        <f>Ocorrências!E3779</f>
        <v>0</v>
      </c>
      <c r="F3783" s="136">
        <f>Ocorrências!F3779</f>
        <v>0</v>
      </c>
      <c r="G3783" s="135">
        <f>Ocorrências!A3779</f>
        <v>0</v>
      </c>
      <c r="H3783" s="136">
        <f>Ocorrências!H3779</f>
        <v>0</v>
      </c>
    </row>
    <row r="3784" spans="1:8" x14ac:dyDescent="0.2">
      <c r="A3784" s="156">
        <f>Ocorrências!G3780</f>
        <v>0</v>
      </c>
      <c r="B3784" s="136">
        <f>Ocorrências!B3780</f>
        <v>0</v>
      </c>
      <c r="C3784" s="136">
        <f>Ocorrências!C3780</f>
        <v>0</v>
      </c>
      <c r="D3784" s="136">
        <f>Ocorrências!D3780</f>
        <v>0</v>
      </c>
      <c r="E3784" s="136">
        <f>Ocorrências!E3780</f>
        <v>0</v>
      </c>
      <c r="F3784" s="136">
        <f>Ocorrências!F3780</f>
        <v>0</v>
      </c>
      <c r="G3784" s="135">
        <f>Ocorrências!A3780</f>
        <v>0</v>
      </c>
      <c r="H3784" s="136">
        <f>Ocorrências!H3780</f>
        <v>0</v>
      </c>
    </row>
    <row r="3785" spans="1:8" x14ac:dyDescent="0.2">
      <c r="A3785" s="156">
        <f>Ocorrências!G3781</f>
        <v>0</v>
      </c>
      <c r="B3785" s="136">
        <f>Ocorrências!B3781</f>
        <v>0</v>
      </c>
      <c r="C3785" s="136">
        <f>Ocorrências!C3781</f>
        <v>0</v>
      </c>
      <c r="D3785" s="136">
        <f>Ocorrências!D3781</f>
        <v>0</v>
      </c>
      <c r="E3785" s="136">
        <f>Ocorrências!E3781</f>
        <v>0</v>
      </c>
      <c r="F3785" s="136">
        <f>Ocorrências!F3781</f>
        <v>0</v>
      </c>
      <c r="G3785" s="135">
        <f>Ocorrências!A3781</f>
        <v>0</v>
      </c>
      <c r="H3785" s="136">
        <f>Ocorrências!H3781</f>
        <v>0</v>
      </c>
    </row>
    <row r="3786" spans="1:8" x14ac:dyDescent="0.2">
      <c r="A3786" s="156">
        <f>Ocorrências!G3782</f>
        <v>0</v>
      </c>
      <c r="B3786" s="136">
        <f>Ocorrências!B3782</f>
        <v>0</v>
      </c>
      <c r="C3786" s="136">
        <f>Ocorrências!C3782</f>
        <v>0</v>
      </c>
      <c r="D3786" s="136">
        <f>Ocorrências!D3782</f>
        <v>0</v>
      </c>
      <c r="E3786" s="136">
        <f>Ocorrências!E3782</f>
        <v>0</v>
      </c>
      <c r="F3786" s="136">
        <f>Ocorrências!F3782</f>
        <v>0</v>
      </c>
      <c r="G3786" s="135">
        <f>Ocorrências!A3782</f>
        <v>0</v>
      </c>
      <c r="H3786" s="136">
        <f>Ocorrências!H3782</f>
        <v>0</v>
      </c>
    </row>
    <row r="3787" spans="1:8" x14ac:dyDescent="0.2">
      <c r="A3787" s="156">
        <f>Ocorrências!G3783</f>
        <v>0</v>
      </c>
      <c r="B3787" s="136">
        <f>Ocorrências!B3783</f>
        <v>0</v>
      </c>
      <c r="C3787" s="136">
        <f>Ocorrências!C3783</f>
        <v>0</v>
      </c>
      <c r="D3787" s="136">
        <f>Ocorrências!D3783</f>
        <v>0</v>
      </c>
      <c r="E3787" s="136">
        <f>Ocorrências!E3783</f>
        <v>0</v>
      </c>
      <c r="F3787" s="136">
        <f>Ocorrências!F3783</f>
        <v>0</v>
      </c>
      <c r="G3787" s="135">
        <f>Ocorrências!A3783</f>
        <v>0</v>
      </c>
      <c r="H3787" s="136">
        <f>Ocorrências!H3783</f>
        <v>0</v>
      </c>
    </row>
    <row r="3788" spans="1:8" x14ac:dyDescent="0.2">
      <c r="A3788" s="156">
        <f>Ocorrências!G3784</f>
        <v>0</v>
      </c>
      <c r="B3788" s="136">
        <f>Ocorrências!B3784</f>
        <v>0</v>
      </c>
      <c r="C3788" s="136">
        <f>Ocorrências!C3784</f>
        <v>0</v>
      </c>
      <c r="D3788" s="136">
        <f>Ocorrências!D3784</f>
        <v>0</v>
      </c>
      <c r="E3788" s="136">
        <f>Ocorrências!E3784</f>
        <v>0</v>
      </c>
      <c r="F3788" s="136">
        <f>Ocorrências!F3784</f>
        <v>0</v>
      </c>
      <c r="G3788" s="135">
        <f>Ocorrências!A3784</f>
        <v>0</v>
      </c>
      <c r="H3788" s="136">
        <f>Ocorrências!H3784</f>
        <v>0</v>
      </c>
    </row>
    <row r="3789" spans="1:8" x14ac:dyDescent="0.2">
      <c r="A3789" s="156">
        <f>Ocorrências!G3785</f>
        <v>0</v>
      </c>
      <c r="B3789" s="136">
        <f>Ocorrências!B3785</f>
        <v>0</v>
      </c>
      <c r="C3789" s="136">
        <f>Ocorrências!C3785</f>
        <v>0</v>
      </c>
      <c r="D3789" s="136">
        <f>Ocorrências!D3785</f>
        <v>0</v>
      </c>
      <c r="E3789" s="136">
        <f>Ocorrências!E3785</f>
        <v>0</v>
      </c>
      <c r="F3789" s="136">
        <f>Ocorrências!F3785</f>
        <v>0</v>
      </c>
      <c r="G3789" s="135">
        <f>Ocorrências!A3785</f>
        <v>0</v>
      </c>
      <c r="H3789" s="136">
        <f>Ocorrências!H3785</f>
        <v>0</v>
      </c>
    </row>
    <row r="3790" spans="1:8" x14ac:dyDescent="0.2">
      <c r="A3790" s="156">
        <f>Ocorrências!G3786</f>
        <v>0</v>
      </c>
      <c r="B3790" s="136">
        <f>Ocorrências!B3786</f>
        <v>0</v>
      </c>
      <c r="C3790" s="136">
        <f>Ocorrências!C3786</f>
        <v>0</v>
      </c>
      <c r="D3790" s="136">
        <f>Ocorrências!D3786</f>
        <v>0</v>
      </c>
      <c r="E3790" s="136">
        <f>Ocorrências!E3786</f>
        <v>0</v>
      </c>
      <c r="F3790" s="136">
        <f>Ocorrências!F3786</f>
        <v>0</v>
      </c>
      <c r="G3790" s="135">
        <f>Ocorrências!A3786</f>
        <v>0</v>
      </c>
      <c r="H3790" s="136">
        <f>Ocorrências!H3786</f>
        <v>0</v>
      </c>
    </row>
    <row r="3791" spans="1:8" x14ac:dyDescent="0.2">
      <c r="A3791" s="156">
        <f>Ocorrências!G3787</f>
        <v>0</v>
      </c>
      <c r="B3791" s="136">
        <f>Ocorrências!B3787</f>
        <v>0</v>
      </c>
      <c r="C3791" s="136">
        <f>Ocorrências!C3787</f>
        <v>0</v>
      </c>
      <c r="D3791" s="136">
        <f>Ocorrências!D3787</f>
        <v>0</v>
      </c>
      <c r="E3791" s="136">
        <f>Ocorrências!E3787</f>
        <v>0</v>
      </c>
      <c r="F3791" s="136">
        <f>Ocorrências!F3787</f>
        <v>0</v>
      </c>
      <c r="G3791" s="135">
        <f>Ocorrências!A3787</f>
        <v>0</v>
      </c>
      <c r="H3791" s="136">
        <f>Ocorrências!H3787</f>
        <v>0</v>
      </c>
    </row>
    <row r="3792" spans="1:8" x14ac:dyDescent="0.2">
      <c r="A3792" s="156">
        <f>Ocorrências!G3788</f>
        <v>0</v>
      </c>
      <c r="B3792" s="136">
        <f>Ocorrências!B3788</f>
        <v>0</v>
      </c>
      <c r="C3792" s="136">
        <f>Ocorrências!C3788</f>
        <v>0</v>
      </c>
      <c r="D3792" s="136">
        <f>Ocorrências!D3788</f>
        <v>0</v>
      </c>
      <c r="E3792" s="136">
        <f>Ocorrências!E3788</f>
        <v>0</v>
      </c>
      <c r="F3792" s="136">
        <f>Ocorrências!F3788</f>
        <v>0</v>
      </c>
      <c r="G3792" s="135">
        <f>Ocorrências!A3788</f>
        <v>0</v>
      </c>
      <c r="H3792" s="136">
        <f>Ocorrências!H3788</f>
        <v>0</v>
      </c>
    </row>
    <row r="3793" spans="1:8" x14ac:dyDescent="0.2">
      <c r="A3793" s="156">
        <f>Ocorrências!G3789</f>
        <v>0</v>
      </c>
      <c r="B3793" s="136">
        <f>Ocorrências!B3789</f>
        <v>0</v>
      </c>
      <c r="C3793" s="136">
        <f>Ocorrências!C3789</f>
        <v>0</v>
      </c>
      <c r="D3793" s="136">
        <f>Ocorrências!D3789</f>
        <v>0</v>
      </c>
      <c r="E3793" s="136">
        <f>Ocorrências!E3789</f>
        <v>0</v>
      </c>
      <c r="F3793" s="136">
        <f>Ocorrências!F3789</f>
        <v>0</v>
      </c>
      <c r="G3793" s="135">
        <f>Ocorrências!A3789</f>
        <v>0</v>
      </c>
      <c r="H3793" s="136">
        <f>Ocorrências!H3789</f>
        <v>0</v>
      </c>
    </row>
    <row r="3794" spans="1:8" x14ac:dyDescent="0.2">
      <c r="A3794" s="156">
        <f>Ocorrências!G3790</f>
        <v>0</v>
      </c>
      <c r="B3794" s="136">
        <f>Ocorrências!B3790</f>
        <v>0</v>
      </c>
      <c r="C3794" s="136">
        <f>Ocorrências!C3790</f>
        <v>0</v>
      </c>
      <c r="D3794" s="136">
        <f>Ocorrências!D3790</f>
        <v>0</v>
      </c>
      <c r="E3794" s="136">
        <f>Ocorrências!E3790</f>
        <v>0</v>
      </c>
      <c r="F3794" s="136">
        <f>Ocorrências!F3790</f>
        <v>0</v>
      </c>
      <c r="G3794" s="135">
        <f>Ocorrências!A3790</f>
        <v>0</v>
      </c>
      <c r="H3794" s="136">
        <f>Ocorrências!H3790</f>
        <v>0</v>
      </c>
    </row>
    <row r="3795" spans="1:8" x14ac:dyDescent="0.2">
      <c r="A3795" s="156">
        <f>Ocorrências!G3791</f>
        <v>0</v>
      </c>
      <c r="B3795" s="136">
        <f>Ocorrências!B3791</f>
        <v>0</v>
      </c>
      <c r="C3795" s="136">
        <f>Ocorrências!C3791</f>
        <v>0</v>
      </c>
      <c r="D3795" s="136">
        <f>Ocorrências!D3791</f>
        <v>0</v>
      </c>
      <c r="E3795" s="136">
        <f>Ocorrências!E3791</f>
        <v>0</v>
      </c>
      <c r="F3795" s="136">
        <f>Ocorrências!F3791</f>
        <v>0</v>
      </c>
      <c r="G3795" s="135">
        <f>Ocorrências!A3791</f>
        <v>0</v>
      </c>
      <c r="H3795" s="136">
        <f>Ocorrências!H3791</f>
        <v>0</v>
      </c>
    </row>
    <row r="3796" spans="1:8" x14ac:dyDescent="0.2">
      <c r="A3796" s="156">
        <f>Ocorrências!G3792</f>
        <v>0</v>
      </c>
      <c r="B3796" s="136">
        <f>Ocorrências!B3792</f>
        <v>0</v>
      </c>
      <c r="C3796" s="136">
        <f>Ocorrências!C3792</f>
        <v>0</v>
      </c>
      <c r="D3796" s="136">
        <f>Ocorrências!D3792</f>
        <v>0</v>
      </c>
      <c r="E3796" s="136">
        <f>Ocorrências!E3792</f>
        <v>0</v>
      </c>
      <c r="F3796" s="136">
        <f>Ocorrências!F3792</f>
        <v>0</v>
      </c>
      <c r="G3796" s="135">
        <f>Ocorrências!A3792</f>
        <v>0</v>
      </c>
      <c r="H3796" s="136">
        <f>Ocorrências!H3792</f>
        <v>0</v>
      </c>
    </row>
    <row r="3797" spans="1:8" x14ac:dyDescent="0.2">
      <c r="A3797" s="156">
        <f>Ocorrências!G3793</f>
        <v>0</v>
      </c>
      <c r="B3797" s="136">
        <f>Ocorrências!B3793</f>
        <v>0</v>
      </c>
      <c r="C3797" s="136">
        <f>Ocorrências!C3793</f>
        <v>0</v>
      </c>
      <c r="D3797" s="136">
        <f>Ocorrências!D3793</f>
        <v>0</v>
      </c>
      <c r="E3797" s="136">
        <f>Ocorrências!E3793</f>
        <v>0</v>
      </c>
      <c r="F3797" s="136">
        <f>Ocorrências!F3793</f>
        <v>0</v>
      </c>
      <c r="G3797" s="135">
        <f>Ocorrências!A3793</f>
        <v>0</v>
      </c>
      <c r="H3797" s="136">
        <f>Ocorrências!H3793</f>
        <v>0</v>
      </c>
    </row>
    <row r="3798" spans="1:8" x14ac:dyDescent="0.2">
      <c r="A3798" s="156">
        <f>Ocorrências!G3794</f>
        <v>0</v>
      </c>
      <c r="B3798" s="136">
        <f>Ocorrências!B3794</f>
        <v>0</v>
      </c>
      <c r="C3798" s="136">
        <f>Ocorrências!C3794</f>
        <v>0</v>
      </c>
      <c r="D3798" s="136">
        <f>Ocorrências!D3794</f>
        <v>0</v>
      </c>
      <c r="E3798" s="136">
        <f>Ocorrências!E3794</f>
        <v>0</v>
      </c>
      <c r="F3798" s="136">
        <f>Ocorrências!F3794</f>
        <v>0</v>
      </c>
      <c r="G3798" s="135">
        <f>Ocorrências!A3794</f>
        <v>0</v>
      </c>
      <c r="H3798" s="136">
        <f>Ocorrências!H3794</f>
        <v>0</v>
      </c>
    </row>
    <row r="3799" spans="1:8" x14ac:dyDescent="0.2">
      <c r="A3799" s="156">
        <f>Ocorrências!G3795</f>
        <v>0</v>
      </c>
      <c r="B3799" s="136">
        <f>Ocorrências!B3795</f>
        <v>0</v>
      </c>
      <c r="C3799" s="136">
        <f>Ocorrências!C3795</f>
        <v>0</v>
      </c>
      <c r="D3799" s="136">
        <f>Ocorrências!D3795</f>
        <v>0</v>
      </c>
      <c r="E3799" s="136">
        <f>Ocorrências!E3795</f>
        <v>0</v>
      </c>
      <c r="F3799" s="136">
        <f>Ocorrências!F3795</f>
        <v>0</v>
      </c>
      <c r="G3799" s="135">
        <f>Ocorrências!A3795</f>
        <v>0</v>
      </c>
      <c r="H3799" s="136">
        <f>Ocorrências!H3795</f>
        <v>0</v>
      </c>
    </row>
    <row r="3800" spans="1:8" x14ac:dyDescent="0.2">
      <c r="A3800" s="156">
        <f>Ocorrências!G3796</f>
        <v>0</v>
      </c>
      <c r="B3800" s="136">
        <f>Ocorrências!B3796</f>
        <v>0</v>
      </c>
      <c r="C3800" s="136">
        <f>Ocorrências!C3796</f>
        <v>0</v>
      </c>
      <c r="D3800" s="136">
        <f>Ocorrências!D3796</f>
        <v>0</v>
      </c>
      <c r="E3800" s="136">
        <f>Ocorrências!E3796</f>
        <v>0</v>
      </c>
      <c r="F3800" s="136">
        <f>Ocorrências!F3796</f>
        <v>0</v>
      </c>
      <c r="G3800" s="135">
        <f>Ocorrências!A3796</f>
        <v>0</v>
      </c>
      <c r="H3800" s="136">
        <f>Ocorrências!H3796</f>
        <v>0</v>
      </c>
    </row>
    <row r="3801" spans="1:8" x14ac:dyDescent="0.2">
      <c r="A3801" s="156">
        <f>Ocorrências!G3797</f>
        <v>0</v>
      </c>
      <c r="B3801" s="136">
        <f>Ocorrências!B3797</f>
        <v>0</v>
      </c>
      <c r="C3801" s="136">
        <f>Ocorrências!C3797</f>
        <v>0</v>
      </c>
      <c r="D3801" s="136">
        <f>Ocorrências!D3797</f>
        <v>0</v>
      </c>
      <c r="E3801" s="136">
        <f>Ocorrências!E3797</f>
        <v>0</v>
      </c>
      <c r="F3801" s="136">
        <f>Ocorrências!F3797</f>
        <v>0</v>
      </c>
      <c r="G3801" s="135">
        <f>Ocorrências!A3797</f>
        <v>0</v>
      </c>
      <c r="H3801" s="136">
        <f>Ocorrências!H3797</f>
        <v>0</v>
      </c>
    </row>
    <row r="3802" spans="1:8" x14ac:dyDescent="0.2">
      <c r="A3802" s="156">
        <f>Ocorrências!G3798</f>
        <v>0</v>
      </c>
      <c r="B3802" s="136">
        <f>Ocorrências!B3798</f>
        <v>0</v>
      </c>
      <c r="C3802" s="136">
        <f>Ocorrências!C3798</f>
        <v>0</v>
      </c>
      <c r="D3802" s="136">
        <f>Ocorrências!D3798</f>
        <v>0</v>
      </c>
      <c r="E3802" s="136">
        <f>Ocorrências!E3798</f>
        <v>0</v>
      </c>
      <c r="F3802" s="136">
        <f>Ocorrências!F3798</f>
        <v>0</v>
      </c>
      <c r="G3802" s="135">
        <f>Ocorrências!A3798</f>
        <v>0</v>
      </c>
      <c r="H3802" s="136">
        <f>Ocorrências!H3798</f>
        <v>0</v>
      </c>
    </row>
    <row r="3803" spans="1:8" x14ac:dyDescent="0.2">
      <c r="A3803" s="156">
        <f>Ocorrências!G3799</f>
        <v>0</v>
      </c>
      <c r="B3803" s="136">
        <f>Ocorrências!B3799</f>
        <v>0</v>
      </c>
      <c r="C3803" s="136">
        <f>Ocorrências!C3799</f>
        <v>0</v>
      </c>
      <c r="D3803" s="136">
        <f>Ocorrências!D3799</f>
        <v>0</v>
      </c>
      <c r="E3803" s="136">
        <f>Ocorrências!E3799</f>
        <v>0</v>
      </c>
      <c r="F3803" s="136">
        <f>Ocorrências!F3799</f>
        <v>0</v>
      </c>
      <c r="G3803" s="135">
        <f>Ocorrências!A3799</f>
        <v>0</v>
      </c>
      <c r="H3803" s="136">
        <f>Ocorrências!H3799</f>
        <v>0</v>
      </c>
    </row>
    <row r="3804" spans="1:8" x14ac:dyDescent="0.2">
      <c r="A3804" s="156">
        <f>Ocorrências!G3800</f>
        <v>0</v>
      </c>
      <c r="B3804" s="136">
        <f>Ocorrências!B3800</f>
        <v>0</v>
      </c>
      <c r="C3804" s="136">
        <f>Ocorrências!C3800</f>
        <v>0</v>
      </c>
      <c r="D3804" s="136">
        <f>Ocorrências!D3800</f>
        <v>0</v>
      </c>
      <c r="E3804" s="136">
        <f>Ocorrências!E3800</f>
        <v>0</v>
      </c>
      <c r="F3804" s="136">
        <f>Ocorrências!F3800</f>
        <v>0</v>
      </c>
      <c r="G3804" s="135">
        <f>Ocorrências!A3800</f>
        <v>0</v>
      </c>
      <c r="H3804" s="136">
        <f>Ocorrências!H3800</f>
        <v>0</v>
      </c>
    </row>
    <row r="3805" spans="1:8" x14ac:dyDescent="0.2">
      <c r="A3805" s="156">
        <f>Ocorrências!G3801</f>
        <v>0</v>
      </c>
      <c r="B3805" s="136">
        <f>Ocorrências!B3801</f>
        <v>0</v>
      </c>
      <c r="C3805" s="136">
        <f>Ocorrências!C3801</f>
        <v>0</v>
      </c>
      <c r="D3805" s="136">
        <f>Ocorrências!D3801</f>
        <v>0</v>
      </c>
      <c r="E3805" s="136">
        <f>Ocorrências!E3801</f>
        <v>0</v>
      </c>
      <c r="F3805" s="136">
        <f>Ocorrências!F3801</f>
        <v>0</v>
      </c>
      <c r="G3805" s="135">
        <f>Ocorrências!A3801</f>
        <v>0</v>
      </c>
      <c r="H3805" s="136">
        <f>Ocorrências!H3801</f>
        <v>0</v>
      </c>
    </row>
    <row r="3806" spans="1:8" x14ac:dyDescent="0.2">
      <c r="A3806" s="156">
        <f>Ocorrências!G3802</f>
        <v>0</v>
      </c>
      <c r="B3806" s="136">
        <f>Ocorrências!B3802</f>
        <v>0</v>
      </c>
      <c r="C3806" s="136">
        <f>Ocorrências!C3802</f>
        <v>0</v>
      </c>
      <c r="D3806" s="136">
        <f>Ocorrências!D3802</f>
        <v>0</v>
      </c>
      <c r="E3806" s="136">
        <f>Ocorrências!E3802</f>
        <v>0</v>
      </c>
      <c r="F3806" s="136">
        <f>Ocorrências!F3802</f>
        <v>0</v>
      </c>
      <c r="G3806" s="135">
        <f>Ocorrências!A3802</f>
        <v>0</v>
      </c>
      <c r="H3806" s="136">
        <f>Ocorrências!H3802</f>
        <v>0</v>
      </c>
    </row>
    <row r="3807" spans="1:8" x14ac:dyDescent="0.2">
      <c r="A3807" s="156">
        <f>Ocorrências!G3803</f>
        <v>0</v>
      </c>
      <c r="B3807" s="136">
        <f>Ocorrências!B3803</f>
        <v>0</v>
      </c>
      <c r="C3807" s="136">
        <f>Ocorrências!C3803</f>
        <v>0</v>
      </c>
      <c r="D3807" s="136">
        <f>Ocorrências!D3803</f>
        <v>0</v>
      </c>
      <c r="E3807" s="136">
        <f>Ocorrências!E3803</f>
        <v>0</v>
      </c>
      <c r="F3807" s="136">
        <f>Ocorrências!F3803</f>
        <v>0</v>
      </c>
      <c r="G3807" s="135">
        <f>Ocorrências!A3803</f>
        <v>0</v>
      </c>
      <c r="H3807" s="136">
        <f>Ocorrências!H3803</f>
        <v>0</v>
      </c>
    </row>
    <row r="3808" spans="1:8" x14ac:dyDescent="0.2">
      <c r="A3808" s="156">
        <f>Ocorrências!G3804</f>
        <v>0</v>
      </c>
      <c r="B3808" s="136">
        <f>Ocorrências!B3804</f>
        <v>0</v>
      </c>
      <c r="C3808" s="136">
        <f>Ocorrências!C3804</f>
        <v>0</v>
      </c>
      <c r="D3808" s="136">
        <f>Ocorrências!D3804</f>
        <v>0</v>
      </c>
      <c r="E3808" s="136">
        <f>Ocorrências!E3804</f>
        <v>0</v>
      </c>
      <c r="F3808" s="136">
        <f>Ocorrências!F3804</f>
        <v>0</v>
      </c>
      <c r="G3808" s="135">
        <f>Ocorrências!A3804</f>
        <v>0</v>
      </c>
      <c r="H3808" s="136">
        <f>Ocorrências!H3804</f>
        <v>0</v>
      </c>
    </row>
    <row r="3809" spans="1:8" x14ac:dyDescent="0.2">
      <c r="A3809" s="156">
        <f>Ocorrências!G3805</f>
        <v>0</v>
      </c>
      <c r="B3809" s="136">
        <f>Ocorrências!B3805</f>
        <v>0</v>
      </c>
      <c r="C3809" s="136">
        <f>Ocorrências!C3805</f>
        <v>0</v>
      </c>
      <c r="D3809" s="136">
        <f>Ocorrências!D3805</f>
        <v>0</v>
      </c>
      <c r="E3809" s="136">
        <f>Ocorrências!E3805</f>
        <v>0</v>
      </c>
      <c r="F3809" s="136">
        <f>Ocorrências!F3805</f>
        <v>0</v>
      </c>
      <c r="G3809" s="135">
        <f>Ocorrências!A3805</f>
        <v>0</v>
      </c>
      <c r="H3809" s="136">
        <f>Ocorrências!H3805</f>
        <v>0</v>
      </c>
    </row>
    <row r="3810" spans="1:8" x14ac:dyDescent="0.2">
      <c r="A3810" s="156">
        <f>Ocorrências!G3806</f>
        <v>0</v>
      </c>
      <c r="B3810" s="136">
        <f>Ocorrências!B3806</f>
        <v>0</v>
      </c>
      <c r="C3810" s="136">
        <f>Ocorrências!C3806</f>
        <v>0</v>
      </c>
      <c r="D3810" s="136">
        <f>Ocorrências!D3806</f>
        <v>0</v>
      </c>
      <c r="E3810" s="136">
        <f>Ocorrências!E3806</f>
        <v>0</v>
      </c>
      <c r="F3810" s="136">
        <f>Ocorrências!F3806</f>
        <v>0</v>
      </c>
      <c r="G3810" s="135">
        <f>Ocorrências!A3806</f>
        <v>0</v>
      </c>
      <c r="H3810" s="136">
        <f>Ocorrências!H3806</f>
        <v>0</v>
      </c>
    </row>
    <row r="3811" spans="1:8" x14ac:dyDescent="0.2">
      <c r="A3811" s="156">
        <f>Ocorrências!G3807</f>
        <v>0</v>
      </c>
      <c r="B3811" s="136">
        <f>Ocorrências!B3807</f>
        <v>0</v>
      </c>
      <c r="C3811" s="136">
        <f>Ocorrências!C3807</f>
        <v>0</v>
      </c>
      <c r="D3811" s="136">
        <f>Ocorrências!D3807</f>
        <v>0</v>
      </c>
      <c r="E3811" s="136">
        <f>Ocorrências!E3807</f>
        <v>0</v>
      </c>
      <c r="F3811" s="136">
        <f>Ocorrências!F3807</f>
        <v>0</v>
      </c>
      <c r="G3811" s="135">
        <f>Ocorrências!A3807</f>
        <v>0</v>
      </c>
      <c r="H3811" s="136">
        <f>Ocorrências!H3807</f>
        <v>0</v>
      </c>
    </row>
    <row r="3812" spans="1:8" x14ac:dyDescent="0.2">
      <c r="A3812" s="156">
        <f>Ocorrências!G3808</f>
        <v>0</v>
      </c>
      <c r="B3812" s="136">
        <f>Ocorrências!B3808</f>
        <v>0</v>
      </c>
      <c r="C3812" s="136">
        <f>Ocorrências!C3808</f>
        <v>0</v>
      </c>
      <c r="D3812" s="136">
        <f>Ocorrências!D3808</f>
        <v>0</v>
      </c>
      <c r="E3812" s="136">
        <f>Ocorrências!E3808</f>
        <v>0</v>
      </c>
      <c r="F3812" s="136">
        <f>Ocorrências!F3808</f>
        <v>0</v>
      </c>
      <c r="G3812" s="135">
        <f>Ocorrências!A3808</f>
        <v>0</v>
      </c>
      <c r="H3812" s="136">
        <f>Ocorrências!H3808</f>
        <v>0</v>
      </c>
    </row>
    <row r="3813" spans="1:8" x14ac:dyDescent="0.2">
      <c r="A3813" s="156">
        <f>Ocorrências!G3809</f>
        <v>0</v>
      </c>
      <c r="B3813" s="136">
        <f>Ocorrências!B3809</f>
        <v>0</v>
      </c>
      <c r="C3813" s="136">
        <f>Ocorrências!C3809</f>
        <v>0</v>
      </c>
      <c r="D3813" s="136">
        <f>Ocorrências!D3809</f>
        <v>0</v>
      </c>
      <c r="E3813" s="136">
        <f>Ocorrências!E3809</f>
        <v>0</v>
      </c>
      <c r="F3813" s="136">
        <f>Ocorrências!F3809</f>
        <v>0</v>
      </c>
      <c r="G3813" s="135">
        <f>Ocorrências!A3809</f>
        <v>0</v>
      </c>
      <c r="H3813" s="136">
        <f>Ocorrências!H3809</f>
        <v>0</v>
      </c>
    </row>
    <row r="3814" spans="1:8" x14ac:dyDescent="0.2">
      <c r="A3814" s="156">
        <f>Ocorrências!G3810</f>
        <v>0</v>
      </c>
      <c r="B3814" s="136">
        <f>Ocorrências!B3810</f>
        <v>0</v>
      </c>
      <c r="C3814" s="136">
        <f>Ocorrências!C3810</f>
        <v>0</v>
      </c>
      <c r="D3814" s="136">
        <f>Ocorrências!D3810</f>
        <v>0</v>
      </c>
      <c r="E3814" s="136">
        <f>Ocorrências!E3810</f>
        <v>0</v>
      </c>
      <c r="F3814" s="136">
        <f>Ocorrências!F3810</f>
        <v>0</v>
      </c>
      <c r="G3814" s="135">
        <f>Ocorrências!A3810</f>
        <v>0</v>
      </c>
      <c r="H3814" s="136">
        <f>Ocorrências!H3810</f>
        <v>0</v>
      </c>
    </row>
    <row r="3815" spans="1:8" x14ac:dyDescent="0.2">
      <c r="A3815" s="156">
        <f>Ocorrências!G3811</f>
        <v>0</v>
      </c>
      <c r="B3815" s="136">
        <f>Ocorrências!B3811</f>
        <v>0</v>
      </c>
      <c r="C3815" s="136">
        <f>Ocorrências!C3811</f>
        <v>0</v>
      </c>
      <c r="D3815" s="136">
        <f>Ocorrências!D3811</f>
        <v>0</v>
      </c>
      <c r="E3815" s="136">
        <f>Ocorrências!E3811</f>
        <v>0</v>
      </c>
      <c r="F3815" s="136">
        <f>Ocorrências!F3811</f>
        <v>0</v>
      </c>
      <c r="G3815" s="135">
        <f>Ocorrências!A3811</f>
        <v>0</v>
      </c>
      <c r="H3815" s="136">
        <f>Ocorrências!H3811</f>
        <v>0</v>
      </c>
    </row>
    <row r="3816" spans="1:8" x14ac:dyDescent="0.2">
      <c r="A3816" s="156">
        <f>Ocorrências!G3812</f>
        <v>0</v>
      </c>
      <c r="B3816" s="136">
        <f>Ocorrências!B3812</f>
        <v>0</v>
      </c>
      <c r="C3816" s="136">
        <f>Ocorrências!C3812</f>
        <v>0</v>
      </c>
      <c r="D3816" s="136">
        <f>Ocorrências!D3812</f>
        <v>0</v>
      </c>
      <c r="E3816" s="136">
        <f>Ocorrências!E3812</f>
        <v>0</v>
      </c>
      <c r="F3816" s="136">
        <f>Ocorrências!F3812</f>
        <v>0</v>
      </c>
      <c r="G3816" s="135">
        <f>Ocorrências!A3812</f>
        <v>0</v>
      </c>
      <c r="H3816" s="136">
        <f>Ocorrências!H3812</f>
        <v>0</v>
      </c>
    </row>
    <row r="3817" spans="1:8" x14ac:dyDescent="0.2">
      <c r="A3817" s="156">
        <f>Ocorrências!G3813</f>
        <v>0</v>
      </c>
      <c r="B3817" s="136">
        <f>Ocorrências!B3813</f>
        <v>0</v>
      </c>
      <c r="C3817" s="136">
        <f>Ocorrências!C3813</f>
        <v>0</v>
      </c>
      <c r="D3817" s="136">
        <f>Ocorrências!D3813</f>
        <v>0</v>
      </c>
      <c r="E3817" s="136">
        <f>Ocorrências!E3813</f>
        <v>0</v>
      </c>
      <c r="F3817" s="136">
        <f>Ocorrências!F3813</f>
        <v>0</v>
      </c>
      <c r="G3817" s="135">
        <f>Ocorrências!A3813</f>
        <v>0</v>
      </c>
      <c r="H3817" s="136">
        <f>Ocorrências!H3813</f>
        <v>0</v>
      </c>
    </row>
    <row r="3818" spans="1:8" x14ac:dyDescent="0.2">
      <c r="A3818" s="156">
        <f>Ocorrências!G3814</f>
        <v>0</v>
      </c>
      <c r="B3818" s="136">
        <f>Ocorrências!B3814</f>
        <v>0</v>
      </c>
      <c r="C3818" s="136">
        <f>Ocorrências!C3814</f>
        <v>0</v>
      </c>
      <c r="D3818" s="136">
        <f>Ocorrências!D3814</f>
        <v>0</v>
      </c>
      <c r="E3818" s="136">
        <f>Ocorrências!E3814</f>
        <v>0</v>
      </c>
      <c r="F3818" s="136">
        <f>Ocorrências!F3814</f>
        <v>0</v>
      </c>
      <c r="G3818" s="135">
        <f>Ocorrências!A3814</f>
        <v>0</v>
      </c>
      <c r="H3818" s="136">
        <f>Ocorrências!H3814</f>
        <v>0</v>
      </c>
    </row>
    <row r="3819" spans="1:8" x14ac:dyDescent="0.2">
      <c r="A3819" s="156">
        <f>Ocorrências!G3815</f>
        <v>0</v>
      </c>
      <c r="B3819" s="136">
        <f>Ocorrências!B3815</f>
        <v>0</v>
      </c>
      <c r="C3819" s="136">
        <f>Ocorrências!C3815</f>
        <v>0</v>
      </c>
      <c r="D3819" s="136">
        <f>Ocorrências!D3815</f>
        <v>0</v>
      </c>
      <c r="E3819" s="136">
        <f>Ocorrências!E3815</f>
        <v>0</v>
      </c>
      <c r="F3819" s="136">
        <f>Ocorrências!F3815</f>
        <v>0</v>
      </c>
      <c r="G3819" s="135">
        <f>Ocorrências!A3815</f>
        <v>0</v>
      </c>
      <c r="H3819" s="136">
        <f>Ocorrências!H3815</f>
        <v>0</v>
      </c>
    </row>
    <row r="3820" spans="1:8" x14ac:dyDescent="0.2">
      <c r="A3820" s="156">
        <f>Ocorrências!G3816</f>
        <v>0</v>
      </c>
      <c r="B3820" s="136">
        <f>Ocorrências!B3816</f>
        <v>0</v>
      </c>
      <c r="C3820" s="136">
        <f>Ocorrências!C3816</f>
        <v>0</v>
      </c>
      <c r="D3820" s="136">
        <f>Ocorrências!D3816</f>
        <v>0</v>
      </c>
      <c r="E3820" s="136">
        <f>Ocorrências!E3816</f>
        <v>0</v>
      </c>
      <c r="F3820" s="136">
        <f>Ocorrências!F3816</f>
        <v>0</v>
      </c>
      <c r="G3820" s="135">
        <f>Ocorrências!A3816</f>
        <v>0</v>
      </c>
      <c r="H3820" s="136">
        <f>Ocorrências!H3816</f>
        <v>0</v>
      </c>
    </row>
    <row r="3821" spans="1:8" x14ac:dyDescent="0.2">
      <c r="A3821" s="156">
        <f>Ocorrências!G3817</f>
        <v>0</v>
      </c>
      <c r="B3821" s="136">
        <f>Ocorrências!B3817</f>
        <v>0</v>
      </c>
      <c r="C3821" s="136">
        <f>Ocorrências!C3817</f>
        <v>0</v>
      </c>
      <c r="D3821" s="136">
        <f>Ocorrências!D3817</f>
        <v>0</v>
      </c>
      <c r="E3821" s="136">
        <f>Ocorrências!E3817</f>
        <v>0</v>
      </c>
      <c r="F3821" s="136">
        <f>Ocorrências!F3817</f>
        <v>0</v>
      </c>
      <c r="G3821" s="135">
        <f>Ocorrências!A3817</f>
        <v>0</v>
      </c>
      <c r="H3821" s="136">
        <f>Ocorrências!H3817</f>
        <v>0</v>
      </c>
    </row>
    <row r="3822" spans="1:8" x14ac:dyDescent="0.2">
      <c r="A3822" s="156">
        <f>Ocorrências!G3818</f>
        <v>0</v>
      </c>
      <c r="B3822" s="136">
        <f>Ocorrências!B3818</f>
        <v>0</v>
      </c>
      <c r="C3822" s="136">
        <f>Ocorrências!C3818</f>
        <v>0</v>
      </c>
      <c r="D3822" s="136">
        <f>Ocorrências!D3818</f>
        <v>0</v>
      </c>
      <c r="E3822" s="136">
        <f>Ocorrências!E3818</f>
        <v>0</v>
      </c>
      <c r="F3822" s="136">
        <f>Ocorrências!F3818</f>
        <v>0</v>
      </c>
      <c r="G3822" s="135">
        <f>Ocorrências!A3818</f>
        <v>0</v>
      </c>
      <c r="H3822" s="136">
        <f>Ocorrências!H3818</f>
        <v>0</v>
      </c>
    </row>
    <row r="3823" spans="1:8" x14ac:dyDescent="0.2">
      <c r="A3823" s="156">
        <f>Ocorrências!G3819</f>
        <v>0</v>
      </c>
      <c r="B3823" s="136">
        <f>Ocorrências!B3819</f>
        <v>0</v>
      </c>
      <c r="C3823" s="136">
        <f>Ocorrências!C3819</f>
        <v>0</v>
      </c>
      <c r="D3823" s="136">
        <f>Ocorrências!D3819</f>
        <v>0</v>
      </c>
      <c r="E3823" s="136">
        <f>Ocorrências!E3819</f>
        <v>0</v>
      </c>
      <c r="F3823" s="136">
        <f>Ocorrências!F3819</f>
        <v>0</v>
      </c>
      <c r="G3823" s="135">
        <f>Ocorrências!A3819</f>
        <v>0</v>
      </c>
      <c r="H3823" s="136">
        <f>Ocorrências!H3819</f>
        <v>0</v>
      </c>
    </row>
    <row r="3824" spans="1:8" x14ac:dyDescent="0.2">
      <c r="A3824" s="156">
        <f>Ocorrências!G3820</f>
        <v>0</v>
      </c>
      <c r="B3824" s="136">
        <f>Ocorrências!B3820</f>
        <v>0</v>
      </c>
      <c r="C3824" s="136">
        <f>Ocorrências!C3820</f>
        <v>0</v>
      </c>
      <c r="D3824" s="136">
        <f>Ocorrências!D3820</f>
        <v>0</v>
      </c>
      <c r="E3824" s="136">
        <f>Ocorrências!E3820</f>
        <v>0</v>
      </c>
      <c r="F3824" s="136">
        <f>Ocorrências!F3820</f>
        <v>0</v>
      </c>
      <c r="G3824" s="135">
        <f>Ocorrências!A3820</f>
        <v>0</v>
      </c>
      <c r="H3824" s="136">
        <f>Ocorrências!H3820</f>
        <v>0</v>
      </c>
    </row>
    <row r="3825" spans="1:8" x14ac:dyDescent="0.2">
      <c r="A3825" s="156">
        <f>Ocorrências!G3821</f>
        <v>0</v>
      </c>
      <c r="B3825" s="136">
        <f>Ocorrências!B3821</f>
        <v>0</v>
      </c>
      <c r="C3825" s="136">
        <f>Ocorrências!C3821</f>
        <v>0</v>
      </c>
      <c r="D3825" s="136">
        <f>Ocorrências!D3821</f>
        <v>0</v>
      </c>
      <c r="E3825" s="136">
        <f>Ocorrências!E3821</f>
        <v>0</v>
      </c>
      <c r="F3825" s="136">
        <f>Ocorrências!F3821</f>
        <v>0</v>
      </c>
      <c r="G3825" s="135">
        <f>Ocorrências!A3821</f>
        <v>0</v>
      </c>
      <c r="H3825" s="136">
        <f>Ocorrências!H3821</f>
        <v>0</v>
      </c>
    </row>
    <row r="3826" spans="1:8" x14ac:dyDescent="0.2">
      <c r="A3826" s="156">
        <f>Ocorrências!G3822</f>
        <v>0</v>
      </c>
      <c r="B3826" s="136">
        <f>Ocorrências!B3822</f>
        <v>0</v>
      </c>
      <c r="C3826" s="136">
        <f>Ocorrências!C3822</f>
        <v>0</v>
      </c>
      <c r="D3826" s="136">
        <f>Ocorrências!D3822</f>
        <v>0</v>
      </c>
      <c r="E3826" s="136">
        <f>Ocorrências!E3822</f>
        <v>0</v>
      </c>
      <c r="F3826" s="136">
        <f>Ocorrências!F3822</f>
        <v>0</v>
      </c>
      <c r="G3826" s="135">
        <f>Ocorrências!A3822</f>
        <v>0</v>
      </c>
      <c r="H3826" s="136">
        <f>Ocorrências!H3822</f>
        <v>0</v>
      </c>
    </row>
    <row r="3827" spans="1:8" x14ac:dyDescent="0.2">
      <c r="A3827" s="156">
        <f>Ocorrências!G3823</f>
        <v>0</v>
      </c>
      <c r="B3827" s="136">
        <f>Ocorrências!B3823</f>
        <v>0</v>
      </c>
      <c r="C3827" s="136">
        <f>Ocorrências!C3823</f>
        <v>0</v>
      </c>
      <c r="D3827" s="136">
        <f>Ocorrências!D3823</f>
        <v>0</v>
      </c>
      <c r="E3827" s="136">
        <f>Ocorrências!E3823</f>
        <v>0</v>
      </c>
      <c r="F3827" s="136">
        <f>Ocorrências!F3823</f>
        <v>0</v>
      </c>
      <c r="G3827" s="135">
        <f>Ocorrências!A3823</f>
        <v>0</v>
      </c>
      <c r="H3827" s="136">
        <f>Ocorrências!H3823</f>
        <v>0</v>
      </c>
    </row>
    <row r="3828" spans="1:8" x14ac:dyDescent="0.2">
      <c r="A3828" s="156">
        <f>Ocorrências!G3824</f>
        <v>0</v>
      </c>
      <c r="B3828" s="136">
        <f>Ocorrências!B3824</f>
        <v>0</v>
      </c>
      <c r="C3828" s="136">
        <f>Ocorrências!C3824</f>
        <v>0</v>
      </c>
      <c r="D3828" s="136">
        <f>Ocorrências!D3824</f>
        <v>0</v>
      </c>
      <c r="E3828" s="136">
        <f>Ocorrências!E3824</f>
        <v>0</v>
      </c>
      <c r="F3828" s="136">
        <f>Ocorrências!F3824</f>
        <v>0</v>
      </c>
      <c r="G3828" s="135">
        <f>Ocorrências!A3824</f>
        <v>0</v>
      </c>
      <c r="H3828" s="136">
        <f>Ocorrências!H3824</f>
        <v>0</v>
      </c>
    </row>
    <row r="3829" spans="1:8" x14ac:dyDescent="0.2">
      <c r="A3829" s="156">
        <f>Ocorrências!G3825</f>
        <v>0</v>
      </c>
      <c r="B3829" s="136">
        <f>Ocorrências!B3825</f>
        <v>0</v>
      </c>
      <c r="C3829" s="136">
        <f>Ocorrências!C3825</f>
        <v>0</v>
      </c>
      <c r="D3829" s="136">
        <f>Ocorrências!D3825</f>
        <v>0</v>
      </c>
      <c r="E3829" s="136">
        <f>Ocorrências!E3825</f>
        <v>0</v>
      </c>
      <c r="F3829" s="136">
        <f>Ocorrências!F3825</f>
        <v>0</v>
      </c>
      <c r="G3829" s="135">
        <f>Ocorrências!A3825</f>
        <v>0</v>
      </c>
      <c r="H3829" s="136">
        <f>Ocorrências!H3825</f>
        <v>0</v>
      </c>
    </row>
    <row r="3830" spans="1:8" x14ac:dyDescent="0.2">
      <c r="A3830" s="156">
        <f>Ocorrências!G3826</f>
        <v>0</v>
      </c>
      <c r="B3830" s="136">
        <f>Ocorrências!B3826</f>
        <v>0</v>
      </c>
      <c r="C3830" s="136">
        <f>Ocorrências!C3826</f>
        <v>0</v>
      </c>
      <c r="D3830" s="136">
        <f>Ocorrências!D3826</f>
        <v>0</v>
      </c>
      <c r="E3830" s="136">
        <f>Ocorrências!E3826</f>
        <v>0</v>
      </c>
      <c r="F3830" s="136">
        <f>Ocorrências!F3826</f>
        <v>0</v>
      </c>
      <c r="G3830" s="135">
        <f>Ocorrências!A3826</f>
        <v>0</v>
      </c>
      <c r="H3830" s="136">
        <f>Ocorrências!H3826</f>
        <v>0</v>
      </c>
    </row>
    <row r="3831" spans="1:8" x14ac:dyDescent="0.2">
      <c r="A3831" s="156">
        <f>Ocorrências!G3827</f>
        <v>0</v>
      </c>
      <c r="B3831" s="136">
        <f>Ocorrências!B3827</f>
        <v>0</v>
      </c>
      <c r="C3831" s="136">
        <f>Ocorrências!C3827</f>
        <v>0</v>
      </c>
      <c r="D3831" s="136">
        <f>Ocorrências!D3827</f>
        <v>0</v>
      </c>
      <c r="E3831" s="136">
        <f>Ocorrências!E3827</f>
        <v>0</v>
      </c>
      <c r="F3831" s="136">
        <f>Ocorrências!F3827</f>
        <v>0</v>
      </c>
      <c r="G3831" s="135">
        <f>Ocorrências!A3827</f>
        <v>0</v>
      </c>
      <c r="H3831" s="136">
        <f>Ocorrências!H3827</f>
        <v>0</v>
      </c>
    </row>
    <row r="3832" spans="1:8" x14ac:dyDescent="0.2">
      <c r="A3832" s="156">
        <f>Ocorrências!G3828</f>
        <v>0</v>
      </c>
      <c r="B3832" s="136">
        <f>Ocorrências!B3828</f>
        <v>0</v>
      </c>
      <c r="C3832" s="136">
        <f>Ocorrências!C3828</f>
        <v>0</v>
      </c>
      <c r="D3832" s="136">
        <f>Ocorrências!D3828</f>
        <v>0</v>
      </c>
      <c r="E3832" s="136">
        <f>Ocorrências!E3828</f>
        <v>0</v>
      </c>
      <c r="F3832" s="136">
        <f>Ocorrências!F3828</f>
        <v>0</v>
      </c>
      <c r="G3832" s="135">
        <f>Ocorrências!A3828</f>
        <v>0</v>
      </c>
      <c r="H3832" s="136">
        <f>Ocorrências!H3828</f>
        <v>0</v>
      </c>
    </row>
    <row r="3833" spans="1:8" x14ac:dyDescent="0.2">
      <c r="A3833" s="156">
        <f>Ocorrências!G3829</f>
        <v>0</v>
      </c>
      <c r="B3833" s="136">
        <f>Ocorrências!B3829</f>
        <v>0</v>
      </c>
      <c r="C3833" s="136">
        <f>Ocorrências!C3829</f>
        <v>0</v>
      </c>
      <c r="D3833" s="136">
        <f>Ocorrências!D3829</f>
        <v>0</v>
      </c>
      <c r="E3833" s="136">
        <f>Ocorrências!E3829</f>
        <v>0</v>
      </c>
      <c r="F3833" s="136">
        <f>Ocorrências!F3829</f>
        <v>0</v>
      </c>
      <c r="G3833" s="135">
        <f>Ocorrências!A3829</f>
        <v>0</v>
      </c>
      <c r="H3833" s="136">
        <f>Ocorrências!H3829</f>
        <v>0</v>
      </c>
    </row>
    <row r="3834" spans="1:8" x14ac:dyDescent="0.2">
      <c r="A3834" s="156">
        <f>Ocorrências!G3830</f>
        <v>0</v>
      </c>
      <c r="B3834" s="136">
        <f>Ocorrências!B3830</f>
        <v>0</v>
      </c>
      <c r="C3834" s="136">
        <f>Ocorrências!C3830</f>
        <v>0</v>
      </c>
      <c r="D3834" s="136">
        <f>Ocorrências!D3830</f>
        <v>0</v>
      </c>
      <c r="E3834" s="136">
        <f>Ocorrências!E3830</f>
        <v>0</v>
      </c>
      <c r="F3834" s="136">
        <f>Ocorrências!F3830</f>
        <v>0</v>
      </c>
      <c r="G3834" s="135">
        <f>Ocorrências!A3830</f>
        <v>0</v>
      </c>
      <c r="H3834" s="136">
        <f>Ocorrências!H3830</f>
        <v>0</v>
      </c>
    </row>
    <row r="3835" spans="1:8" x14ac:dyDescent="0.2">
      <c r="A3835" s="156">
        <f>Ocorrências!G3831</f>
        <v>0</v>
      </c>
      <c r="B3835" s="136">
        <f>Ocorrências!B3831</f>
        <v>0</v>
      </c>
      <c r="C3835" s="136">
        <f>Ocorrências!C3831</f>
        <v>0</v>
      </c>
      <c r="D3835" s="136">
        <f>Ocorrências!D3831</f>
        <v>0</v>
      </c>
      <c r="E3835" s="136">
        <f>Ocorrências!E3831</f>
        <v>0</v>
      </c>
      <c r="F3835" s="136">
        <f>Ocorrências!F3831</f>
        <v>0</v>
      </c>
      <c r="G3835" s="135">
        <f>Ocorrências!A3831</f>
        <v>0</v>
      </c>
      <c r="H3835" s="136">
        <f>Ocorrências!H3831</f>
        <v>0</v>
      </c>
    </row>
    <row r="3836" spans="1:8" x14ac:dyDescent="0.2">
      <c r="A3836" s="156">
        <f>Ocorrências!G3832</f>
        <v>0</v>
      </c>
      <c r="B3836" s="136">
        <f>Ocorrências!B3832</f>
        <v>0</v>
      </c>
      <c r="C3836" s="136">
        <f>Ocorrências!C3832</f>
        <v>0</v>
      </c>
      <c r="D3836" s="136">
        <f>Ocorrências!D3832</f>
        <v>0</v>
      </c>
      <c r="E3836" s="136">
        <f>Ocorrências!E3832</f>
        <v>0</v>
      </c>
      <c r="F3836" s="136">
        <f>Ocorrências!F3832</f>
        <v>0</v>
      </c>
      <c r="G3836" s="135">
        <f>Ocorrências!A3832</f>
        <v>0</v>
      </c>
      <c r="H3836" s="136">
        <f>Ocorrências!H3832</f>
        <v>0</v>
      </c>
    </row>
    <row r="3837" spans="1:8" x14ac:dyDescent="0.2">
      <c r="A3837" s="156">
        <f>Ocorrências!G3833</f>
        <v>0</v>
      </c>
      <c r="B3837" s="136">
        <f>Ocorrências!B3833</f>
        <v>0</v>
      </c>
      <c r="C3837" s="136">
        <f>Ocorrências!C3833</f>
        <v>0</v>
      </c>
      <c r="D3837" s="136">
        <f>Ocorrências!D3833</f>
        <v>0</v>
      </c>
      <c r="E3837" s="136">
        <f>Ocorrências!E3833</f>
        <v>0</v>
      </c>
      <c r="F3837" s="136">
        <f>Ocorrências!F3833</f>
        <v>0</v>
      </c>
      <c r="G3837" s="135">
        <f>Ocorrências!A3833</f>
        <v>0</v>
      </c>
      <c r="H3837" s="136">
        <f>Ocorrências!H3833</f>
        <v>0</v>
      </c>
    </row>
    <row r="3838" spans="1:8" x14ac:dyDescent="0.2">
      <c r="A3838" s="156">
        <f>Ocorrências!G3834</f>
        <v>0</v>
      </c>
      <c r="B3838" s="136">
        <f>Ocorrências!B3834</f>
        <v>0</v>
      </c>
      <c r="C3838" s="136">
        <f>Ocorrências!C3834</f>
        <v>0</v>
      </c>
      <c r="D3838" s="136">
        <f>Ocorrências!D3834</f>
        <v>0</v>
      </c>
      <c r="E3838" s="136">
        <f>Ocorrências!E3834</f>
        <v>0</v>
      </c>
      <c r="F3838" s="136">
        <f>Ocorrências!F3834</f>
        <v>0</v>
      </c>
      <c r="G3838" s="135">
        <f>Ocorrências!A3834</f>
        <v>0</v>
      </c>
      <c r="H3838" s="136">
        <f>Ocorrências!H3834</f>
        <v>0</v>
      </c>
    </row>
    <row r="3839" spans="1:8" x14ac:dyDescent="0.2">
      <c r="A3839" s="156">
        <f>Ocorrências!G3835</f>
        <v>0</v>
      </c>
      <c r="B3839" s="136">
        <f>Ocorrências!B3835</f>
        <v>0</v>
      </c>
      <c r="C3839" s="136">
        <f>Ocorrências!C3835</f>
        <v>0</v>
      </c>
      <c r="D3839" s="136">
        <f>Ocorrências!D3835</f>
        <v>0</v>
      </c>
      <c r="E3839" s="136">
        <f>Ocorrências!E3835</f>
        <v>0</v>
      </c>
      <c r="F3839" s="136">
        <f>Ocorrências!F3835</f>
        <v>0</v>
      </c>
      <c r="G3839" s="135">
        <f>Ocorrências!A3835</f>
        <v>0</v>
      </c>
      <c r="H3839" s="136">
        <f>Ocorrências!H3835</f>
        <v>0</v>
      </c>
    </row>
    <row r="3840" spans="1:8" x14ac:dyDescent="0.2">
      <c r="A3840" s="156">
        <f>Ocorrências!G3836</f>
        <v>0</v>
      </c>
      <c r="B3840" s="136">
        <f>Ocorrências!B3836</f>
        <v>0</v>
      </c>
      <c r="C3840" s="136">
        <f>Ocorrências!C3836</f>
        <v>0</v>
      </c>
      <c r="D3840" s="136">
        <f>Ocorrências!D3836</f>
        <v>0</v>
      </c>
      <c r="E3840" s="136">
        <f>Ocorrências!E3836</f>
        <v>0</v>
      </c>
      <c r="F3840" s="136">
        <f>Ocorrências!F3836</f>
        <v>0</v>
      </c>
      <c r="G3840" s="135">
        <f>Ocorrências!A3836</f>
        <v>0</v>
      </c>
      <c r="H3840" s="136">
        <f>Ocorrências!H3836</f>
        <v>0</v>
      </c>
    </row>
    <row r="3841" spans="1:8" x14ac:dyDescent="0.2">
      <c r="A3841" s="156">
        <f>Ocorrências!G3837</f>
        <v>0</v>
      </c>
      <c r="B3841" s="136">
        <f>Ocorrências!B3837</f>
        <v>0</v>
      </c>
      <c r="C3841" s="136">
        <f>Ocorrências!C3837</f>
        <v>0</v>
      </c>
      <c r="D3841" s="136">
        <f>Ocorrências!D3837</f>
        <v>0</v>
      </c>
      <c r="E3841" s="136">
        <f>Ocorrências!E3837</f>
        <v>0</v>
      </c>
      <c r="F3841" s="136">
        <f>Ocorrências!F3837</f>
        <v>0</v>
      </c>
      <c r="G3841" s="135">
        <f>Ocorrências!A3837</f>
        <v>0</v>
      </c>
      <c r="H3841" s="136">
        <f>Ocorrências!H3837</f>
        <v>0</v>
      </c>
    </row>
    <row r="3842" spans="1:8" x14ac:dyDescent="0.2">
      <c r="A3842" s="156">
        <f>Ocorrências!G3838</f>
        <v>0</v>
      </c>
      <c r="B3842" s="136">
        <f>Ocorrências!B3838</f>
        <v>0</v>
      </c>
      <c r="C3842" s="136">
        <f>Ocorrências!C3838</f>
        <v>0</v>
      </c>
      <c r="D3842" s="136">
        <f>Ocorrências!D3838</f>
        <v>0</v>
      </c>
      <c r="E3842" s="136">
        <f>Ocorrências!E3838</f>
        <v>0</v>
      </c>
      <c r="F3842" s="136">
        <f>Ocorrências!F3838</f>
        <v>0</v>
      </c>
      <c r="G3842" s="135">
        <f>Ocorrências!A3838</f>
        <v>0</v>
      </c>
      <c r="H3842" s="136">
        <f>Ocorrências!H3838</f>
        <v>0</v>
      </c>
    </row>
    <row r="3843" spans="1:8" x14ac:dyDescent="0.2">
      <c r="A3843" s="156">
        <f>Ocorrências!G3839</f>
        <v>0</v>
      </c>
      <c r="B3843" s="136">
        <f>Ocorrências!B3839</f>
        <v>0</v>
      </c>
      <c r="C3843" s="136">
        <f>Ocorrências!C3839</f>
        <v>0</v>
      </c>
      <c r="D3843" s="136">
        <f>Ocorrências!D3839</f>
        <v>0</v>
      </c>
      <c r="E3843" s="136">
        <f>Ocorrências!E3839</f>
        <v>0</v>
      </c>
      <c r="F3843" s="136">
        <f>Ocorrências!F3839</f>
        <v>0</v>
      </c>
      <c r="G3843" s="135">
        <f>Ocorrências!A3839</f>
        <v>0</v>
      </c>
      <c r="H3843" s="136">
        <f>Ocorrências!H3839</f>
        <v>0</v>
      </c>
    </row>
    <row r="3844" spans="1:8" x14ac:dyDescent="0.2">
      <c r="A3844" s="156">
        <f>Ocorrências!G3840</f>
        <v>0</v>
      </c>
      <c r="B3844" s="136">
        <f>Ocorrências!B3840</f>
        <v>0</v>
      </c>
      <c r="C3844" s="136">
        <f>Ocorrências!C3840</f>
        <v>0</v>
      </c>
      <c r="D3844" s="136">
        <f>Ocorrências!D3840</f>
        <v>0</v>
      </c>
      <c r="E3844" s="136">
        <f>Ocorrências!E3840</f>
        <v>0</v>
      </c>
      <c r="F3844" s="136">
        <f>Ocorrências!F3840</f>
        <v>0</v>
      </c>
      <c r="G3844" s="135">
        <f>Ocorrências!A3840</f>
        <v>0</v>
      </c>
      <c r="H3844" s="136">
        <f>Ocorrências!H3840</f>
        <v>0</v>
      </c>
    </row>
    <row r="3845" spans="1:8" x14ac:dyDescent="0.2">
      <c r="A3845" s="156">
        <f>Ocorrências!G3841</f>
        <v>0</v>
      </c>
      <c r="B3845" s="136">
        <f>Ocorrências!B3841</f>
        <v>0</v>
      </c>
      <c r="C3845" s="136">
        <f>Ocorrências!C3841</f>
        <v>0</v>
      </c>
      <c r="D3845" s="136">
        <f>Ocorrências!D3841</f>
        <v>0</v>
      </c>
      <c r="E3845" s="136">
        <f>Ocorrências!E3841</f>
        <v>0</v>
      </c>
      <c r="F3845" s="136">
        <f>Ocorrências!F3841</f>
        <v>0</v>
      </c>
      <c r="G3845" s="135">
        <f>Ocorrências!A3841</f>
        <v>0</v>
      </c>
      <c r="H3845" s="136">
        <f>Ocorrências!H3841</f>
        <v>0</v>
      </c>
    </row>
    <row r="3846" spans="1:8" x14ac:dyDescent="0.2">
      <c r="A3846" s="156">
        <f>Ocorrências!G3842</f>
        <v>0</v>
      </c>
      <c r="B3846" s="136">
        <f>Ocorrências!B3842</f>
        <v>0</v>
      </c>
      <c r="C3846" s="136">
        <f>Ocorrências!C3842</f>
        <v>0</v>
      </c>
      <c r="D3846" s="136">
        <f>Ocorrências!D3842</f>
        <v>0</v>
      </c>
      <c r="E3846" s="136">
        <f>Ocorrências!E3842</f>
        <v>0</v>
      </c>
      <c r="F3846" s="136">
        <f>Ocorrências!F3842</f>
        <v>0</v>
      </c>
      <c r="G3846" s="135">
        <f>Ocorrências!A3842</f>
        <v>0</v>
      </c>
      <c r="H3846" s="136">
        <f>Ocorrências!H3842</f>
        <v>0</v>
      </c>
    </row>
    <row r="3847" spans="1:8" x14ac:dyDescent="0.2">
      <c r="A3847" s="156">
        <f>Ocorrências!G3843</f>
        <v>0</v>
      </c>
      <c r="B3847" s="136">
        <f>Ocorrências!B3843</f>
        <v>0</v>
      </c>
      <c r="C3847" s="136">
        <f>Ocorrências!C3843</f>
        <v>0</v>
      </c>
      <c r="D3847" s="136">
        <f>Ocorrências!D3843</f>
        <v>0</v>
      </c>
      <c r="E3847" s="136">
        <f>Ocorrências!E3843</f>
        <v>0</v>
      </c>
      <c r="F3847" s="136">
        <f>Ocorrências!F3843</f>
        <v>0</v>
      </c>
      <c r="G3847" s="135">
        <f>Ocorrências!A3843</f>
        <v>0</v>
      </c>
      <c r="H3847" s="136">
        <f>Ocorrências!H3843</f>
        <v>0</v>
      </c>
    </row>
    <row r="3848" spans="1:8" x14ac:dyDescent="0.2">
      <c r="A3848" s="156">
        <f>Ocorrências!G3844</f>
        <v>0</v>
      </c>
      <c r="B3848" s="136">
        <f>Ocorrências!B3844</f>
        <v>0</v>
      </c>
      <c r="C3848" s="136">
        <f>Ocorrências!C3844</f>
        <v>0</v>
      </c>
      <c r="D3848" s="136">
        <f>Ocorrências!D3844</f>
        <v>0</v>
      </c>
      <c r="E3848" s="136">
        <f>Ocorrências!E3844</f>
        <v>0</v>
      </c>
      <c r="F3848" s="136">
        <f>Ocorrências!F3844</f>
        <v>0</v>
      </c>
      <c r="G3848" s="135">
        <f>Ocorrências!A3844</f>
        <v>0</v>
      </c>
      <c r="H3848" s="136">
        <f>Ocorrências!H3844</f>
        <v>0</v>
      </c>
    </row>
    <row r="3849" spans="1:8" x14ac:dyDescent="0.2">
      <c r="A3849" s="156">
        <f>Ocorrências!G3845</f>
        <v>0</v>
      </c>
      <c r="B3849" s="136">
        <f>Ocorrências!B3845</f>
        <v>0</v>
      </c>
      <c r="C3849" s="136">
        <f>Ocorrências!C3845</f>
        <v>0</v>
      </c>
      <c r="D3849" s="136">
        <f>Ocorrências!D3845</f>
        <v>0</v>
      </c>
      <c r="E3849" s="136">
        <f>Ocorrências!E3845</f>
        <v>0</v>
      </c>
      <c r="F3849" s="136">
        <f>Ocorrências!F3845</f>
        <v>0</v>
      </c>
      <c r="G3849" s="135">
        <f>Ocorrências!A3845</f>
        <v>0</v>
      </c>
      <c r="H3849" s="136">
        <f>Ocorrências!H3845</f>
        <v>0</v>
      </c>
    </row>
    <row r="3850" spans="1:8" x14ac:dyDescent="0.2">
      <c r="A3850" s="156">
        <f>Ocorrências!G3846</f>
        <v>0</v>
      </c>
      <c r="B3850" s="136">
        <f>Ocorrências!B3846</f>
        <v>0</v>
      </c>
      <c r="C3850" s="136">
        <f>Ocorrências!C3846</f>
        <v>0</v>
      </c>
      <c r="D3850" s="136">
        <f>Ocorrências!D3846</f>
        <v>0</v>
      </c>
      <c r="E3850" s="136">
        <f>Ocorrências!E3846</f>
        <v>0</v>
      </c>
      <c r="F3850" s="136">
        <f>Ocorrências!F3846</f>
        <v>0</v>
      </c>
      <c r="G3850" s="135">
        <f>Ocorrências!A3846</f>
        <v>0</v>
      </c>
      <c r="H3850" s="136">
        <f>Ocorrências!H3846</f>
        <v>0</v>
      </c>
    </row>
    <row r="3851" spans="1:8" x14ac:dyDescent="0.2">
      <c r="A3851" s="156">
        <f>Ocorrências!G3847</f>
        <v>0</v>
      </c>
      <c r="B3851" s="136">
        <f>Ocorrências!B3847</f>
        <v>0</v>
      </c>
      <c r="C3851" s="136">
        <f>Ocorrências!C3847</f>
        <v>0</v>
      </c>
      <c r="D3851" s="136">
        <f>Ocorrências!D3847</f>
        <v>0</v>
      </c>
      <c r="E3851" s="136">
        <f>Ocorrências!E3847</f>
        <v>0</v>
      </c>
      <c r="F3851" s="136">
        <f>Ocorrências!F3847</f>
        <v>0</v>
      </c>
      <c r="G3851" s="135">
        <f>Ocorrências!A3847</f>
        <v>0</v>
      </c>
      <c r="H3851" s="136">
        <f>Ocorrências!H3847</f>
        <v>0</v>
      </c>
    </row>
    <row r="3852" spans="1:8" x14ac:dyDescent="0.2">
      <c r="A3852" s="156">
        <f>Ocorrências!G3848</f>
        <v>0</v>
      </c>
      <c r="B3852" s="136">
        <f>Ocorrências!B3848</f>
        <v>0</v>
      </c>
      <c r="C3852" s="136">
        <f>Ocorrências!C3848</f>
        <v>0</v>
      </c>
      <c r="D3852" s="136">
        <f>Ocorrências!D3848</f>
        <v>0</v>
      </c>
      <c r="E3852" s="136">
        <f>Ocorrências!E3848</f>
        <v>0</v>
      </c>
      <c r="F3852" s="136">
        <f>Ocorrências!F3848</f>
        <v>0</v>
      </c>
      <c r="G3852" s="135">
        <f>Ocorrências!A3848</f>
        <v>0</v>
      </c>
      <c r="H3852" s="136">
        <f>Ocorrências!H3848</f>
        <v>0</v>
      </c>
    </row>
    <row r="3853" spans="1:8" x14ac:dyDescent="0.2">
      <c r="A3853" s="156">
        <f>Ocorrências!G3849</f>
        <v>0</v>
      </c>
      <c r="B3853" s="136">
        <f>Ocorrências!B3849</f>
        <v>0</v>
      </c>
      <c r="C3853" s="136">
        <f>Ocorrências!C3849</f>
        <v>0</v>
      </c>
      <c r="D3853" s="136">
        <f>Ocorrências!D3849</f>
        <v>0</v>
      </c>
      <c r="E3853" s="136">
        <f>Ocorrências!E3849</f>
        <v>0</v>
      </c>
      <c r="F3853" s="136">
        <f>Ocorrências!F3849</f>
        <v>0</v>
      </c>
      <c r="G3853" s="135">
        <f>Ocorrências!A3849</f>
        <v>0</v>
      </c>
      <c r="H3853" s="136">
        <f>Ocorrências!H3849</f>
        <v>0</v>
      </c>
    </row>
    <row r="3854" spans="1:8" x14ac:dyDescent="0.2">
      <c r="A3854" s="156">
        <f>Ocorrências!G3850</f>
        <v>0</v>
      </c>
      <c r="B3854" s="136">
        <f>Ocorrências!B3850</f>
        <v>0</v>
      </c>
      <c r="C3854" s="136">
        <f>Ocorrências!C3850</f>
        <v>0</v>
      </c>
      <c r="D3854" s="136">
        <f>Ocorrências!D3850</f>
        <v>0</v>
      </c>
      <c r="E3854" s="136">
        <f>Ocorrências!E3850</f>
        <v>0</v>
      </c>
      <c r="F3854" s="136">
        <f>Ocorrências!F3850</f>
        <v>0</v>
      </c>
      <c r="G3854" s="135">
        <f>Ocorrências!A3850</f>
        <v>0</v>
      </c>
      <c r="H3854" s="136">
        <f>Ocorrências!H3850</f>
        <v>0</v>
      </c>
    </row>
    <row r="3855" spans="1:8" x14ac:dyDescent="0.2">
      <c r="A3855" s="156">
        <f>Ocorrências!G3851</f>
        <v>0</v>
      </c>
      <c r="B3855" s="136">
        <f>Ocorrências!B3851</f>
        <v>0</v>
      </c>
      <c r="C3855" s="136">
        <f>Ocorrências!C3851</f>
        <v>0</v>
      </c>
      <c r="D3855" s="136">
        <f>Ocorrências!D3851</f>
        <v>0</v>
      </c>
      <c r="E3855" s="136">
        <f>Ocorrências!E3851</f>
        <v>0</v>
      </c>
      <c r="F3855" s="136">
        <f>Ocorrências!F3851</f>
        <v>0</v>
      </c>
      <c r="G3855" s="135">
        <f>Ocorrências!A3851</f>
        <v>0</v>
      </c>
      <c r="H3855" s="136">
        <f>Ocorrências!H3851</f>
        <v>0</v>
      </c>
    </row>
    <row r="3856" spans="1:8" x14ac:dyDescent="0.2">
      <c r="A3856" s="156">
        <f>Ocorrências!G3852</f>
        <v>0</v>
      </c>
      <c r="B3856" s="136">
        <f>Ocorrências!B3852</f>
        <v>0</v>
      </c>
      <c r="C3856" s="136">
        <f>Ocorrências!C3852</f>
        <v>0</v>
      </c>
      <c r="D3856" s="136">
        <f>Ocorrências!D3852</f>
        <v>0</v>
      </c>
      <c r="E3856" s="136">
        <f>Ocorrências!E3852</f>
        <v>0</v>
      </c>
      <c r="F3856" s="136">
        <f>Ocorrências!F3852</f>
        <v>0</v>
      </c>
      <c r="G3856" s="135">
        <f>Ocorrências!A3852</f>
        <v>0</v>
      </c>
      <c r="H3856" s="136">
        <f>Ocorrências!H3852</f>
        <v>0</v>
      </c>
    </row>
    <row r="3857" spans="1:8" x14ac:dyDescent="0.2">
      <c r="A3857" s="156">
        <f>Ocorrências!G3853</f>
        <v>0</v>
      </c>
      <c r="B3857" s="136">
        <f>Ocorrências!B3853</f>
        <v>0</v>
      </c>
      <c r="C3857" s="136">
        <f>Ocorrências!C3853</f>
        <v>0</v>
      </c>
      <c r="D3857" s="136">
        <f>Ocorrências!D3853</f>
        <v>0</v>
      </c>
      <c r="E3857" s="136">
        <f>Ocorrências!E3853</f>
        <v>0</v>
      </c>
      <c r="F3857" s="136">
        <f>Ocorrências!F3853</f>
        <v>0</v>
      </c>
      <c r="G3857" s="135">
        <f>Ocorrências!A3853</f>
        <v>0</v>
      </c>
      <c r="H3857" s="136">
        <f>Ocorrências!H3853</f>
        <v>0</v>
      </c>
    </row>
    <row r="3858" spans="1:8" x14ac:dyDescent="0.2">
      <c r="A3858" s="156">
        <f>Ocorrências!G3854</f>
        <v>0</v>
      </c>
      <c r="B3858" s="136">
        <f>Ocorrências!B3854</f>
        <v>0</v>
      </c>
      <c r="C3858" s="136">
        <f>Ocorrências!C3854</f>
        <v>0</v>
      </c>
      <c r="D3858" s="136">
        <f>Ocorrências!D3854</f>
        <v>0</v>
      </c>
      <c r="E3858" s="136">
        <f>Ocorrências!E3854</f>
        <v>0</v>
      </c>
      <c r="F3858" s="136">
        <f>Ocorrências!F3854</f>
        <v>0</v>
      </c>
      <c r="G3858" s="135">
        <f>Ocorrências!A3854</f>
        <v>0</v>
      </c>
      <c r="H3858" s="136">
        <f>Ocorrências!H3854</f>
        <v>0</v>
      </c>
    </row>
    <row r="3859" spans="1:8" x14ac:dyDescent="0.2">
      <c r="A3859" s="156">
        <f>Ocorrências!G3855</f>
        <v>0</v>
      </c>
      <c r="B3859" s="136">
        <f>Ocorrências!B3855</f>
        <v>0</v>
      </c>
      <c r="C3859" s="136">
        <f>Ocorrências!C3855</f>
        <v>0</v>
      </c>
      <c r="D3859" s="136">
        <f>Ocorrências!D3855</f>
        <v>0</v>
      </c>
      <c r="E3859" s="136">
        <f>Ocorrências!E3855</f>
        <v>0</v>
      </c>
      <c r="F3859" s="136">
        <f>Ocorrências!F3855</f>
        <v>0</v>
      </c>
      <c r="G3859" s="135">
        <f>Ocorrências!A3855</f>
        <v>0</v>
      </c>
      <c r="H3859" s="136">
        <f>Ocorrências!H3855</f>
        <v>0</v>
      </c>
    </row>
    <row r="3860" spans="1:8" x14ac:dyDescent="0.2">
      <c r="A3860" s="156">
        <f>Ocorrências!G3856</f>
        <v>0</v>
      </c>
      <c r="B3860" s="136">
        <f>Ocorrências!B3856</f>
        <v>0</v>
      </c>
      <c r="C3860" s="136">
        <f>Ocorrências!C3856</f>
        <v>0</v>
      </c>
      <c r="D3860" s="136">
        <f>Ocorrências!D3856</f>
        <v>0</v>
      </c>
      <c r="E3860" s="136">
        <f>Ocorrências!E3856</f>
        <v>0</v>
      </c>
      <c r="F3860" s="136">
        <f>Ocorrências!F3856</f>
        <v>0</v>
      </c>
      <c r="G3860" s="135">
        <f>Ocorrências!A3856</f>
        <v>0</v>
      </c>
      <c r="H3860" s="136">
        <f>Ocorrências!H3856</f>
        <v>0</v>
      </c>
    </row>
    <row r="3861" spans="1:8" x14ac:dyDescent="0.2">
      <c r="A3861" s="156">
        <f>Ocorrências!G3857</f>
        <v>0</v>
      </c>
      <c r="B3861" s="136">
        <f>Ocorrências!B3857</f>
        <v>0</v>
      </c>
      <c r="C3861" s="136">
        <f>Ocorrências!C3857</f>
        <v>0</v>
      </c>
      <c r="D3861" s="136">
        <f>Ocorrências!D3857</f>
        <v>0</v>
      </c>
      <c r="E3861" s="136">
        <f>Ocorrências!E3857</f>
        <v>0</v>
      </c>
      <c r="F3861" s="136">
        <f>Ocorrências!F3857</f>
        <v>0</v>
      </c>
      <c r="G3861" s="135">
        <f>Ocorrências!A3857</f>
        <v>0</v>
      </c>
      <c r="H3861" s="136">
        <f>Ocorrências!H3857</f>
        <v>0</v>
      </c>
    </row>
    <row r="3862" spans="1:8" x14ac:dyDescent="0.2">
      <c r="A3862" s="156">
        <f>Ocorrências!G3858</f>
        <v>0</v>
      </c>
      <c r="B3862" s="136">
        <f>Ocorrências!B3858</f>
        <v>0</v>
      </c>
      <c r="C3862" s="136">
        <f>Ocorrências!C3858</f>
        <v>0</v>
      </c>
      <c r="D3862" s="136">
        <f>Ocorrências!D3858</f>
        <v>0</v>
      </c>
      <c r="E3862" s="136">
        <f>Ocorrências!E3858</f>
        <v>0</v>
      </c>
      <c r="F3862" s="136">
        <f>Ocorrências!F3858</f>
        <v>0</v>
      </c>
      <c r="G3862" s="135">
        <f>Ocorrências!A3858</f>
        <v>0</v>
      </c>
      <c r="H3862" s="136">
        <f>Ocorrências!H3858</f>
        <v>0</v>
      </c>
    </row>
    <row r="3863" spans="1:8" x14ac:dyDescent="0.2">
      <c r="A3863" s="156">
        <f>Ocorrências!G3859</f>
        <v>0</v>
      </c>
      <c r="B3863" s="136">
        <f>Ocorrências!B3859</f>
        <v>0</v>
      </c>
      <c r="C3863" s="136">
        <f>Ocorrências!C3859</f>
        <v>0</v>
      </c>
      <c r="D3863" s="136">
        <f>Ocorrências!D3859</f>
        <v>0</v>
      </c>
      <c r="E3863" s="136">
        <f>Ocorrências!E3859</f>
        <v>0</v>
      </c>
      <c r="F3863" s="136">
        <f>Ocorrências!F3859</f>
        <v>0</v>
      </c>
      <c r="G3863" s="135">
        <f>Ocorrências!A3859</f>
        <v>0</v>
      </c>
      <c r="H3863" s="136">
        <f>Ocorrências!H3859</f>
        <v>0</v>
      </c>
    </row>
    <row r="3864" spans="1:8" x14ac:dyDescent="0.2">
      <c r="A3864" s="156">
        <f>Ocorrências!G3860</f>
        <v>0</v>
      </c>
      <c r="B3864" s="136">
        <f>Ocorrências!B3860</f>
        <v>0</v>
      </c>
      <c r="C3864" s="136">
        <f>Ocorrências!C3860</f>
        <v>0</v>
      </c>
      <c r="D3864" s="136">
        <f>Ocorrências!D3860</f>
        <v>0</v>
      </c>
      <c r="E3864" s="136">
        <f>Ocorrências!E3860</f>
        <v>0</v>
      </c>
      <c r="F3864" s="136">
        <f>Ocorrências!F3860</f>
        <v>0</v>
      </c>
      <c r="G3864" s="135">
        <f>Ocorrências!A3860</f>
        <v>0</v>
      </c>
      <c r="H3864" s="136">
        <f>Ocorrências!H3860</f>
        <v>0</v>
      </c>
    </row>
    <row r="3865" spans="1:8" x14ac:dyDescent="0.2">
      <c r="A3865" s="156">
        <f>Ocorrências!G3861</f>
        <v>0</v>
      </c>
      <c r="B3865" s="136">
        <f>Ocorrências!B3861</f>
        <v>0</v>
      </c>
      <c r="C3865" s="136">
        <f>Ocorrências!C3861</f>
        <v>0</v>
      </c>
      <c r="D3865" s="136">
        <f>Ocorrências!D3861</f>
        <v>0</v>
      </c>
      <c r="E3865" s="136">
        <f>Ocorrências!E3861</f>
        <v>0</v>
      </c>
      <c r="F3865" s="136">
        <f>Ocorrências!F3861</f>
        <v>0</v>
      </c>
      <c r="G3865" s="135">
        <f>Ocorrências!A3861</f>
        <v>0</v>
      </c>
      <c r="H3865" s="136">
        <f>Ocorrências!H3861</f>
        <v>0</v>
      </c>
    </row>
    <row r="3866" spans="1:8" x14ac:dyDescent="0.2">
      <c r="A3866" s="156">
        <f>Ocorrências!G3862</f>
        <v>0</v>
      </c>
      <c r="B3866" s="136">
        <f>Ocorrências!B3862</f>
        <v>0</v>
      </c>
      <c r="C3866" s="136">
        <f>Ocorrências!C3862</f>
        <v>0</v>
      </c>
      <c r="D3866" s="136">
        <f>Ocorrências!D3862</f>
        <v>0</v>
      </c>
      <c r="E3866" s="136">
        <f>Ocorrências!E3862</f>
        <v>0</v>
      </c>
      <c r="F3866" s="136">
        <f>Ocorrências!F3862</f>
        <v>0</v>
      </c>
      <c r="G3866" s="135">
        <f>Ocorrências!A3862</f>
        <v>0</v>
      </c>
      <c r="H3866" s="136">
        <f>Ocorrências!H3862</f>
        <v>0</v>
      </c>
    </row>
    <row r="3867" spans="1:8" x14ac:dyDescent="0.2">
      <c r="A3867" s="156">
        <f>Ocorrências!G3863</f>
        <v>0</v>
      </c>
      <c r="B3867" s="136">
        <f>Ocorrências!B3863</f>
        <v>0</v>
      </c>
      <c r="C3867" s="136">
        <f>Ocorrências!C3863</f>
        <v>0</v>
      </c>
      <c r="D3867" s="136">
        <f>Ocorrências!D3863</f>
        <v>0</v>
      </c>
      <c r="E3867" s="136">
        <f>Ocorrências!E3863</f>
        <v>0</v>
      </c>
      <c r="F3867" s="136">
        <f>Ocorrências!F3863</f>
        <v>0</v>
      </c>
      <c r="G3867" s="135">
        <f>Ocorrências!A3863</f>
        <v>0</v>
      </c>
      <c r="H3867" s="136">
        <f>Ocorrências!H3863</f>
        <v>0</v>
      </c>
    </row>
    <row r="3868" spans="1:8" x14ac:dyDescent="0.2">
      <c r="A3868" s="156">
        <f>Ocorrências!G3864</f>
        <v>0</v>
      </c>
      <c r="B3868" s="136">
        <f>Ocorrências!B3864</f>
        <v>0</v>
      </c>
      <c r="C3868" s="136">
        <f>Ocorrências!C3864</f>
        <v>0</v>
      </c>
      <c r="D3868" s="136">
        <f>Ocorrências!D3864</f>
        <v>0</v>
      </c>
      <c r="E3868" s="136">
        <f>Ocorrências!E3864</f>
        <v>0</v>
      </c>
      <c r="F3868" s="136">
        <f>Ocorrências!F3864</f>
        <v>0</v>
      </c>
      <c r="G3868" s="135">
        <f>Ocorrências!A3864</f>
        <v>0</v>
      </c>
      <c r="H3868" s="136">
        <f>Ocorrências!H3864</f>
        <v>0</v>
      </c>
    </row>
    <row r="3869" spans="1:8" x14ac:dyDescent="0.2">
      <c r="A3869" s="156">
        <f>Ocorrências!G3865</f>
        <v>0</v>
      </c>
      <c r="B3869" s="136">
        <f>Ocorrências!B3865</f>
        <v>0</v>
      </c>
      <c r="C3869" s="136">
        <f>Ocorrências!C3865</f>
        <v>0</v>
      </c>
      <c r="D3869" s="136">
        <f>Ocorrências!D3865</f>
        <v>0</v>
      </c>
      <c r="E3869" s="136">
        <f>Ocorrências!E3865</f>
        <v>0</v>
      </c>
      <c r="F3869" s="136">
        <f>Ocorrências!F3865</f>
        <v>0</v>
      </c>
      <c r="G3869" s="135">
        <f>Ocorrências!A3865</f>
        <v>0</v>
      </c>
      <c r="H3869" s="136">
        <f>Ocorrências!H3865</f>
        <v>0</v>
      </c>
    </row>
    <row r="3870" spans="1:8" x14ac:dyDescent="0.2">
      <c r="A3870" s="156">
        <f>Ocorrências!G3866</f>
        <v>0</v>
      </c>
      <c r="B3870" s="136">
        <f>Ocorrências!B3866</f>
        <v>0</v>
      </c>
      <c r="C3870" s="136">
        <f>Ocorrências!C3866</f>
        <v>0</v>
      </c>
      <c r="D3870" s="136">
        <f>Ocorrências!D3866</f>
        <v>0</v>
      </c>
      <c r="E3870" s="136">
        <f>Ocorrências!E3866</f>
        <v>0</v>
      </c>
      <c r="F3870" s="136">
        <f>Ocorrências!F3866</f>
        <v>0</v>
      </c>
      <c r="G3870" s="135">
        <f>Ocorrências!A3866</f>
        <v>0</v>
      </c>
      <c r="H3870" s="136">
        <f>Ocorrências!H3866</f>
        <v>0</v>
      </c>
    </row>
    <row r="3871" spans="1:8" x14ac:dyDescent="0.2">
      <c r="A3871" s="156">
        <f>Ocorrências!G3867</f>
        <v>0</v>
      </c>
      <c r="B3871" s="136">
        <f>Ocorrências!B3867</f>
        <v>0</v>
      </c>
      <c r="C3871" s="136">
        <f>Ocorrências!C3867</f>
        <v>0</v>
      </c>
      <c r="D3871" s="136">
        <f>Ocorrências!D3867</f>
        <v>0</v>
      </c>
      <c r="E3871" s="136">
        <f>Ocorrências!E3867</f>
        <v>0</v>
      </c>
      <c r="F3871" s="136">
        <f>Ocorrências!F3867</f>
        <v>0</v>
      </c>
      <c r="G3871" s="135">
        <f>Ocorrências!A3867</f>
        <v>0</v>
      </c>
      <c r="H3871" s="136">
        <f>Ocorrências!H3867</f>
        <v>0</v>
      </c>
    </row>
    <row r="3872" spans="1:8" x14ac:dyDescent="0.2">
      <c r="A3872" s="156">
        <f>Ocorrências!G3868</f>
        <v>0</v>
      </c>
      <c r="B3872" s="136">
        <f>Ocorrências!B3868</f>
        <v>0</v>
      </c>
      <c r="C3872" s="136">
        <f>Ocorrências!C3868</f>
        <v>0</v>
      </c>
      <c r="D3872" s="136">
        <f>Ocorrências!D3868</f>
        <v>0</v>
      </c>
      <c r="E3872" s="136">
        <f>Ocorrências!E3868</f>
        <v>0</v>
      </c>
      <c r="F3872" s="136">
        <f>Ocorrências!F3868</f>
        <v>0</v>
      </c>
      <c r="G3872" s="135">
        <f>Ocorrências!A3868</f>
        <v>0</v>
      </c>
      <c r="H3872" s="136">
        <f>Ocorrências!H3868</f>
        <v>0</v>
      </c>
    </row>
    <row r="3873" spans="1:8" x14ac:dyDescent="0.2">
      <c r="A3873" s="156">
        <f>Ocorrências!G3869</f>
        <v>0</v>
      </c>
      <c r="B3873" s="136">
        <f>Ocorrências!B3869</f>
        <v>0</v>
      </c>
      <c r="C3873" s="136">
        <f>Ocorrências!C3869</f>
        <v>0</v>
      </c>
      <c r="D3873" s="136">
        <f>Ocorrências!D3869</f>
        <v>0</v>
      </c>
      <c r="E3873" s="136">
        <f>Ocorrências!E3869</f>
        <v>0</v>
      </c>
      <c r="F3873" s="136">
        <f>Ocorrências!F3869</f>
        <v>0</v>
      </c>
      <c r="G3873" s="135">
        <f>Ocorrências!A3869</f>
        <v>0</v>
      </c>
      <c r="H3873" s="136">
        <f>Ocorrências!H3869</f>
        <v>0</v>
      </c>
    </row>
    <row r="3874" spans="1:8" x14ac:dyDescent="0.2">
      <c r="A3874" s="156">
        <f>Ocorrências!G3870</f>
        <v>0</v>
      </c>
      <c r="B3874" s="136">
        <f>Ocorrências!B3870</f>
        <v>0</v>
      </c>
      <c r="C3874" s="136">
        <f>Ocorrências!C3870</f>
        <v>0</v>
      </c>
      <c r="D3874" s="136">
        <f>Ocorrências!D3870</f>
        <v>0</v>
      </c>
      <c r="E3874" s="136">
        <f>Ocorrências!E3870</f>
        <v>0</v>
      </c>
      <c r="F3874" s="136">
        <f>Ocorrências!F3870</f>
        <v>0</v>
      </c>
      <c r="G3874" s="135">
        <f>Ocorrências!A3870</f>
        <v>0</v>
      </c>
      <c r="H3874" s="136">
        <f>Ocorrências!H3870</f>
        <v>0</v>
      </c>
    </row>
    <row r="3875" spans="1:8" x14ac:dyDescent="0.2">
      <c r="A3875" s="156">
        <f>Ocorrências!G3871</f>
        <v>0</v>
      </c>
      <c r="B3875" s="136">
        <f>Ocorrências!B3871</f>
        <v>0</v>
      </c>
      <c r="C3875" s="136">
        <f>Ocorrências!C3871</f>
        <v>0</v>
      </c>
      <c r="D3875" s="136">
        <f>Ocorrências!D3871</f>
        <v>0</v>
      </c>
      <c r="E3875" s="136">
        <f>Ocorrências!E3871</f>
        <v>0</v>
      </c>
      <c r="F3875" s="136">
        <f>Ocorrências!F3871</f>
        <v>0</v>
      </c>
      <c r="G3875" s="135">
        <f>Ocorrências!A3871</f>
        <v>0</v>
      </c>
      <c r="H3875" s="136">
        <f>Ocorrências!H3871</f>
        <v>0</v>
      </c>
    </row>
    <row r="3876" spans="1:8" x14ac:dyDescent="0.2">
      <c r="A3876" s="156">
        <f>Ocorrências!G3872</f>
        <v>0</v>
      </c>
      <c r="B3876" s="136">
        <f>Ocorrências!B3872</f>
        <v>0</v>
      </c>
      <c r="C3876" s="136">
        <f>Ocorrências!C3872</f>
        <v>0</v>
      </c>
      <c r="D3876" s="136">
        <f>Ocorrências!D3872</f>
        <v>0</v>
      </c>
      <c r="E3876" s="136">
        <f>Ocorrências!E3872</f>
        <v>0</v>
      </c>
      <c r="F3876" s="136">
        <f>Ocorrências!F3872</f>
        <v>0</v>
      </c>
      <c r="G3876" s="135">
        <f>Ocorrências!A3872</f>
        <v>0</v>
      </c>
      <c r="H3876" s="136">
        <f>Ocorrências!H3872</f>
        <v>0</v>
      </c>
    </row>
    <row r="3877" spans="1:8" x14ac:dyDescent="0.2">
      <c r="A3877" s="156">
        <f>Ocorrências!G3873</f>
        <v>0</v>
      </c>
      <c r="B3877" s="136">
        <f>Ocorrências!B3873</f>
        <v>0</v>
      </c>
      <c r="C3877" s="136">
        <f>Ocorrências!C3873</f>
        <v>0</v>
      </c>
      <c r="D3877" s="136">
        <f>Ocorrências!D3873</f>
        <v>0</v>
      </c>
      <c r="E3877" s="136">
        <f>Ocorrências!E3873</f>
        <v>0</v>
      </c>
      <c r="F3877" s="136">
        <f>Ocorrências!F3873</f>
        <v>0</v>
      </c>
      <c r="G3877" s="135">
        <f>Ocorrências!A3873</f>
        <v>0</v>
      </c>
      <c r="H3877" s="136">
        <f>Ocorrências!H3873</f>
        <v>0</v>
      </c>
    </row>
    <row r="3878" spans="1:8" x14ac:dyDescent="0.2">
      <c r="A3878" s="156">
        <f>Ocorrências!G3874</f>
        <v>0</v>
      </c>
      <c r="B3878" s="136">
        <f>Ocorrências!B3874</f>
        <v>0</v>
      </c>
      <c r="C3878" s="136">
        <f>Ocorrências!C3874</f>
        <v>0</v>
      </c>
      <c r="D3878" s="136">
        <f>Ocorrências!D3874</f>
        <v>0</v>
      </c>
      <c r="E3878" s="136">
        <f>Ocorrências!E3874</f>
        <v>0</v>
      </c>
      <c r="F3878" s="136">
        <f>Ocorrências!F3874</f>
        <v>0</v>
      </c>
      <c r="G3878" s="135">
        <f>Ocorrências!A3874</f>
        <v>0</v>
      </c>
      <c r="H3878" s="136">
        <f>Ocorrências!H3874</f>
        <v>0</v>
      </c>
    </row>
    <row r="3879" spans="1:8" x14ac:dyDescent="0.2">
      <c r="A3879" s="156">
        <f>Ocorrências!G3875</f>
        <v>0</v>
      </c>
      <c r="B3879" s="136">
        <f>Ocorrências!B3875</f>
        <v>0</v>
      </c>
      <c r="C3879" s="136">
        <f>Ocorrências!C3875</f>
        <v>0</v>
      </c>
      <c r="D3879" s="136">
        <f>Ocorrências!D3875</f>
        <v>0</v>
      </c>
      <c r="E3879" s="136">
        <f>Ocorrências!E3875</f>
        <v>0</v>
      </c>
      <c r="F3879" s="136">
        <f>Ocorrências!F3875</f>
        <v>0</v>
      </c>
      <c r="G3879" s="135">
        <f>Ocorrências!A3875</f>
        <v>0</v>
      </c>
      <c r="H3879" s="136">
        <f>Ocorrências!H3875</f>
        <v>0</v>
      </c>
    </row>
    <row r="3880" spans="1:8" x14ac:dyDescent="0.2">
      <c r="A3880" s="156">
        <f>Ocorrências!G3876</f>
        <v>0</v>
      </c>
      <c r="B3880" s="136">
        <f>Ocorrências!B3876</f>
        <v>0</v>
      </c>
      <c r="C3880" s="136">
        <f>Ocorrências!C3876</f>
        <v>0</v>
      </c>
      <c r="D3880" s="136">
        <f>Ocorrências!D3876</f>
        <v>0</v>
      </c>
      <c r="E3880" s="136">
        <f>Ocorrências!E3876</f>
        <v>0</v>
      </c>
      <c r="F3880" s="136">
        <f>Ocorrências!F3876</f>
        <v>0</v>
      </c>
      <c r="G3880" s="135">
        <f>Ocorrências!A3876</f>
        <v>0</v>
      </c>
      <c r="H3880" s="136">
        <f>Ocorrências!H3876</f>
        <v>0</v>
      </c>
    </row>
    <row r="3881" spans="1:8" x14ac:dyDescent="0.2">
      <c r="A3881" s="156">
        <f>Ocorrências!G3877</f>
        <v>0</v>
      </c>
      <c r="B3881" s="136">
        <f>Ocorrências!B3877</f>
        <v>0</v>
      </c>
      <c r="C3881" s="136">
        <f>Ocorrências!C3877</f>
        <v>0</v>
      </c>
      <c r="D3881" s="136">
        <f>Ocorrências!D3877</f>
        <v>0</v>
      </c>
      <c r="E3881" s="136">
        <f>Ocorrências!E3877</f>
        <v>0</v>
      </c>
      <c r="F3881" s="136">
        <f>Ocorrências!F3877</f>
        <v>0</v>
      </c>
      <c r="G3881" s="135">
        <f>Ocorrências!A3877</f>
        <v>0</v>
      </c>
      <c r="H3881" s="136">
        <f>Ocorrências!H3877</f>
        <v>0</v>
      </c>
    </row>
    <row r="3882" spans="1:8" x14ac:dyDescent="0.2">
      <c r="A3882" s="156">
        <f>Ocorrências!G3878</f>
        <v>0</v>
      </c>
      <c r="B3882" s="136">
        <f>Ocorrências!B3878</f>
        <v>0</v>
      </c>
      <c r="C3882" s="136">
        <f>Ocorrências!C3878</f>
        <v>0</v>
      </c>
      <c r="D3882" s="136">
        <f>Ocorrências!D3878</f>
        <v>0</v>
      </c>
      <c r="E3882" s="136">
        <f>Ocorrências!E3878</f>
        <v>0</v>
      </c>
      <c r="F3882" s="136">
        <f>Ocorrências!F3878</f>
        <v>0</v>
      </c>
      <c r="G3882" s="135">
        <f>Ocorrências!A3878</f>
        <v>0</v>
      </c>
      <c r="H3882" s="136">
        <f>Ocorrências!H3878</f>
        <v>0</v>
      </c>
    </row>
    <row r="3883" spans="1:8" x14ac:dyDescent="0.2">
      <c r="A3883" s="156">
        <f>Ocorrências!G3879</f>
        <v>0</v>
      </c>
      <c r="B3883" s="136">
        <f>Ocorrências!B3879</f>
        <v>0</v>
      </c>
      <c r="C3883" s="136">
        <f>Ocorrências!C3879</f>
        <v>0</v>
      </c>
      <c r="D3883" s="136">
        <f>Ocorrências!D3879</f>
        <v>0</v>
      </c>
      <c r="E3883" s="136">
        <f>Ocorrências!E3879</f>
        <v>0</v>
      </c>
      <c r="F3883" s="136">
        <f>Ocorrências!F3879</f>
        <v>0</v>
      </c>
      <c r="G3883" s="135">
        <f>Ocorrências!A3879</f>
        <v>0</v>
      </c>
      <c r="H3883" s="136">
        <f>Ocorrências!H3879</f>
        <v>0</v>
      </c>
    </row>
    <row r="3884" spans="1:8" x14ac:dyDescent="0.2">
      <c r="A3884" s="156">
        <f>Ocorrências!G3880</f>
        <v>0</v>
      </c>
      <c r="B3884" s="136">
        <f>Ocorrências!B3880</f>
        <v>0</v>
      </c>
      <c r="C3884" s="136">
        <f>Ocorrências!C3880</f>
        <v>0</v>
      </c>
      <c r="D3884" s="136">
        <f>Ocorrências!D3880</f>
        <v>0</v>
      </c>
      <c r="E3884" s="136">
        <f>Ocorrências!E3880</f>
        <v>0</v>
      </c>
      <c r="F3884" s="136">
        <f>Ocorrências!F3880</f>
        <v>0</v>
      </c>
      <c r="G3884" s="135">
        <f>Ocorrências!A3880</f>
        <v>0</v>
      </c>
      <c r="H3884" s="136">
        <f>Ocorrências!H3880</f>
        <v>0</v>
      </c>
    </row>
    <row r="3885" spans="1:8" x14ac:dyDescent="0.2">
      <c r="A3885" s="156">
        <f>Ocorrências!G3881</f>
        <v>0</v>
      </c>
      <c r="B3885" s="136">
        <f>Ocorrências!B3881</f>
        <v>0</v>
      </c>
      <c r="C3885" s="136">
        <f>Ocorrências!C3881</f>
        <v>0</v>
      </c>
      <c r="D3885" s="136">
        <f>Ocorrências!D3881</f>
        <v>0</v>
      </c>
      <c r="E3885" s="136">
        <f>Ocorrências!E3881</f>
        <v>0</v>
      </c>
      <c r="F3885" s="136">
        <f>Ocorrências!F3881</f>
        <v>0</v>
      </c>
      <c r="G3885" s="135">
        <f>Ocorrências!A3881</f>
        <v>0</v>
      </c>
      <c r="H3885" s="136">
        <f>Ocorrências!H3881</f>
        <v>0</v>
      </c>
    </row>
    <row r="3886" spans="1:8" x14ac:dyDescent="0.2">
      <c r="A3886" s="156">
        <f>Ocorrências!G3882</f>
        <v>0</v>
      </c>
      <c r="B3886" s="136">
        <f>Ocorrências!B3882</f>
        <v>0</v>
      </c>
      <c r="C3886" s="136">
        <f>Ocorrências!C3882</f>
        <v>0</v>
      </c>
      <c r="D3886" s="136">
        <f>Ocorrências!D3882</f>
        <v>0</v>
      </c>
      <c r="E3886" s="136">
        <f>Ocorrências!E3882</f>
        <v>0</v>
      </c>
      <c r="F3886" s="136">
        <f>Ocorrências!F3882</f>
        <v>0</v>
      </c>
      <c r="G3886" s="135">
        <f>Ocorrências!A3882</f>
        <v>0</v>
      </c>
      <c r="H3886" s="136">
        <f>Ocorrências!H3882</f>
        <v>0</v>
      </c>
    </row>
    <row r="3887" spans="1:8" x14ac:dyDescent="0.2">
      <c r="A3887" s="156">
        <f>Ocorrências!G3883</f>
        <v>0</v>
      </c>
      <c r="B3887" s="136">
        <f>Ocorrências!B3883</f>
        <v>0</v>
      </c>
      <c r="C3887" s="136">
        <f>Ocorrências!C3883</f>
        <v>0</v>
      </c>
      <c r="D3887" s="136">
        <f>Ocorrências!D3883</f>
        <v>0</v>
      </c>
      <c r="E3887" s="136">
        <f>Ocorrências!E3883</f>
        <v>0</v>
      </c>
      <c r="F3887" s="136">
        <f>Ocorrências!F3883</f>
        <v>0</v>
      </c>
      <c r="G3887" s="135">
        <f>Ocorrências!A3883</f>
        <v>0</v>
      </c>
      <c r="H3887" s="136">
        <f>Ocorrências!H3883</f>
        <v>0</v>
      </c>
    </row>
    <row r="3888" spans="1:8" x14ac:dyDescent="0.2">
      <c r="A3888" s="156">
        <f>Ocorrências!G3884</f>
        <v>0</v>
      </c>
      <c r="B3888" s="136">
        <f>Ocorrências!B3884</f>
        <v>0</v>
      </c>
      <c r="C3888" s="136">
        <f>Ocorrências!C3884</f>
        <v>0</v>
      </c>
      <c r="D3888" s="136">
        <f>Ocorrências!D3884</f>
        <v>0</v>
      </c>
      <c r="E3888" s="136">
        <f>Ocorrências!E3884</f>
        <v>0</v>
      </c>
      <c r="F3888" s="136">
        <f>Ocorrências!F3884</f>
        <v>0</v>
      </c>
      <c r="G3888" s="135">
        <f>Ocorrências!A3884</f>
        <v>0</v>
      </c>
      <c r="H3888" s="136">
        <f>Ocorrências!H3884</f>
        <v>0</v>
      </c>
    </row>
    <row r="3889" spans="1:8" x14ac:dyDescent="0.2">
      <c r="A3889" s="156">
        <f>Ocorrências!G3885</f>
        <v>0</v>
      </c>
      <c r="B3889" s="136">
        <f>Ocorrências!B3885</f>
        <v>0</v>
      </c>
      <c r="C3889" s="136">
        <f>Ocorrências!C3885</f>
        <v>0</v>
      </c>
      <c r="D3889" s="136">
        <f>Ocorrências!D3885</f>
        <v>0</v>
      </c>
      <c r="E3889" s="136">
        <f>Ocorrências!E3885</f>
        <v>0</v>
      </c>
      <c r="F3889" s="136">
        <f>Ocorrências!F3885</f>
        <v>0</v>
      </c>
      <c r="G3889" s="135">
        <f>Ocorrências!A3885</f>
        <v>0</v>
      </c>
      <c r="H3889" s="136">
        <f>Ocorrências!H3885</f>
        <v>0</v>
      </c>
    </row>
    <row r="3890" spans="1:8" x14ac:dyDescent="0.2">
      <c r="A3890" s="156">
        <f>Ocorrências!G3886</f>
        <v>0</v>
      </c>
      <c r="B3890" s="136">
        <f>Ocorrências!B3886</f>
        <v>0</v>
      </c>
      <c r="C3890" s="136">
        <f>Ocorrências!C3886</f>
        <v>0</v>
      </c>
      <c r="D3890" s="136">
        <f>Ocorrências!D3886</f>
        <v>0</v>
      </c>
      <c r="E3890" s="136">
        <f>Ocorrências!E3886</f>
        <v>0</v>
      </c>
      <c r="F3890" s="136">
        <f>Ocorrências!F3886</f>
        <v>0</v>
      </c>
      <c r="G3890" s="135">
        <f>Ocorrências!A3886</f>
        <v>0</v>
      </c>
      <c r="H3890" s="136">
        <f>Ocorrências!H3886</f>
        <v>0</v>
      </c>
    </row>
    <row r="3891" spans="1:8" x14ac:dyDescent="0.2">
      <c r="A3891" s="156">
        <f>Ocorrências!G3887</f>
        <v>0</v>
      </c>
      <c r="B3891" s="136">
        <f>Ocorrências!B3887</f>
        <v>0</v>
      </c>
      <c r="C3891" s="136">
        <f>Ocorrências!C3887</f>
        <v>0</v>
      </c>
      <c r="D3891" s="136">
        <f>Ocorrências!D3887</f>
        <v>0</v>
      </c>
      <c r="E3891" s="136">
        <f>Ocorrências!E3887</f>
        <v>0</v>
      </c>
      <c r="F3891" s="136">
        <f>Ocorrências!F3887</f>
        <v>0</v>
      </c>
      <c r="G3891" s="135">
        <f>Ocorrências!A3887</f>
        <v>0</v>
      </c>
      <c r="H3891" s="136">
        <f>Ocorrências!H3887</f>
        <v>0</v>
      </c>
    </row>
    <row r="3892" spans="1:8" x14ac:dyDescent="0.2">
      <c r="A3892" s="156">
        <f>Ocorrências!G3888</f>
        <v>0</v>
      </c>
      <c r="B3892" s="136">
        <f>Ocorrências!B3888</f>
        <v>0</v>
      </c>
      <c r="C3892" s="136">
        <f>Ocorrências!C3888</f>
        <v>0</v>
      </c>
      <c r="D3892" s="136">
        <f>Ocorrências!D3888</f>
        <v>0</v>
      </c>
      <c r="E3892" s="136">
        <f>Ocorrências!E3888</f>
        <v>0</v>
      </c>
      <c r="F3892" s="136">
        <f>Ocorrências!F3888</f>
        <v>0</v>
      </c>
      <c r="G3892" s="135">
        <f>Ocorrências!A3888</f>
        <v>0</v>
      </c>
      <c r="H3892" s="136">
        <f>Ocorrências!H3888</f>
        <v>0</v>
      </c>
    </row>
    <row r="3893" spans="1:8" x14ac:dyDescent="0.2">
      <c r="A3893" s="156">
        <f>Ocorrências!G3889</f>
        <v>0</v>
      </c>
      <c r="B3893" s="136">
        <f>Ocorrências!B3889</f>
        <v>0</v>
      </c>
      <c r="C3893" s="136">
        <f>Ocorrências!C3889</f>
        <v>0</v>
      </c>
      <c r="D3893" s="136">
        <f>Ocorrências!D3889</f>
        <v>0</v>
      </c>
      <c r="E3893" s="136">
        <f>Ocorrências!E3889</f>
        <v>0</v>
      </c>
      <c r="F3893" s="136">
        <f>Ocorrências!F3889</f>
        <v>0</v>
      </c>
      <c r="G3893" s="135">
        <f>Ocorrências!A3889</f>
        <v>0</v>
      </c>
      <c r="H3893" s="136">
        <f>Ocorrências!H3889</f>
        <v>0</v>
      </c>
    </row>
    <row r="3894" spans="1:8" x14ac:dyDescent="0.2">
      <c r="A3894" s="156">
        <f>Ocorrências!G3890</f>
        <v>0</v>
      </c>
      <c r="B3894" s="136">
        <f>Ocorrências!B3890</f>
        <v>0</v>
      </c>
      <c r="C3894" s="136">
        <f>Ocorrências!C3890</f>
        <v>0</v>
      </c>
      <c r="D3894" s="136">
        <f>Ocorrências!D3890</f>
        <v>0</v>
      </c>
      <c r="E3894" s="136">
        <f>Ocorrências!E3890</f>
        <v>0</v>
      </c>
      <c r="F3894" s="136">
        <f>Ocorrências!F3890</f>
        <v>0</v>
      </c>
      <c r="G3894" s="135">
        <f>Ocorrências!A3890</f>
        <v>0</v>
      </c>
      <c r="H3894" s="136">
        <f>Ocorrências!H3890</f>
        <v>0</v>
      </c>
    </row>
    <row r="3895" spans="1:8" x14ac:dyDescent="0.2">
      <c r="A3895" s="156">
        <f>Ocorrências!G3891</f>
        <v>0</v>
      </c>
      <c r="B3895" s="136">
        <f>Ocorrências!B3891</f>
        <v>0</v>
      </c>
      <c r="C3895" s="136">
        <f>Ocorrências!C3891</f>
        <v>0</v>
      </c>
      <c r="D3895" s="136">
        <f>Ocorrências!D3891</f>
        <v>0</v>
      </c>
      <c r="E3895" s="136">
        <f>Ocorrências!E3891</f>
        <v>0</v>
      </c>
      <c r="F3895" s="136">
        <f>Ocorrências!F3891</f>
        <v>0</v>
      </c>
      <c r="G3895" s="135">
        <f>Ocorrências!A3891</f>
        <v>0</v>
      </c>
      <c r="H3895" s="136">
        <f>Ocorrências!H3891</f>
        <v>0</v>
      </c>
    </row>
    <row r="3896" spans="1:8" x14ac:dyDescent="0.2">
      <c r="A3896" s="156">
        <f>Ocorrências!G3892</f>
        <v>0</v>
      </c>
      <c r="B3896" s="136">
        <f>Ocorrências!B3892</f>
        <v>0</v>
      </c>
      <c r="C3896" s="136">
        <f>Ocorrências!C3892</f>
        <v>0</v>
      </c>
      <c r="D3896" s="136">
        <f>Ocorrências!D3892</f>
        <v>0</v>
      </c>
      <c r="E3896" s="136">
        <f>Ocorrências!E3892</f>
        <v>0</v>
      </c>
      <c r="F3896" s="136">
        <f>Ocorrências!F3892</f>
        <v>0</v>
      </c>
      <c r="G3896" s="135">
        <f>Ocorrências!A3892</f>
        <v>0</v>
      </c>
      <c r="H3896" s="136">
        <f>Ocorrências!H3892</f>
        <v>0</v>
      </c>
    </row>
    <row r="3897" spans="1:8" x14ac:dyDescent="0.2">
      <c r="A3897" s="156">
        <f>Ocorrências!G3893</f>
        <v>0</v>
      </c>
      <c r="B3897" s="136">
        <f>Ocorrências!B3893</f>
        <v>0</v>
      </c>
      <c r="C3897" s="136">
        <f>Ocorrências!C3893</f>
        <v>0</v>
      </c>
      <c r="D3897" s="136">
        <f>Ocorrências!D3893</f>
        <v>0</v>
      </c>
      <c r="E3897" s="136">
        <f>Ocorrências!E3893</f>
        <v>0</v>
      </c>
      <c r="F3897" s="136">
        <f>Ocorrências!F3893</f>
        <v>0</v>
      </c>
      <c r="G3897" s="135">
        <f>Ocorrências!A3893</f>
        <v>0</v>
      </c>
      <c r="H3897" s="136">
        <f>Ocorrências!H3893</f>
        <v>0</v>
      </c>
    </row>
    <row r="3898" spans="1:8" x14ac:dyDescent="0.2">
      <c r="A3898" s="156">
        <f>Ocorrências!G3894</f>
        <v>0</v>
      </c>
      <c r="B3898" s="136">
        <f>Ocorrências!B3894</f>
        <v>0</v>
      </c>
      <c r="C3898" s="136">
        <f>Ocorrências!C3894</f>
        <v>0</v>
      </c>
      <c r="D3898" s="136">
        <f>Ocorrências!D3894</f>
        <v>0</v>
      </c>
      <c r="E3898" s="136">
        <f>Ocorrências!E3894</f>
        <v>0</v>
      </c>
      <c r="F3898" s="136">
        <f>Ocorrências!F3894</f>
        <v>0</v>
      </c>
      <c r="G3898" s="135">
        <f>Ocorrências!A3894</f>
        <v>0</v>
      </c>
      <c r="H3898" s="136">
        <f>Ocorrências!H3894</f>
        <v>0</v>
      </c>
    </row>
    <row r="3899" spans="1:8" x14ac:dyDescent="0.2">
      <c r="A3899" s="156">
        <f>Ocorrências!G3895</f>
        <v>0</v>
      </c>
      <c r="B3899" s="136">
        <f>Ocorrências!B3895</f>
        <v>0</v>
      </c>
      <c r="C3899" s="136">
        <f>Ocorrências!C3895</f>
        <v>0</v>
      </c>
      <c r="D3899" s="136">
        <f>Ocorrências!D3895</f>
        <v>0</v>
      </c>
      <c r="E3899" s="136">
        <f>Ocorrências!E3895</f>
        <v>0</v>
      </c>
      <c r="F3899" s="136">
        <f>Ocorrências!F3895</f>
        <v>0</v>
      </c>
      <c r="G3899" s="135">
        <f>Ocorrências!A3895</f>
        <v>0</v>
      </c>
      <c r="H3899" s="136">
        <f>Ocorrências!H3895</f>
        <v>0</v>
      </c>
    </row>
    <row r="3900" spans="1:8" x14ac:dyDescent="0.2">
      <c r="A3900" s="156">
        <f>Ocorrências!G3896</f>
        <v>0</v>
      </c>
      <c r="B3900" s="136">
        <f>Ocorrências!B3896</f>
        <v>0</v>
      </c>
      <c r="C3900" s="136">
        <f>Ocorrências!C3896</f>
        <v>0</v>
      </c>
      <c r="D3900" s="136">
        <f>Ocorrências!D3896</f>
        <v>0</v>
      </c>
      <c r="E3900" s="136">
        <f>Ocorrências!E3896</f>
        <v>0</v>
      </c>
      <c r="F3900" s="136">
        <f>Ocorrências!F3896</f>
        <v>0</v>
      </c>
      <c r="G3900" s="135">
        <f>Ocorrências!A3896</f>
        <v>0</v>
      </c>
      <c r="H3900" s="136">
        <f>Ocorrências!H3896</f>
        <v>0</v>
      </c>
    </row>
    <row r="3901" spans="1:8" x14ac:dyDescent="0.2">
      <c r="A3901" s="156">
        <f>Ocorrências!G3897</f>
        <v>0</v>
      </c>
      <c r="B3901" s="136">
        <f>Ocorrências!B3897</f>
        <v>0</v>
      </c>
      <c r="C3901" s="136">
        <f>Ocorrências!C3897</f>
        <v>0</v>
      </c>
      <c r="D3901" s="136">
        <f>Ocorrências!D3897</f>
        <v>0</v>
      </c>
      <c r="E3901" s="136">
        <f>Ocorrências!E3897</f>
        <v>0</v>
      </c>
      <c r="F3901" s="136">
        <f>Ocorrências!F3897</f>
        <v>0</v>
      </c>
      <c r="G3901" s="135">
        <f>Ocorrências!A3897</f>
        <v>0</v>
      </c>
      <c r="H3901" s="136">
        <f>Ocorrências!H3897</f>
        <v>0</v>
      </c>
    </row>
    <row r="3902" spans="1:8" x14ac:dyDescent="0.2">
      <c r="A3902" s="156">
        <f>Ocorrências!G3898</f>
        <v>0</v>
      </c>
      <c r="B3902" s="136">
        <f>Ocorrências!B3898</f>
        <v>0</v>
      </c>
      <c r="C3902" s="136">
        <f>Ocorrências!C3898</f>
        <v>0</v>
      </c>
      <c r="D3902" s="136">
        <f>Ocorrências!D3898</f>
        <v>0</v>
      </c>
      <c r="E3902" s="136">
        <f>Ocorrências!E3898</f>
        <v>0</v>
      </c>
      <c r="F3902" s="136">
        <f>Ocorrências!F3898</f>
        <v>0</v>
      </c>
      <c r="G3902" s="135">
        <f>Ocorrências!A3898</f>
        <v>0</v>
      </c>
      <c r="H3902" s="136">
        <f>Ocorrências!H3898</f>
        <v>0</v>
      </c>
    </row>
    <row r="3903" spans="1:8" x14ac:dyDescent="0.2">
      <c r="A3903" s="156">
        <f>Ocorrências!G3899</f>
        <v>0</v>
      </c>
      <c r="B3903" s="136">
        <f>Ocorrências!B3899</f>
        <v>0</v>
      </c>
      <c r="C3903" s="136">
        <f>Ocorrências!C3899</f>
        <v>0</v>
      </c>
      <c r="D3903" s="136">
        <f>Ocorrências!D3899</f>
        <v>0</v>
      </c>
      <c r="E3903" s="136">
        <f>Ocorrências!E3899</f>
        <v>0</v>
      </c>
      <c r="F3903" s="136">
        <f>Ocorrências!F3899</f>
        <v>0</v>
      </c>
      <c r="G3903" s="135">
        <f>Ocorrências!A3899</f>
        <v>0</v>
      </c>
      <c r="H3903" s="136">
        <f>Ocorrências!H3899</f>
        <v>0</v>
      </c>
    </row>
    <row r="3904" spans="1:8" x14ac:dyDescent="0.2">
      <c r="A3904" s="156">
        <f>Ocorrências!G3900</f>
        <v>0</v>
      </c>
      <c r="B3904" s="136">
        <f>Ocorrências!B3900</f>
        <v>0</v>
      </c>
      <c r="C3904" s="136">
        <f>Ocorrências!C3900</f>
        <v>0</v>
      </c>
      <c r="D3904" s="136">
        <f>Ocorrências!D3900</f>
        <v>0</v>
      </c>
      <c r="E3904" s="136">
        <f>Ocorrências!E3900</f>
        <v>0</v>
      </c>
      <c r="F3904" s="136">
        <f>Ocorrências!F3900</f>
        <v>0</v>
      </c>
      <c r="G3904" s="135">
        <f>Ocorrências!A3900</f>
        <v>0</v>
      </c>
      <c r="H3904" s="136">
        <f>Ocorrências!H3900</f>
        <v>0</v>
      </c>
    </row>
    <row r="3905" spans="1:8" x14ac:dyDescent="0.2">
      <c r="A3905" s="156">
        <f>Ocorrências!G3901</f>
        <v>0</v>
      </c>
      <c r="B3905" s="136">
        <f>Ocorrências!B3901</f>
        <v>0</v>
      </c>
      <c r="C3905" s="136">
        <f>Ocorrências!C3901</f>
        <v>0</v>
      </c>
      <c r="D3905" s="136">
        <f>Ocorrências!D3901</f>
        <v>0</v>
      </c>
      <c r="E3905" s="136">
        <f>Ocorrências!E3901</f>
        <v>0</v>
      </c>
      <c r="F3905" s="136">
        <f>Ocorrências!F3901</f>
        <v>0</v>
      </c>
      <c r="G3905" s="135">
        <f>Ocorrências!A3901</f>
        <v>0</v>
      </c>
      <c r="H3905" s="136">
        <f>Ocorrências!H3901</f>
        <v>0</v>
      </c>
    </row>
    <row r="3906" spans="1:8" x14ac:dyDescent="0.2">
      <c r="A3906" s="156">
        <f>Ocorrências!G3902</f>
        <v>0</v>
      </c>
      <c r="B3906" s="136">
        <f>Ocorrências!B3902</f>
        <v>0</v>
      </c>
      <c r="C3906" s="136">
        <f>Ocorrências!C3902</f>
        <v>0</v>
      </c>
      <c r="D3906" s="136">
        <f>Ocorrências!D3902</f>
        <v>0</v>
      </c>
      <c r="E3906" s="136">
        <f>Ocorrências!E3902</f>
        <v>0</v>
      </c>
      <c r="F3906" s="136">
        <f>Ocorrências!F3902</f>
        <v>0</v>
      </c>
      <c r="G3906" s="135">
        <f>Ocorrências!A3902</f>
        <v>0</v>
      </c>
      <c r="H3906" s="136">
        <f>Ocorrências!H3902</f>
        <v>0</v>
      </c>
    </row>
    <row r="3907" spans="1:8" x14ac:dyDescent="0.2">
      <c r="A3907" s="156">
        <f>Ocorrências!G3903</f>
        <v>0</v>
      </c>
      <c r="B3907" s="136">
        <f>Ocorrências!B3903</f>
        <v>0</v>
      </c>
      <c r="C3907" s="136">
        <f>Ocorrências!C3903</f>
        <v>0</v>
      </c>
      <c r="D3907" s="136">
        <f>Ocorrências!D3903</f>
        <v>0</v>
      </c>
      <c r="E3907" s="136">
        <f>Ocorrências!E3903</f>
        <v>0</v>
      </c>
      <c r="F3907" s="136">
        <f>Ocorrências!F3903</f>
        <v>0</v>
      </c>
      <c r="G3907" s="135">
        <f>Ocorrências!A3903</f>
        <v>0</v>
      </c>
      <c r="H3907" s="136">
        <f>Ocorrências!H3903</f>
        <v>0</v>
      </c>
    </row>
    <row r="3908" spans="1:8" x14ac:dyDescent="0.2">
      <c r="A3908" s="156">
        <f>Ocorrências!G3904</f>
        <v>0</v>
      </c>
      <c r="B3908" s="136">
        <f>Ocorrências!B3904</f>
        <v>0</v>
      </c>
      <c r="C3908" s="136">
        <f>Ocorrências!C3904</f>
        <v>0</v>
      </c>
      <c r="D3908" s="136">
        <f>Ocorrências!D3904</f>
        <v>0</v>
      </c>
      <c r="E3908" s="136">
        <f>Ocorrências!E3904</f>
        <v>0</v>
      </c>
      <c r="F3908" s="136">
        <f>Ocorrências!F3904</f>
        <v>0</v>
      </c>
      <c r="G3908" s="135">
        <f>Ocorrências!A3904</f>
        <v>0</v>
      </c>
      <c r="H3908" s="136">
        <f>Ocorrências!H3904</f>
        <v>0</v>
      </c>
    </row>
    <row r="3909" spans="1:8" x14ac:dyDescent="0.2">
      <c r="A3909" s="156">
        <f>Ocorrências!G3905</f>
        <v>0</v>
      </c>
      <c r="B3909" s="136">
        <f>Ocorrências!B3905</f>
        <v>0</v>
      </c>
      <c r="C3909" s="136">
        <f>Ocorrências!C3905</f>
        <v>0</v>
      </c>
      <c r="D3909" s="136">
        <f>Ocorrências!D3905</f>
        <v>0</v>
      </c>
      <c r="E3909" s="136">
        <f>Ocorrências!E3905</f>
        <v>0</v>
      </c>
      <c r="F3909" s="136">
        <f>Ocorrências!F3905</f>
        <v>0</v>
      </c>
      <c r="G3909" s="135">
        <f>Ocorrências!A3905</f>
        <v>0</v>
      </c>
      <c r="H3909" s="136">
        <f>Ocorrências!H3905</f>
        <v>0</v>
      </c>
    </row>
    <row r="3910" spans="1:8" x14ac:dyDescent="0.2">
      <c r="A3910" s="156">
        <f>Ocorrências!G3906</f>
        <v>0</v>
      </c>
      <c r="B3910" s="136">
        <f>Ocorrências!B3906</f>
        <v>0</v>
      </c>
      <c r="C3910" s="136">
        <f>Ocorrências!C3906</f>
        <v>0</v>
      </c>
      <c r="D3910" s="136">
        <f>Ocorrências!D3906</f>
        <v>0</v>
      </c>
      <c r="E3910" s="136">
        <f>Ocorrências!E3906</f>
        <v>0</v>
      </c>
      <c r="F3910" s="136">
        <f>Ocorrências!F3906</f>
        <v>0</v>
      </c>
      <c r="G3910" s="135">
        <f>Ocorrências!A3906</f>
        <v>0</v>
      </c>
      <c r="H3910" s="136">
        <f>Ocorrências!H3906</f>
        <v>0</v>
      </c>
    </row>
    <row r="3911" spans="1:8" x14ac:dyDescent="0.2">
      <c r="A3911" s="156">
        <f>Ocorrências!G3907</f>
        <v>0</v>
      </c>
      <c r="B3911" s="136">
        <f>Ocorrências!B3907</f>
        <v>0</v>
      </c>
      <c r="C3911" s="136">
        <f>Ocorrências!C3907</f>
        <v>0</v>
      </c>
      <c r="D3911" s="136">
        <f>Ocorrências!D3907</f>
        <v>0</v>
      </c>
      <c r="E3911" s="136">
        <f>Ocorrências!E3907</f>
        <v>0</v>
      </c>
      <c r="F3911" s="136">
        <f>Ocorrências!F3907</f>
        <v>0</v>
      </c>
      <c r="G3911" s="135">
        <f>Ocorrências!A3907</f>
        <v>0</v>
      </c>
      <c r="H3911" s="136">
        <f>Ocorrências!H3907</f>
        <v>0</v>
      </c>
    </row>
    <row r="3912" spans="1:8" x14ac:dyDescent="0.2">
      <c r="A3912" s="156">
        <f>Ocorrências!G3908</f>
        <v>0</v>
      </c>
      <c r="B3912" s="136">
        <f>Ocorrências!B3908</f>
        <v>0</v>
      </c>
      <c r="C3912" s="136">
        <f>Ocorrências!C3908</f>
        <v>0</v>
      </c>
      <c r="D3912" s="136">
        <f>Ocorrências!D3908</f>
        <v>0</v>
      </c>
      <c r="E3912" s="136">
        <f>Ocorrências!E3908</f>
        <v>0</v>
      </c>
      <c r="F3912" s="136">
        <f>Ocorrências!F3908</f>
        <v>0</v>
      </c>
      <c r="G3912" s="135">
        <f>Ocorrências!A3908</f>
        <v>0</v>
      </c>
      <c r="H3912" s="136">
        <f>Ocorrências!H3908</f>
        <v>0</v>
      </c>
    </row>
    <row r="3913" spans="1:8" x14ac:dyDescent="0.2">
      <c r="A3913" s="156">
        <f>Ocorrências!G3909</f>
        <v>0</v>
      </c>
      <c r="B3913" s="136">
        <f>Ocorrências!B3909</f>
        <v>0</v>
      </c>
      <c r="C3913" s="136">
        <f>Ocorrências!C3909</f>
        <v>0</v>
      </c>
      <c r="D3913" s="136">
        <f>Ocorrências!D3909</f>
        <v>0</v>
      </c>
      <c r="E3913" s="136">
        <f>Ocorrências!E3909</f>
        <v>0</v>
      </c>
      <c r="F3913" s="136">
        <f>Ocorrências!F3909</f>
        <v>0</v>
      </c>
      <c r="G3913" s="135">
        <f>Ocorrências!A3909</f>
        <v>0</v>
      </c>
      <c r="H3913" s="136">
        <f>Ocorrências!H3909</f>
        <v>0</v>
      </c>
    </row>
    <row r="3914" spans="1:8" x14ac:dyDescent="0.2">
      <c r="A3914" s="156">
        <f>Ocorrências!G3910</f>
        <v>0</v>
      </c>
      <c r="B3914" s="136">
        <f>Ocorrências!B3910</f>
        <v>0</v>
      </c>
      <c r="C3914" s="136">
        <f>Ocorrências!C3910</f>
        <v>0</v>
      </c>
      <c r="D3914" s="136">
        <f>Ocorrências!D3910</f>
        <v>0</v>
      </c>
      <c r="E3914" s="136">
        <f>Ocorrências!E3910</f>
        <v>0</v>
      </c>
      <c r="F3914" s="136">
        <f>Ocorrências!F3910</f>
        <v>0</v>
      </c>
      <c r="G3914" s="135">
        <f>Ocorrências!A3910</f>
        <v>0</v>
      </c>
      <c r="H3914" s="136">
        <f>Ocorrências!H3910</f>
        <v>0</v>
      </c>
    </row>
    <row r="3915" spans="1:8" x14ac:dyDescent="0.2">
      <c r="A3915" s="156">
        <f>Ocorrências!G3911</f>
        <v>0</v>
      </c>
      <c r="B3915" s="136">
        <f>Ocorrências!B3911</f>
        <v>0</v>
      </c>
      <c r="C3915" s="136">
        <f>Ocorrências!C3911</f>
        <v>0</v>
      </c>
      <c r="D3915" s="136">
        <f>Ocorrências!D3911</f>
        <v>0</v>
      </c>
      <c r="E3915" s="136">
        <f>Ocorrências!E3911</f>
        <v>0</v>
      </c>
      <c r="F3915" s="136">
        <f>Ocorrências!F3911</f>
        <v>0</v>
      </c>
      <c r="G3915" s="135">
        <f>Ocorrências!A3911</f>
        <v>0</v>
      </c>
      <c r="H3915" s="136">
        <f>Ocorrências!H3911</f>
        <v>0</v>
      </c>
    </row>
    <row r="3916" spans="1:8" x14ac:dyDescent="0.2">
      <c r="A3916" s="156">
        <f>Ocorrências!G3912</f>
        <v>0</v>
      </c>
      <c r="B3916" s="136">
        <f>Ocorrências!B3912</f>
        <v>0</v>
      </c>
      <c r="C3916" s="136">
        <f>Ocorrências!C3912</f>
        <v>0</v>
      </c>
      <c r="D3916" s="136">
        <f>Ocorrências!D3912</f>
        <v>0</v>
      </c>
      <c r="E3916" s="136">
        <f>Ocorrências!E3912</f>
        <v>0</v>
      </c>
      <c r="F3916" s="136">
        <f>Ocorrências!F3912</f>
        <v>0</v>
      </c>
      <c r="G3916" s="135">
        <f>Ocorrências!A3912</f>
        <v>0</v>
      </c>
      <c r="H3916" s="136">
        <f>Ocorrências!H3912</f>
        <v>0</v>
      </c>
    </row>
    <row r="3917" spans="1:8" x14ac:dyDescent="0.2">
      <c r="A3917" s="156">
        <f>Ocorrências!G3913</f>
        <v>0</v>
      </c>
      <c r="B3917" s="136">
        <f>Ocorrências!B3913</f>
        <v>0</v>
      </c>
      <c r="C3917" s="136">
        <f>Ocorrências!C3913</f>
        <v>0</v>
      </c>
      <c r="D3917" s="136">
        <f>Ocorrências!D3913</f>
        <v>0</v>
      </c>
      <c r="E3917" s="136">
        <f>Ocorrências!E3913</f>
        <v>0</v>
      </c>
      <c r="F3917" s="136">
        <f>Ocorrências!F3913</f>
        <v>0</v>
      </c>
      <c r="G3917" s="135">
        <f>Ocorrências!A3913</f>
        <v>0</v>
      </c>
      <c r="H3917" s="136">
        <f>Ocorrências!H3913</f>
        <v>0</v>
      </c>
    </row>
    <row r="3918" spans="1:8" x14ac:dyDescent="0.2">
      <c r="A3918" s="156">
        <f>Ocorrências!G3914</f>
        <v>0</v>
      </c>
      <c r="B3918" s="136">
        <f>Ocorrências!B3914</f>
        <v>0</v>
      </c>
      <c r="C3918" s="136">
        <f>Ocorrências!C3914</f>
        <v>0</v>
      </c>
      <c r="D3918" s="136">
        <f>Ocorrências!D3914</f>
        <v>0</v>
      </c>
      <c r="E3918" s="136">
        <f>Ocorrências!E3914</f>
        <v>0</v>
      </c>
      <c r="F3918" s="136">
        <f>Ocorrências!F3914</f>
        <v>0</v>
      </c>
      <c r="G3918" s="135">
        <f>Ocorrências!A3914</f>
        <v>0</v>
      </c>
      <c r="H3918" s="136">
        <f>Ocorrências!H3914</f>
        <v>0</v>
      </c>
    </row>
    <row r="3919" spans="1:8" x14ac:dyDescent="0.2">
      <c r="A3919" s="156">
        <f>Ocorrências!G3915</f>
        <v>0</v>
      </c>
      <c r="B3919" s="136">
        <f>Ocorrências!B3915</f>
        <v>0</v>
      </c>
      <c r="C3919" s="136">
        <f>Ocorrências!C3915</f>
        <v>0</v>
      </c>
      <c r="D3919" s="136">
        <f>Ocorrências!D3915</f>
        <v>0</v>
      </c>
      <c r="E3919" s="136">
        <f>Ocorrências!E3915</f>
        <v>0</v>
      </c>
      <c r="F3919" s="136">
        <f>Ocorrências!F3915</f>
        <v>0</v>
      </c>
      <c r="G3919" s="135">
        <f>Ocorrências!A3915</f>
        <v>0</v>
      </c>
      <c r="H3919" s="136">
        <f>Ocorrências!H3915</f>
        <v>0</v>
      </c>
    </row>
    <row r="3920" spans="1:8" x14ac:dyDescent="0.2">
      <c r="A3920" s="156">
        <f>Ocorrências!G3916</f>
        <v>0</v>
      </c>
      <c r="B3920" s="136">
        <f>Ocorrências!B3916</f>
        <v>0</v>
      </c>
      <c r="C3920" s="136">
        <f>Ocorrências!C3916</f>
        <v>0</v>
      </c>
      <c r="D3920" s="136">
        <f>Ocorrências!D3916</f>
        <v>0</v>
      </c>
      <c r="E3920" s="136">
        <f>Ocorrências!E3916</f>
        <v>0</v>
      </c>
      <c r="F3920" s="136">
        <f>Ocorrências!F3916</f>
        <v>0</v>
      </c>
      <c r="G3920" s="135">
        <f>Ocorrências!A3916</f>
        <v>0</v>
      </c>
      <c r="H3920" s="136">
        <f>Ocorrências!H3916</f>
        <v>0</v>
      </c>
    </row>
    <row r="3921" spans="1:8" x14ac:dyDescent="0.2">
      <c r="A3921" s="156">
        <f>Ocorrências!G3917</f>
        <v>0</v>
      </c>
      <c r="B3921" s="136">
        <f>Ocorrências!B3917</f>
        <v>0</v>
      </c>
      <c r="C3921" s="136">
        <f>Ocorrências!C3917</f>
        <v>0</v>
      </c>
      <c r="D3921" s="136">
        <f>Ocorrências!D3917</f>
        <v>0</v>
      </c>
      <c r="E3921" s="136">
        <f>Ocorrências!E3917</f>
        <v>0</v>
      </c>
      <c r="F3921" s="136">
        <f>Ocorrências!F3917</f>
        <v>0</v>
      </c>
      <c r="G3921" s="135">
        <f>Ocorrências!A3917</f>
        <v>0</v>
      </c>
      <c r="H3921" s="136">
        <f>Ocorrências!H3917</f>
        <v>0</v>
      </c>
    </row>
    <row r="3922" spans="1:8" x14ac:dyDescent="0.2">
      <c r="A3922" s="156">
        <f>Ocorrências!G3918</f>
        <v>0</v>
      </c>
      <c r="B3922" s="136">
        <f>Ocorrências!B3918</f>
        <v>0</v>
      </c>
      <c r="C3922" s="136">
        <f>Ocorrências!C3918</f>
        <v>0</v>
      </c>
      <c r="D3922" s="136">
        <f>Ocorrências!D3918</f>
        <v>0</v>
      </c>
      <c r="E3922" s="136">
        <f>Ocorrências!E3918</f>
        <v>0</v>
      </c>
      <c r="F3922" s="136">
        <f>Ocorrências!F3918</f>
        <v>0</v>
      </c>
      <c r="G3922" s="135">
        <f>Ocorrências!A3918</f>
        <v>0</v>
      </c>
      <c r="H3922" s="136">
        <f>Ocorrências!H3918</f>
        <v>0</v>
      </c>
    </row>
    <row r="3923" spans="1:8" x14ac:dyDescent="0.2">
      <c r="A3923" s="156">
        <f>Ocorrências!G3919</f>
        <v>0</v>
      </c>
      <c r="B3923" s="136">
        <f>Ocorrências!B3919</f>
        <v>0</v>
      </c>
      <c r="C3923" s="136">
        <f>Ocorrências!C3919</f>
        <v>0</v>
      </c>
      <c r="D3923" s="136">
        <f>Ocorrências!D3919</f>
        <v>0</v>
      </c>
      <c r="E3923" s="136">
        <f>Ocorrências!E3919</f>
        <v>0</v>
      </c>
      <c r="F3923" s="136">
        <f>Ocorrências!F3919</f>
        <v>0</v>
      </c>
      <c r="G3923" s="135">
        <f>Ocorrências!A3919</f>
        <v>0</v>
      </c>
      <c r="H3923" s="136">
        <f>Ocorrências!H3919</f>
        <v>0</v>
      </c>
    </row>
    <row r="3924" spans="1:8" x14ac:dyDescent="0.2">
      <c r="A3924" s="156">
        <f>Ocorrências!G3920</f>
        <v>0</v>
      </c>
      <c r="B3924" s="136">
        <f>Ocorrências!B3920</f>
        <v>0</v>
      </c>
      <c r="C3924" s="136">
        <f>Ocorrências!C3920</f>
        <v>0</v>
      </c>
      <c r="D3924" s="136">
        <f>Ocorrências!D3920</f>
        <v>0</v>
      </c>
      <c r="E3924" s="136">
        <f>Ocorrências!E3920</f>
        <v>0</v>
      </c>
      <c r="F3924" s="136">
        <f>Ocorrências!F3920</f>
        <v>0</v>
      </c>
      <c r="G3924" s="135">
        <f>Ocorrências!A3920</f>
        <v>0</v>
      </c>
      <c r="H3924" s="136">
        <f>Ocorrências!H3920</f>
        <v>0</v>
      </c>
    </row>
    <row r="3925" spans="1:8" x14ac:dyDescent="0.2">
      <c r="A3925" s="156">
        <f>Ocorrências!G3921</f>
        <v>0</v>
      </c>
      <c r="B3925" s="136">
        <f>Ocorrências!B3921</f>
        <v>0</v>
      </c>
      <c r="C3925" s="136">
        <f>Ocorrências!C3921</f>
        <v>0</v>
      </c>
      <c r="D3925" s="136">
        <f>Ocorrências!D3921</f>
        <v>0</v>
      </c>
      <c r="E3925" s="136">
        <f>Ocorrências!E3921</f>
        <v>0</v>
      </c>
      <c r="F3925" s="136">
        <f>Ocorrências!F3921</f>
        <v>0</v>
      </c>
      <c r="G3925" s="135">
        <f>Ocorrências!A3921</f>
        <v>0</v>
      </c>
      <c r="H3925" s="136">
        <f>Ocorrências!H3921</f>
        <v>0</v>
      </c>
    </row>
    <row r="3926" spans="1:8" x14ac:dyDescent="0.2">
      <c r="A3926" s="156">
        <f>Ocorrências!G3922</f>
        <v>0</v>
      </c>
      <c r="B3926" s="136">
        <f>Ocorrências!B3922</f>
        <v>0</v>
      </c>
      <c r="C3926" s="136">
        <f>Ocorrências!C3922</f>
        <v>0</v>
      </c>
      <c r="D3926" s="136">
        <f>Ocorrências!D3922</f>
        <v>0</v>
      </c>
      <c r="E3926" s="136">
        <f>Ocorrências!E3922</f>
        <v>0</v>
      </c>
      <c r="F3926" s="136">
        <f>Ocorrências!F3922</f>
        <v>0</v>
      </c>
      <c r="G3926" s="135">
        <f>Ocorrências!A3922</f>
        <v>0</v>
      </c>
      <c r="H3926" s="136">
        <f>Ocorrências!H3922</f>
        <v>0</v>
      </c>
    </row>
    <row r="3927" spans="1:8" x14ac:dyDescent="0.2">
      <c r="A3927" s="156">
        <f>Ocorrências!G3923</f>
        <v>0</v>
      </c>
      <c r="B3927" s="136">
        <f>Ocorrências!B3923</f>
        <v>0</v>
      </c>
      <c r="C3927" s="136">
        <f>Ocorrências!C3923</f>
        <v>0</v>
      </c>
      <c r="D3927" s="136">
        <f>Ocorrências!D3923</f>
        <v>0</v>
      </c>
      <c r="E3927" s="136">
        <f>Ocorrências!E3923</f>
        <v>0</v>
      </c>
      <c r="F3927" s="136">
        <f>Ocorrências!F3923</f>
        <v>0</v>
      </c>
      <c r="G3927" s="135">
        <f>Ocorrências!A3923</f>
        <v>0</v>
      </c>
      <c r="H3927" s="136">
        <f>Ocorrências!H3923</f>
        <v>0</v>
      </c>
    </row>
    <row r="3928" spans="1:8" x14ac:dyDescent="0.2">
      <c r="A3928" s="156">
        <f>Ocorrências!G3924</f>
        <v>0</v>
      </c>
      <c r="B3928" s="136">
        <f>Ocorrências!B3924</f>
        <v>0</v>
      </c>
      <c r="C3928" s="136">
        <f>Ocorrências!C3924</f>
        <v>0</v>
      </c>
      <c r="D3928" s="136">
        <f>Ocorrências!D3924</f>
        <v>0</v>
      </c>
      <c r="E3928" s="136">
        <f>Ocorrências!E3924</f>
        <v>0</v>
      </c>
      <c r="F3928" s="136">
        <f>Ocorrências!F3924</f>
        <v>0</v>
      </c>
      <c r="G3928" s="135">
        <f>Ocorrências!A3924</f>
        <v>0</v>
      </c>
      <c r="H3928" s="136">
        <f>Ocorrências!H3924</f>
        <v>0</v>
      </c>
    </row>
    <row r="3929" spans="1:8" x14ac:dyDescent="0.2">
      <c r="A3929" s="156">
        <f>Ocorrências!G3925</f>
        <v>0</v>
      </c>
      <c r="B3929" s="136">
        <f>Ocorrências!B3925</f>
        <v>0</v>
      </c>
      <c r="C3929" s="136">
        <f>Ocorrências!C3925</f>
        <v>0</v>
      </c>
      <c r="D3929" s="136">
        <f>Ocorrências!D3925</f>
        <v>0</v>
      </c>
      <c r="E3929" s="136">
        <f>Ocorrências!E3925</f>
        <v>0</v>
      </c>
      <c r="F3929" s="136">
        <f>Ocorrências!F3925</f>
        <v>0</v>
      </c>
      <c r="G3929" s="135">
        <f>Ocorrências!A3925</f>
        <v>0</v>
      </c>
      <c r="H3929" s="136">
        <f>Ocorrências!H3925</f>
        <v>0</v>
      </c>
    </row>
    <row r="3930" spans="1:8" x14ac:dyDescent="0.2">
      <c r="A3930" s="156">
        <f>Ocorrências!G3926</f>
        <v>0</v>
      </c>
      <c r="B3930" s="136">
        <f>Ocorrências!B3926</f>
        <v>0</v>
      </c>
      <c r="C3930" s="136">
        <f>Ocorrências!C3926</f>
        <v>0</v>
      </c>
      <c r="D3930" s="136">
        <f>Ocorrências!D3926</f>
        <v>0</v>
      </c>
      <c r="E3930" s="136">
        <f>Ocorrências!E3926</f>
        <v>0</v>
      </c>
      <c r="F3930" s="136">
        <f>Ocorrências!F3926</f>
        <v>0</v>
      </c>
      <c r="G3930" s="135">
        <f>Ocorrências!A3926</f>
        <v>0</v>
      </c>
      <c r="H3930" s="136">
        <f>Ocorrências!H3926</f>
        <v>0</v>
      </c>
    </row>
    <row r="3931" spans="1:8" x14ac:dyDescent="0.2">
      <c r="A3931" s="156">
        <f>Ocorrências!G3927</f>
        <v>0</v>
      </c>
      <c r="B3931" s="136">
        <f>Ocorrências!B3927</f>
        <v>0</v>
      </c>
      <c r="C3931" s="136">
        <f>Ocorrências!C3927</f>
        <v>0</v>
      </c>
      <c r="D3931" s="136">
        <f>Ocorrências!D3927</f>
        <v>0</v>
      </c>
      <c r="E3931" s="136">
        <f>Ocorrências!E3927</f>
        <v>0</v>
      </c>
      <c r="F3931" s="136">
        <f>Ocorrências!F3927</f>
        <v>0</v>
      </c>
      <c r="G3931" s="135">
        <f>Ocorrências!A3927</f>
        <v>0</v>
      </c>
      <c r="H3931" s="136">
        <f>Ocorrências!H3927</f>
        <v>0</v>
      </c>
    </row>
    <row r="3932" spans="1:8" x14ac:dyDescent="0.2">
      <c r="A3932" s="156">
        <f>Ocorrências!G3928</f>
        <v>0</v>
      </c>
      <c r="B3932" s="136">
        <f>Ocorrências!B3928</f>
        <v>0</v>
      </c>
      <c r="C3932" s="136">
        <f>Ocorrências!C3928</f>
        <v>0</v>
      </c>
      <c r="D3932" s="136">
        <f>Ocorrências!D3928</f>
        <v>0</v>
      </c>
      <c r="E3932" s="136">
        <f>Ocorrências!E3928</f>
        <v>0</v>
      </c>
      <c r="F3932" s="136">
        <f>Ocorrências!F3928</f>
        <v>0</v>
      </c>
      <c r="G3932" s="135">
        <f>Ocorrências!A3928</f>
        <v>0</v>
      </c>
      <c r="H3932" s="136">
        <f>Ocorrências!H3928</f>
        <v>0</v>
      </c>
    </row>
    <row r="3933" spans="1:8" x14ac:dyDescent="0.2">
      <c r="A3933" s="156">
        <f>Ocorrências!G3929</f>
        <v>0</v>
      </c>
      <c r="B3933" s="136">
        <f>Ocorrências!B3929</f>
        <v>0</v>
      </c>
      <c r="C3933" s="136">
        <f>Ocorrências!C3929</f>
        <v>0</v>
      </c>
      <c r="D3933" s="136">
        <f>Ocorrências!D3929</f>
        <v>0</v>
      </c>
      <c r="E3933" s="136">
        <f>Ocorrências!E3929</f>
        <v>0</v>
      </c>
      <c r="F3933" s="136">
        <f>Ocorrências!F3929</f>
        <v>0</v>
      </c>
      <c r="G3933" s="135">
        <f>Ocorrências!A3929</f>
        <v>0</v>
      </c>
      <c r="H3933" s="136">
        <f>Ocorrências!H3929</f>
        <v>0</v>
      </c>
    </row>
    <row r="3934" spans="1:8" x14ac:dyDescent="0.2">
      <c r="A3934" s="156">
        <f>Ocorrências!G3930</f>
        <v>0</v>
      </c>
      <c r="B3934" s="136">
        <f>Ocorrências!B3930</f>
        <v>0</v>
      </c>
      <c r="C3934" s="136">
        <f>Ocorrências!C3930</f>
        <v>0</v>
      </c>
      <c r="D3934" s="136">
        <f>Ocorrências!D3930</f>
        <v>0</v>
      </c>
      <c r="E3934" s="136">
        <f>Ocorrências!E3930</f>
        <v>0</v>
      </c>
      <c r="F3934" s="136">
        <f>Ocorrências!F3930</f>
        <v>0</v>
      </c>
      <c r="G3934" s="135">
        <f>Ocorrências!A3930</f>
        <v>0</v>
      </c>
      <c r="H3934" s="136">
        <f>Ocorrências!H3930</f>
        <v>0</v>
      </c>
    </row>
    <row r="3935" spans="1:8" x14ac:dyDescent="0.2">
      <c r="A3935" s="156">
        <f>Ocorrências!G3931</f>
        <v>0</v>
      </c>
      <c r="B3935" s="136">
        <f>Ocorrências!B3931</f>
        <v>0</v>
      </c>
      <c r="C3935" s="136">
        <f>Ocorrências!C3931</f>
        <v>0</v>
      </c>
      <c r="D3935" s="136">
        <f>Ocorrências!D3931</f>
        <v>0</v>
      </c>
      <c r="E3935" s="136">
        <f>Ocorrências!E3931</f>
        <v>0</v>
      </c>
      <c r="F3935" s="136">
        <f>Ocorrências!F3931</f>
        <v>0</v>
      </c>
      <c r="G3935" s="135">
        <f>Ocorrências!A3931</f>
        <v>0</v>
      </c>
      <c r="H3935" s="136">
        <f>Ocorrências!H3931</f>
        <v>0</v>
      </c>
    </row>
    <row r="3936" spans="1:8" x14ac:dyDescent="0.2">
      <c r="A3936" s="156">
        <f>Ocorrências!G3932</f>
        <v>0</v>
      </c>
      <c r="B3936" s="136">
        <f>Ocorrências!B3932</f>
        <v>0</v>
      </c>
      <c r="C3936" s="136">
        <f>Ocorrências!C3932</f>
        <v>0</v>
      </c>
      <c r="D3936" s="136">
        <f>Ocorrências!D3932</f>
        <v>0</v>
      </c>
      <c r="E3936" s="136">
        <f>Ocorrências!E3932</f>
        <v>0</v>
      </c>
      <c r="F3936" s="136">
        <f>Ocorrências!F3932</f>
        <v>0</v>
      </c>
      <c r="G3936" s="135">
        <f>Ocorrências!A3932</f>
        <v>0</v>
      </c>
      <c r="H3936" s="136">
        <f>Ocorrências!H3932</f>
        <v>0</v>
      </c>
    </row>
    <row r="3937" spans="1:8" x14ac:dyDescent="0.2">
      <c r="A3937" s="156">
        <f>Ocorrências!G3933</f>
        <v>0</v>
      </c>
      <c r="B3937" s="136">
        <f>Ocorrências!B3933</f>
        <v>0</v>
      </c>
      <c r="C3937" s="136">
        <f>Ocorrências!C3933</f>
        <v>0</v>
      </c>
      <c r="D3937" s="136">
        <f>Ocorrências!D3933</f>
        <v>0</v>
      </c>
      <c r="E3937" s="136">
        <f>Ocorrências!E3933</f>
        <v>0</v>
      </c>
      <c r="F3937" s="136">
        <f>Ocorrências!F3933</f>
        <v>0</v>
      </c>
      <c r="G3937" s="135">
        <f>Ocorrências!A3933</f>
        <v>0</v>
      </c>
      <c r="H3937" s="136">
        <f>Ocorrências!H3933</f>
        <v>0</v>
      </c>
    </row>
    <row r="3938" spans="1:8" x14ac:dyDescent="0.2">
      <c r="A3938" s="156">
        <f>Ocorrências!G3934</f>
        <v>0</v>
      </c>
      <c r="B3938" s="136">
        <f>Ocorrências!B3934</f>
        <v>0</v>
      </c>
      <c r="C3938" s="136">
        <f>Ocorrências!C3934</f>
        <v>0</v>
      </c>
      <c r="D3938" s="136">
        <f>Ocorrências!D3934</f>
        <v>0</v>
      </c>
      <c r="E3938" s="136">
        <f>Ocorrências!E3934</f>
        <v>0</v>
      </c>
      <c r="F3938" s="136">
        <f>Ocorrências!F3934</f>
        <v>0</v>
      </c>
      <c r="G3938" s="135">
        <f>Ocorrências!A3934</f>
        <v>0</v>
      </c>
      <c r="H3938" s="136">
        <f>Ocorrências!H3934</f>
        <v>0</v>
      </c>
    </row>
    <row r="3939" spans="1:8" x14ac:dyDescent="0.2">
      <c r="A3939" s="156">
        <f>Ocorrências!G3935</f>
        <v>0</v>
      </c>
      <c r="B3939" s="136">
        <f>Ocorrências!B3935</f>
        <v>0</v>
      </c>
      <c r="C3939" s="136">
        <f>Ocorrências!C3935</f>
        <v>0</v>
      </c>
      <c r="D3939" s="136">
        <f>Ocorrências!D3935</f>
        <v>0</v>
      </c>
      <c r="E3939" s="136">
        <f>Ocorrências!E3935</f>
        <v>0</v>
      </c>
      <c r="F3939" s="136">
        <f>Ocorrências!F3935</f>
        <v>0</v>
      </c>
      <c r="G3939" s="135">
        <f>Ocorrências!A3935</f>
        <v>0</v>
      </c>
      <c r="H3939" s="136">
        <f>Ocorrências!H3935</f>
        <v>0</v>
      </c>
    </row>
    <row r="3940" spans="1:8" x14ac:dyDescent="0.2">
      <c r="A3940" s="156">
        <f>Ocorrências!G3936</f>
        <v>0</v>
      </c>
      <c r="B3940" s="136">
        <f>Ocorrências!B3936</f>
        <v>0</v>
      </c>
      <c r="C3940" s="136">
        <f>Ocorrências!C3936</f>
        <v>0</v>
      </c>
      <c r="D3940" s="136">
        <f>Ocorrências!D3936</f>
        <v>0</v>
      </c>
      <c r="E3940" s="136">
        <f>Ocorrências!E3936</f>
        <v>0</v>
      </c>
      <c r="F3940" s="136">
        <f>Ocorrências!F3936</f>
        <v>0</v>
      </c>
      <c r="G3940" s="135">
        <f>Ocorrências!A3936</f>
        <v>0</v>
      </c>
      <c r="H3940" s="136">
        <f>Ocorrências!H3936</f>
        <v>0</v>
      </c>
    </row>
    <row r="3941" spans="1:8" x14ac:dyDescent="0.2">
      <c r="A3941" s="156">
        <f>Ocorrências!G3937</f>
        <v>0</v>
      </c>
      <c r="B3941" s="136">
        <f>Ocorrências!B3937</f>
        <v>0</v>
      </c>
      <c r="C3941" s="136">
        <f>Ocorrências!C3937</f>
        <v>0</v>
      </c>
      <c r="D3941" s="136">
        <f>Ocorrências!D3937</f>
        <v>0</v>
      </c>
      <c r="E3941" s="136">
        <f>Ocorrências!E3937</f>
        <v>0</v>
      </c>
      <c r="F3941" s="136">
        <f>Ocorrências!F3937</f>
        <v>0</v>
      </c>
      <c r="G3941" s="135">
        <f>Ocorrências!A3937</f>
        <v>0</v>
      </c>
      <c r="H3941" s="136">
        <f>Ocorrências!H3937</f>
        <v>0</v>
      </c>
    </row>
    <row r="3942" spans="1:8" x14ac:dyDescent="0.2">
      <c r="A3942" s="156">
        <f>Ocorrências!G3938</f>
        <v>0</v>
      </c>
      <c r="B3942" s="136">
        <f>Ocorrências!B3938</f>
        <v>0</v>
      </c>
      <c r="C3942" s="136">
        <f>Ocorrências!C3938</f>
        <v>0</v>
      </c>
      <c r="D3942" s="136">
        <f>Ocorrências!D3938</f>
        <v>0</v>
      </c>
      <c r="E3942" s="136">
        <f>Ocorrências!E3938</f>
        <v>0</v>
      </c>
      <c r="F3942" s="136">
        <f>Ocorrências!F3938</f>
        <v>0</v>
      </c>
      <c r="G3942" s="135">
        <f>Ocorrências!A3938</f>
        <v>0</v>
      </c>
      <c r="H3942" s="136">
        <f>Ocorrências!H3938</f>
        <v>0</v>
      </c>
    </row>
    <row r="3943" spans="1:8" x14ac:dyDescent="0.2">
      <c r="A3943" s="156">
        <f>Ocorrências!G3939</f>
        <v>0</v>
      </c>
      <c r="B3943" s="136">
        <f>Ocorrências!B3939</f>
        <v>0</v>
      </c>
      <c r="C3943" s="136">
        <f>Ocorrências!C3939</f>
        <v>0</v>
      </c>
      <c r="D3943" s="136">
        <f>Ocorrências!D3939</f>
        <v>0</v>
      </c>
      <c r="E3943" s="136">
        <f>Ocorrências!E3939</f>
        <v>0</v>
      </c>
      <c r="F3943" s="136">
        <f>Ocorrências!F3939</f>
        <v>0</v>
      </c>
      <c r="G3943" s="135">
        <f>Ocorrências!A3939</f>
        <v>0</v>
      </c>
      <c r="H3943" s="136">
        <f>Ocorrências!H3939</f>
        <v>0</v>
      </c>
    </row>
    <row r="3944" spans="1:8" x14ac:dyDescent="0.2">
      <c r="A3944" s="156">
        <f>Ocorrências!G3940</f>
        <v>0</v>
      </c>
      <c r="B3944" s="136">
        <f>Ocorrências!B3940</f>
        <v>0</v>
      </c>
      <c r="C3944" s="136">
        <f>Ocorrências!C3940</f>
        <v>0</v>
      </c>
      <c r="D3944" s="136">
        <f>Ocorrências!D3940</f>
        <v>0</v>
      </c>
      <c r="E3944" s="136">
        <f>Ocorrências!E3940</f>
        <v>0</v>
      </c>
      <c r="F3944" s="136">
        <f>Ocorrências!F3940</f>
        <v>0</v>
      </c>
      <c r="G3944" s="135">
        <f>Ocorrências!A3940</f>
        <v>0</v>
      </c>
      <c r="H3944" s="136">
        <f>Ocorrências!H3940</f>
        <v>0</v>
      </c>
    </row>
    <row r="3945" spans="1:8" x14ac:dyDescent="0.2">
      <c r="A3945" s="156">
        <f>Ocorrências!G3941</f>
        <v>0</v>
      </c>
      <c r="B3945" s="136">
        <f>Ocorrências!B3941</f>
        <v>0</v>
      </c>
      <c r="C3945" s="136">
        <f>Ocorrências!C3941</f>
        <v>0</v>
      </c>
      <c r="D3945" s="136">
        <f>Ocorrências!D3941</f>
        <v>0</v>
      </c>
      <c r="E3945" s="136">
        <f>Ocorrências!E3941</f>
        <v>0</v>
      </c>
      <c r="F3945" s="136">
        <f>Ocorrências!F3941</f>
        <v>0</v>
      </c>
      <c r="G3945" s="135">
        <f>Ocorrências!A3941</f>
        <v>0</v>
      </c>
      <c r="H3945" s="136">
        <f>Ocorrências!H3941</f>
        <v>0</v>
      </c>
    </row>
    <row r="3946" spans="1:8" x14ac:dyDescent="0.2">
      <c r="A3946" s="156">
        <f>Ocorrências!G3942</f>
        <v>0</v>
      </c>
      <c r="B3946" s="136">
        <f>Ocorrências!B3942</f>
        <v>0</v>
      </c>
      <c r="C3946" s="136">
        <f>Ocorrências!C3942</f>
        <v>0</v>
      </c>
      <c r="D3946" s="136">
        <f>Ocorrências!D3942</f>
        <v>0</v>
      </c>
      <c r="E3946" s="136">
        <f>Ocorrências!E3942</f>
        <v>0</v>
      </c>
      <c r="F3946" s="136">
        <f>Ocorrências!F3942</f>
        <v>0</v>
      </c>
      <c r="G3946" s="135">
        <f>Ocorrências!A3942</f>
        <v>0</v>
      </c>
      <c r="H3946" s="136">
        <f>Ocorrências!H3942</f>
        <v>0</v>
      </c>
    </row>
    <row r="3947" spans="1:8" x14ac:dyDescent="0.2">
      <c r="A3947" s="156">
        <f>Ocorrências!G3943</f>
        <v>0</v>
      </c>
      <c r="B3947" s="136">
        <f>Ocorrências!B3943</f>
        <v>0</v>
      </c>
      <c r="C3947" s="136">
        <f>Ocorrências!C3943</f>
        <v>0</v>
      </c>
      <c r="D3947" s="136">
        <f>Ocorrências!D3943</f>
        <v>0</v>
      </c>
      <c r="E3947" s="136">
        <f>Ocorrências!E3943</f>
        <v>0</v>
      </c>
      <c r="F3947" s="136">
        <f>Ocorrências!F3943</f>
        <v>0</v>
      </c>
      <c r="G3947" s="135">
        <f>Ocorrências!A3943</f>
        <v>0</v>
      </c>
      <c r="H3947" s="136">
        <f>Ocorrências!H3943</f>
        <v>0</v>
      </c>
    </row>
    <row r="3948" spans="1:8" x14ac:dyDescent="0.2">
      <c r="A3948" s="156">
        <f>Ocorrências!G3944</f>
        <v>0</v>
      </c>
      <c r="B3948" s="136">
        <f>Ocorrências!B3944</f>
        <v>0</v>
      </c>
      <c r="C3948" s="136">
        <f>Ocorrências!C3944</f>
        <v>0</v>
      </c>
      <c r="D3948" s="136">
        <f>Ocorrências!D3944</f>
        <v>0</v>
      </c>
      <c r="E3948" s="136">
        <f>Ocorrências!E3944</f>
        <v>0</v>
      </c>
      <c r="F3948" s="136">
        <f>Ocorrências!F3944</f>
        <v>0</v>
      </c>
      <c r="G3948" s="135">
        <f>Ocorrências!A3944</f>
        <v>0</v>
      </c>
      <c r="H3948" s="136">
        <f>Ocorrências!H3944</f>
        <v>0</v>
      </c>
    </row>
    <row r="3949" spans="1:8" x14ac:dyDescent="0.2">
      <c r="A3949" s="156">
        <f>Ocorrências!G3945</f>
        <v>0</v>
      </c>
      <c r="B3949" s="136">
        <f>Ocorrências!B3945</f>
        <v>0</v>
      </c>
      <c r="C3949" s="136">
        <f>Ocorrências!C3945</f>
        <v>0</v>
      </c>
      <c r="D3949" s="136">
        <f>Ocorrências!D3945</f>
        <v>0</v>
      </c>
      <c r="E3949" s="136">
        <f>Ocorrências!E3945</f>
        <v>0</v>
      </c>
      <c r="F3949" s="136">
        <f>Ocorrências!F3945</f>
        <v>0</v>
      </c>
      <c r="G3949" s="135">
        <f>Ocorrências!A3945</f>
        <v>0</v>
      </c>
      <c r="H3949" s="136">
        <f>Ocorrências!H3945</f>
        <v>0</v>
      </c>
    </row>
    <row r="3950" spans="1:8" x14ac:dyDescent="0.2">
      <c r="A3950" s="156">
        <f>Ocorrências!G3946</f>
        <v>0</v>
      </c>
      <c r="B3950" s="136">
        <f>Ocorrências!B3946</f>
        <v>0</v>
      </c>
      <c r="C3950" s="136">
        <f>Ocorrências!C3946</f>
        <v>0</v>
      </c>
      <c r="D3950" s="136">
        <f>Ocorrências!D3946</f>
        <v>0</v>
      </c>
      <c r="E3950" s="136">
        <f>Ocorrências!E3946</f>
        <v>0</v>
      </c>
      <c r="F3950" s="136">
        <f>Ocorrências!F3946</f>
        <v>0</v>
      </c>
      <c r="G3950" s="135">
        <f>Ocorrências!A3946</f>
        <v>0</v>
      </c>
      <c r="H3950" s="136">
        <f>Ocorrências!H3946</f>
        <v>0</v>
      </c>
    </row>
    <row r="3951" spans="1:8" x14ac:dyDescent="0.2">
      <c r="A3951" s="156">
        <f>Ocorrências!G3947</f>
        <v>0</v>
      </c>
      <c r="B3951" s="136">
        <f>Ocorrências!B3947</f>
        <v>0</v>
      </c>
      <c r="C3951" s="136">
        <f>Ocorrências!C3947</f>
        <v>0</v>
      </c>
      <c r="D3951" s="136">
        <f>Ocorrências!D3947</f>
        <v>0</v>
      </c>
      <c r="E3951" s="136">
        <f>Ocorrências!E3947</f>
        <v>0</v>
      </c>
      <c r="F3951" s="136">
        <f>Ocorrências!F3947</f>
        <v>0</v>
      </c>
      <c r="G3951" s="135">
        <f>Ocorrências!A3947</f>
        <v>0</v>
      </c>
      <c r="H3951" s="136">
        <f>Ocorrências!H3947</f>
        <v>0</v>
      </c>
    </row>
    <row r="3952" spans="1:8" x14ac:dyDescent="0.2">
      <c r="A3952" s="156">
        <f>Ocorrências!G3948</f>
        <v>0</v>
      </c>
      <c r="B3952" s="136">
        <f>Ocorrências!B3948</f>
        <v>0</v>
      </c>
      <c r="C3952" s="136">
        <f>Ocorrências!C3948</f>
        <v>0</v>
      </c>
      <c r="D3952" s="136">
        <f>Ocorrências!D3948</f>
        <v>0</v>
      </c>
      <c r="E3952" s="136">
        <f>Ocorrências!E3948</f>
        <v>0</v>
      </c>
      <c r="F3952" s="136">
        <f>Ocorrências!F3948</f>
        <v>0</v>
      </c>
      <c r="G3952" s="135">
        <f>Ocorrências!A3948</f>
        <v>0</v>
      </c>
      <c r="H3952" s="136">
        <f>Ocorrências!H3948</f>
        <v>0</v>
      </c>
    </row>
    <row r="3953" spans="1:8" x14ac:dyDescent="0.2">
      <c r="A3953" s="156">
        <f>Ocorrências!G3949</f>
        <v>0</v>
      </c>
      <c r="B3953" s="136">
        <f>Ocorrências!B3949</f>
        <v>0</v>
      </c>
      <c r="C3953" s="136">
        <f>Ocorrências!C3949</f>
        <v>0</v>
      </c>
      <c r="D3953" s="136">
        <f>Ocorrências!D3949</f>
        <v>0</v>
      </c>
      <c r="E3953" s="136">
        <f>Ocorrências!E3949</f>
        <v>0</v>
      </c>
      <c r="F3953" s="136">
        <f>Ocorrências!F3949</f>
        <v>0</v>
      </c>
      <c r="G3953" s="135">
        <f>Ocorrências!A3949</f>
        <v>0</v>
      </c>
      <c r="H3953" s="136">
        <f>Ocorrências!H3949</f>
        <v>0</v>
      </c>
    </row>
    <row r="3954" spans="1:8" x14ac:dyDescent="0.2">
      <c r="A3954" s="156">
        <f>Ocorrências!G3950</f>
        <v>0</v>
      </c>
      <c r="B3954" s="136">
        <f>Ocorrências!B3950</f>
        <v>0</v>
      </c>
      <c r="C3954" s="136">
        <f>Ocorrências!C3950</f>
        <v>0</v>
      </c>
      <c r="D3954" s="136">
        <f>Ocorrências!D3950</f>
        <v>0</v>
      </c>
      <c r="E3954" s="136">
        <f>Ocorrências!E3950</f>
        <v>0</v>
      </c>
      <c r="F3954" s="136">
        <f>Ocorrências!F3950</f>
        <v>0</v>
      </c>
      <c r="G3954" s="135">
        <f>Ocorrências!A3950</f>
        <v>0</v>
      </c>
      <c r="H3954" s="136">
        <f>Ocorrências!H3950</f>
        <v>0</v>
      </c>
    </row>
    <row r="3955" spans="1:8" x14ac:dyDescent="0.2">
      <c r="A3955" s="156">
        <f>Ocorrências!G3951</f>
        <v>0</v>
      </c>
      <c r="B3955" s="136">
        <f>Ocorrências!B3951</f>
        <v>0</v>
      </c>
      <c r="C3955" s="136">
        <f>Ocorrências!C3951</f>
        <v>0</v>
      </c>
      <c r="D3955" s="136">
        <f>Ocorrências!D3951</f>
        <v>0</v>
      </c>
      <c r="E3955" s="136">
        <f>Ocorrências!E3951</f>
        <v>0</v>
      </c>
      <c r="F3955" s="136">
        <f>Ocorrências!F3951</f>
        <v>0</v>
      </c>
      <c r="G3955" s="135">
        <f>Ocorrências!A3951</f>
        <v>0</v>
      </c>
      <c r="H3955" s="136">
        <f>Ocorrências!H3951</f>
        <v>0</v>
      </c>
    </row>
    <row r="3956" spans="1:8" x14ac:dyDescent="0.2">
      <c r="A3956" s="156">
        <f>Ocorrências!G3952</f>
        <v>0</v>
      </c>
      <c r="B3956" s="136">
        <f>Ocorrências!B3952</f>
        <v>0</v>
      </c>
      <c r="C3956" s="136">
        <f>Ocorrências!C3952</f>
        <v>0</v>
      </c>
      <c r="D3956" s="136">
        <f>Ocorrências!D3952</f>
        <v>0</v>
      </c>
      <c r="E3956" s="136">
        <f>Ocorrências!E3952</f>
        <v>0</v>
      </c>
      <c r="F3956" s="136">
        <f>Ocorrências!F3952</f>
        <v>0</v>
      </c>
      <c r="G3956" s="135">
        <f>Ocorrências!A3952</f>
        <v>0</v>
      </c>
      <c r="H3956" s="136">
        <f>Ocorrências!H3952</f>
        <v>0</v>
      </c>
    </row>
    <row r="3957" spans="1:8" x14ac:dyDescent="0.2">
      <c r="A3957" s="156">
        <f>Ocorrências!G3953</f>
        <v>0</v>
      </c>
      <c r="B3957" s="136">
        <f>Ocorrências!B3953</f>
        <v>0</v>
      </c>
      <c r="C3957" s="136">
        <f>Ocorrências!C3953</f>
        <v>0</v>
      </c>
      <c r="D3957" s="136">
        <f>Ocorrências!D3953</f>
        <v>0</v>
      </c>
      <c r="E3957" s="136">
        <f>Ocorrências!E3953</f>
        <v>0</v>
      </c>
      <c r="F3957" s="136">
        <f>Ocorrências!F3953</f>
        <v>0</v>
      </c>
      <c r="G3957" s="135">
        <f>Ocorrências!A3953</f>
        <v>0</v>
      </c>
      <c r="H3957" s="136">
        <f>Ocorrências!H3953</f>
        <v>0</v>
      </c>
    </row>
    <row r="3958" spans="1:8" x14ac:dyDescent="0.2">
      <c r="A3958" s="156">
        <f>Ocorrências!G3954</f>
        <v>0</v>
      </c>
      <c r="B3958" s="136">
        <f>Ocorrências!B3954</f>
        <v>0</v>
      </c>
      <c r="C3958" s="136">
        <f>Ocorrências!C3954</f>
        <v>0</v>
      </c>
      <c r="D3958" s="136">
        <f>Ocorrências!D3954</f>
        <v>0</v>
      </c>
      <c r="E3958" s="136">
        <f>Ocorrências!E3954</f>
        <v>0</v>
      </c>
      <c r="F3958" s="136">
        <f>Ocorrências!F3954</f>
        <v>0</v>
      </c>
      <c r="G3958" s="135">
        <f>Ocorrências!A3954</f>
        <v>0</v>
      </c>
      <c r="H3958" s="136">
        <f>Ocorrências!H3954</f>
        <v>0</v>
      </c>
    </row>
    <row r="3959" spans="1:8" x14ac:dyDescent="0.2">
      <c r="A3959" s="156">
        <f>Ocorrências!G3955</f>
        <v>0</v>
      </c>
      <c r="B3959" s="136">
        <f>Ocorrências!B3955</f>
        <v>0</v>
      </c>
      <c r="C3959" s="136">
        <f>Ocorrências!C3955</f>
        <v>0</v>
      </c>
      <c r="D3959" s="136">
        <f>Ocorrências!D3955</f>
        <v>0</v>
      </c>
      <c r="E3959" s="136">
        <f>Ocorrências!E3955</f>
        <v>0</v>
      </c>
      <c r="F3959" s="136">
        <f>Ocorrências!F3955</f>
        <v>0</v>
      </c>
      <c r="G3959" s="135">
        <f>Ocorrências!A3955</f>
        <v>0</v>
      </c>
      <c r="H3959" s="136">
        <f>Ocorrências!H3955</f>
        <v>0</v>
      </c>
    </row>
    <row r="3960" spans="1:8" x14ac:dyDescent="0.2">
      <c r="A3960" s="156">
        <f>Ocorrências!G3956</f>
        <v>0</v>
      </c>
      <c r="B3960" s="136">
        <f>Ocorrências!B3956</f>
        <v>0</v>
      </c>
      <c r="C3960" s="136">
        <f>Ocorrências!C3956</f>
        <v>0</v>
      </c>
      <c r="D3960" s="136">
        <f>Ocorrências!D3956</f>
        <v>0</v>
      </c>
      <c r="E3960" s="136">
        <f>Ocorrências!E3956</f>
        <v>0</v>
      </c>
      <c r="F3960" s="136">
        <f>Ocorrências!F3956</f>
        <v>0</v>
      </c>
      <c r="G3960" s="135">
        <f>Ocorrências!A3956</f>
        <v>0</v>
      </c>
      <c r="H3960" s="136">
        <f>Ocorrências!H3956</f>
        <v>0</v>
      </c>
    </row>
    <row r="3961" spans="1:8" x14ac:dyDescent="0.2">
      <c r="A3961" s="156">
        <f>Ocorrências!G3957</f>
        <v>0</v>
      </c>
      <c r="B3961" s="136">
        <f>Ocorrências!B3957</f>
        <v>0</v>
      </c>
      <c r="C3961" s="136">
        <f>Ocorrências!C3957</f>
        <v>0</v>
      </c>
      <c r="D3961" s="136">
        <f>Ocorrências!D3957</f>
        <v>0</v>
      </c>
      <c r="E3961" s="136">
        <f>Ocorrências!E3957</f>
        <v>0</v>
      </c>
      <c r="F3961" s="136">
        <f>Ocorrências!F3957</f>
        <v>0</v>
      </c>
      <c r="G3961" s="135">
        <f>Ocorrências!A3957</f>
        <v>0</v>
      </c>
      <c r="H3961" s="136">
        <f>Ocorrências!H3957</f>
        <v>0</v>
      </c>
    </row>
    <row r="3962" spans="1:8" x14ac:dyDescent="0.2">
      <c r="A3962" s="156">
        <f>Ocorrências!G3958</f>
        <v>0</v>
      </c>
      <c r="B3962" s="136">
        <f>Ocorrências!B3958</f>
        <v>0</v>
      </c>
      <c r="C3962" s="136">
        <f>Ocorrências!C3958</f>
        <v>0</v>
      </c>
      <c r="D3962" s="136">
        <f>Ocorrências!D3958</f>
        <v>0</v>
      </c>
      <c r="E3962" s="136">
        <f>Ocorrências!E3958</f>
        <v>0</v>
      </c>
      <c r="F3962" s="136">
        <f>Ocorrências!F3958</f>
        <v>0</v>
      </c>
      <c r="G3962" s="135">
        <f>Ocorrências!A3958</f>
        <v>0</v>
      </c>
      <c r="H3962" s="136">
        <f>Ocorrências!H3958</f>
        <v>0</v>
      </c>
    </row>
    <row r="3963" spans="1:8" x14ac:dyDescent="0.2">
      <c r="A3963" s="156">
        <f>Ocorrências!G3959</f>
        <v>0</v>
      </c>
      <c r="B3963" s="136">
        <f>Ocorrências!B3959</f>
        <v>0</v>
      </c>
      <c r="C3963" s="136">
        <f>Ocorrências!C3959</f>
        <v>0</v>
      </c>
      <c r="D3963" s="136">
        <f>Ocorrências!D3959</f>
        <v>0</v>
      </c>
      <c r="E3963" s="136">
        <f>Ocorrências!E3959</f>
        <v>0</v>
      </c>
      <c r="F3963" s="136">
        <f>Ocorrências!F3959</f>
        <v>0</v>
      </c>
      <c r="G3963" s="135">
        <f>Ocorrências!A3959</f>
        <v>0</v>
      </c>
      <c r="H3963" s="136">
        <f>Ocorrências!H3959</f>
        <v>0</v>
      </c>
    </row>
    <row r="3964" spans="1:8" x14ac:dyDescent="0.2">
      <c r="A3964" s="156">
        <f>Ocorrências!G3960</f>
        <v>0</v>
      </c>
      <c r="B3964" s="136">
        <f>Ocorrências!B3960</f>
        <v>0</v>
      </c>
      <c r="C3964" s="136">
        <f>Ocorrências!C3960</f>
        <v>0</v>
      </c>
      <c r="D3964" s="136">
        <f>Ocorrências!D3960</f>
        <v>0</v>
      </c>
      <c r="E3964" s="136">
        <f>Ocorrências!E3960</f>
        <v>0</v>
      </c>
      <c r="F3964" s="136">
        <f>Ocorrências!F3960</f>
        <v>0</v>
      </c>
      <c r="G3964" s="135">
        <f>Ocorrências!A3960</f>
        <v>0</v>
      </c>
      <c r="H3964" s="136">
        <f>Ocorrências!H3960</f>
        <v>0</v>
      </c>
    </row>
    <row r="3965" spans="1:8" x14ac:dyDescent="0.2">
      <c r="A3965" s="156">
        <f>Ocorrências!G3961</f>
        <v>0</v>
      </c>
      <c r="B3965" s="136">
        <f>Ocorrências!B3961</f>
        <v>0</v>
      </c>
      <c r="C3965" s="136">
        <f>Ocorrências!C3961</f>
        <v>0</v>
      </c>
      <c r="D3965" s="136">
        <f>Ocorrências!D3961</f>
        <v>0</v>
      </c>
      <c r="E3965" s="136">
        <f>Ocorrências!E3961</f>
        <v>0</v>
      </c>
      <c r="F3965" s="136">
        <f>Ocorrências!F3961</f>
        <v>0</v>
      </c>
      <c r="G3965" s="135">
        <f>Ocorrências!A3961</f>
        <v>0</v>
      </c>
      <c r="H3965" s="136">
        <f>Ocorrências!H3961</f>
        <v>0</v>
      </c>
    </row>
    <row r="3966" spans="1:8" x14ac:dyDescent="0.2">
      <c r="A3966" s="156">
        <f>Ocorrências!G3962</f>
        <v>0</v>
      </c>
      <c r="B3966" s="136">
        <f>Ocorrências!B3962</f>
        <v>0</v>
      </c>
      <c r="C3966" s="136">
        <f>Ocorrências!C3962</f>
        <v>0</v>
      </c>
      <c r="D3966" s="136">
        <f>Ocorrências!D3962</f>
        <v>0</v>
      </c>
      <c r="E3966" s="136">
        <f>Ocorrências!E3962</f>
        <v>0</v>
      </c>
      <c r="F3966" s="136">
        <f>Ocorrências!F3962</f>
        <v>0</v>
      </c>
      <c r="G3966" s="135">
        <f>Ocorrências!A3962</f>
        <v>0</v>
      </c>
      <c r="H3966" s="136">
        <f>Ocorrências!H3962</f>
        <v>0</v>
      </c>
    </row>
    <row r="3967" spans="1:8" x14ac:dyDescent="0.2">
      <c r="A3967" s="156">
        <f>Ocorrências!G3963</f>
        <v>0</v>
      </c>
      <c r="B3967" s="136">
        <f>Ocorrências!B3963</f>
        <v>0</v>
      </c>
      <c r="C3967" s="136">
        <f>Ocorrências!C3963</f>
        <v>0</v>
      </c>
      <c r="D3967" s="136">
        <f>Ocorrências!D3963</f>
        <v>0</v>
      </c>
      <c r="E3967" s="136">
        <f>Ocorrências!E3963</f>
        <v>0</v>
      </c>
      <c r="F3967" s="136">
        <f>Ocorrências!F3963</f>
        <v>0</v>
      </c>
      <c r="G3967" s="135">
        <f>Ocorrências!A3963</f>
        <v>0</v>
      </c>
      <c r="H3967" s="136">
        <f>Ocorrências!H3963</f>
        <v>0</v>
      </c>
    </row>
    <row r="3968" spans="1:8" x14ac:dyDescent="0.2">
      <c r="A3968" s="156">
        <f>Ocorrências!G3964</f>
        <v>0</v>
      </c>
      <c r="B3968" s="136">
        <f>Ocorrências!B3964</f>
        <v>0</v>
      </c>
      <c r="C3968" s="136">
        <f>Ocorrências!C3964</f>
        <v>0</v>
      </c>
      <c r="D3968" s="136">
        <f>Ocorrências!D3964</f>
        <v>0</v>
      </c>
      <c r="E3968" s="136">
        <f>Ocorrências!E3964</f>
        <v>0</v>
      </c>
      <c r="F3968" s="136">
        <f>Ocorrências!F3964</f>
        <v>0</v>
      </c>
      <c r="G3968" s="135">
        <f>Ocorrências!A3964</f>
        <v>0</v>
      </c>
      <c r="H3968" s="136">
        <f>Ocorrências!H3964</f>
        <v>0</v>
      </c>
    </row>
    <row r="3969" spans="1:8" x14ac:dyDescent="0.2">
      <c r="A3969" s="156">
        <f>Ocorrências!G3965</f>
        <v>0</v>
      </c>
      <c r="B3969" s="136">
        <f>Ocorrências!B3965</f>
        <v>0</v>
      </c>
      <c r="C3969" s="136">
        <f>Ocorrências!C3965</f>
        <v>0</v>
      </c>
      <c r="D3969" s="136">
        <f>Ocorrências!D3965</f>
        <v>0</v>
      </c>
      <c r="E3969" s="136">
        <f>Ocorrências!E3965</f>
        <v>0</v>
      </c>
      <c r="F3969" s="136">
        <f>Ocorrências!F3965</f>
        <v>0</v>
      </c>
      <c r="G3969" s="135">
        <f>Ocorrências!A3965</f>
        <v>0</v>
      </c>
      <c r="H3969" s="136">
        <f>Ocorrências!H3965</f>
        <v>0</v>
      </c>
    </row>
    <row r="3970" spans="1:8" x14ac:dyDescent="0.2">
      <c r="A3970" s="156">
        <f>Ocorrências!G3966</f>
        <v>0</v>
      </c>
      <c r="B3970" s="136">
        <f>Ocorrências!B3966</f>
        <v>0</v>
      </c>
      <c r="C3970" s="136">
        <f>Ocorrências!C3966</f>
        <v>0</v>
      </c>
      <c r="D3970" s="136">
        <f>Ocorrências!D3966</f>
        <v>0</v>
      </c>
      <c r="E3970" s="136">
        <f>Ocorrências!E3966</f>
        <v>0</v>
      </c>
      <c r="F3970" s="136">
        <f>Ocorrências!F3966</f>
        <v>0</v>
      </c>
      <c r="G3970" s="135">
        <f>Ocorrências!A3966</f>
        <v>0</v>
      </c>
      <c r="H3970" s="136">
        <f>Ocorrências!H3966</f>
        <v>0</v>
      </c>
    </row>
    <row r="3971" spans="1:8" x14ac:dyDescent="0.2">
      <c r="A3971" s="156">
        <f>Ocorrências!G3967</f>
        <v>0</v>
      </c>
      <c r="B3971" s="136">
        <f>Ocorrências!B3967</f>
        <v>0</v>
      </c>
      <c r="C3971" s="136">
        <f>Ocorrências!C3967</f>
        <v>0</v>
      </c>
      <c r="D3971" s="136">
        <f>Ocorrências!D3967</f>
        <v>0</v>
      </c>
      <c r="E3971" s="136">
        <f>Ocorrências!E3967</f>
        <v>0</v>
      </c>
      <c r="F3971" s="136">
        <f>Ocorrências!F3967</f>
        <v>0</v>
      </c>
      <c r="G3971" s="135">
        <f>Ocorrências!A3967</f>
        <v>0</v>
      </c>
      <c r="H3971" s="136">
        <f>Ocorrências!H3967</f>
        <v>0</v>
      </c>
    </row>
    <row r="3972" spans="1:8" x14ac:dyDescent="0.2">
      <c r="A3972" s="156">
        <f>Ocorrências!G3968</f>
        <v>0</v>
      </c>
      <c r="B3972" s="136">
        <f>Ocorrências!B3968</f>
        <v>0</v>
      </c>
      <c r="C3972" s="136">
        <f>Ocorrências!C3968</f>
        <v>0</v>
      </c>
      <c r="D3972" s="136">
        <f>Ocorrências!D3968</f>
        <v>0</v>
      </c>
      <c r="E3972" s="136">
        <f>Ocorrências!E3968</f>
        <v>0</v>
      </c>
      <c r="F3972" s="136">
        <f>Ocorrências!F3968</f>
        <v>0</v>
      </c>
      <c r="G3972" s="135">
        <f>Ocorrências!A3968</f>
        <v>0</v>
      </c>
      <c r="H3972" s="136">
        <f>Ocorrências!H3968</f>
        <v>0</v>
      </c>
    </row>
    <row r="3973" spans="1:8" x14ac:dyDescent="0.2">
      <c r="A3973" s="156">
        <f>Ocorrências!G3969</f>
        <v>0</v>
      </c>
      <c r="B3973" s="136">
        <f>Ocorrências!B3969</f>
        <v>0</v>
      </c>
      <c r="C3973" s="136">
        <f>Ocorrências!C3969</f>
        <v>0</v>
      </c>
      <c r="D3973" s="136">
        <f>Ocorrências!D3969</f>
        <v>0</v>
      </c>
      <c r="E3973" s="136">
        <f>Ocorrências!E3969</f>
        <v>0</v>
      </c>
      <c r="F3973" s="136">
        <f>Ocorrências!F3969</f>
        <v>0</v>
      </c>
      <c r="G3973" s="135">
        <f>Ocorrências!A3969</f>
        <v>0</v>
      </c>
      <c r="H3973" s="136">
        <f>Ocorrências!H3969</f>
        <v>0</v>
      </c>
    </row>
    <row r="3974" spans="1:8" x14ac:dyDescent="0.2">
      <c r="A3974" s="156">
        <f>Ocorrências!G3970</f>
        <v>0</v>
      </c>
      <c r="B3974" s="136">
        <f>Ocorrências!B3970</f>
        <v>0</v>
      </c>
      <c r="C3974" s="136">
        <f>Ocorrências!C3970</f>
        <v>0</v>
      </c>
      <c r="D3974" s="136">
        <f>Ocorrências!D3970</f>
        <v>0</v>
      </c>
      <c r="E3974" s="136">
        <f>Ocorrências!E3970</f>
        <v>0</v>
      </c>
      <c r="F3974" s="136">
        <f>Ocorrências!F3970</f>
        <v>0</v>
      </c>
      <c r="G3974" s="135">
        <f>Ocorrências!A3970</f>
        <v>0</v>
      </c>
      <c r="H3974" s="136">
        <f>Ocorrências!H3970</f>
        <v>0</v>
      </c>
    </row>
    <row r="3975" spans="1:8" x14ac:dyDescent="0.2">
      <c r="A3975" s="156">
        <f>Ocorrências!G3971</f>
        <v>0</v>
      </c>
      <c r="B3975" s="136">
        <f>Ocorrências!B3971</f>
        <v>0</v>
      </c>
      <c r="C3975" s="136">
        <f>Ocorrências!C3971</f>
        <v>0</v>
      </c>
      <c r="D3975" s="136">
        <f>Ocorrências!D3971</f>
        <v>0</v>
      </c>
      <c r="E3975" s="136">
        <f>Ocorrências!E3971</f>
        <v>0</v>
      </c>
      <c r="F3975" s="136">
        <f>Ocorrências!F3971</f>
        <v>0</v>
      </c>
      <c r="G3975" s="135">
        <f>Ocorrências!A3971</f>
        <v>0</v>
      </c>
      <c r="H3975" s="136">
        <f>Ocorrências!H3971</f>
        <v>0</v>
      </c>
    </row>
    <row r="3976" spans="1:8" x14ac:dyDescent="0.2">
      <c r="A3976" s="156">
        <f>Ocorrências!G3972</f>
        <v>0</v>
      </c>
      <c r="B3976" s="136">
        <f>Ocorrências!B3972</f>
        <v>0</v>
      </c>
      <c r="C3976" s="136">
        <f>Ocorrências!C3972</f>
        <v>0</v>
      </c>
      <c r="D3976" s="136">
        <f>Ocorrências!D3972</f>
        <v>0</v>
      </c>
      <c r="E3976" s="136">
        <f>Ocorrências!E3972</f>
        <v>0</v>
      </c>
      <c r="F3976" s="136">
        <f>Ocorrências!F3972</f>
        <v>0</v>
      </c>
      <c r="G3976" s="135">
        <f>Ocorrências!A3972</f>
        <v>0</v>
      </c>
      <c r="H3976" s="136">
        <f>Ocorrências!H3972</f>
        <v>0</v>
      </c>
    </row>
    <row r="3977" spans="1:8" x14ac:dyDescent="0.2">
      <c r="A3977" s="156">
        <f>Ocorrências!G3973</f>
        <v>0</v>
      </c>
      <c r="B3977" s="136">
        <f>Ocorrências!B3973</f>
        <v>0</v>
      </c>
      <c r="C3977" s="136">
        <f>Ocorrências!C3973</f>
        <v>0</v>
      </c>
      <c r="D3977" s="136">
        <f>Ocorrências!D3973</f>
        <v>0</v>
      </c>
      <c r="E3977" s="136">
        <f>Ocorrências!E3973</f>
        <v>0</v>
      </c>
      <c r="F3977" s="136">
        <f>Ocorrências!F3973</f>
        <v>0</v>
      </c>
      <c r="G3977" s="135">
        <f>Ocorrências!A3973</f>
        <v>0</v>
      </c>
      <c r="H3977" s="136">
        <f>Ocorrências!H3973</f>
        <v>0</v>
      </c>
    </row>
    <row r="3978" spans="1:8" x14ac:dyDescent="0.2">
      <c r="A3978" s="156">
        <f>Ocorrências!G3974</f>
        <v>0</v>
      </c>
      <c r="B3978" s="136">
        <f>Ocorrências!B3974</f>
        <v>0</v>
      </c>
      <c r="C3978" s="136">
        <f>Ocorrências!C3974</f>
        <v>0</v>
      </c>
      <c r="D3978" s="136">
        <f>Ocorrências!D3974</f>
        <v>0</v>
      </c>
      <c r="E3978" s="136">
        <f>Ocorrências!E3974</f>
        <v>0</v>
      </c>
      <c r="F3978" s="136">
        <f>Ocorrências!F3974</f>
        <v>0</v>
      </c>
      <c r="G3978" s="135">
        <f>Ocorrências!A3974</f>
        <v>0</v>
      </c>
      <c r="H3978" s="136">
        <f>Ocorrências!H3974</f>
        <v>0</v>
      </c>
    </row>
    <row r="3979" spans="1:8" x14ac:dyDescent="0.2">
      <c r="A3979" s="156">
        <f>Ocorrências!G3975</f>
        <v>0</v>
      </c>
      <c r="B3979" s="136">
        <f>Ocorrências!B3975</f>
        <v>0</v>
      </c>
      <c r="C3979" s="136">
        <f>Ocorrências!C3975</f>
        <v>0</v>
      </c>
      <c r="D3979" s="136">
        <f>Ocorrências!D3975</f>
        <v>0</v>
      </c>
      <c r="E3979" s="136">
        <f>Ocorrências!E3975</f>
        <v>0</v>
      </c>
      <c r="F3979" s="136">
        <f>Ocorrências!F3975</f>
        <v>0</v>
      </c>
      <c r="G3979" s="135">
        <f>Ocorrências!A3975</f>
        <v>0</v>
      </c>
      <c r="H3979" s="136">
        <f>Ocorrências!H3975</f>
        <v>0</v>
      </c>
    </row>
    <row r="3980" spans="1:8" x14ac:dyDescent="0.2">
      <c r="A3980" s="156">
        <f>Ocorrências!G3976</f>
        <v>0</v>
      </c>
      <c r="B3980" s="136">
        <f>Ocorrências!B3976</f>
        <v>0</v>
      </c>
      <c r="C3980" s="136">
        <f>Ocorrências!C3976</f>
        <v>0</v>
      </c>
      <c r="D3980" s="136">
        <f>Ocorrências!D3976</f>
        <v>0</v>
      </c>
      <c r="E3980" s="136">
        <f>Ocorrências!E3976</f>
        <v>0</v>
      </c>
      <c r="F3980" s="136">
        <f>Ocorrências!F3976</f>
        <v>0</v>
      </c>
      <c r="G3980" s="135">
        <f>Ocorrências!A3976</f>
        <v>0</v>
      </c>
      <c r="H3980" s="136">
        <f>Ocorrências!H3976</f>
        <v>0</v>
      </c>
    </row>
    <row r="3981" spans="1:8" x14ac:dyDescent="0.2">
      <c r="A3981" s="156">
        <f>Ocorrências!G3977</f>
        <v>0</v>
      </c>
      <c r="B3981" s="136">
        <f>Ocorrências!B3977</f>
        <v>0</v>
      </c>
      <c r="C3981" s="136">
        <f>Ocorrências!C3977</f>
        <v>0</v>
      </c>
      <c r="D3981" s="136">
        <f>Ocorrências!D3977</f>
        <v>0</v>
      </c>
      <c r="E3981" s="136">
        <f>Ocorrências!E3977</f>
        <v>0</v>
      </c>
      <c r="F3981" s="136">
        <f>Ocorrências!F3977</f>
        <v>0</v>
      </c>
      <c r="G3981" s="135">
        <f>Ocorrências!A3977</f>
        <v>0</v>
      </c>
      <c r="H3981" s="136">
        <f>Ocorrências!H3977</f>
        <v>0</v>
      </c>
    </row>
    <row r="3982" spans="1:8" x14ac:dyDescent="0.2">
      <c r="A3982" s="156">
        <f>Ocorrências!G3978</f>
        <v>0</v>
      </c>
      <c r="B3982" s="136">
        <f>Ocorrências!B3978</f>
        <v>0</v>
      </c>
      <c r="C3982" s="136">
        <f>Ocorrências!C3978</f>
        <v>0</v>
      </c>
      <c r="D3982" s="136">
        <f>Ocorrências!D3978</f>
        <v>0</v>
      </c>
      <c r="E3982" s="136">
        <f>Ocorrências!E3978</f>
        <v>0</v>
      </c>
      <c r="F3982" s="136">
        <f>Ocorrências!F3978</f>
        <v>0</v>
      </c>
      <c r="G3982" s="135">
        <f>Ocorrências!A3978</f>
        <v>0</v>
      </c>
      <c r="H3982" s="136">
        <f>Ocorrências!H3978</f>
        <v>0</v>
      </c>
    </row>
    <row r="3983" spans="1:8" x14ac:dyDescent="0.2">
      <c r="A3983" s="156">
        <f>Ocorrências!G3979</f>
        <v>0</v>
      </c>
      <c r="B3983" s="136">
        <f>Ocorrências!B3979</f>
        <v>0</v>
      </c>
      <c r="C3983" s="136">
        <f>Ocorrências!C3979</f>
        <v>0</v>
      </c>
      <c r="D3983" s="136">
        <f>Ocorrências!D3979</f>
        <v>0</v>
      </c>
      <c r="E3983" s="136">
        <f>Ocorrências!E3979</f>
        <v>0</v>
      </c>
      <c r="F3983" s="136">
        <f>Ocorrências!F3979</f>
        <v>0</v>
      </c>
      <c r="G3983" s="135">
        <f>Ocorrências!A3979</f>
        <v>0</v>
      </c>
      <c r="H3983" s="136">
        <f>Ocorrências!H3979</f>
        <v>0</v>
      </c>
    </row>
    <row r="3984" spans="1:8" x14ac:dyDescent="0.2">
      <c r="A3984" s="156">
        <f>Ocorrências!G3980</f>
        <v>0</v>
      </c>
      <c r="B3984" s="136">
        <f>Ocorrências!B3980</f>
        <v>0</v>
      </c>
      <c r="C3984" s="136">
        <f>Ocorrências!C3980</f>
        <v>0</v>
      </c>
      <c r="D3984" s="136">
        <f>Ocorrências!D3980</f>
        <v>0</v>
      </c>
      <c r="E3984" s="136">
        <f>Ocorrências!E3980</f>
        <v>0</v>
      </c>
      <c r="F3984" s="136">
        <f>Ocorrências!F3980</f>
        <v>0</v>
      </c>
      <c r="G3984" s="135">
        <f>Ocorrências!A3980</f>
        <v>0</v>
      </c>
      <c r="H3984" s="136">
        <f>Ocorrências!H3980</f>
        <v>0</v>
      </c>
    </row>
    <row r="3985" spans="1:8" x14ac:dyDescent="0.2">
      <c r="A3985" s="156">
        <f>Ocorrências!G3981</f>
        <v>0</v>
      </c>
      <c r="B3985" s="136">
        <f>Ocorrências!B3981</f>
        <v>0</v>
      </c>
      <c r="C3985" s="136">
        <f>Ocorrências!C3981</f>
        <v>0</v>
      </c>
      <c r="D3985" s="136">
        <f>Ocorrências!D3981</f>
        <v>0</v>
      </c>
      <c r="E3985" s="136">
        <f>Ocorrências!E3981</f>
        <v>0</v>
      </c>
      <c r="F3985" s="136">
        <f>Ocorrências!F3981</f>
        <v>0</v>
      </c>
      <c r="G3985" s="135">
        <f>Ocorrências!A3981</f>
        <v>0</v>
      </c>
      <c r="H3985" s="136">
        <f>Ocorrências!H3981</f>
        <v>0</v>
      </c>
    </row>
    <row r="3986" spans="1:8" x14ac:dyDescent="0.2">
      <c r="A3986" s="156">
        <f>Ocorrências!G3982</f>
        <v>0</v>
      </c>
      <c r="B3986" s="136">
        <f>Ocorrências!B3982</f>
        <v>0</v>
      </c>
      <c r="C3986" s="136">
        <f>Ocorrências!C3982</f>
        <v>0</v>
      </c>
      <c r="D3986" s="136">
        <f>Ocorrências!D3982</f>
        <v>0</v>
      </c>
      <c r="E3986" s="136">
        <f>Ocorrências!E3982</f>
        <v>0</v>
      </c>
      <c r="F3986" s="136">
        <f>Ocorrências!F3982</f>
        <v>0</v>
      </c>
      <c r="G3986" s="135">
        <f>Ocorrências!A3982</f>
        <v>0</v>
      </c>
      <c r="H3986" s="136">
        <f>Ocorrências!H3982</f>
        <v>0</v>
      </c>
    </row>
    <row r="3987" spans="1:8" x14ac:dyDescent="0.2">
      <c r="A3987" s="156">
        <f>Ocorrências!G3983</f>
        <v>0</v>
      </c>
      <c r="B3987" s="136">
        <f>Ocorrências!B3983</f>
        <v>0</v>
      </c>
      <c r="C3987" s="136">
        <f>Ocorrências!C3983</f>
        <v>0</v>
      </c>
      <c r="D3987" s="136">
        <f>Ocorrências!D3983</f>
        <v>0</v>
      </c>
      <c r="E3987" s="136">
        <f>Ocorrências!E3983</f>
        <v>0</v>
      </c>
      <c r="F3987" s="136">
        <f>Ocorrências!F3983</f>
        <v>0</v>
      </c>
      <c r="G3987" s="135">
        <f>Ocorrências!A3983</f>
        <v>0</v>
      </c>
      <c r="H3987" s="136">
        <f>Ocorrências!H3983</f>
        <v>0</v>
      </c>
    </row>
    <row r="3988" spans="1:8" x14ac:dyDescent="0.2">
      <c r="A3988" s="156">
        <f>Ocorrências!G3984</f>
        <v>0</v>
      </c>
      <c r="B3988" s="136">
        <f>Ocorrências!B3984</f>
        <v>0</v>
      </c>
      <c r="C3988" s="136">
        <f>Ocorrências!C3984</f>
        <v>0</v>
      </c>
      <c r="D3988" s="136">
        <f>Ocorrências!D3984</f>
        <v>0</v>
      </c>
      <c r="E3988" s="136">
        <f>Ocorrências!E3984</f>
        <v>0</v>
      </c>
      <c r="F3988" s="136">
        <f>Ocorrências!F3984</f>
        <v>0</v>
      </c>
      <c r="G3988" s="135">
        <f>Ocorrências!A3984</f>
        <v>0</v>
      </c>
      <c r="H3988" s="136">
        <f>Ocorrências!H3984</f>
        <v>0</v>
      </c>
    </row>
    <row r="3989" spans="1:8" x14ac:dyDescent="0.2">
      <c r="A3989" s="156">
        <f>Ocorrências!G3985</f>
        <v>0</v>
      </c>
      <c r="B3989" s="136">
        <f>Ocorrências!B3985</f>
        <v>0</v>
      </c>
      <c r="C3989" s="136">
        <f>Ocorrências!C3985</f>
        <v>0</v>
      </c>
      <c r="D3989" s="136">
        <f>Ocorrências!D3985</f>
        <v>0</v>
      </c>
      <c r="E3989" s="136">
        <f>Ocorrências!E3985</f>
        <v>0</v>
      </c>
      <c r="F3989" s="136">
        <f>Ocorrências!F3985</f>
        <v>0</v>
      </c>
      <c r="G3989" s="135">
        <f>Ocorrências!A3985</f>
        <v>0</v>
      </c>
      <c r="H3989" s="136">
        <f>Ocorrências!H3985</f>
        <v>0</v>
      </c>
    </row>
    <row r="3990" spans="1:8" x14ac:dyDescent="0.2">
      <c r="A3990" s="156">
        <f>Ocorrências!G3986</f>
        <v>0</v>
      </c>
      <c r="B3990" s="136">
        <f>Ocorrências!B3986</f>
        <v>0</v>
      </c>
      <c r="C3990" s="136">
        <f>Ocorrências!C3986</f>
        <v>0</v>
      </c>
      <c r="D3990" s="136">
        <f>Ocorrências!D3986</f>
        <v>0</v>
      </c>
      <c r="E3990" s="136">
        <f>Ocorrências!E3986</f>
        <v>0</v>
      </c>
      <c r="F3990" s="136">
        <f>Ocorrências!F3986</f>
        <v>0</v>
      </c>
      <c r="G3990" s="135">
        <f>Ocorrências!A3986</f>
        <v>0</v>
      </c>
      <c r="H3990" s="136">
        <f>Ocorrências!H3986</f>
        <v>0</v>
      </c>
    </row>
    <row r="3991" spans="1:8" x14ac:dyDescent="0.2">
      <c r="A3991" s="156">
        <f>Ocorrências!G3987</f>
        <v>0</v>
      </c>
      <c r="B3991" s="136">
        <f>Ocorrências!B3987</f>
        <v>0</v>
      </c>
      <c r="C3991" s="136">
        <f>Ocorrências!C3987</f>
        <v>0</v>
      </c>
      <c r="D3991" s="136">
        <f>Ocorrências!D3987</f>
        <v>0</v>
      </c>
      <c r="E3991" s="136">
        <f>Ocorrências!E3987</f>
        <v>0</v>
      </c>
      <c r="F3991" s="136">
        <f>Ocorrências!F3987</f>
        <v>0</v>
      </c>
      <c r="G3991" s="135">
        <f>Ocorrências!A3987</f>
        <v>0</v>
      </c>
      <c r="H3991" s="136">
        <f>Ocorrências!H3987</f>
        <v>0</v>
      </c>
    </row>
    <row r="3992" spans="1:8" x14ac:dyDescent="0.2">
      <c r="A3992" s="156">
        <f>Ocorrências!G3988</f>
        <v>0</v>
      </c>
      <c r="B3992" s="136">
        <f>Ocorrências!B3988</f>
        <v>0</v>
      </c>
      <c r="C3992" s="136">
        <f>Ocorrências!C3988</f>
        <v>0</v>
      </c>
      <c r="D3992" s="136">
        <f>Ocorrências!D3988</f>
        <v>0</v>
      </c>
      <c r="E3992" s="136">
        <f>Ocorrências!E3988</f>
        <v>0</v>
      </c>
      <c r="F3992" s="136">
        <f>Ocorrências!F3988</f>
        <v>0</v>
      </c>
      <c r="G3992" s="135">
        <f>Ocorrências!A3988</f>
        <v>0</v>
      </c>
      <c r="H3992" s="136">
        <f>Ocorrências!H3988</f>
        <v>0</v>
      </c>
    </row>
    <row r="3993" spans="1:8" x14ac:dyDescent="0.2">
      <c r="A3993" s="156">
        <f>Ocorrências!G3989</f>
        <v>0</v>
      </c>
      <c r="B3993" s="136">
        <f>Ocorrências!B3989</f>
        <v>0</v>
      </c>
      <c r="C3993" s="136">
        <f>Ocorrências!C3989</f>
        <v>0</v>
      </c>
      <c r="D3993" s="136">
        <f>Ocorrências!D3989</f>
        <v>0</v>
      </c>
      <c r="E3993" s="136">
        <f>Ocorrências!E3989</f>
        <v>0</v>
      </c>
      <c r="F3993" s="136">
        <f>Ocorrências!F3989</f>
        <v>0</v>
      </c>
      <c r="G3993" s="135">
        <f>Ocorrências!A3989</f>
        <v>0</v>
      </c>
      <c r="H3993" s="136">
        <f>Ocorrências!H3989</f>
        <v>0</v>
      </c>
    </row>
    <row r="3994" spans="1:8" x14ac:dyDescent="0.2">
      <c r="A3994" s="156">
        <f>Ocorrências!G3990</f>
        <v>0</v>
      </c>
      <c r="B3994" s="136">
        <f>Ocorrências!B3990</f>
        <v>0</v>
      </c>
      <c r="C3994" s="136">
        <f>Ocorrências!C3990</f>
        <v>0</v>
      </c>
      <c r="D3994" s="136">
        <f>Ocorrências!D3990</f>
        <v>0</v>
      </c>
      <c r="E3994" s="136">
        <f>Ocorrências!E3990</f>
        <v>0</v>
      </c>
      <c r="F3994" s="136">
        <f>Ocorrências!F3990</f>
        <v>0</v>
      </c>
      <c r="G3994" s="135">
        <f>Ocorrências!A3990</f>
        <v>0</v>
      </c>
      <c r="H3994" s="136">
        <f>Ocorrências!H3990</f>
        <v>0</v>
      </c>
    </row>
    <row r="3995" spans="1:8" x14ac:dyDescent="0.2">
      <c r="A3995" s="156">
        <f>Ocorrências!G3991</f>
        <v>0</v>
      </c>
      <c r="B3995" s="136">
        <f>Ocorrências!B3991</f>
        <v>0</v>
      </c>
      <c r="C3995" s="136">
        <f>Ocorrências!C3991</f>
        <v>0</v>
      </c>
      <c r="D3995" s="136">
        <f>Ocorrências!D3991</f>
        <v>0</v>
      </c>
      <c r="E3995" s="136">
        <f>Ocorrências!E3991</f>
        <v>0</v>
      </c>
      <c r="F3995" s="136">
        <f>Ocorrências!F3991</f>
        <v>0</v>
      </c>
      <c r="G3995" s="135">
        <f>Ocorrências!A3991</f>
        <v>0</v>
      </c>
      <c r="H3995" s="136">
        <f>Ocorrências!H3991</f>
        <v>0</v>
      </c>
    </row>
    <row r="3996" spans="1:8" x14ac:dyDescent="0.2">
      <c r="A3996" s="156">
        <f>Ocorrências!G3992</f>
        <v>0</v>
      </c>
      <c r="B3996" s="136">
        <f>Ocorrências!B3992</f>
        <v>0</v>
      </c>
      <c r="C3996" s="136">
        <f>Ocorrências!C3992</f>
        <v>0</v>
      </c>
      <c r="D3996" s="136">
        <f>Ocorrências!D3992</f>
        <v>0</v>
      </c>
      <c r="E3996" s="136">
        <f>Ocorrências!E3992</f>
        <v>0</v>
      </c>
      <c r="F3996" s="136">
        <f>Ocorrências!F3992</f>
        <v>0</v>
      </c>
      <c r="G3996" s="135">
        <f>Ocorrências!A3992</f>
        <v>0</v>
      </c>
      <c r="H3996" s="136">
        <f>Ocorrências!H3992</f>
        <v>0</v>
      </c>
    </row>
    <row r="3997" spans="1:8" x14ac:dyDescent="0.2">
      <c r="A3997" s="156">
        <f>Ocorrências!G3993</f>
        <v>0</v>
      </c>
      <c r="B3997" s="136">
        <f>Ocorrências!B3993</f>
        <v>0</v>
      </c>
      <c r="C3997" s="136">
        <f>Ocorrências!C3993</f>
        <v>0</v>
      </c>
      <c r="D3997" s="136">
        <f>Ocorrências!D3993</f>
        <v>0</v>
      </c>
      <c r="E3997" s="136">
        <f>Ocorrências!E3993</f>
        <v>0</v>
      </c>
      <c r="F3997" s="136">
        <f>Ocorrências!F3993</f>
        <v>0</v>
      </c>
      <c r="G3997" s="135">
        <f>Ocorrências!A3993</f>
        <v>0</v>
      </c>
      <c r="H3997" s="136">
        <f>Ocorrências!H3993</f>
        <v>0</v>
      </c>
    </row>
    <row r="3998" spans="1:8" x14ac:dyDescent="0.2">
      <c r="A3998" s="156">
        <f>Ocorrências!G3994</f>
        <v>0</v>
      </c>
      <c r="B3998" s="136">
        <f>Ocorrências!B3994</f>
        <v>0</v>
      </c>
      <c r="C3998" s="136">
        <f>Ocorrências!C3994</f>
        <v>0</v>
      </c>
      <c r="D3998" s="136">
        <f>Ocorrências!D3994</f>
        <v>0</v>
      </c>
      <c r="E3998" s="136">
        <f>Ocorrências!E3994</f>
        <v>0</v>
      </c>
      <c r="F3998" s="136">
        <f>Ocorrências!F3994</f>
        <v>0</v>
      </c>
      <c r="G3998" s="135">
        <f>Ocorrências!A3994</f>
        <v>0</v>
      </c>
      <c r="H3998" s="136">
        <f>Ocorrências!H3994</f>
        <v>0</v>
      </c>
    </row>
    <row r="3999" spans="1:8" x14ac:dyDescent="0.2">
      <c r="A3999" s="156">
        <f>Ocorrências!G3995</f>
        <v>0</v>
      </c>
      <c r="B3999" s="136">
        <f>Ocorrências!B3995</f>
        <v>0</v>
      </c>
      <c r="C3999" s="136">
        <f>Ocorrências!C3995</f>
        <v>0</v>
      </c>
      <c r="D3999" s="136">
        <f>Ocorrências!D3995</f>
        <v>0</v>
      </c>
      <c r="E3999" s="136">
        <f>Ocorrências!E3995</f>
        <v>0</v>
      </c>
      <c r="F3999" s="136">
        <f>Ocorrências!F3995</f>
        <v>0</v>
      </c>
      <c r="G3999" s="135">
        <f>Ocorrências!A3995</f>
        <v>0</v>
      </c>
      <c r="H3999" s="136">
        <f>Ocorrências!H3995</f>
        <v>0</v>
      </c>
    </row>
    <row r="4000" spans="1:8" x14ac:dyDescent="0.2">
      <c r="A4000" s="156">
        <f>Ocorrências!G3996</f>
        <v>0</v>
      </c>
      <c r="B4000" s="136">
        <f>Ocorrências!B3996</f>
        <v>0</v>
      </c>
      <c r="C4000" s="136">
        <f>Ocorrências!C3996</f>
        <v>0</v>
      </c>
      <c r="D4000" s="136">
        <f>Ocorrências!D3996</f>
        <v>0</v>
      </c>
      <c r="E4000" s="136">
        <f>Ocorrências!E3996</f>
        <v>0</v>
      </c>
      <c r="F4000" s="136">
        <f>Ocorrências!F3996</f>
        <v>0</v>
      </c>
      <c r="G4000" s="135">
        <f>Ocorrências!A3996</f>
        <v>0</v>
      </c>
      <c r="H4000" s="136">
        <f>Ocorrências!H3996</f>
        <v>0</v>
      </c>
    </row>
    <row r="4001" spans="1:8" x14ac:dyDescent="0.2">
      <c r="A4001" s="156">
        <f>Ocorrências!G3997</f>
        <v>0</v>
      </c>
      <c r="B4001" s="136">
        <f>Ocorrências!B3997</f>
        <v>0</v>
      </c>
      <c r="C4001" s="136">
        <f>Ocorrências!C3997</f>
        <v>0</v>
      </c>
      <c r="D4001" s="136">
        <f>Ocorrências!D3997</f>
        <v>0</v>
      </c>
      <c r="E4001" s="136">
        <f>Ocorrências!E3997</f>
        <v>0</v>
      </c>
      <c r="F4001" s="136">
        <f>Ocorrências!F3997</f>
        <v>0</v>
      </c>
      <c r="G4001" s="135">
        <f>Ocorrências!A3997</f>
        <v>0</v>
      </c>
      <c r="H4001" s="136">
        <f>Ocorrências!H3997</f>
        <v>0</v>
      </c>
    </row>
    <row r="4002" spans="1:8" x14ac:dyDescent="0.2">
      <c r="A4002" s="156">
        <f>Ocorrências!G3998</f>
        <v>0</v>
      </c>
      <c r="B4002" s="136">
        <f>Ocorrências!B3998</f>
        <v>0</v>
      </c>
      <c r="C4002" s="136">
        <f>Ocorrências!C3998</f>
        <v>0</v>
      </c>
      <c r="D4002" s="136">
        <f>Ocorrências!D3998</f>
        <v>0</v>
      </c>
      <c r="E4002" s="136">
        <f>Ocorrências!E3998</f>
        <v>0</v>
      </c>
      <c r="F4002" s="136">
        <f>Ocorrências!F3998</f>
        <v>0</v>
      </c>
      <c r="G4002" s="135">
        <f>Ocorrências!A3998</f>
        <v>0</v>
      </c>
      <c r="H4002" s="136">
        <f>Ocorrências!H3998</f>
        <v>0</v>
      </c>
    </row>
    <row r="4003" spans="1:8" x14ac:dyDescent="0.2">
      <c r="A4003" s="156">
        <f>Ocorrências!G3999</f>
        <v>0</v>
      </c>
      <c r="B4003" s="136">
        <f>Ocorrências!B3999</f>
        <v>0</v>
      </c>
      <c r="C4003" s="136">
        <f>Ocorrências!C3999</f>
        <v>0</v>
      </c>
      <c r="D4003" s="136">
        <f>Ocorrências!D3999</f>
        <v>0</v>
      </c>
      <c r="E4003" s="136">
        <f>Ocorrências!E3999</f>
        <v>0</v>
      </c>
      <c r="F4003" s="136">
        <f>Ocorrências!F3999</f>
        <v>0</v>
      </c>
      <c r="G4003" s="135">
        <f>Ocorrências!A3999</f>
        <v>0</v>
      </c>
      <c r="H4003" s="136">
        <f>Ocorrências!H3999</f>
        <v>0</v>
      </c>
    </row>
    <row r="4004" spans="1:8" x14ac:dyDescent="0.2">
      <c r="A4004" s="156">
        <f>Ocorrências!G4000</f>
        <v>0</v>
      </c>
      <c r="B4004" s="136">
        <f>Ocorrências!B4000</f>
        <v>0</v>
      </c>
      <c r="C4004" s="136">
        <f>Ocorrências!C4000</f>
        <v>0</v>
      </c>
      <c r="D4004" s="136">
        <f>Ocorrências!D4000</f>
        <v>0</v>
      </c>
      <c r="E4004" s="136">
        <f>Ocorrências!E4000</f>
        <v>0</v>
      </c>
      <c r="F4004" s="136">
        <f>Ocorrências!F4000</f>
        <v>0</v>
      </c>
      <c r="G4004" s="135">
        <f>Ocorrências!A4000</f>
        <v>0</v>
      </c>
      <c r="H4004" s="136">
        <f>Ocorrências!H4000</f>
        <v>0</v>
      </c>
    </row>
    <row r="4005" spans="1:8" x14ac:dyDescent="0.2">
      <c r="A4005" s="156">
        <f>Ocorrências!G4001</f>
        <v>0</v>
      </c>
      <c r="B4005" s="136">
        <f>Ocorrências!B4001</f>
        <v>0</v>
      </c>
      <c r="C4005" s="136">
        <f>Ocorrências!C4001</f>
        <v>0</v>
      </c>
      <c r="D4005" s="136">
        <f>Ocorrências!D4001</f>
        <v>0</v>
      </c>
      <c r="E4005" s="136">
        <f>Ocorrências!E4001</f>
        <v>0</v>
      </c>
      <c r="F4005" s="136">
        <f>Ocorrências!F4001</f>
        <v>0</v>
      </c>
      <c r="G4005" s="135">
        <f>Ocorrências!A4001</f>
        <v>0</v>
      </c>
      <c r="H4005" s="136">
        <f>Ocorrências!H4001</f>
        <v>0</v>
      </c>
    </row>
    <row r="4006" spans="1:8" x14ac:dyDescent="0.2">
      <c r="A4006" s="156">
        <f>Ocorrências!G4002</f>
        <v>0</v>
      </c>
      <c r="B4006" s="136">
        <f>Ocorrências!B4002</f>
        <v>0</v>
      </c>
      <c r="C4006" s="136">
        <f>Ocorrências!C4002</f>
        <v>0</v>
      </c>
      <c r="D4006" s="136">
        <f>Ocorrências!D4002</f>
        <v>0</v>
      </c>
      <c r="E4006" s="136">
        <f>Ocorrências!E4002</f>
        <v>0</v>
      </c>
      <c r="F4006" s="136">
        <f>Ocorrências!F4002</f>
        <v>0</v>
      </c>
      <c r="G4006" s="135">
        <f>Ocorrências!A4002</f>
        <v>0</v>
      </c>
      <c r="H4006" s="136">
        <f>Ocorrências!H4002</f>
        <v>0</v>
      </c>
    </row>
    <row r="4007" spans="1:8" x14ac:dyDescent="0.2">
      <c r="A4007" s="156">
        <f>Ocorrências!G4003</f>
        <v>0</v>
      </c>
      <c r="B4007" s="136">
        <f>Ocorrências!B4003</f>
        <v>0</v>
      </c>
      <c r="C4007" s="136">
        <f>Ocorrências!C4003</f>
        <v>0</v>
      </c>
      <c r="D4007" s="136">
        <f>Ocorrências!D4003</f>
        <v>0</v>
      </c>
      <c r="E4007" s="136">
        <f>Ocorrências!E4003</f>
        <v>0</v>
      </c>
      <c r="F4007" s="136">
        <f>Ocorrências!F4003</f>
        <v>0</v>
      </c>
      <c r="G4007" s="135">
        <f>Ocorrências!A4003</f>
        <v>0</v>
      </c>
      <c r="H4007" s="136">
        <f>Ocorrências!H4003</f>
        <v>0</v>
      </c>
    </row>
    <row r="4008" spans="1:8" x14ac:dyDescent="0.2">
      <c r="A4008" s="156">
        <f>Ocorrências!G4004</f>
        <v>0</v>
      </c>
      <c r="B4008" s="136">
        <f>Ocorrências!B4004</f>
        <v>0</v>
      </c>
      <c r="C4008" s="136">
        <f>Ocorrências!C4004</f>
        <v>0</v>
      </c>
      <c r="D4008" s="136">
        <f>Ocorrências!D4004</f>
        <v>0</v>
      </c>
      <c r="E4008" s="136">
        <f>Ocorrências!E4004</f>
        <v>0</v>
      </c>
      <c r="F4008" s="136">
        <f>Ocorrências!F4004</f>
        <v>0</v>
      </c>
      <c r="G4008" s="135">
        <f>Ocorrências!A4004</f>
        <v>0</v>
      </c>
      <c r="H4008" s="136">
        <f>Ocorrências!H4004</f>
        <v>0</v>
      </c>
    </row>
    <row r="4009" spans="1:8" x14ac:dyDescent="0.2">
      <c r="A4009" s="156">
        <f>Ocorrências!G4005</f>
        <v>0</v>
      </c>
      <c r="B4009" s="136">
        <f>Ocorrências!B4005</f>
        <v>0</v>
      </c>
      <c r="C4009" s="136">
        <f>Ocorrências!C4005</f>
        <v>0</v>
      </c>
      <c r="D4009" s="136">
        <f>Ocorrências!D4005</f>
        <v>0</v>
      </c>
      <c r="E4009" s="136">
        <f>Ocorrências!E4005</f>
        <v>0</v>
      </c>
      <c r="F4009" s="136">
        <f>Ocorrências!F4005</f>
        <v>0</v>
      </c>
      <c r="G4009" s="135">
        <f>Ocorrências!A4005</f>
        <v>0</v>
      </c>
      <c r="H4009" s="136">
        <f>Ocorrências!H4005</f>
        <v>0</v>
      </c>
    </row>
    <row r="4010" spans="1:8" x14ac:dyDescent="0.2">
      <c r="A4010" s="156">
        <f>Ocorrências!G4006</f>
        <v>0</v>
      </c>
      <c r="B4010" s="136">
        <f>Ocorrências!B4006</f>
        <v>0</v>
      </c>
      <c r="C4010" s="136">
        <f>Ocorrências!C4006</f>
        <v>0</v>
      </c>
      <c r="D4010" s="136">
        <f>Ocorrências!D4006</f>
        <v>0</v>
      </c>
      <c r="E4010" s="136">
        <f>Ocorrências!E4006</f>
        <v>0</v>
      </c>
      <c r="F4010" s="136">
        <f>Ocorrências!F4006</f>
        <v>0</v>
      </c>
      <c r="G4010" s="135">
        <f>Ocorrências!A4006</f>
        <v>0</v>
      </c>
      <c r="H4010" s="136">
        <f>Ocorrências!H4006</f>
        <v>0</v>
      </c>
    </row>
    <row r="4011" spans="1:8" x14ac:dyDescent="0.2">
      <c r="A4011" s="156">
        <f>Ocorrências!G4007</f>
        <v>0</v>
      </c>
      <c r="B4011" s="136">
        <f>Ocorrências!B4007</f>
        <v>0</v>
      </c>
      <c r="C4011" s="136">
        <f>Ocorrências!C4007</f>
        <v>0</v>
      </c>
      <c r="D4011" s="136">
        <f>Ocorrências!D4007</f>
        <v>0</v>
      </c>
      <c r="E4011" s="136">
        <f>Ocorrências!E4007</f>
        <v>0</v>
      </c>
      <c r="F4011" s="136">
        <f>Ocorrências!F4007</f>
        <v>0</v>
      </c>
      <c r="G4011" s="135">
        <f>Ocorrências!A4007</f>
        <v>0</v>
      </c>
      <c r="H4011" s="136">
        <f>Ocorrências!H4007</f>
        <v>0</v>
      </c>
    </row>
    <row r="4012" spans="1:8" x14ac:dyDescent="0.2">
      <c r="A4012" s="156">
        <f>Ocorrências!G4008</f>
        <v>0</v>
      </c>
      <c r="B4012" s="136">
        <f>Ocorrências!B4008</f>
        <v>0</v>
      </c>
      <c r="C4012" s="136">
        <f>Ocorrências!C4008</f>
        <v>0</v>
      </c>
      <c r="D4012" s="136">
        <f>Ocorrências!D4008</f>
        <v>0</v>
      </c>
      <c r="E4012" s="136">
        <f>Ocorrências!E4008</f>
        <v>0</v>
      </c>
      <c r="F4012" s="136">
        <f>Ocorrências!F4008</f>
        <v>0</v>
      </c>
      <c r="G4012" s="135">
        <f>Ocorrências!A4008</f>
        <v>0</v>
      </c>
      <c r="H4012" s="136">
        <f>Ocorrências!H4008</f>
        <v>0</v>
      </c>
    </row>
    <row r="4013" spans="1:8" x14ac:dyDescent="0.2">
      <c r="A4013" s="156">
        <f>Ocorrências!G4009</f>
        <v>0</v>
      </c>
      <c r="B4013" s="136">
        <f>Ocorrências!B4009</f>
        <v>0</v>
      </c>
      <c r="C4013" s="136">
        <f>Ocorrências!C4009</f>
        <v>0</v>
      </c>
      <c r="D4013" s="136">
        <f>Ocorrências!D4009</f>
        <v>0</v>
      </c>
      <c r="E4013" s="136">
        <f>Ocorrências!E4009</f>
        <v>0</v>
      </c>
      <c r="F4013" s="136">
        <f>Ocorrências!F4009</f>
        <v>0</v>
      </c>
      <c r="G4013" s="135">
        <f>Ocorrências!A4009</f>
        <v>0</v>
      </c>
      <c r="H4013" s="136">
        <f>Ocorrências!H4009</f>
        <v>0</v>
      </c>
    </row>
    <row r="4014" spans="1:8" x14ac:dyDescent="0.2">
      <c r="A4014" s="156">
        <f>Ocorrências!G4010</f>
        <v>0</v>
      </c>
      <c r="B4014" s="136">
        <f>Ocorrências!B4010</f>
        <v>0</v>
      </c>
      <c r="C4014" s="136">
        <f>Ocorrências!C4010</f>
        <v>0</v>
      </c>
      <c r="D4014" s="136">
        <f>Ocorrências!D4010</f>
        <v>0</v>
      </c>
      <c r="E4014" s="136">
        <f>Ocorrências!E4010</f>
        <v>0</v>
      </c>
      <c r="F4014" s="136">
        <f>Ocorrências!F4010</f>
        <v>0</v>
      </c>
      <c r="G4014" s="135">
        <f>Ocorrências!A4010</f>
        <v>0</v>
      </c>
      <c r="H4014" s="136">
        <f>Ocorrências!H4010</f>
        <v>0</v>
      </c>
    </row>
    <row r="4015" spans="1:8" x14ac:dyDescent="0.2">
      <c r="A4015" s="156">
        <f>Ocorrências!G4011</f>
        <v>0</v>
      </c>
      <c r="B4015" s="136">
        <f>Ocorrências!B4011</f>
        <v>0</v>
      </c>
      <c r="C4015" s="136">
        <f>Ocorrências!C4011</f>
        <v>0</v>
      </c>
      <c r="D4015" s="136">
        <f>Ocorrências!D4011</f>
        <v>0</v>
      </c>
      <c r="E4015" s="136">
        <f>Ocorrências!E4011</f>
        <v>0</v>
      </c>
      <c r="F4015" s="136">
        <f>Ocorrências!F4011</f>
        <v>0</v>
      </c>
      <c r="G4015" s="135">
        <f>Ocorrências!A4011</f>
        <v>0</v>
      </c>
      <c r="H4015" s="136">
        <f>Ocorrências!H4011</f>
        <v>0</v>
      </c>
    </row>
    <row r="4016" spans="1:8" x14ac:dyDescent="0.2">
      <c r="A4016" s="156">
        <f>Ocorrências!G4012</f>
        <v>0</v>
      </c>
      <c r="B4016" s="136">
        <f>Ocorrências!B4012</f>
        <v>0</v>
      </c>
      <c r="C4016" s="136">
        <f>Ocorrências!C4012</f>
        <v>0</v>
      </c>
      <c r="D4016" s="136">
        <f>Ocorrências!D4012</f>
        <v>0</v>
      </c>
      <c r="E4016" s="136">
        <f>Ocorrências!E4012</f>
        <v>0</v>
      </c>
      <c r="F4016" s="136">
        <f>Ocorrências!F4012</f>
        <v>0</v>
      </c>
      <c r="G4016" s="135">
        <f>Ocorrências!A4012</f>
        <v>0</v>
      </c>
      <c r="H4016" s="136">
        <f>Ocorrências!H4012</f>
        <v>0</v>
      </c>
    </row>
    <row r="4017" spans="1:8" x14ac:dyDescent="0.2">
      <c r="A4017" s="156">
        <f>Ocorrências!G4013</f>
        <v>0</v>
      </c>
      <c r="B4017" s="136">
        <f>Ocorrências!B4013</f>
        <v>0</v>
      </c>
      <c r="C4017" s="136">
        <f>Ocorrências!C4013</f>
        <v>0</v>
      </c>
      <c r="D4017" s="136">
        <f>Ocorrências!D4013</f>
        <v>0</v>
      </c>
      <c r="E4017" s="136">
        <f>Ocorrências!E4013</f>
        <v>0</v>
      </c>
      <c r="F4017" s="136">
        <f>Ocorrências!F4013</f>
        <v>0</v>
      </c>
      <c r="G4017" s="135">
        <f>Ocorrências!A4013</f>
        <v>0</v>
      </c>
      <c r="H4017" s="136">
        <f>Ocorrências!H4013</f>
        <v>0</v>
      </c>
    </row>
    <row r="4018" spans="1:8" x14ac:dyDescent="0.2">
      <c r="A4018" s="156">
        <f>Ocorrências!G4014</f>
        <v>0</v>
      </c>
      <c r="B4018" s="136">
        <f>Ocorrências!B4014</f>
        <v>0</v>
      </c>
      <c r="C4018" s="136">
        <f>Ocorrências!C4014</f>
        <v>0</v>
      </c>
      <c r="D4018" s="136">
        <f>Ocorrências!D4014</f>
        <v>0</v>
      </c>
      <c r="E4018" s="136">
        <f>Ocorrências!E4014</f>
        <v>0</v>
      </c>
      <c r="F4018" s="136">
        <f>Ocorrências!F4014</f>
        <v>0</v>
      </c>
      <c r="G4018" s="135">
        <f>Ocorrências!A4014</f>
        <v>0</v>
      </c>
      <c r="H4018" s="136">
        <f>Ocorrências!H4014</f>
        <v>0</v>
      </c>
    </row>
    <row r="4019" spans="1:8" x14ac:dyDescent="0.2">
      <c r="A4019" s="156">
        <f>Ocorrências!G4015</f>
        <v>0</v>
      </c>
      <c r="B4019" s="136">
        <f>Ocorrências!B4015</f>
        <v>0</v>
      </c>
      <c r="C4019" s="136">
        <f>Ocorrências!C4015</f>
        <v>0</v>
      </c>
      <c r="D4019" s="136">
        <f>Ocorrências!D4015</f>
        <v>0</v>
      </c>
      <c r="E4019" s="136">
        <f>Ocorrências!E4015</f>
        <v>0</v>
      </c>
      <c r="F4019" s="136">
        <f>Ocorrências!F4015</f>
        <v>0</v>
      </c>
      <c r="G4019" s="135">
        <f>Ocorrências!A4015</f>
        <v>0</v>
      </c>
      <c r="H4019" s="136">
        <f>Ocorrências!H4015</f>
        <v>0</v>
      </c>
    </row>
    <row r="4020" spans="1:8" x14ac:dyDescent="0.2">
      <c r="A4020" s="156">
        <f>Ocorrências!G4016</f>
        <v>0</v>
      </c>
      <c r="B4020" s="136">
        <f>Ocorrências!B4016</f>
        <v>0</v>
      </c>
      <c r="C4020" s="136">
        <f>Ocorrências!C4016</f>
        <v>0</v>
      </c>
      <c r="D4020" s="136">
        <f>Ocorrências!D4016</f>
        <v>0</v>
      </c>
      <c r="E4020" s="136">
        <f>Ocorrências!E4016</f>
        <v>0</v>
      </c>
      <c r="F4020" s="136">
        <f>Ocorrências!F4016</f>
        <v>0</v>
      </c>
      <c r="G4020" s="135">
        <f>Ocorrências!A4016</f>
        <v>0</v>
      </c>
      <c r="H4020" s="136">
        <f>Ocorrências!H4016</f>
        <v>0</v>
      </c>
    </row>
    <row r="4021" spans="1:8" x14ac:dyDescent="0.2">
      <c r="A4021" s="156">
        <f>Ocorrências!G4017</f>
        <v>0</v>
      </c>
      <c r="B4021" s="136">
        <f>Ocorrências!B4017</f>
        <v>0</v>
      </c>
      <c r="C4021" s="136">
        <f>Ocorrências!C4017</f>
        <v>0</v>
      </c>
      <c r="D4021" s="136">
        <f>Ocorrências!D4017</f>
        <v>0</v>
      </c>
      <c r="E4021" s="136">
        <f>Ocorrências!E4017</f>
        <v>0</v>
      </c>
      <c r="F4021" s="136">
        <f>Ocorrências!F4017</f>
        <v>0</v>
      </c>
      <c r="G4021" s="135">
        <f>Ocorrências!A4017</f>
        <v>0</v>
      </c>
      <c r="H4021" s="136">
        <f>Ocorrências!H4017</f>
        <v>0</v>
      </c>
    </row>
    <row r="4022" spans="1:8" x14ac:dyDescent="0.2">
      <c r="A4022" s="156">
        <f>Ocorrências!G4018</f>
        <v>0</v>
      </c>
      <c r="B4022" s="136">
        <f>Ocorrências!B4018</f>
        <v>0</v>
      </c>
      <c r="C4022" s="136">
        <f>Ocorrências!C4018</f>
        <v>0</v>
      </c>
      <c r="D4022" s="136">
        <f>Ocorrências!D4018</f>
        <v>0</v>
      </c>
      <c r="E4022" s="136">
        <f>Ocorrências!E4018</f>
        <v>0</v>
      </c>
      <c r="F4022" s="136">
        <f>Ocorrências!F4018</f>
        <v>0</v>
      </c>
      <c r="G4022" s="135">
        <f>Ocorrências!A4018</f>
        <v>0</v>
      </c>
      <c r="H4022" s="136">
        <f>Ocorrências!H4018</f>
        <v>0</v>
      </c>
    </row>
    <row r="4023" spans="1:8" x14ac:dyDescent="0.2">
      <c r="A4023" s="156">
        <f>Ocorrências!G4019</f>
        <v>0</v>
      </c>
      <c r="B4023" s="136">
        <f>Ocorrências!B4019</f>
        <v>0</v>
      </c>
      <c r="C4023" s="136">
        <f>Ocorrências!C4019</f>
        <v>0</v>
      </c>
      <c r="D4023" s="136">
        <f>Ocorrências!D4019</f>
        <v>0</v>
      </c>
      <c r="E4023" s="136">
        <f>Ocorrências!E4019</f>
        <v>0</v>
      </c>
      <c r="F4023" s="136">
        <f>Ocorrências!F4019</f>
        <v>0</v>
      </c>
      <c r="G4023" s="135">
        <f>Ocorrências!A4019</f>
        <v>0</v>
      </c>
      <c r="H4023" s="136">
        <f>Ocorrências!H4019</f>
        <v>0</v>
      </c>
    </row>
    <row r="4024" spans="1:8" x14ac:dyDescent="0.2">
      <c r="A4024" s="156">
        <f>Ocorrências!G4020</f>
        <v>0</v>
      </c>
      <c r="B4024" s="136">
        <f>Ocorrências!B4020</f>
        <v>0</v>
      </c>
      <c r="C4024" s="136">
        <f>Ocorrências!C4020</f>
        <v>0</v>
      </c>
      <c r="D4024" s="136">
        <f>Ocorrências!D4020</f>
        <v>0</v>
      </c>
      <c r="E4024" s="136">
        <f>Ocorrências!E4020</f>
        <v>0</v>
      </c>
      <c r="F4024" s="136">
        <f>Ocorrências!F4020</f>
        <v>0</v>
      </c>
      <c r="G4024" s="135">
        <f>Ocorrências!A4020</f>
        <v>0</v>
      </c>
      <c r="H4024" s="136">
        <f>Ocorrências!H4020</f>
        <v>0</v>
      </c>
    </row>
    <row r="4025" spans="1:8" x14ac:dyDescent="0.2">
      <c r="A4025" s="156">
        <f>Ocorrências!G4021</f>
        <v>0</v>
      </c>
      <c r="B4025" s="136">
        <f>Ocorrências!B4021</f>
        <v>0</v>
      </c>
      <c r="C4025" s="136">
        <f>Ocorrências!C4021</f>
        <v>0</v>
      </c>
      <c r="D4025" s="136">
        <f>Ocorrências!D4021</f>
        <v>0</v>
      </c>
      <c r="E4025" s="136">
        <f>Ocorrências!E4021</f>
        <v>0</v>
      </c>
      <c r="F4025" s="136">
        <f>Ocorrências!F4021</f>
        <v>0</v>
      </c>
      <c r="G4025" s="135">
        <f>Ocorrências!A4021</f>
        <v>0</v>
      </c>
      <c r="H4025" s="136">
        <f>Ocorrências!H4021</f>
        <v>0</v>
      </c>
    </row>
    <row r="4026" spans="1:8" x14ac:dyDescent="0.2">
      <c r="A4026" s="156">
        <f>Ocorrências!G4022</f>
        <v>0</v>
      </c>
      <c r="B4026" s="136">
        <f>Ocorrências!B4022</f>
        <v>0</v>
      </c>
      <c r="C4026" s="136">
        <f>Ocorrências!C4022</f>
        <v>0</v>
      </c>
      <c r="D4026" s="136">
        <f>Ocorrências!D4022</f>
        <v>0</v>
      </c>
      <c r="E4026" s="136">
        <f>Ocorrências!E4022</f>
        <v>0</v>
      </c>
      <c r="F4026" s="136">
        <f>Ocorrências!F4022</f>
        <v>0</v>
      </c>
      <c r="G4026" s="135">
        <f>Ocorrências!A4022</f>
        <v>0</v>
      </c>
      <c r="H4026" s="136">
        <f>Ocorrências!H4022</f>
        <v>0</v>
      </c>
    </row>
    <row r="4027" spans="1:8" x14ac:dyDescent="0.2">
      <c r="A4027" s="156">
        <f>Ocorrências!G4023</f>
        <v>0</v>
      </c>
      <c r="B4027" s="136">
        <f>Ocorrências!B4023</f>
        <v>0</v>
      </c>
      <c r="C4027" s="136">
        <f>Ocorrências!C4023</f>
        <v>0</v>
      </c>
      <c r="D4027" s="136">
        <f>Ocorrências!D4023</f>
        <v>0</v>
      </c>
      <c r="E4027" s="136">
        <f>Ocorrências!E4023</f>
        <v>0</v>
      </c>
      <c r="F4027" s="136">
        <f>Ocorrências!F4023</f>
        <v>0</v>
      </c>
      <c r="G4027" s="135">
        <f>Ocorrências!A4023</f>
        <v>0</v>
      </c>
      <c r="H4027" s="136">
        <f>Ocorrências!H4023</f>
        <v>0</v>
      </c>
    </row>
    <row r="4028" spans="1:8" x14ac:dyDescent="0.2">
      <c r="A4028" s="156">
        <f>Ocorrências!G4024</f>
        <v>0</v>
      </c>
      <c r="B4028" s="136">
        <f>Ocorrências!B4024</f>
        <v>0</v>
      </c>
      <c r="C4028" s="136">
        <f>Ocorrências!C4024</f>
        <v>0</v>
      </c>
      <c r="D4028" s="136">
        <f>Ocorrências!D4024</f>
        <v>0</v>
      </c>
      <c r="E4028" s="136">
        <f>Ocorrências!E4024</f>
        <v>0</v>
      </c>
      <c r="F4028" s="136">
        <f>Ocorrências!F4024</f>
        <v>0</v>
      </c>
      <c r="G4028" s="135">
        <f>Ocorrências!A4024</f>
        <v>0</v>
      </c>
      <c r="H4028" s="136">
        <f>Ocorrências!H4024</f>
        <v>0</v>
      </c>
    </row>
    <row r="4029" spans="1:8" x14ac:dyDescent="0.2">
      <c r="A4029" s="156">
        <f>Ocorrências!G4025</f>
        <v>0</v>
      </c>
      <c r="B4029" s="136">
        <f>Ocorrências!B4025</f>
        <v>0</v>
      </c>
      <c r="C4029" s="136">
        <f>Ocorrências!C4025</f>
        <v>0</v>
      </c>
      <c r="D4029" s="136">
        <f>Ocorrências!D4025</f>
        <v>0</v>
      </c>
      <c r="E4029" s="136">
        <f>Ocorrências!E4025</f>
        <v>0</v>
      </c>
      <c r="F4029" s="136">
        <f>Ocorrências!F4025</f>
        <v>0</v>
      </c>
      <c r="G4029" s="135">
        <f>Ocorrências!A4025</f>
        <v>0</v>
      </c>
      <c r="H4029" s="136">
        <f>Ocorrências!H4025</f>
        <v>0</v>
      </c>
    </row>
    <row r="4030" spans="1:8" x14ac:dyDescent="0.2">
      <c r="A4030" s="156">
        <f>Ocorrências!G4026</f>
        <v>0</v>
      </c>
      <c r="B4030" s="136">
        <f>Ocorrências!B4026</f>
        <v>0</v>
      </c>
      <c r="C4030" s="136">
        <f>Ocorrências!C4026</f>
        <v>0</v>
      </c>
      <c r="D4030" s="136">
        <f>Ocorrências!D4026</f>
        <v>0</v>
      </c>
      <c r="E4030" s="136">
        <f>Ocorrências!E4026</f>
        <v>0</v>
      </c>
      <c r="F4030" s="136">
        <f>Ocorrências!F4026</f>
        <v>0</v>
      </c>
      <c r="G4030" s="135">
        <f>Ocorrências!A4026</f>
        <v>0</v>
      </c>
      <c r="H4030" s="136">
        <f>Ocorrências!H4026</f>
        <v>0</v>
      </c>
    </row>
    <row r="4031" spans="1:8" x14ac:dyDescent="0.2">
      <c r="A4031" s="156">
        <f>Ocorrências!G4027</f>
        <v>0</v>
      </c>
      <c r="B4031" s="136">
        <f>Ocorrências!B4027</f>
        <v>0</v>
      </c>
      <c r="C4031" s="136">
        <f>Ocorrências!C4027</f>
        <v>0</v>
      </c>
      <c r="D4031" s="136">
        <f>Ocorrências!D4027</f>
        <v>0</v>
      </c>
      <c r="E4031" s="136">
        <f>Ocorrências!E4027</f>
        <v>0</v>
      </c>
      <c r="F4031" s="136">
        <f>Ocorrências!F4027</f>
        <v>0</v>
      </c>
      <c r="G4031" s="135">
        <f>Ocorrências!A4027</f>
        <v>0</v>
      </c>
      <c r="H4031" s="136">
        <f>Ocorrências!H4027</f>
        <v>0</v>
      </c>
    </row>
    <row r="4032" spans="1:8" x14ac:dyDescent="0.2">
      <c r="A4032" s="156">
        <f>Ocorrências!G4028</f>
        <v>0</v>
      </c>
      <c r="B4032" s="136">
        <f>Ocorrências!B4028</f>
        <v>0</v>
      </c>
      <c r="C4032" s="136">
        <f>Ocorrências!C4028</f>
        <v>0</v>
      </c>
      <c r="D4032" s="136">
        <f>Ocorrências!D4028</f>
        <v>0</v>
      </c>
      <c r="E4032" s="136">
        <f>Ocorrências!E4028</f>
        <v>0</v>
      </c>
      <c r="F4032" s="136">
        <f>Ocorrências!F4028</f>
        <v>0</v>
      </c>
      <c r="G4032" s="135">
        <f>Ocorrências!A4028</f>
        <v>0</v>
      </c>
      <c r="H4032" s="136">
        <f>Ocorrências!H4028</f>
        <v>0</v>
      </c>
    </row>
    <row r="4033" spans="1:8" x14ac:dyDescent="0.2">
      <c r="A4033" s="156">
        <f>Ocorrências!G4029</f>
        <v>0</v>
      </c>
      <c r="B4033" s="136">
        <f>Ocorrências!B4029</f>
        <v>0</v>
      </c>
      <c r="C4033" s="136">
        <f>Ocorrências!C4029</f>
        <v>0</v>
      </c>
      <c r="D4033" s="136">
        <f>Ocorrências!D4029</f>
        <v>0</v>
      </c>
      <c r="E4033" s="136">
        <f>Ocorrências!E4029</f>
        <v>0</v>
      </c>
      <c r="F4033" s="136">
        <f>Ocorrências!F4029</f>
        <v>0</v>
      </c>
      <c r="G4033" s="135">
        <f>Ocorrências!A4029</f>
        <v>0</v>
      </c>
      <c r="H4033" s="136">
        <f>Ocorrências!H4029</f>
        <v>0</v>
      </c>
    </row>
    <row r="4034" spans="1:8" x14ac:dyDescent="0.2">
      <c r="A4034" s="156">
        <f>Ocorrências!G4030</f>
        <v>0</v>
      </c>
      <c r="B4034" s="136">
        <f>Ocorrências!B4030</f>
        <v>0</v>
      </c>
      <c r="C4034" s="136">
        <f>Ocorrências!C4030</f>
        <v>0</v>
      </c>
      <c r="D4034" s="136">
        <f>Ocorrências!D4030</f>
        <v>0</v>
      </c>
      <c r="E4034" s="136">
        <f>Ocorrências!E4030</f>
        <v>0</v>
      </c>
      <c r="F4034" s="136">
        <f>Ocorrências!F4030</f>
        <v>0</v>
      </c>
      <c r="G4034" s="135">
        <f>Ocorrências!A4030</f>
        <v>0</v>
      </c>
      <c r="H4034" s="136">
        <f>Ocorrências!H4030</f>
        <v>0</v>
      </c>
    </row>
    <row r="4035" spans="1:8" x14ac:dyDescent="0.2">
      <c r="A4035" s="156">
        <f>Ocorrências!G4031</f>
        <v>0</v>
      </c>
      <c r="B4035" s="136">
        <f>Ocorrências!B4031</f>
        <v>0</v>
      </c>
      <c r="C4035" s="136">
        <f>Ocorrências!C4031</f>
        <v>0</v>
      </c>
      <c r="D4035" s="136">
        <f>Ocorrências!D4031</f>
        <v>0</v>
      </c>
      <c r="E4035" s="136">
        <f>Ocorrências!E4031</f>
        <v>0</v>
      </c>
      <c r="F4035" s="136">
        <f>Ocorrências!F4031</f>
        <v>0</v>
      </c>
      <c r="G4035" s="135">
        <f>Ocorrências!A4031</f>
        <v>0</v>
      </c>
      <c r="H4035" s="136">
        <f>Ocorrências!H4031</f>
        <v>0</v>
      </c>
    </row>
    <row r="4036" spans="1:8" x14ac:dyDescent="0.2">
      <c r="A4036" s="156">
        <f>Ocorrências!G4032</f>
        <v>0</v>
      </c>
      <c r="B4036" s="136">
        <f>Ocorrências!B4032</f>
        <v>0</v>
      </c>
      <c r="C4036" s="136">
        <f>Ocorrências!C4032</f>
        <v>0</v>
      </c>
      <c r="D4036" s="136">
        <f>Ocorrências!D4032</f>
        <v>0</v>
      </c>
      <c r="E4036" s="136">
        <f>Ocorrências!E4032</f>
        <v>0</v>
      </c>
      <c r="F4036" s="136">
        <f>Ocorrências!F4032</f>
        <v>0</v>
      </c>
      <c r="G4036" s="135">
        <f>Ocorrências!A4032</f>
        <v>0</v>
      </c>
      <c r="H4036" s="136">
        <f>Ocorrências!H4032</f>
        <v>0</v>
      </c>
    </row>
    <row r="4037" spans="1:8" x14ac:dyDescent="0.2">
      <c r="A4037" s="156">
        <f>Ocorrências!G4033</f>
        <v>0</v>
      </c>
      <c r="B4037" s="136">
        <f>Ocorrências!B4033</f>
        <v>0</v>
      </c>
      <c r="C4037" s="136">
        <f>Ocorrências!C4033</f>
        <v>0</v>
      </c>
      <c r="D4037" s="136">
        <f>Ocorrências!D4033</f>
        <v>0</v>
      </c>
      <c r="E4037" s="136">
        <f>Ocorrências!E4033</f>
        <v>0</v>
      </c>
      <c r="F4037" s="136">
        <f>Ocorrências!F4033</f>
        <v>0</v>
      </c>
      <c r="G4037" s="135">
        <f>Ocorrências!A4033</f>
        <v>0</v>
      </c>
      <c r="H4037" s="136">
        <f>Ocorrências!H4033</f>
        <v>0</v>
      </c>
    </row>
    <row r="4038" spans="1:8" x14ac:dyDescent="0.2">
      <c r="A4038" s="156">
        <f>Ocorrências!G4034</f>
        <v>0</v>
      </c>
      <c r="B4038" s="136">
        <f>Ocorrências!B4034</f>
        <v>0</v>
      </c>
      <c r="C4038" s="136">
        <f>Ocorrências!C4034</f>
        <v>0</v>
      </c>
      <c r="D4038" s="136">
        <f>Ocorrências!D4034</f>
        <v>0</v>
      </c>
      <c r="E4038" s="136">
        <f>Ocorrências!E4034</f>
        <v>0</v>
      </c>
      <c r="F4038" s="136">
        <f>Ocorrências!F4034</f>
        <v>0</v>
      </c>
      <c r="G4038" s="135">
        <f>Ocorrências!A4034</f>
        <v>0</v>
      </c>
      <c r="H4038" s="136">
        <f>Ocorrências!H4034</f>
        <v>0</v>
      </c>
    </row>
    <row r="4039" spans="1:8" x14ac:dyDescent="0.2">
      <c r="A4039" s="156">
        <f>Ocorrências!G4035</f>
        <v>0</v>
      </c>
      <c r="B4039" s="136">
        <f>Ocorrências!B4035</f>
        <v>0</v>
      </c>
      <c r="C4039" s="136">
        <f>Ocorrências!C4035</f>
        <v>0</v>
      </c>
      <c r="D4039" s="136">
        <f>Ocorrências!D4035</f>
        <v>0</v>
      </c>
      <c r="E4039" s="136">
        <f>Ocorrências!E4035</f>
        <v>0</v>
      </c>
      <c r="F4039" s="136">
        <f>Ocorrências!F4035</f>
        <v>0</v>
      </c>
      <c r="G4039" s="135">
        <f>Ocorrências!A4035</f>
        <v>0</v>
      </c>
      <c r="H4039" s="136">
        <f>Ocorrências!H4035</f>
        <v>0</v>
      </c>
    </row>
    <row r="4040" spans="1:8" x14ac:dyDescent="0.2">
      <c r="A4040" s="156">
        <f>Ocorrências!G4036</f>
        <v>0</v>
      </c>
      <c r="B4040" s="136">
        <f>Ocorrências!B4036</f>
        <v>0</v>
      </c>
      <c r="C4040" s="136">
        <f>Ocorrências!C4036</f>
        <v>0</v>
      </c>
      <c r="D4040" s="136">
        <f>Ocorrências!D4036</f>
        <v>0</v>
      </c>
      <c r="E4040" s="136">
        <f>Ocorrências!E4036</f>
        <v>0</v>
      </c>
      <c r="F4040" s="136">
        <f>Ocorrências!F4036</f>
        <v>0</v>
      </c>
      <c r="G4040" s="135">
        <f>Ocorrências!A4036</f>
        <v>0</v>
      </c>
      <c r="H4040" s="136">
        <f>Ocorrências!H4036</f>
        <v>0</v>
      </c>
    </row>
    <row r="4041" spans="1:8" x14ac:dyDescent="0.2">
      <c r="A4041" s="156">
        <f>Ocorrências!G4037</f>
        <v>0</v>
      </c>
      <c r="B4041" s="136">
        <f>Ocorrências!B4037</f>
        <v>0</v>
      </c>
      <c r="C4041" s="136">
        <f>Ocorrências!C4037</f>
        <v>0</v>
      </c>
      <c r="D4041" s="136">
        <f>Ocorrências!D4037</f>
        <v>0</v>
      </c>
      <c r="E4041" s="136">
        <f>Ocorrências!E4037</f>
        <v>0</v>
      </c>
      <c r="F4041" s="136">
        <f>Ocorrências!F4037</f>
        <v>0</v>
      </c>
      <c r="G4041" s="135">
        <f>Ocorrências!A4037</f>
        <v>0</v>
      </c>
      <c r="H4041" s="136">
        <f>Ocorrências!H4037</f>
        <v>0</v>
      </c>
    </row>
    <row r="4042" spans="1:8" x14ac:dyDescent="0.2">
      <c r="A4042" s="156">
        <f>Ocorrências!G4038</f>
        <v>0</v>
      </c>
      <c r="B4042" s="136">
        <f>Ocorrências!B4038</f>
        <v>0</v>
      </c>
      <c r="C4042" s="136">
        <f>Ocorrências!C4038</f>
        <v>0</v>
      </c>
      <c r="D4042" s="136">
        <f>Ocorrências!D4038</f>
        <v>0</v>
      </c>
      <c r="E4042" s="136">
        <f>Ocorrências!E4038</f>
        <v>0</v>
      </c>
      <c r="F4042" s="136">
        <f>Ocorrências!F4038</f>
        <v>0</v>
      </c>
      <c r="G4042" s="135">
        <f>Ocorrências!A4038</f>
        <v>0</v>
      </c>
      <c r="H4042" s="136">
        <f>Ocorrências!H4038</f>
        <v>0</v>
      </c>
    </row>
    <row r="4043" spans="1:8" x14ac:dyDescent="0.2">
      <c r="A4043" s="156">
        <f>Ocorrências!G4039</f>
        <v>0</v>
      </c>
      <c r="B4043" s="136">
        <f>Ocorrências!B4039</f>
        <v>0</v>
      </c>
      <c r="C4043" s="136">
        <f>Ocorrências!C4039</f>
        <v>0</v>
      </c>
      <c r="D4043" s="136">
        <f>Ocorrências!D4039</f>
        <v>0</v>
      </c>
      <c r="E4043" s="136">
        <f>Ocorrências!E4039</f>
        <v>0</v>
      </c>
      <c r="F4043" s="136">
        <f>Ocorrências!F4039</f>
        <v>0</v>
      </c>
      <c r="G4043" s="135">
        <f>Ocorrências!A4039</f>
        <v>0</v>
      </c>
      <c r="H4043" s="136">
        <f>Ocorrências!H4039</f>
        <v>0</v>
      </c>
    </row>
    <row r="4044" spans="1:8" x14ac:dyDescent="0.2">
      <c r="A4044" s="156">
        <f>Ocorrências!G4040</f>
        <v>0</v>
      </c>
      <c r="B4044" s="136">
        <f>Ocorrências!B4040</f>
        <v>0</v>
      </c>
      <c r="C4044" s="136">
        <f>Ocorrências!C4040</f>
        <v>0</v>
      </c>
      <c r="D4044" s="136">
        <f>Ocorrências!D4040</f>
        <v>0</v>
      </c>
      <c r="E4044" s="136">
        <f>Ocorrências!E4040</f>
        <v>0</v>
      </c>
      <c r="F4044" s="136">
        <f>Ocorrências!F4040</f>
        <v>0</v>
      </c>
      <c r="G4044" s="135">
        <f>Ocorrências!A4040</f>
        <v>0</v>
      </c>
      <c r="H4044" s="136">
        <f>Ocorrências!H4040</f>
        <v>0</v>
      </c>
    </row>
    <row r="4045" spans="1:8" x14ac:dyDescent="0.2">
      <c r="A4045" s="156">
        <f>Ocorrências!G4041</f>
        <v>0</v>
      </c>
      <c r="B4045" s="136">
        <f>Ocorrências!B4041</f>
        <v>0</v>
      </c>
      <c r="C4045" s="136">
        <f>Ocorrências!C4041</f>
        <v>0</v>
      </c>
      <c r="D4045" s="136">
        <f>Ocorrências!D4041</f>
        <v>0</v>
      </c>
      <c r="E4045" s="136">
        <f>Ocorrências!E4041</f>
        <v>0</v>
      </c>
      <c r="F4045" s="136">
        <f>Ocorrências!F4041</f>
        <v>0</v>
      </c>
      <c r="G4045" s="135">
        <f>Ocorrências!A4041</f>
        <v>0</v>
      </c>
      <c r="H4045" s="136">
        <f>Ocorrências!H4041</f>
        <v>0</v>
      </c>
    </row>
    <row r="4046" spans="1:8" x14ac:dyDescent="0.2">
      <c r="A4046" s="156">
        <f>Ocorrências!G4042</f>
        <v>0</v>
      </c>
      <c r="B4046" s="136">
        <f>Ocorrências!B4042</f>
        <v>0</v>
      </c>
      <c r="C4046" s="136">
        <f>Ocorrências!C4042</f>
        <v>0</v>
      </c>
      <c r="D4046" s="136">
        <f>Ocorrências!D4042</f>
        <v>0</v>
      </c>
      <c r="E4046" s="136">
        <f>Ocorrências!E4042</f>
        <v>0</v>
      </c>
      <c r="F4046" s="136">
        <f>Ocorrências!F4042</f>
        <v>0</v>
      </c>
      <c r="G4046" s="135">
        <f>Ocorrências!A4042</f>
        <v>0</v>
      </c>
      <c r="H4046" s="136">
        <f>Ocorrências!H4042</f>
        <v>0</v>
      </c>
    </row>
    <row r="4047" spans="1:8" x14ac:dyDescent="0.2">
      <c r="A4047" s="156">
        <f>Ocorrências!G4043</f>
        <v>0</v>
      </c>
      <c r="B4047" s="136">
        <f>Ocorrências!B4043</f>
        <v>0</v>
      </c>
      <c r="C4047" s="136">
        <f>Ocorrências!C4043</f>
        <v>0</v>
      </c>
      <c r="D4047" s="136">
        <f>Ocorrências!D4043</f>
        <v>0</v>
      </c>
      <c r="E4047" s="136">
        <f>Ocorrências!E4043</f>
        <v>0</v>
      </c>
      <c r="F4047" s="136">
        <f>Ocorrências!F4043</f>
        <v>0</v>
      </c>
      <c r="G4047" s="135">
        <f>Ocorrências!A4043</f>
        <v>0</v>
      </c>
      <c r="H4047" s="136">
        <f>Ocorrências!H4043</f>
        <v>0</v>
      </c>
    </row>
    <row r="4048" spans="1:8" x14ac:dyDescent="0.2">
      <c r="A4048" s="156">
        <f>Ocorrências!G4044</f>
        <v>0</v>
      </c>
      <c r="B4048" s="136">
        <f>Ocorrências!B4044</f>
        <v>0</v>
      </c>
      <c r="C4048" s="136">
        <f>Ocorrências!C4044</f>
        <v>0</v>
      </c>
      <c r="D4048" s="136">
        <f>Ocorrências!D4044</f>
        <v>0</v>
      </c>
      <c r="E4048" s="136">
        <f>Ocorrências!E4044</f>
        <v>0</v>
      </c>
      <c r="F4048" s="136">
        <f>Ocorrências!F4044</f>
        <v>0</v>
      </c>
      <c r="G4048" s="135">
        <f>Ocorrências!A4044</f>
        <v>0</v>
      </c>
      <c r="H4048" s="136">
        <f>Ocorrências!H4044</f>
        <v>0</v>
      </c>
    </row>
    <row r="4049" spans="1:8" x14ac:dyDescent="0.2">
      <c r="A4049" s="156">
        <f>Ocorrências!G4045</f>
        <v>0</v>
      </c>
      <c r="B4049" s="136">
        <f>Ocorrências!B4045</f>
        <v>0</v>
      </c>
      <c r="C4049" s="136">
        <f>Ocorrências!C4045</f>
        <v>0</v>
      </c>
      <c r="D4049" s="136">
        <f>Ocorrências!D4045</f>
        <v>0</v>
      </c>
      <c r="E4049" s="136">
        <f>Ocorrências!E4045</f>
        <v>0</v>
      </c>
      <c r="F4049" s="136">
        <f>Ocorrências!F4045</f>
        <v>0</v>
      </c>
      <c r="G4049" s="135">
        <f>Ocorrências!A4045</f>
        <v>0</v>
      </c>
      <c r="H4049" s="136">
        <f>Ocorrências!H4045</f>
        <v>0</v>
      </c>
    </row>
    <row r="4050" spans="1:8" x14ac:dyDescent="0.2">
      <c r="A4050" s="156">
        <f>Ocorrências!G4046</f>
        <v>0</v>
      </c>
      <c r="B4050" s="136">
        <f>Ocorrências!B4046</f>
        <v>0</v>
      </c>
      <c r="C4050" s="136">
        <f>Ocorrências!C4046</f>
        <v>0</v>
      </c>
      <c r="D4050" s="136">
        <f>Ocorrências!D4046</f>
        <v>0</v>
      </c>
      <c r="E4050" s="136">
        <f>Ocorrências!E4046</f>
        <v>0</v>
      </c>
      <c r="F4050" s="136">
        <f>Ocorrências!F4046</f>
        <v>0</v>
      </c>
      <c r="G4050" s="135">
        <f>Ocorrências!A4046</f>
        <v>0</v>
      </c>
      <c r="H4050" s="136">
        <f>Ocorrências!H4046</f>
        <v>0</v>
      </c>
    </row>
    <row r="4051" spans="1:8" x14ac:dyDescent="0.2">
      <c r="A4051" s="156">
        <f>Ocorrências!G4047</f>
        <v>0</v>
      </c>
      <c r="B4051" s="136">
        <f>Ocorrências!B4047</f>
        <v>0</v>
      </c>
      <c r="C4051" s="136">
        <f>Ocorrências!C4047</f>
        <v>0</v>
      </c>
      <c r="D4051" s="136">
        <f>Ocorrências!D4047</f>
        <v>0</v>
      </c>
      <c r="E4051" s="136">
        <f>Ocorrências!E4047</f>
        <v>0</v>
      </c>
      <c r="F4051" s="136">
        <f>Ocorrências!F4047</f>
        <v>0</v>
      </c>
      <c r="G4051" s="135">
        <f>Ocorrências!A4047</f>
        <v>0</v>
      </c>
      <c r="H4051" s="136">
        <f>Ocorrências!H4047</f>
        <v>0</v>
      </c>
    </row>
    <row r="4052" spans="1:8" x14ac:dyDescent="0.2">
      <c r="A4052" s="156">
        <f>Ocorrências!G4048</f>
        <v>0</v>
      </c>
      <c r="B4052" s="136">
        <f>Ocorrências!B4048</f>
        <v>0</v>
      </c>
      <c r="C4052" s="136">
        <f>Ocorrências!C4048</f>
        <v>0</v>
      </c>
      <c r="D4052" s="136">
        <f>Ocorrências!D4048</f>
        <v>0</v>
      </c>
      <c r="E4052" s="136">
        <f>Ocorrências!E4048</f>
        <v>0</v>
      </c>
      <c r="F4052" s="136">
        <f>Ocorrências!F4048</f>
        <v>0</v>
      </c>
      <c r="G4052" s="135">
        <f>Ocorrências!A4048</f>
        <v>0</v>
      </c>
      <c r="H4052" s="136">
        <f>Ocorrências!H4048</f>
        <v>0</v>
      </c>
    </row>
    <row r="4053" spans="1:8" x14ac:dyDescent="0.2">
      <c r="A4053" s="156">
        <f>Ocorrências!G4049</f>
        <v>0</v>
      </c>
      <c r="B4053" s="136">
        <f>Ocorrências!B4049</f>
        <v>0</v>
      </c>
      <c r="C4053" s="136">
        <f>Ocorrências!C4049</f>
        <v>0</v>
      </c>
      <c r="D4053" s="136">
        <f>Ocorrências!D4049</f>
        <v>0</v>
      </c>
      <c r="E4053" s="136">
        <f>Ocorrências!E4049</f>
        <v>0</v>
      </c>
      <c r="F4053" s="136">
        <f>Ocorrências!F4049</f>
        <v>0</v>
      </c>
      <c r="G4053" s="135">
        <f>Ocorrências!A4049</f>
        <v>0</v>
      </c>
      <c r="H4053" s="136">
        <f>Ocorrências!H4049</f>
        <v>0</v>
      </c>
    </row>
    <row r="4054" spans="1:8" x14ac:dyDescent="0.2">
      <c r="A4054" s="156">
        <f>Ocorrências!G4050</f>
        <v>0</v>
      </c>
      <c r="B4054" s="136">
        <f>Ocorrências!B4050</f>
        <v>0</v>
      </c>
      <c r="C4054" s="136">
        <f>Ocorrências!C4050</f>
        <v>0</v>
      </c>
      <c r="D4054" s="136">
        <f>Ocorrências!D4050</f>
        <v>0</v>
      </c>
      <c r="E4054" s="136">
        <f>Ocorrências!E4050</f>
        <v>0</v>
      </c>
      <c r="F4054" s="136">
        <f>Ocorrências!F4050</f>
        <v>0</v>
      </c>
      <c r="G4054" s="135">
        <f>Ocorrências!A4050</f>
        <v>0</v>
      </c>
      <c r="H4054" s="136">
        <f>Ocorrências!H4050</f>
        <v>0</v>
      </c>
    </row>
    <row r="4055" spans="1:8" x14ac:dyDescent="0.2">
      <c r="A4055" s="156">
        <f>Ocorrências!G4051</f>
        <v>0</v>
      </c>
      <c r="B4055" s="136">
        <f>Ocorrências!B4051</f>
        <v>0</v>
      </c>
      <c r="C4055" s="136">
        <f>Ocorrências!C4051</f>
        <v>0</v>
      </c>
      <c r="D4055" s="136">
        <f>Ocorrências!D4051</f>
        <v>0</v>
      </c>
      <c r="E4055" s="136">
        <f>Ocorrências!E4051</f>
        <v>0</v>
      </c>
      <c r="F4055" s="136">
        <f>Ocorrências!F4051</f>
        <v>0</v>
      </c>
      <c r="G4055" s="135">
        <f>Ocorrências!A4051</f>
        <v>0</v>
      </c>
      <c r="H4055" s="136">
        <f>Ocorrências!H4051</f>
        <v>0</v>
      </c>
    </row>
    <row r="4056" spans="1:8" x14ac:dyDescent="0.2">
      <c r="A4056" s="156">
        <f>Ocorrências!G4052</f>
        <v>0</v>
      </c>
      <c r="B4056" s="136">
        <f>Ocorrências!B4052</f>
        <v>0</v>
      </c>
      <c r="C4056" s="136">
        <f>Ocorrências!C4052</f>
        <v>0</v>
      </c>
      <c r="D4056" s="136">
        <f>Ocorrências!D4052</f>
        <v>0</v>
      </c>
      <c r="E4056" s="136">
        <f>Ocorrências!E4052</f>
        <v>0</v>
      </c>
      <c r="F4056" s="136">
        <f>Ocorrências!F4052</f>
        <v>0</v>
      </c>
      <c r="G4056" s="135">
        <f>Ocorrências!A4052</f>
        <v>0</v>
      </c>
      <c r="H4056" s="136">
        <f>Ocorrências!H4052</f>
        <v>0</v>
      </c>
    </row>
    <row r="4057" spans="1:8" x14ac:dyDescent="0.2">
      <c r="A4057" s="156">
        <f>Ocorrências!G4053</f>
        <v>0</v>
      </c>
      <c r="B4057" s="136">
        <f>Ocorrências!B4053</f>
        <v>0</v>
      </c>
      <c r="C4057" s="136">
        <f>Ocorrências!C4053</f>
        <v>0</v>
      </c>
      <c r="D4057" s="136">
        <f>Ocorrências!D4053</f>
        <v>0</v>
      </c>
      <c r="E4057" s="136">
        <f>Ocorrências!E4053</f>
        <v>0</v>
      </c>
      <c r="F4057" s="136">
        <f>Ocorrências!F4053</f>
        <v>0</v>
      </c>
      <c r="G4057" s="135">
        <f>Ocorrências!A4053</f>
        <v>0</v>
      </c>
      <c r="H4057" s="136">
        <f>Ocorrências!H4053</f>
        <v>0</v>
      </c>
    </row>
    <row r="4058" spans="1:8" x14ac:dyDescent="0.2">
      <c r="A4058" s="156">
        <f>Ocorrências!G4054</f>
        <v>0</v>
      </c>
      <c r="B4058" s="136">
        <f>Ocorrências!B4054</f>
        <v>0</v>
      </c>
      <c r="C4058" s="136">
        <f>Ocorrências!C4054</f>
        <v>0</v>
      </c>
      <c r="D4058" s="136">
        <f>Ocorrências!D4054</f>
        <v>0</v>
      </c>
      <c r="E4058" s="136">
        <f>Ocorrências!E4054</f>
        <v>0</v>
      </c>
      <c r="F4058" s="136">
        <f>Ocorrências!F4054</f>
        <v>0</v>
      </c>
      <c r="G4058" s="135">
        <f>Ocorrências!A4054</f>
        <v>0</v>
      </c>
      <c r="H4058" s="136">
        <f>Ocorrências!H4054</f>
        <v>0</v>
      </c>
    </row>
    <row r="4059" spans="1:8" x14ac:dyDescent="0.2">
      <c r="A4059" s="156">
        <f>Ocorrências!G4055</f>
        <v>0</v>
      </c>
      <c r="B4059" s="136">
        <f>Ocorrências!B4055</f>
        <v>0</v>
      </c>
      <c r="C4059" s="136">
        <f>Ocorrências!C4055</f>
        <v>0</v>
      </c>
      <c r="D4059" s="136">
        <f>Ocorrências!D4055</f>
        <v>0</v>
      </c>
      <c r="E4059" s="136">
        <f>Ocorrências!E4055</f>
        <v>0</v>
      </c>
      <c r="F4059" s="136">
        <f>Ocorrências!F4055</f>
        <v>0</v>
      </c>
      <c r="G4059" s="135">
        <f>Ocorrências!A4055</f>
        <v>0</v>
      </c>
      <c r="H4059" s="136">
        <f>Ocorrências!H4055</f>
        <v>0</v>
      </c>
    </row>
    <row r="4060" spans="1:8" x14ac:dyDescent="0.2">
      <c r="A4060" s="156">
        <f>Ocorrências!G4056</f>
        <v>0</v>
      </c>
      <c r="B4060" s="136">
        <f>Ocorrências!B4056</f>
        <v>0</v>
      </c>
      <c r="C4060" s="136">
        <f>Ocorrências!C4056</f>
        <v>0</v>
      </c>
      <c r="D4060" s="136">
        <f>Ocorrências!D4056</f>
        <v>0</v>
      </c>
      <c r="E4060" s="136">
        <f>Ocorrências!E4056</f>
        <v>0</v>
      </c>
      <c r="F4060" s="136">
        <f>Ocorrências!F4056</f>
        <v>0</v>
      </c>
      <c r="G4060" s="135">
        <f>Ocorrências!A4056</f>
        <v>0</v>
      </c>
      <c r="H4060" s="136">
        <f>Ocorrências!H4056</f>
        <v>0</v>
      </c>
    </row>
    <row r="4061" spans="1:8" x14ac:dyDescent="0.2">
      <c r="A4061" s="156">
        <f>Ocorrências!G4057</f>
        <v>0</v>
      </c>
      <c r="B4061" s="136">
        <f>Ocorrências!B4057</f>
        <v>0</v>
      </c>
      <c r="C4061" s="136">
        <f>Ocorrências!C4057</f>
        <v>0</v>
      </c>
      <c r="D4061" s="136">
        <f>Ocorrências!D4057</f>
        <v>0</v>
      </c>
      <c r="E4061" s="136">
        <f>Ocorrências!E4057</f>
        <v>0</v>
      </c>
      <c r="F4061" s="136">
        <f>Ocorrências!F4057</f>
        <v>0</v>
      </c>
      <c r="G4061" s="135">
        <f>Ocorrências!A4057</f>
        <v>0</v>
      </c>
      <c r="H4061" s="136">
        <f>Ocorrências!H4057</f>
        <v>0</v>
      </c>
    </row>
    <row r="4062" spans="1:8" x14ac:dyDescent="0.2">
      <c r="A4062" s="156">
        <f>Ocorrências!G4058</f>
        <v>0</v>
      </c>
      <c r="B4062" s="136">
        <f>Ocorrências!B4058</f>
        <v>0</v>
      </c>
      <c r="C4062" s="136">
        <f>Ocorrências!C4058</f>
        <v>0</v>
      </c>
      <c r="D4062" s="136">
        <f>Ocorrências!D4058</f>
        <v>0</v>
      </c>
      <c r="E4062" s="136">
        <f>Ocorrências!E4058</f>
        <v>0</v>
      </c>
      <c r="F4062" s="136">
        <f>Ocorrências!F4058</f>
        <v>0</v>
      </c>
      <c r="G4062" s="135">
        <f>Ocorrências!A4058</f>
        <v>0</v>
      </c>
      <c r="H4062" s="136">
        <f>Ocorrências!H4058</f>
        <v>0</v>
      </c>
    </row>
    <row r="4063" spans="1:8" x14ac:dyDescent="0.2">
      <c r="A4063" s="156">
        <f>Ocorrências!G4059</f>
        <v>0</v>
      </c>
      <c r="B4063" s="136">
        <f>Ocorrências!B4059</f>
        <v>0</v>
      </c>
      <c r="C4063" s="136">
        <f>Ocorrências!C4059</f>
        <v>0</v>
      </c>
      <c r="D4063" s="136">
        <f>Ocorrências!D4059</f>
        <v>0</v>
      </c>
      <c r="E4063" s="136">
        <f>Ocorrências!E4059</f>
        <v>0</v>
      </c>
      <c r="F4063" s="136">
        <f>Ocorrências!F4059</f>
        <v>0</v>
      </c>
      <c r="G4063" s="135">
        <f>Ocorrências!A4059</f>
        <v>0</v>
      </c>
      <c r="H4063" s="136">
        <f>Ocorrências!H4059</f>
        <v>0</v>
      </c>
    </row>
    <row r="4064" spans="1:8" x14ac:dyDescent="0.2">
      <c r="A4064" s="156">
        <f>Ocorrências!G4060</f>
        <v>0</v>
      </c>
      <c r="B4064" s="136">
        <f>Ocorrências!B4060</f>
        <v>0</v>
      </c>
      <c r="C4064" s="136">
        <f>Ocorrências!C4060</f>
        <v>0</v>
      </c>
      <c r="D4064" s="136">
        <f>Ocorrências!D4060</f>
        <v>0</v>
      </c>
      <c r="E4064" s="136">
        <f>Ocorrências!E4060</f>
        <v>0</v>
      </c>
      <c r="F4064" s="136">
        <f>Ocorrências!F4060</f>
        <v>0</v>
      </c>
      <c r="G4064" s="135">
        <f>Ocorrências!A4060</f>
        <v>0</v>
      </c>
      <c r="H4064" s="136">
        <f>Ocorrências!H4060</f>
        <v>0</v>
      </c>
    </row>
    <row r="4065" spans="1:8" x14ac:dyDescent="0.2">
      <c r="A4065" s="156">
        <f>Ocorrências!G4061</f>
        <v>0</v>
      </c>
      <c r="B4065" s="136">
        <f>Ocorrências!B4061</f>
        <v>0</v>
      </c>
      <c r="C4065" s="136">
        <f>Ocorrências!C4061</f>
        <v>0</v>
      </c>
      <c r="D4065" s="136">
        <f>Ocorrências!D4061</f>
        <v>0</v>
      </c>
      <c r="E4065" s="136">
        <f>Ocorrências!E4061</f>
        <v>0</v>
      </c>
      <c r="F4065" s="136">
        <f>Ocorrências!F4061</f>
        <v>0</v>
      </c>
      <c r="G4065" s="135">
        <f>Ocorrências!A4061</f>
        <v>0</v>
      </c>
      <c r="H4065" s="136">
        <f>Ocorrências!H4061</f>
        <v>0</v>
      </c>
    </row>
    <row r="4066" spans="1:8" x14ac:dyDescent="0.2">
      <c r="A4066" s="156">
        <f>Ocorrências!G4062</f>
        <v>0</v>
      </c>
      <c r="B4066" s="136">
        <f>Ocorrências!B4062</f>
        <v>0</v>
      </c>
      <c r="C4066" s="136">
        <f>Ocorrências!C4062</f>
        <v>0</v>
      </c>
      <c r="D4066" s="136">
        <f>Ocorrências!D4062</f>
        <v>0</v>
      </c>
      <c r="E4066" s="136">
        <f>Ocorrências!E4062</f>
        <v>0</v>
      </c>
      <c r="F4066" s="136">
        <f>Ocorrências!F4062</f>
        <v>0</v>
      </c>
      <c r="G4066" s="135">
        <f>Ocorrências!A4062</f>
        <v>0</v>
      </c>
      <c r="H4066" s="136">
        <f>Ocorrências!H4062</f>
        <v>0</v>
      </c>
    </row>
    <row r="4067" spans="1:8" x14ac:dyDescent="0.2">
      <c r="A4067" s="156">
        <f>Ocorrências!G4063</f>
        <v>0</v>
      </c>
      <c r="B4067" s="136">
        <f>Ocorrências!B4063</f>
        <v>0</v>
      </c>
      <c r="C4067" s="136">
        <f>Ocorrências!C4063</f>
        <v>0</v>
      </c>
      <c r="D4067" s="136">
        <f>Ocorrências!D4063</f>
        <v>0</v>
      </c>
      <c r="E4067" s="136">
        <f>Ocorrências!E4063</f>
        <v>0</v>
      </c>
      <c r="F4067" s="136">
        <f>Ocorrências!F4063</f>
        <v>0</v>
      </c>
      <c r="G4067" s="135">
        <f>Ocorrências!A4063</f>
        <v>0</v>
      </c>
      <c r="H4067" s="136">
        <f>Ocorrências!H4063</f>
        <v>0</v>
      </c>
    </row>
    <row r="4068" spans="1:8" x14ac:dyDescent="0.2">
      <c r="A4068" s="156">
        <f>Ocorrências!G4064</f>
        <v>0</v>
      </c>
      <c r="B4068" s="136">
        <f>Ocorrências!B4064</f>
        <v>0</v>
      </c>
      <c r="C4068" s="136">
        <f>Ocorrências!C4064</f>
        <v>0</v>
      </c>
      <c r="D4068" s="136">
        <f>Ocorrências!D4064</f>
        <v>0</v>
      </c>
      <c r="E4068" s="136">
        <f>Ocorrências!E4064</f>
        <v>0</v>
      </c>
      <c r="F4068" s="136">
        <f>Ocorrências!F4064</f>
        <v>0</v>
      </c>
      <c r="G4068" s="135">
        <f>Ocorrências!A4064</f>
        <v>0</v>
      </c>
      <c r="H4068" s="136">
        <f>Ocorrências!H4064</f>
        <v>0</v>
      </c>
    </row>
    <row r="4069" spans="1:8" x14ac:dyDescent="0.2">
      <c r="A4069" s="156">
        <f>Ocorrências!G4065</f>
        <v>0</v>
      </c>
      <c r="B4069" s="136">
        <f>Ocorrências!B4065</f>
        <v>0</v>
      </c>
      <c r="C4069" s="136">
        <f>Ocorrências!C4065</f>
        <v>0</v>
      </c>
      <c r="D4069" s="136">
        <f>Ocorrências!D4065</f>
        <v>0</v>
      </c>
      <c r="E4069" s="136">
        <f>Ocorrências!E4065</f>
        <v>0</v>
      </c>
      <c r="F4069" s="136">
        <f>Ocorrências!F4065</f>
        <v>0</v>
      </c>
      <c r="G4069" s="135">
        <f>Ocorrências!A4065</f>
        <v>0</v>
      </c>
      <c r="H4069" s="136">
        <f>Ocorrências!H4065</f>
        <v>0</v>
      </c>
    </row>
    <row r="4070" spans="1:8" x14ac:dyDescent="0.2">
      <c r="A4070" s="156">
        <f>Ocorrências!G4066</f>
        <v>0</v>
      </c>
      <c r="B4070" s="136">
        <f>Ocorrências!B4066</f>
        <v>0</v>
      </c>
      <c r="C4070" s="136">
        <f>Ocorrências!C4066</f>
        <v>0</v>
      </c>
      <c r="D4070" s="136">
        <f>Ocorrências!D4066</f>
        <v>0</v>
      </c>
      <c r="E4070" s="136">
        <f>Ocorrências!E4066</f>
        <v>0</v>
      </c>
      <c r="F4070" s="136">
        <f>Ocorrências!F4066</f>
        <v>0</v>
      </c>
      <c r="G4070" s="135">
        <f>Ocorrências!A4066</f>
        <v>0</v>
      </c>
      <c r="H4070" s="136">
        <f>Ocorrências!H4066</f>
        <v>0</v>
      </c>
    </row>
    <row r="4071" spans="1:8" x14ac:dyDescent="0.2">
      <c r="A4071" s="156">
        <f>Ocorrências!G4067</f>
        <v>0</v>
      </c>
      <c r="B4071" s="136">
        <f>Ocorrências!B4067</f>
        <v>0</v>
      </c>
      <c r="C4071" s="136">
        <f>Ocorrências!C4067</f>
        <v>0</v>
      </c>
      <c r="D4071" s="136">
        <f>Ocorrências!D4067</f>
        <v>0</v>
      </c>
      <c r="E4071" s="136">
        <f>Ocorrências!E4067</f>
        <v>0</v>
      </c>
      <c r="F4071" s="136">
        <f>Ocorrências!F4067</f>
        <v>0</v>
      </c>
      <c r="G4071" s="135">
        <f>Ocorrências!A4067</f>
        <v>0</v>
      </c>
      <c r="H4071" s="136">
        <f>Ocorrências!H4067</f>
        <v>0</v>
      </c>
    </row>
    <row r="4072" spans="1:8" x14ac:dyDescent="0.2">
      <c r="A4072" s="156">
        <f>Ocorrências!G4068</f>
        <v>0</v>
      </c>
      <c r="B4072" s="136">
        <f>Ocorrências!B4068</f>
        <v>0</v>
      </c>
      <c r="C4072" s="136">
        <f>Ocorrências!C4068</f>
        <v>0</v>
      </c>
      <c r="D4072" s="136">
        <f>Ocorrências!D4068</f>
        <v>0</v>
      </c>
      <c r="E4072" s="136">
        <f>Ocorrências!E4068</f>
        <v>0</v>
      </c>
      <c r="F4072" s="136">
        <f>Ocorrências!F4068</f>
        <v>0</v>
      </c>
      <c r="G4072" s="135">
        <f>Ocorrências!A4068</f>
        <v>0</v>
      </c>
      <c r="H4072" s="136">
        <f>Ocorrências!H4068</f>
        <v>0</v>
      </c>
    </row>
    <row r="4073" spans="1:8" x14ac:dyDescent="0.2">
      <c r="A4073" s="156">
        <f>Ocorrências!G4069</f>
        <v>0</v>
      </c>
      <c r="B4073" s="136">
        <f>Ocorrências!B4069</f>
        <v>0</v>
      </c>
      <c r="C4073" s="136">
        <f>Ocorrências!C4069</f>
        <v>0</v>
      </c>
      <c r="D4073" s="136">
        <f>Ocorrências!D4069</f>
        <v>0</v>
      </c>
      <c r="E4073" s="136">
        <f>Ocorrências!E4069</f>
        <v>0</v>
      </c>
      <c r="F4073" s="136">
        <f>Ocorrências!F4069</f>
        <v>0</v>
      </c>
      <c r="G4073" s="135">
        <f>Ocorrências!A4069</f>
        <v>0</v>
      </c>
      <c r="H4073" s="136">
        <f>Ocorrências!H4069</f>
        <v>0</v>
      </c>
    </row>
    <row r="4074" spans="1:8" x14ac:dyDescent="0.2">
      <c r="A4074" s="156">
        <f>Ocorrências!G4070</f>
        <v>0</v>
      </c>
      <c r="B4074" s="136">
        <f>Ocorrências!B4070</f>
        <v>0</v>
      </c>
      <c r="C4074" s="136">
        <f>Ocorrências!C4070</f>
        <v>0</v>
      </c>
      <c r="D4074" s="136">
        <f>Ocorrências!D4070</f>
        <v>0</v>
      </c>
      <c r="E4074" s="136">
        <f>Ocorrências!E4070</f>
        <v>0</v>
      </c>
      <c r="F4074" s="136">
        <f>Ocorrências!F4070</f>
        <v>0</v>
      </c>
      <c r="G4074" s="135">
        <f>Ocorrências!A4070</f>
        <v>0</v>
      </c>
      <c r="H4074" s="136">
        <f>Ocorrências!H4070</f>
        <v>0</v>
      </c>
    </row>
    <row r="4075" spans="1:8" x14ac:dyDescent="0.2">
      <c r="A4075" s="156">
        <f>Ocorrências!G4071</f>
        <v>0</v>
      </c>
      <c r="B4075" s="136">
        <f>Ocorrências!B4071</f>
        <v>0</v>
      </c>
      <c r="C4075" s="136">
        <f>Ocorrências!C4071</f>
        <v>0</v>
      </c>
      <c r="D4075" s="136">
        <f>Ocorrências!D4071</f>
        <v>0</v>
      </c>
      <c r="E4075" s="136">
        <f>Ocorrências!E4071</f>
        <v>0</v>
      </c>
      <c r="F4075" s="136">
        <f>Ocorrências!F4071</f>
        <v>0</v>
      </c>
      <c r="G4075" s="135">
        <f>Ocorrências!A4071</f>
        <v>0</v>
      </c>
      <c r="H4075" s="136">
        <f>Ocorrências!H4071</f>
        <v>0</v>
      </c>
    </row>
    <row r="4076" spans="1:8" x14ac:dyDescent="0.2">
      <c r="A4076" s="156">
        <f>Ocorrências!G4072</f>
        <v>0</v>
      </c>
      <c r="B4076" s="136">
        <f>Ocorrências!B4072</f>
        <v>0</v>
      </c>
      <c r="C4076" s="136">
        <f>Ocorrências!C4072</f>
        <v>0</v>
      </c>
      <c r="D4076" s="136">
        <f>Ocorrências!D4072</f>
        <v>0</v>
      </c>
      <c r="E4076" s="136">
        <f>Ocorrências!E4072</f>
        <v>0</v>
      </c>
      <c r="F4076" s="136">
        <f>Ocorrências!F4072</f>
        <v>0</v>
      </c>
      <c r="G4076" s="135">
        <f>Ocorrências!A4072</f>
        <v>0</v>
      </c>
      <c r="H4076" s="136">
        <f>Ocorrências!H4072</f>
        <v>0</v>
      </c>
    </row>
    <row r="4077" spans="1:8" x14ac:dyDescent="0.2">
      <c r="A4077" s="156">
        <f>Ocorrências!G4073</f>
        <v>0</v>
      </c>
      <c r="B4077" s="136">
        <f>Ocorrências!B4073</f>
        <v>0</v>
      </c>
      <c r="C4077" s="136">
        <f>Ocorrências!C4073</f>
        <v>0</v>
      </c>
      <c r="D4077" s="136">
        <f>Ocorrências!D4073</f>
        <v>0</v>
      </c>
      <c r="E4077" s="136">
        <f>Ocorrências!E4073</f>
        <v>0</v>
      </c>
      <c r="F4077" s="136">
        <f>Ocorrências!F4073</f>
        <v>0</v>
      </c>
      <c r="G4077" s="135">
        <f>Ocorrências!A4073</f>
        <v>0</v>
      </c>
      <c r="H4077" s="136">
        <f>Ocorrências!H4073</f>
        <v>0</v>
      </c>
    </row>
    <row r="4078" spans="1:8" x14ac:dyDescent="0.2">
      <c r="A4078" s="156">
        <f>Ocorrências!G4074</f>
        <v>0</v>
      </c>
      <c r="B4078" s="136">
        <f>Ocorrências!B4074</f>
        <v>0</v>
      </c>
      <c r="C4078" s="136">
        <f>Ocorrências!C4074</f>
        <v>0</v>
      </c>
      <c r="D4078" s="136">
        <f>Ocorrências!D4074</f>
        <v>0</v>
      </c>
      <c r="E4078" s="136">
        <f>Ocorrências!E4074</f>
        <v>0</v>
      </c>
      <c r="F4078" s="136">
        <f>Ocorrências!F4074</f>
        <v>0</v>
      </c>
      <c r="G4078" s="135">
        <f>Ocorrências!A4074</f>
        <v>0</v>
      </c>
      <c r="H4078" s="136">
        <f>Ocorrências!H4074</f>
        <v>0</v>
      </c>
    </row>
    <row r="4079" spans="1:8" x14ac:dyDescent="0.2">
      <c r="A4079" s="156">
        <f>Ocorrências!G4075</f>
        <v>0</v>
      </c>
      <c r="B4079" s="136">
        <f>Ocorrências!B4075</f>
        <v>0</v>
      </c>
      <c r="C4079" s="136">
        <f>Ocorrências!C4075</f>
        <v>0</v>
      </c>
      <c r="D4079" s="136">
        <f>Ocorrências!D4075</f>
        <v>0</v>
      </c>
      <c r="E4079" s="136">
        <f>Ocorrências!E4075</f>
        <v>0</v>
      </c>
      <c r="F4079" s="136">
        <f>Ocorrências!F4075</f>
        <v>0</v>
      </c>
      <c r="G4079" s="135">
        <f>Ocorrências!A4075</f>
        <v>0</v>
      </c>
      <c r="H4079" s="136">
        <f>Ocorrências!H4075</f>
        <v>0</v>
      </c>
    </row>
    <row r="4080" spans="1:8" x14ac:dyDescent="0.2">
      <c r="A4080" s="156">
        <f>Ocorrências!G4076</f>
        <v>0</v>
      </c>
      <c r="B4080" s="136">
        <f>Ocorrências!B4076</f>
        <v>0</v>
      </c>
      <c r="C4080" s="136">
        <f>Ocorrências!C4076</f>
        <v>0</v>
      </c>
      <c r="D4080" s="136">
        <f>Ocorrências!D4076</f>
        <v>0</v>
      </c>
      <c r="E4080" s="136">
        <f>Ocorrências!E4076</f>
        <v>0</v>
      </c>
      <c r="F4080" s="136">
        <f>Ocorrências!F4076</f>
        <v>0</v>
      </c>
      <c r="G4080" s="135">
        <f>Ocorrências!A4076</f>
        <v>0</v>
      </c>
      <c r="H4080" s="136">
        <f>Ocorrências!H4076</f>
        <v>0</v>
      </c>
    </row>
    <row r="4081" spans="1:8" x14ac:dyDescent="0.2">
      <c r="A4081" s="156">
        <f>Ocorrências!G4077</f>
        <v>0</v>
      </c>
      <c r="B4081" s="136">
        <f>Ocorrências!B4077</f>
        <v>0</v>
      </c>
      <c r="C4081" s="136">
        <f>Ocorrências!C4077</f>
        <v>0</v>
      </c>
      <c r="D4081" s="136">
        <f>Ocorrências!D4077</f>
        <v>0</v>
      </c>
      <c r="E4081" s="136">
        <f>Ocorrências!E4077</f>
        <v>0</v>
      </c>
      <c r="F4081" s="136">
        <f>Ocorrências!F4077</f>
        <v>0</v>
      </c>
      <c r="G4081" s="135">
        <f>Ocorrências!A4077</f>
        <v>0</v>
      </c>
      <c r="H4081" s="136">
        <f>Ocorrências!H4077</f>
        <v>0</v>
      </c>
    </row>
    <row r="4082" spans="1:8" x14ac:dyDescent="0.2">
      <c r="A4082" s="156">
        <f>Ocorrências!G4078</f>
        <v>0</v>
      </c>
      <c r="B4082" s="136">
        <f>Ocorrências!B4078</f>
        <v>0</v>
      </c>
      <c r="C4082" s="136">
        <f>Ocorrências!C4078</f>
        <v>0</v>
      </c>
      <c r="D4082" s="136">
        <f>Ocorrências!D4078</f>
        <v>0</v>
      </c>
      <c r="E4082" s="136">
        <f>Ocorrências!E4078</f>
        <v>0</v>
      </c>
      <c r="F4082" s="136">
        <f>Ocorrências!F4078</f>
        <v>0</v>
      </c>
      <c r="G4082" s="135">
        <f>Ocorrências!A4078</f>
        <v>0</v>
      </c>
      <c r="H4082" s="136">
        <f>Ocorrências!H4078</f>
        <v>0</v>
      </c>
    </row>
    <row r="4083" spans="1:8" x14ac:dyDescent="0.2">
      <c r="A4083" s="156">
        <f>Ocorrências!G4079</f>
        <v>0</v>
      </c>
      <c r="B4083" s="136">
        <f>Ocorrências!B4079</f>
        <v>0</v>
      </c>
      <c r="C4083" s="136">
        <f>Ocorrências!C4079</f>
        <v>0</v>
      </c>
      <c r="D4083" s="136">
        <f>Ocorrências!D4079</f>
        <v>0</v>
      </c>
      <c r="E4083" s="136">
        <f>Ocorrências!E4079</f>
        <v>0</v>
      </c>
      <c r="F4083" s="136">
        <f>Ocorrências!F4079</f>
        <v>0</v>
      </c>
      <c r="G4083" s="135">
        <f>Ocorrências!A4079</f>
        <v>0</v>
      </c>
      <c r="H4083" s="136">
        <f>Ocorrências!H4079</f>
        <v>0</v>
      </c>
    </row>
    <row r="4084" spans="1:8" x14ac:dyDescent="0.2">
      <c r="A4084" s="156">
        <f>Ocorrências!G4080</f>
        <v>0</v>
      </c>
      <c r="B4084" s="136">
        <f>Ocorrências!B4080</f>
        <v>0</v>
      </c>
      <c r="C4084" s="136">
        <f>Ocorrências!C4080</f>
        <v>0</v>
      </c>
      <c r="D4084" s="136">
        <f>Ocorrências!D4080</f>
        <v>0</v>
      </c>
      <c r="E4084" s="136">
        <f>Ocorrências!E4080</f>
        <v>0</v>
      </c>
      <c r="F4084" s="136">
        <f>Ocorrências!F4080</f>
        <v>0</v>
      </c>
      <c r="G4084" s="135">
        <f>Ocorrências!A4080</f>
        <v>0</v>
      </c>
      <c r="H4084" s="136">
        <f>Ocorrências!H4080</f>
        <v>0</v>
      </c>
    </row>
    <row r="4085" spans="1:8" x14ac:dyDescent="0.2">
      <c r="A4085" s="156">
        <f>Ocorrências!G4081</f>
        <v>0</v>
      </c>
      <c r="B4085" s="136">
        <f>Ocorrências!B4081</f>
        <v>0</v>
      </c>
      <c r="C4085" s="136">
        <f>Ocorrências!C4081</f>
        <v>0</v>
      </c>
      <c r="D4085" s="136">
        <f>Ocorrências!D4081</f>
        <v>0</v>
      </c>
      <c r="E4085" s="136">
        <f>Ocorrências!E4081</f>
        <v>0</v>
      </c>
      <c r="F4085" s="136">
        <f>Ocorrências!F4081</f>
        <v>0</v>
      </c>
      <c r="G4085" s="135">
        <f>Ocorrências!A4081</f>
        <v>0</v>
      </c>
      <c r="H4085" s="136">
        <f>Ocorrências!H4081</f>
        <v>0</v>
      </c>
    </row>
    <row r="4086" spans="1:8" x14ac:dyDescent="0.2">
      <c r="A4086" s="156">
        <f>Ocorrências!G4082</f>
        <v>0</v>
      </c>
      <c r="B4086" s="136">
        <f>Ocorrências!B4082</f>
        <v>0</v>
      </c>
      <c r="C4086" s="136">
        <f>Ocorrências!C4082</f>
        <v>0</v>
      </c>
      <c r="D4086" s="136">
        <f>Ocorrências!D4082</f>
        <v>0</v>
      </c>
      <c r="E4086" s="136">
        <f>Ocorrências!E4082</f>
        <v>0</v>
      </c>
      <c r="F4086" s="136">
        <f>Ocorrências!F4082</f>
        <v>0</v>
      </c>
      <c r="G4086" s="135">
        <f>Ocorrências!A4082</f>
        <v>0</v>
      </c>
      <c r="H4086" s="136">
        <f>Ocorrências!H4082</f>
        <v>0</v>
      </c>
    </row>
    <row r="4087" spans="1:8" x14ac:dyDescent="0.2">
      <c r="A4087" s="156">
        <f>Ocorrências!G4083</f>
        <v>0</v>
      </c>
      <c r="B4087" s="136">
        <f>Ocorrências!B4083</f>
        <v>0</v>
      </c>
      <c r="C4087" s="136">
        <f>Ocorrências!C4083</f>
        <v>0</v>
      </c>
      <c r="D4087" s="136">
        <f>Ocorrências!D4083</f>
        <v>0</v>
      </c>
      <c r="E4087" s="136">
        <f>Ocorrências!E4083</f>
        <v>0</v>
      </c>
      <c r="F4087" s="136">
        <f>Ocorrências!F4083</f>
        <v>0</v>
      </c>
      <c r="G4087" s="135">
        <f>Ocorrências!A4083</f>
        <v>0</v>
      </c>
      <c r="H4087" s="136">
        <f>Ocorrências!H4083</f>
        <v>0</v>
      </c>
    </row>
    <row r="4088" spans="1:8" x14ac:dyDescent="0.2">
      <c r="A4088" s="156">
        <f>Ocorrências!G4084</f>
        <v>0</v>
      </c>
      <c r="B4088" s="136">
        <f>Ocorrências!B4084</f>
        <v>0</v>
      </c>
      <c r="C4088" s="136">
        <f>Ocorrências!C4084</f>
        <v>0</v>
      </c>
      <c r="D4088" s="136">
        <f>Ocorrências!D4084</f>
        <v>0</v>
      </c>
      <c r="E4088" s="136">
        <f>Ocorrências!E4084</f>
        <v>0</v>
      </c>
      <c r="F4088" s="136">
        <f>Ocorrências!F4084</f>
        <v>0</v>
      </c>
      <c r="G4088" s="135">
        <f>Ocorrências!A4084</f>
        <v>0</v>
      </c>
      <c r="H4088" s="136">
        <f>Ocorrências!H4084</f>
        <v>0</v>
      </c>
    </row>
    <row r="4089" spans="1:8" x14ac:dyDescent="0.2">
      <c r="A4089" s="156">
        <f>Ocorrências!G4085</f>
        <v>0</v>
      </c>
      <c r="B4089" s="136">
        <f>Ocorrências!B4085</f>
        <v>0</v>
      </c>
      <c r="C4089" s="136">
        <f>Ocorrências!C4085</f>
        <v>0</v>
      </c>
      <c r="D4089" s="136">
        <f>Ocorrências!D4085</f>
        <v>0</v>
      </c>
      <c r="E4089" s="136">
        <f>Ocorrências!E4085</f>
        <v>0</v>
      </c>
      <c r="F4089" s="136">
        <f>Ocorrências!F4085</f>
        <v>0</v>
      </c>
      <c r="G4089" s="135">
        <f>Ocorrências!A4085</f>
        <v>0</v>
      </c>
      <c r="H4089" s="136">
        <f>Ocorrências!H4085</f>
        <v>0</v>
      </c>
    </row>
    <row r="4090" spans="1:8" x14ac:dyDescent="0.2">
      <c r="A4090" s="156">
        <f>Ocorrências!G4086</f>
        <v>0</v>
      </c>
      <c r="B4090" s="136">
        <f>Ocorrências!B4086</f>
        <v>0</v>
      </c>
      <c r="C4090" s="136">
        <f>Ocorrências!C4086</f>
        <v>0</v>
      </c>
      <c r="D4090" s="136">
        <f>Ocorrências!D4086</f>
        <v>0</v>
      </c>
      <c r="E4090" s="136">
        <f>Ocorrências!E4086</f>
        <v>0</v>
      </c>
      <c r="F4090" s="136">
        <f>Ocorrências!F4086</f>
        <v>0</v>
      </c>
      <c r="G4090" s="135">
        <f>Ocorrências!A4086</f>
        <v>0</v>
      </c>
      <c r="H4090" s="136">
        <f>Ocorrências!H4086</f>
        <v>0</v>
      </c>
    </row>
    <row r="4091" spans="1:8" x14ac:dyDescent="0.2">
      <c r="A4091" s="156">
        <f>Ocorrências!G4087</f>
        <v>0</v>
      </c>
      <c r="B4091" s="136">
        <f>Ocorrências!B4087</f>
        <v>0</v>
      </c>
      <c r="C4091" s="136">
        <f>Ocorrências!C4087</f>
        <v>0</v>
      </c>
      <c r="D4091" s="136">
        <f>Ocorrências!D4087</f>
        <v>0</v>
      </c>
      <c r="E4091" s="136">
        <f>Ocorrências!E4087</f>
        <v>0</v>
      </c>
      <c r="F4091" s="136">
        <f>Ocorrências!F4087</f>
        <v>0</v>
      </c>
      <c r="G4091" s="135">
        <f>Ocorrências!A4087</f>
        <v>0</v>
      </c>
      <c r="H4091" s="136">
        <f>Ocorrências!H4087</f>
        <v>0</v>
      </c>
    </row>
    <row r="4092" spans="1:8" x14ac:dyDescent="0.2">
      <c r="A4092" s="156">
        <f>Ocorrências!G4088</f>
        <v>0</v>
      </c>
      <c r="B4092" s="136">
        <f>Ocorrências!B4088</f>
        <v>0</v>
      </c>
      <c r="C4092" s="136">
        <f>Ocorrências!C4088</f>
        <v>0</v>
      </c>
      <c r="D4092" s="136">
        <f>Ocorrências!D4088</f>
        <v>0</v>
      </c>
      <c r="E4092" s="136">
        <f>Ocorrências!E4088</f>
        <v>0</v>
      </c>
      <c r="F4092" s="136">
        <f>Ocorrências!F4088</f>
        <v>0</v>
      </c>
      <c r="G4092" s="135">
        <f>Ocorrências!A4088</f>
        <v>0</v>
      </c>
      <c r="H4092" s="136">
        <f>Ocorrências!H4088</f>
        <v>0</v>
      </c>
    </row>
    <row r="4093" spans="1:8" x14ac:dyDescent="0.2">
      <c r="A4093" s="156">
        <f>Ocorrências!G4089</f>
        <v>0</v>
      </c>
      <c r="B4093" s="136">
        <f>Ocorrências!B4089</f>
        <v>0</v>
      </c>
      <c r="C4093" s="136">
        <f>Ocorrências!C4089</f>
        <v>0</v>
      </c>
      <c r="D4093" s="136">
        <f>Ocorrências!D4089</f>
        <v>0</v>
      </c>
      <c r="E4093" s="136">
        <f>Ocorrências!E4089</f>
        <v>0</v>
      </c>
      <c r="F4093" s="136">
        <f>Ocorrências!F4089</f>
        <v>0</v>
      </c>
      <c r="G4093" s="135">
        <f>Ocorrências!A4089</f>
        <v>0</v>
      </c>
      <c r="H4093" s="136">
        <f>Ocorrências!H4089</f>
        <v>0</v>
      </c>
    </row>
    <row r="4094" spans="1:8" x14ac:dyDescent="0.2">
      <c r="A4094" s="156">
        <f>Ocorrências!G4090</f>
        <v>0</v>
      </c>
      <c r="B4094" s="136">
        <f>Ocorrências!B4090</f>
        <v>0</v>
      </c>
      <c r="C4094" s="136">
        <f>Ocorrências!C4090</f>
        <v>0</v>
      </c>
      <c r="D4094" s="136">
        <f>Ocorrências!D4090</f>
        <v>0</v>
      </c>
      <c r="E4094" s="136">
        <f>Ocorrências!E4090</f>
        <v>0</v>
      </c>
      <c r="F4094" s="136">
        <f>Ocorrências!F4090</f>
        <v>0</v>
      </c>
      <c r="G4094" s="135">
        <f>Ocorrências!A4090</f>
        <v>0</v>
      </c>
      <c r="H4094" s="136">
        <f>Ocorrências!H4090</f>
        <v>0</v>
      </c>
    </row>
    <row r="4095" spans="1:8" x14ac:dyDescent="0.2">
      <c r="A4095" s="156">
        <f>Ocorrências!G4091</f>
        <v>0</v>
      </c>
      <c r="B4095" s="136">
        <f>Ocorrências!B4091</f>
        <v>0</v>
      </c>
      <c r="C4095" s="136">
        <f>Ocorrências!C4091</f>
        <v>0</v>
      </c>
      <c r="D4095" s="136">
        <f>Ocorrências!D4091</f>
        <v>0</v>
      </c>
      <c r="E4095" s="136">
        <f>Ocorrências!E4091</f>
        <v>0</v>
      </c>
      <c r="F4095" s="136">
        <f>Ocorrências!F4091</f>
        <v>0</v>
      </c>
      <c r="G4095" s="135">
        <f>Ocorrências!A4091</f>
        <v>0</v>
      </c>
      <c r="H4095" s="136">
        <f>Ocorrências!H4091</f>
        <v>0</v>
      </c>
    </row>
    <row r="4096" spans="1:8" x14ac:dyDescent="0.2">
      <c r="A4096" s="156">
        <f>Ocorrências!G4092</f>
        <v>0</v>
      </c>
      <c r="B4096" s="136">
        <f>Ocorrências!B4092</f>
        <v>0</v>
      </c>
      <c r="C4096" s="136">
        <f>Ocorrências!C4092</f>
        <v>0</v>
      </c>
      <c r="D4096" s="136">
        <f>Ocorrências!D4092</f>
        <v>0</v>
      </c>
      <c r="E4096" s="136">
        <f>Ocorrências!E4092</f>
        <v>0</v>
      </c>
      <c r="F4096" s="136">
        <f>Ocorrências!F4092</f>
        <v>0</v>
      </c>
      <c r="G4096" s="135">
        <f>Ocorrências!A4092</f>
        <v>0</v>
      </c>
      <c r="H4096" s="136">
        <f>Ocorrências!H4092</f>
        <v>0</v>
      </c>
    </row>
    <row r="4097" spans="1:8" x14ac:dyDescent="0.2">
      <c r="A4097" s="156">
        <f>Ocorrências!G4093</f>
        <v>0</v>
      </c>
      <c r="B4097" s="136">
        <f>Ocorrências!B4093</f>
        <v>0</v>
      </c>
      <c r="C4097" s="136">
        <f>Ocorrências!C4093</f>
        <v>0</v>
      </c>
      <c r="D4097" s="136">
        <f>Ocorrências!D4093</f>
        <v>0</v>
      </c>
      <c r="E4097" s="136">
        <f>Ocorrências!E4093</f>
        <v>0</v>
      </c>
      <c r="F4097" s="136">
        <f>Ocorrências!F4093</f>
        <v>0</v>
      </c>
      <c r="G4097" s="135">
        <f>Ocorrências!A4093</f>
        <v>0</v>
      </c>
      <c r="H4097" s="136">
        <f>Ocorrências!H4093</f>
        <v>0</v>
      </c>
    </row>
    <row r="4098" spans="1:8" x14ac:dyDescent="0.2">
      <c r="A4098" s="156">
        <f>Ocorrências!G4094</f>
        <v>0</v>
      </c>
      <c r="B4098" s="136">
        <f>Ocorrências!B4094</f>
        <v>0</v>
      </c>
      <c r="C4098" s="136">
        <f>Ocorrências!C4094</f>
        <v>0</v>
      </c>
      <c r="D4098" s="136">
        <f>Ocorrências!D4094</f>
        <v>0</v>
      </c>
      <c r="E4098" s="136">
        <f>Ocorrências!E4094</f>
        <v>0</v>
      </c>
      <c r="F4098" s="136">
        <f>Ocorrências!F4094</f>
        <v>0</v>
      </c>
      <c r="G4098" s="135">
        <f>Ocorrências!A4094</f>
        <v>0</v>
      </c>
      <c r="H4098" s="136">
        <f>Ocorrências!H4094</f>
        <v>0</v>
      </c>
    </row>
    <row r="4099" spans="1:8" x14ac:dyDescent="0.2">
      <c r="A4099" s="156">
        <f>Ocorrências!G4095</f>
        <v>0</v>
      </c>
      <c r="B4099" s="136">
        <f>Ocorrências!B4095</f>
        <v>0</v>
      </c>
      <c r="C4099" s="136">
        <f>Ocorrências!C4095</f>
        <v>0</v>
      </c>
      <c r="D4099" s="136">
        <f>Ocorrências!D4095</f>
        <v>0</v>
      </c>
      <c r="E4099" s="136">
        <f>Ocorrências!E4095</f>
        <v>0</v>
      </c>
      <c r="F4099" s="136">
        <f>Ocorrências!F4095</f>
        <v>0</v>
      </c>
      <c r="G4099" s="135">
        <f>Ocorrências!A4095</f>
        <v>0</v>
      </c>
      <c r="H4099" s="136">
        <f>Ocorrências!H4095</f>
        <v>0</v>
      </c>
    </row>
    <row r="4100" spans="1:8" x14ac:dyDescent="0.2">
      <c r="A4100" s="156">
        <f>Ocorrências!G4096</f>
        <v>0</v>
      </c>
      <c r="B4100" s="136">
        <f>Ocorrências!B4096</f>
        <v>0</v>
      </c>
      <c r="C4100" s="136">
        <f>Ocorrências!C4096</f>
        <v>0</v>
      </c>
      <c r="D4100" s="136">
        <f>Ocorrências!D4096</f>
        <v>0</v>
      </c>
      <c r="E4100" s="136">
        <f>Ocorrências!E4096</f>
        <v>0</v>
      </c>
      <c r="F4100" s="136">
        <f>Ocorrências!F4096</f>
        <v>0</v>
      </c>
      <c r="G4100" s="135">
        <f>Ocorrências!A4096</f>
        <v>0</v>
      </c>
      <c r="H4100" s="136">
        <f>Ocorrências!H4096</f>
        <v>0</v>
      </c>
    </row>
    <row r="4101" spans="1:8" x14ac:dyDescent="0.2">
      <c r="A4101" s="156">
        <f>Ocorrências!G4097</f>
        <v>0</v>
      </c>
      <c r="B4101" s="136">
        <f>Ocorrências!B4097</f>
        <v>0</v>
      </c>
      <c r="C4101" s="136">
        <f>Ocorrências!C4097</f>
        <v>0</v>
      </c>
      <c r="D4101" s="136">
        <f>Ocorrências!D4097</f>
        <v>0</v>
      </c>
      <c r="E4101" s="136">
        <f>Ocorrências!E4097</f>
        <v>0</v>
      </c>
      <c r="F4101" s="136">
        <f>Ocorrências!F4097</f>
        <v>0</v>
      </c>
      <c r="G4101" s="135">
        <f>Ocorrências!A4097</f>
        <v>0</v>
      </c>
      <c r="H4101" s="136">
        <f>Ocorrências!H4097</f>
        <v>0</v>
      </c>
    </row>
    <row r="4102" spans="1:8" x14ac:dyDescent="0.2">
      <c r="A4102" s="156">
        <f>Ocorrências!G4098</f>
        <v>0</v>
      </c>
      <c r="B4102" s="136">
        <f>Ocorrências!B4098</f>
        <v>0</v>
      </c>
      <c r="C4102" s="136">
        <f>Ocorrências!C4098</f>
        <v>0</v>
      </c>
      <c r="D4102" s="136">
        <f>Ocorrências!D4098</f>
        <v>0</v>
      </c>
      <c r="E4102" s="136">
        <f>Ocorrências!E4098</f>
        <v>0</v>
      </c>
      <c r="F4102" s="136">
        <f>Ocorrências!F4098</f>
        <v>0</v>
      </c>
      <c r="G4102" s="135">
        <f>Ocorrências!A4098</f>
        <v>0</v>
      </c>
      <c r="H4102" s="136">
        <f>Ocorrências!H4098</f>
        <v>0</v>
      </c>
    </row>
    <row r="4103" spans="1:8" x14ac:dyDescent="0.2">
      <c r="A4103" s="156">
        <f>Ocorrências!G4099</f>
        <v>0</v>
      </c>
      <c r="B4103" s="136">
        <f>Ocorrências!B4099</f>
        <v>0</v>
      </c>
      <c r="C4103" s="136">
        <f>Ocorrências!C4099</f>
        <v>0</v>
      </c>
      <c r="D4103" s="136">
        <f>Ocorrências!D4099</f>
        <v>0</v>
      </c>
      <c r="E4103" s="136">
        <f>Ocorrências!E4099</f>
        <v>0</v>
      </c>
      <c r="F4103" s="136">
        <f>Ocorrências!F4099</f>
        <v>0</v>
      </c>
      <c r="G4103" s="135">
        <f>Ocorrências!A4099</f>
        <v>0</v>
      </c>
      <c r="H4103" s="136">
        <f>Ocorrências!H4099</f>
        <v>0</v>
      </c>
    </row>
    <row r="4104" spans="1:8" x14ac:dyDescent="0.2">
      <c r="A4104" s="156">
        <f>Ocorrências!G4100</f>
        <v>0</v>
      </c>
      <c r="B4104" s="136">
        <f>Ocorrências!B4100</f>
        <v>0</v>
      </c>
      <c r="C4104" s="136">
        <f>Ocorrências!C4100</f>
        <v>0</v>
      </c>
      <c r="D4104" s="136">
        <f>Ocorrências!D4100</f>
        <v>0</v>
      </c>
      <c r="E4104" s="136">
        <f>Ocorrências!E4100</f>
        <v>0</v>
      </c>
      <c r="F4104" s="136">
        <f>Ocorrências!F4100</f>
        <v>0</v>
      </c>
      <c r="G4104" s="135">
        <f>Ocorrências!A4100</f>
        <v>0</v>
      </c>
      <c r="H4104" s="136">
        <f>Ocorrências!H4100</f>
        <v>0</v>
      </c>
    </row>
    <row r="4105" spans="1:8" x14ac:dyDescent="0.2">
      <c r="A4105" s="156">
        <f>Ocorrências!G4101</f>
        <v>0</v>
      </c>
      <c r="B4105" s="136">
        <f>Ocorrências!B4101</f>
        <v>0</v>
      </c>
      <c r="C4105" s="136">
        <f>Ocorrências!C4101</f>
        <v>0</v>
      </c>
      <c r="D4105" s="136">
        <f>Ocorrências!D4101</f>
        <v>0</v>
      </c>
      <c r="E4105" s="136">
        <f>Ocorrências!E4101</f>
        <v>0</v>
      </c>
      <c r="F4105" s="136">
        <f>Ocorrências!F4101</f>
        <v>0</v>
      </c>
      <c r="G4105" s="135">
        <f>Ocorrências!A4101</f>
        <v>0</v>
      </c>
      <c r="H4105" s="136">
        <f>Ocorrências!H4101</f>
        <v>0</v>
      </c>
    </row>
    <row r="4106" spans="1:8" x14ac:dyDescent="0.2">
      <c r="A4106" s="156">
        <f>Ocorrências!G4102</f>
        <v>0</v>
      </c>
      <c r="B4106" s="136">
        <f>Ocorrências!B4102</f>
        <v>0</v>
      </c>
      <c r="C4106" s="136">
        <f>Ocorrências!C4102</f>
        <v>0</v>
      </c>
      <c r="D4106" s="136">
        <f>Ocorrências!D4102</f>
        <v>0</v>
      </c>
      <c r="E4106" s="136">
        <f>Ocorrências!E4102</f>
        <v>0</v>
      </c>
      <c r="F4106" s="136">
        <f>Ocorrências!F4102</f>
        <v>0</v>
      </c>
      <c r="G4106" s="135">
        <f>Ocorrências!A4102</f>
        <v>0</v>
      </c>
      <c r="H4106" s="136">
        <f>Ocorrências!H4102</f>
        <v>0</v>
      </c>
    </row>
    <row r="4107" spans="1:8" x14ac:dyDescent="0.2">
      <c r="A4107" s="156">
        <f>Ocorrências!G4103</f>
        <v>0</v>
      </c>
      <c r="B4107" s="136">
        <f>Ocorrências!B4103</f>
        <v>0</v>
      </c>
      <c r="C4107" s="136">
        <f>Ocorrências!C4103</f>
        <v>0</v>
      </c>
      <c r="D4107" s="136">
        <f>Ocorrências!D4103</f>
        <v>0</v>
      </c>
      <c r="E4107" s="136">
        <f>Ocorrências!E4103</f>
        <v>0</v>
      </c>
      <c r="F4107" s="136">
        <f>Ocorrências!F4103</f>
        <v>0</v>
      </c>
      <c r="G4107" s="135">
        <f>Ocorrências!A4103</f>
        <v>0</v>
      </c>
      <c r="H4107" s="136">
        <f>Ocorrências!H4103</f>
        <v>0</v>
      </c>
    </row>
    <row r="4108" spans="1:8" x14ac:dyDescent="0.2">
      <c r="A4108" s="156">
        <f>Ocorrências!G4104</f>
        <v>0</v>
      </c>
      <c r="B4108" s="136">
        <f>Ocorrências!B4104</f>
        <v>0</v>
      </c>
      <c r="C4108" s="136">
        <f>Ocorrências!C4104</f>
        <v>0</v>
      </c>
      <c r="D4108" s="136">
        <f>Ocorrências!D4104</f>
        <v>0</v>
      </c>
      <c r="E4108" s="136">
        <f>Ocorrências!E4104</f>
        <v>0</v>
      </c>
      <c r="F4108" s="136">
        <f>Ocorrências!F4104</f>
        <v>0</v>
      </c>
      <c r="G4108" s="135">
        <f>Ocorrências!A4104</f>
        <v>0</v>
      </c>
      <c r="H4108" s="136">
        <f>Ocorrências!H4104</f>
        <v>0</v>
      </c>
    </row>
    <row r="4109" spans="1:8" x14ac:dyDescent="0.2">
      <c r="A4109" s="156">
        <f>Ocorrências!G4105</f>
        <v>0</v>
      </c>
      <c r="B4109" s="136">
        <f>Ocorrências!B4105</f>
        <v>0</v>
      </c>
      <c r="C4109" s="136">
        <f>Ocorrências!C4105</f>
        <v>0</v>
      </c>
      <c r="D4109" s="136">
        <f>Ocorrências!D4105</f>
        <v>0</v>
      </c>
      <c r="E4109" s="136">
        <f>Ocorrências!E4105</f>
        <v>0</v>
      </c>
      <c r="F4109" s="136">
        <f>Ocorrências!F4105</f>
        <v>0</v>
      </c>
      <c r="G4109" s="135">
        <f>Ocorrências!A4105</f>
        <v>0</v>
      </c>
      <c r="H4109" s="136">
        <f>Ocorrências!H4105</f>
        <v>0</v>
      </c>
    </row>
    <row r="4110" spans="1:8" x14ac:dyDescent="0.2">
      <c r="A4110" s="156">
        <f>Ocorrências!G4106</f>
        <v>0</v>
      </c>
      <c r="B4110" s="136">
        <f>Ocorrências!B4106</f>
        <v>0</v>
      </c>
      <c r="C4110" s="136">
        <f>Ocorrências!C4106</f>
        <v>0</v>
      </c>
      <c r="D4110" s="136">
        <f>Ocorrências!D4106</f>
        <v>0</v>
      </c>
      <c r="E4110" s="136">
        <f>Ocorrências!E4106</f>
        <v>0</v>
      </c>
      <c r="F4110" s="136">
        <f>Ocorrências!F4106</f>
        <v>0</v>
      </c>
      <c r="G4110" s="135">
        <f>Ocorrências!A4106</f>
        <v>0</v>
      </c>
      <c r="H4110" s="136">
        <f>Ocorrências!H4106</f>
        <v>0</v>
      </c>
    </row>
    <row r="4111" spans="1:8" x14ac:dyDescent="0.2">
      <c r="A4111" s="156">
        <f>Ocorrências!G4107</f>
        <v>0</v>
      </c>
      <c r="B4111" s="136">
        <f>Ocorrências!B4107</f>
        <v>0</v>
      </c>
      <c r="C4111" s="136">
        <f>Ocorrências!C4107</f>
        <v>0</v>
      </c>
      <c r="D4111" s="136">
        <f>Ocorrências!D4107</f>
        <v>0</v>
      </c>
      <c r="E4111" s="136">
        <f>Ocorrências!E4107</f>
        <v>0</v>
      </c>
      <c r="F4111" s="136">
        <f>Ocorrências!F4107</f>
        <v>0</v>
      </c>
      <c r="G4111" s="135">
        <f>Ocorrências!A4107</f>
        <v>0</v>
      </c>
      <c r="H4111" s="136">
        <f>Ocorrências!H4107</f>
        <v>0</v>
      </c>
    </row>
    <row r="4112" spans="1:8" x14ac:dyDescent="0.2">
      <c r="A4112" s="156">
        <f>Ocorrências!G4108</f>
        <v>0</v>
      </c>
      <c r="B4112" s="136">
        <f>Ocorrências!B4108</f>
        <v>0</v>
      </c>
      <c r="C4112" s="136">
        <f>Ocorrências!C4108</f>
        <v>0</v>
      </c>
      <c r="D4112" s="136">
        <f>Ocorrências!D4108</f>
        <v>0</v>
      </c>
      <c r="E4112" s="136">
        <f>Ocorrências!E4108</f>
        <v>0</v>
      </c>
      <c r="F4112" s="136">
        <f>Ocorrências!F4108</f>
        <v>0</v>
      </c>
      <c r="G4112" s="135">
        <f>Ocorrências!A4108</f>
        <v>0</v>
      </c>
      <c r="H4112" s="136">
        <f>Ocorrências!H4108</f>
        <v>0</v>
      </c>
    </row>
    <row r="4113" spans="1:8" x14ac:dyDescent="0.2">
      <c r="A4113" s="156">
        <f>Ocorrências!G4109</f>
        <v>0</v>
      </c>
      <c r="B4113" s="136">
        <f>Ocorrências!B4109</f>
        <v>0</v>
      </c>
      <c r="C4113" s="136">
        <f>Ocorrências!C4109</f>
        <v>0</v>
      </c>
      <c r="D4113" s="136">
        <f>Ocorrências!D4109</f>
        <v>0</v>
      </c>
      <c r="E4113" s="136">
        <f>Ocorrências!E4109</f>
        <v>0</v>
      </c>
      <c r="F4113" s="136">
        <f>Ocorrências!F4109</f>
        <v>0</v>
      </c>
      <c r="G4113" s="135">
        <f>Ocorrências!A4109</f>
        <v>0</v>
      </c>
      <c r="H4113" s="136">
        <f>Ocorrências!H4109</f>
        <v>0</v>
      </c>
    </row>
    <row r="4114" spans="1:8" x14ac:dyDescent="0.2">
      <c r="A4114" s="156">
        <f>Ocorrências!G4110</f>
        <v>0</v>
      </c>
      <c r="B4114" s="136">
        <f>Ocorrências!B4110</f>
        <v>0</v>
      </c>
      <c r="C4114" s="136">
        <f>Ocorrências!C4110</f>
        <v>0</v>
      </c>
      <c r="D4114" s="136">
        <f>Ocorrências!D4110</f>
        <v>0</v>
      </c>
      <c r="E4114" s="136">
        <f>Ocorrências!E4110</f>
        <v>0</v>
      </c>
      <c r="F4114" s="136">
        <f>Ocorrências!F4110</f>
        <v>0</v>
      </c>
      <c r="G4114" s="135">
        <f>Ocorrências!A4110</f>
        <v>0</v>
      </c>
      <c r="H4114" s="136">
        <f>Ocorrências!H4110</f>
        <v>0</v>
      </c>
    </row>
    <row r="4115" spans="1:8" x14ac:dyDescent="0.2">
      <c r="A4115" s="156">
        <f>Ocorrências!G4111</f>
        <v>0</v>
      </c>
      <c r="B4115" s="136">
        <f>Ocorrências!B4111</f>
        <v>0</v>
      </c>
      <c r="C4115" s="136">
        <f>Ocorrências!C4111</f>
        <v>0</v>
      </c>
      <c r="D4115" s="136">
        <f>Ocorrências!D4111</f>
        <v>0</v>
      </c>
      <c r="E4115" s="136">
        <f>Ocorrências!E4111</f>
        <v>0</v>
      </c>
      <c r="F4115" s="136">
        <f>Ocorrências!F4111</f>
        <v>0</v>
      </c>
      <c r="G4115" s="135">
        <f>Ocorrências!A4111</f>
        <v>0</v>
      </c>
      <c r="H4115" s="136">
        <f>Ocorrências!H4111</f>
        <v>0</v>
      </c>
    </row>
    <row r="4116" spans="1:8" x14ac:dyDescent="0.2">
      <c r="A4116" s="156">
        <f>Ocorrências!G4112</f>
        <v>0</v>
      </c>
      <c r="B4116" s="136">
        <f>Ocorrências!B4112</f>
        <v>0</v>
      </c>
      <c r="C4116" s="136">
        <f>Ocorrências!C4112</f>
        <v>0</v>
      </c>
      <c r="D4116" s="136">
        <f>Ocorrências!D4112</f>
        <v>0</v>
      </c>
      <c r="E4116" s="136">
        <f>Ocorrências!E4112</f>
        <v>0</v>
      </c>
      <c r="F4116" s="136">
        <f>Ocorrências!F4112</f>
        <v>0</v>
      </c>
      <c r="G4116" s="135">
        <f>Ocorrências!A4112</f>
        <v>0</v>
      </c>
      <c r="H4116" s="136">
        <f>Ocorrências!H4112</f>
        <v>0</v>
      </c>
    </row>
    <row r="4117" spans="1:8" x14ac:dyDescent="0.2">
      <c r="A4117" s="156">
        <f>Ocorrências!G4113</f>
        <v>0</v>
      </c>
      <c r="B4117" s="136">
        <f>Ocorrências!B4113</f>
        <v>0</v>
      </c>
      <c r="C4117" s="136">
        <f>Ocorrências!C4113</f>
        <v>0</v>
      </c>
      <c r="D4117" s="136">
        <f>Ocorrências!D4113</f>
        <v>0</v>
      </c>
      <c r="E4117" s="136">
        <f>Ocorrências!E4113</f>
        <v>0</v>
      </c>
      <c r="F4117" s="136">
        <f>Ocorrências!F4113</f>
        <v>0</v>
      </c>
      <c r="G4117" s="135">
        <f>Ocorrências!A4113</f>
        <v>0</v>
      </c>
      <c r="H4117" s="136">
        <f>Ocorrências!H4113</f>
        <v>0</v>
      </c>
    </row>
    <row r="4118" spans="1:8" x14ac:dyDescent="0.2">
      <c r="A4118" s="156">
        <f>Ocorrências!G4114</f>
        <v>0</v>
      </c>
      <c r="B4118" s="136">
        <f>Ocorrências!B4114</f>
        <v>0</v>
      </c>
      <c r="C4118" s="136">
        <f>Ocorrências!C4114</f>
        <v>0</v>
      </c>
      <c r="D4118" s="136">
        <f>Ocorrências!D4114</f>
        <v>0</v>
      </c>
      <c r="E4118" s="136">
        <f>Ocorrências!E4114</f>
        <v>0</v>
      </c>
      <c r="F4118" s="136">
        <f>Ocorrências!F4114</f>
        <v>0</v>
      </c>
      <c r="G4118" s="135">
        <f>Ocorrências!A4114</f>
        <v>0</v>
      </c>
      <c r="H4118" s="136">
        <f>Ocorrências!H4114</f>
        <v>0</v>
      </c>
    </row>
    <row r="4119" spans="1:8" x14ac:dyDescent="0.2">
      <c r="A4119" s="156">
        <f>Ocorrências!G4115</f>
        <v>0</v>
      </c>
      <c r="B4119" s="136">
        <f>Ocorrências!B4115</f>
        <v>0</v>
      </c>
      <c r="C4119" s="136">
        <f>Ocorrências!C4115</f>
        <v>0</v>
      </c>
      <c r="D4119" s="136">
        <f>Ocorrências!D4115</f>
        <v>0</v>
      </c>
      <c r="E4119" s="136">
        <f>Ocorrências!E4115</f>
        <v>0</v>
      </c>
      <c r="F4119" s="136">
        <f>Ocorrências!F4115</f>
        <v>0</v>
      </c>
      <c r="G4119" s="135">
        <f>Ocorrências!A4115</f>
        <v>0</v>
      </c>
      <c r="H4119" s="136">
        <f>Ocorrências!H4115</f>
        <v>0</v>
      </c>
    </row>
    <row r="4120" spans="1:8" x14ac:dyDescent="0.2">
      <c r="A4120" s="156">
        <f>Ocorrências!G4116</f>
        <v>0</v>
      </c>
      <c r="B4120" s="136">
        <f>Ocorrências!B4116</f>
        <v>0</v>
      </c>
      <c r="C4120" s="136">
        <f>Ocorrências!C4116</f>
        <v>0</v>
      </c>
      <c r="D4120" s="136">
        <f>Ocorrências!D4116</f>
        <v>0</v>
      </c>
      <c r="E4120" s="136">
        <f>Ocorrências!E4116</f>
        <v>0</v>
      </c>
      <c r="F4120" s="136">
        <f>Ocorrências!F4116</f>
        <v>0</v>
      </c>
      <c r="G4120" s="135">
        <f>Ocorrências!A4116</f>
        <v>0</v>
      </c>
      <c r="H4120" s="136">
        <f>Ocorrências!H4116</f>
        <v>0</v>
      </c>
    </row>
    <row r="4121" spans="1:8" x14ac:dyDescent="0.2">
      <c r="A4121" s="156">
        <f>Ocorrências!G4117</f>
        <v>0</v>
      </c>
      <c r="B4121" s="136">
        <f>Ocorrências!B4117</f>
        <v>0</v>
      </c>
      <c r="C4121" s="136">
        <f>Ocorrências!C4117</f>
        <v>0</v>
      </c>
      <c r="D4121" s="136">
        <f>Ocorrências!D4117</f>
        <v>0</v>
      </c>
      <c r="E4121" s="136">
        <f>Ocorrências!E4117</f>
        <v>0</v>
      </c>
      <c r="F4121" s="136">
        <f>Ocorrências!F4117</f>
        <v>0</v>
      </c>
      <c r="G4121" s="135">
        <f>Ocorrências!A4117</f>
        <v>0</v>
      </c>
      <c r="H4121" s="136">
        <f>Ocorrências!H4117</f>
        <v>0</v>
      </c>
    </row>
    <row r="4122" spans="1:8" x14ac:dyDescent="0.2">
      <c r="A4122" s="156">
        <f>Ocorrências!G4118</f>
        <v>0</v>
      </c>
      <c r="B4122" s="136">
        <f>Ocorrências!B4118</f>
        <v>0</v>
      </c>
      <c r="C4122" s="136">
        <f>Ocorrências!C4118</f>
        <v>0</v>
      </c>
      <c r="D4122" s="136">
        <f>Ocorrências!D4118</f>
        <v>0</v>
      </c>
      <c r="E4122" s="136">
        <f>Ocorrências!E4118</f>
        <v>0</v>
      </c>
      <c r="F4122" s="136">
        <f>Ocorrências!F4118</f>
        <v>0</v>
      </c>
      <c r="G4122" s="135">
        <f>Ocorrências!A4118</f>
        <v>0</v>
      </c>
      <c r="H4122" s="136">
        <f>Ocorrências!H4118</f>
        <v>0</v>
      </c>
    </row>
    <row r="4123" spans="1:8" x14ac:dyDescent="0.2">
      <c r="A4123" s="156">
        <f>Ocorrências!G4119</f>
        <v>0</v>
      </c>
      <c r="B4123" s="136">
        <f>Ocorrências!B4119</f>
        <v>0</v>
      </c>
      <c r="C4123" s="136">
        <f>Ocorrências!C4119</f>
        <v>0</v>
      </c>
      <c r="D4123" s="136">
        <f>Ocorrências!D4119</f>
        <v>0</v>
      </c>
      <c r="E4123" s="136">
        <f>Ocorrências!E4119</f>
        <v>0</v>
      </c>
      <c r="F4123" s="136">
        <f>Ocorrências!F4119</f>
        <v>0</v>
      </c>
      <c r="G4123" s="135">
        <f>Ocorrências!A4119</f>
        <v>0</v>
      </c>
      <c r="H4123" s="136">
        <f>Ocorrências!H4119</f>
        <v>0</v>
      </c>
    </row>
    <row r="4124" spans="1:8" x14ac:dyDescent="0.2">
      <c r="A4124" s="156">
        <f>Ocorrências!G4120</f>
        <v>0</v>
      </c>
      <c r="B4124" s="136">
        <f>Ocorrências!B4120</f>
        <v>0</v>
      </c>
      <c r="C4124" s="136">
        <f>Ocorrências!C4120</f>
        <v>0</v>
      </c>
      <c r="D4124" s="136">
        <f>Ocorrências!D4120</f>
        <v>0</v>
      </c>
      <c r="E4124" s="136">
        <f>Ocorrências!E4120</f>
        <v>0</v>
      </c>
      <c r="F4124" s="136">
        <f>Ocorrências!F4120</f>
        <v>0</v>
      </c>
      <c r="G4124" s="135">
        <f>Ocorrências!A4120</f>
        <v>0</v>
      </c>
      <c r="H4124" s="136">
        <f>Ocorrências!H4120</f>
        <v>0</v>
      </c>
    </row>
    <row r="4125" spans="1:8" x14ac:dyDescent="0.2">
      <c r="A4125" s="156">
        <f>Ocorrências!G4121</f>
        <v>0</v>
      </c>
      <c r="B4125" s="136">
        <f>Ocorrências!B4121</f>
        <v>0</v>
      </c>
      <c r="C4125" s="136">
        <f>Ocorrências!C4121</f>
        <v>0</v>
      </c>
      <c r="D4125" s="136">
        <f>Ocorrências!D4121</f>
        <v>0</v>
      </c>
      <c r="E4125" s="136">
        <f>Ocorrências!E4121</f>
        <v>0</v>
      </c>
      <c r="F4125" s="136">
        <f>Ocorrências!F4121</f>
        <v>0</v>
      </c>
      <c r="G4125" s="135">
        <f>Ocorrências!A4121</f>
        <v>0</v>
      </c>
      <c r="H4125" s="136">
        <f>Ocorrências!H4121</f>
        <v>0</v>
      </c>
    </row>
    <row r="4126" spans="1:8" x14ac:dyDescent="0.2">
      <c r="A4126" s="156">
        <f>Ocorrências!G4122</f>
        <v>0</v>
      </c>
      <c r="B4126" s="136">
        <f>Ocorrências!B4122</f>
        <v>0</v>
      </c>
      <c r="C4126" s="136">
        <f>Ocorrências!C4122</f>
        <v>0</v>
      </c>
      <c r="D4126" s="136">
        <f>Ocorrências!D4122</f>
        <v>0</v>
      </c>
      <c r="E4126" s="136">
        <f>Ocorrências!E4122</f>
        <v>0</v>
      </c>
      <c r="F4126" s="136">
        <f>Ocorrências!F4122</f>
        <v>0</v>
      </c>
      <c r="G4126" s="135">
        <f>Ocorrências!A4122</f>
        <v>0</v>
      </c>
      <c r="H4126" s="136">
        <f>Ocorrências!H4122</f>
        <v>0</v>
      </c>
    </row>
    <row r="4127" spans="1:8" x14ac:dyDescent="0.2">
      <c r="A4127" s="156">
        <f>Ocorrências!G4123</f>
        <v>0</v>
      </c>
      <c r="B4127" s="136">
        <f>Ocorrências!B4123</f>
        <v>0</v>
      </c>
      <c r="C4127" s="136">
        <f>Ocorrências!C4123</f>
        <v>0</v>
      </c>
      <c r="D4127" s="136">
        <f>Ocorrências!D4123</f>
        <v>0</v>
      </c>
      <c r="E4127" s="136">
        <f>Ocorrências!E4123</f>
        <v>0</v>
      </c>
      <c r="F4127" s="136">
        <f>Ocorrências!F4123</f>
        <v>0</v>
      </c>
      <c r="G4127" s="135">
        <f>Ocorrências!A4123</f>
        <v>0</v>
      </c>
      <c r="H4127" s="136">
        <f>Ocorrências!H4123</f>
        <v>0</v>
      </c>
    </row>
    <row r="4128" spans="1:8" x14ac:dyDescent="0.2">
      <c r="A4128" s="156">
        <f>Ocorrências!G4124</f>
        <v>0</v>
      </c>
      <c r="B4128" s="136">
        <f>Ocorrências!B4124</f>
        <v>0</v>
      </c>
      <c r="C4128" s="136">
        <f>Ocorrências!C4124</f>
        <v>0</v>
      </c>
      <c r="D4128" s="136">
        <f>Ocorrências!D4124</f>
        <v>0</v>
      </c>
      <c r="E4128" s="136">
        <f>Ocorrências!E4124</f>
        <v>0</v>
      </c>
      <c r="F4128" s="136">
        <f>Ocorrências!F4124</f>
        <v>0</v>
      </c>
      <c r="G4128" s="135">
        <f>Ocorrências!A4124</f>
        <v>0</v>
      </c>
      <c r="H4128" s="136">
        <f>Ocorrências!H4124</f>
        <v>0</v>
      </c>
    </row>
    <row r="4129" spans="1:8" x14ac:dyDescent="0.2">
      <c r="A4129" s="156">
        <f>Ocorrências!G4125</f>
        <v>0</v>
      </c>
      <c r="B4129" s="136">
        <f>Ocorrências!B4125</f>
        <v>0</v>
      </c>
      <c r="C4129" s="136">
        <f>Ocorrências!C4125</f>
        <v>0</v>
      </c>
      <c r="D4129" s="136">
        <f>Ocorrências!D4125</f>
        <v>0</v>
      </c>
      <c r="E4129" s="136">
        <f>Ocorrências!E4125</f>
        <v>0</v>
      </c>
      <c r="F4129" s="136">
        <f>Ocorrências!F4125</f>
        <v>0</v>
      </c>
      <c r="G4129" s="135">
        <f>Ocorrências!A4125</f>
        <v>0</v>
      </c>
      <c r="H4129" s="136">
        <f>Ocorrências!H4125</f>
        <v>0</v>
      </c>
    </row>
    <row r="4130" spans="1:8" x14ac:dyDescent="0.2">
      <c r="A4130" s="156">
        <f>Ocorrências!G4126</f>
        <v>0</v>
      </c>
      <c r="B4130" s="136">
        <f>Ocorrências!B4126</f>
        <v>0</v>
      </c>
      <c r="C4130" s="136">
        <f>Ocorrências!C4126</f>
        <v>0</v>
      </c>
      <c r="D4130" s="136">
        <f>Ocorrências!D4126</f>
        <v>0</v>
      </c>
      <c r="E4130" s="136">
        <f>Ocorrências!E4126</f>
        <v>0</v>
      </c>
      <c r="F4130" s="136">
        <f>Ocorrências!F4126</f>
        <v>0</v>
      </c>
      <c r="G4130" s="135">
        <f>Ocorrências!A4126</f>
        <v>0</v>
      </c>
      <c r="H4130" s="136">
        <f>Ocorrências!H4126</f>
        <v>0</v>
      </c>
    </row>
    <row r="4131" spans="1:8" x14ac:dyDescent="0.2">
      <c r="A4131" s="156">
        <f>Ocorrências!G4127</f>
        <v>0</v>
      </c>
      <c r="B4131" s="136">
        <f>Ocorrências!B4127</f>
        <v>0</v>
      </c>
      <c r="C4131" s="136">
        <f>Ocorrências!C4127</f>
        <v>0</v>
      </c>
      <c r="D4131" s="136">
        <f>Ocorrências!D4127</f>
        <v>0</v>
      </c>
      <c r="E4131" s="136">
        <f>Ocorrências!E4127</f>
        <v>0</v>
      </c>
      <c r="F4131" s="136">
        <f>Ocorrências!F4127</f>
        <v>0</v>
      </c>
      <c r="G4131" s="135">
        <f>Ocorrências!A4127</f>
        <v>0</v>
      </c>
      <c r="H4131" s="136">
        <f>Ocorrências!H4127</f>
        <v>0</v>
      </c>
    </row>
    <row r="4132" spans="1:8" x14ac:dyDescent="0.2">
      <c r="A4132" s="156">
        <f>Ocorrências!G4128</f>
        <v>0</v>
      </c>
      <c r="B4132" s="136">
        <f>Ocorrências!B4128</f>
        <v>0</v>
      </c>
      <c r="C4132" s="136">
        <f>Ocorrências!C4128</f>
        <v>0</v>
      </c>
      <c r="D4132" s="136">
        <f>Ocorrências!D4128</f>
        <v>0</v>
      </c>
      <c r="E4132" s="136">
        <f>Ocorrências!E4128</f>
        <v>0</v>
      </c>
      <c r="F4132" s="136">
        <f>Ocorrências!F4128</f>
        <v>0</v>
      </c>
      <c r="G4132" s="135">
        <f>Ocorrências!A4128</f>
        <v>0</v>
      </c>
      <c r="H4132" s="136">
        <f>Ocorrências!H4128</f>
        <v>0</v>
      </c>
    </row>
    <row r="4133" spans="1:8" x14ac:dyDescent="0.2">
      <c r="A4133" s="156">
        <f>Ocorrências!G4129</f>
        <v>0</v>
      </c>
      <c r="B4133" s="136">
        <f>Ocorrências!B4129</f>
        <v>0</v>
      </c>
      <c r="C4133" s="136">
        <f>Ocorrências!C4129</f>
        <v>0</v>
      </c>
      <c r="D4133" s="136">
        <f>Ocorrências!D4129</f>
        <v>0</v>
      </c>
      <c r="E4133" s="136">
        <f>Ocorrências!E4129</f>
        <v>0</v>
      </c>
      <c r="F4133" s="136">
        <f>Ocorrências!F4129</f>
        <v>0</v>
      </c>
      <c r="G4133" s="135">
        <f>Ocorrências!A4129</f>
        <v>0</v>
      </c>
      <c r="H4133" s="136">
        <f>Ocorrências!H4129</f>
        <v>0</v>
      </c>
    </row>
    <row r="4134" spans="1:8" x14ac:dyDescent="0.2">
      <c r="A4134" s="156">
        <f>Ocorrências!G4130</f>
        <v>0</v>
      </c>
      <c r="B4134" s="136">
        <f>Ocorrências!B4130</f>
        <v>0</v>
      </c>
      <c r="C4134" s="136">
        <f>Ocorrências!C4130</f>
        <v>0</v>
      </c>
      <c r="D4134" s="136">
        <f>Ocorrências!D4130</f>
        <v>0</v>
      </c>
      <c r="E4134" s="136">
        <f>Ocorrências!E4130</f>
        <v>0</v>
      </c>
      <c r="F4134" s="136">
        <f>Ocorrências!F4130</f>
        <v>0</v>
      </c>
      <c r="G4134" s="135">
        <f>Ocorrências!A4130</f>
        <v>0</v>
      </c>
      <c r="H4134" s="136">
        <f>Ocorrências!H4130</f>
        <v>0</v>
      </c>
    </row>
    <row r="4135" spans="1:8" x14ac:dyDescent="0.2">
      <c r="A4135" s="156">
        <f>Ocorrências!G4131</f>
        <v>0</v>
      </c>
      <c r="B4135" s="136">
        <f>Ocorrências!B4131</f>
        <v>0</v>
      </c>
      <c r="C4135" s="136">
        <f>Ocorrências!C4131</f>
        <v>0</v>
      </c>
      <c r="D4135" s="136">
        <f>Ocorrências!D4131</f>
        <v>0</v>
      </c>
      <c r="E4135" s="136">
        <f>Ocorrências!E4131</f>
        <v>0</v>
      </c>
      <c r="F4135" s="136">
        <f>Ocorrências!F4131</f>
        <v>0</v>
      </c>
      <c r="G4135" s="135">
        <f>Ocorrências!A4131</f>
        <v>0</v>
      </c>
      <c r="H4135" s="136">
        <f>Ocorrências!H4131</f>
        <v>0</v>
      </c>
    </row>
    <row r="4136" spans="1:8" x14ac:dyDescent="0.2">
      <c r="A4136" s="156">
        <f>Ocorrências!G4132</f>
        <v>0</v>
      </c>
      <c r="B4136" s="136">
        <f>Ocorrências!B4132</f>
        <v>0</v>
      </c>
      <c r="C4136" s="136">
        <f>Ocorrências!C4132</f>
        <v>0</v>
      </c>
      <c r="D4136" s="136">
        <f>Ocorrências!D4132</f>
        <v>0</v>
      </c>
      <c r="E4136" s="136">
        <f>Ocorrências!E4132</f>
        <v>0</v>
      </c>
      <c r="F4136" s="136">
        <f>Ocorrências!F4132</f>
        <v>0</v>
      </c>
      <c r="G4136" s="135">
        <f>Ocorrências!A4132</f>
        <v>0</v>
      </c>
      <c r="H4136" s="136">
        <f>Ocorrências!H4132</f>
        <v>0</v>
      </c>
    </row>
    <row r="4137" spans="1:8" x14ac:dyDescent="0.2">
      <c r="A4137" s="156">
        <f>Ocorrências!G4133</f>
        <v>0</v>
      </c>
      <c r="B4137" s="136">
        <f>Ocorrências!B4133</f>
        <v>0</v>
      </c>
      <c r="C4137" s="136">
        <f>Ocorrências!C4133</f>
        <v>0</v>
      </c>
      <c r="D4137" s="136">
        <f>Ocorrências!D4133</f>
        <v>0</v>
      </c>
      <c r="E4137" s="136">
        <f>Ocorrências!E4133</f>
        <v>0</v>
      </c>
      <c r="F4137" s="136">
        <f>Ocorrências!F4133</f>
        <v>0</v>
      </c>
      <c r="G4137" s="135">
        <f>Ocorrências!A4133</f>
        <v>0</v>
      </c>
      <c r="H4137" s="136">
        <f>Ocorrências!H4133</f>
        <v>0</v>
      </c>
    </row>
    <row r="4138" spans="1:8" x14ac:dyDescent="0.2">
      <c r="A4138" s="156">
        <f>Ocorrências!G4134</f>
        <v>0</v>
      </c>
      <c r="B4138" s="136">
        <f>Ocorrências!B4134</f>
        <v>0</v>
      </c>
      <c r="C4138" s="136">
        <f>Ocorrências!C4134</f>
        <v>0</v>
      </c>
      <c r="D4138" s="136">
        <f>Ocorrências!D4134</f>
        <v>0</v>
      </c>
      <c r="E4138" s="136">
        <f>Ocorrências!E4134</f>
        <v>0</v>
      </c>
      <c r="F4138" s="136">
        <f>Ocorrências!F4134</f>
        <v>0</v>
      </c>
      <c r="G4138" s="135">
        <f>Ocorrências!A4134</f>
        <v>0</v>
      </c>
      <c r="H4138" s="136">
        <f>Ocorrências!H4134</f>
        <v>0</v>
      </c>
    </row>
    <row r="4139" spans="1:8" x14ac:dyDescent="0.2">
      <c r="A4139" s="156">
        <f>Ocorrências!G4135</f>
        <v>0</v>
      </c>
      <c r="B4139" s="136">
        <f>Ocorrências!B4135</f>
        <v>0</v>
      </c>
      <c r="C4139" s="136">
        <f>Ocorrências!C4135</f>
        <v>0</v>
      </c>
      <c r="D4139" s="136">
        <f>Ocorrências!D4135</f>
        <v>0</v>
      </c>
      <c r="E4139" s="136">
        <f>Ocorrências!E4135</f>
        <v>0</v>
      </c>
      <c r="F4139" s="136">
        <f>Ocorrências!F4135</f>
        <v>0</v>
      </c>
      <c r="G4139" s="135">
        <f>Ocorrências!A4135</f>
        <v>0</v>
      </c>
      <c r="H4139" s="136">
        <f>Ocorrências!H4135</f>
        <v>0</v>
      </c>
    </row>
    <row r="4140" spans="1:8" x14ac:dyDescent="0.2">
      <c r="A4140" s="156">
        <f>Ocorrências!G4136</f>
        <v>0</v>
      </c>
      <c r="B4140" s="136">
        <f>Ocorrências!B4136</f>
        <v>0</v>
      </c>
      <c r="C4140" s="136">
        <f>Ocorrências!C4136</f>
        <v>0</v>
      </c>
      <c r="D4140" s="136">
        <f>Ocorrências!D4136</f>
        <v>0</v>
      </c>
      <c r="E4140" s="136">
        <f>Ocorrências!E4136</f>
        <v>0</v>
      </c>
      <c r="F4140" s="136">
        <f>Ocorrências!F4136</f>
        <v>0</v>
      </c>
      <c r="G4140" s="135">
        <f>Ocorrências!A4136</f>
        <v>0</v>
      </c>
      <c r="H4140" s="136">
        <f>Ocorrências!H4136</f>
        <v>0</v>
      </c>
    </row>
    <row r="4141" spans="1:8" x14ac:dyDescent="0.2">
      <c r="A4141" s="156">
        <f>Ocorrências!G4137</f>
        <v>0</v>
      </c>
      <c r="B4141" s="136">
        <f>Ocorrências!B4137</f>
        <v>0</v>
      </c>
      <c r="C4141" s="136">
        <f>Ocorrências!C4137</f>
        <v>0</v>
      </c>
      <c r="D4141" s="136">
        <f>Ocorrências!D4137</f>
        <v>0</v>
      </c>
      <c r="E4141" s="136">
        <f>Ocorrências!E4137</f>
        <v>0</v>
      </c>
      <c r="F4141" s="136">
        <f>Ocorrências!F4137</f>
        <v>0</v>
      </c>
      <c r="G4141" s="135">
        <f>Ocorrências!A4137</f>
        <v>0</v>
      </c>
      <c r="H4141" s="136">
        <f>Ocorrências!H4137</f>
        <v>0</v>
      </c>
    </row>
    <row r="4142" spans="1:8" x14ac:dyDescent="0.2">
      <c r="A4142" s="156">
        <f>Ocorrências!G4138</f>
        <v>0</v>
      </c>
      <c r="B4142" s="136">
        <f>Ocorrências!B4138</f>
        <v>0</v>
      </c>
      <c r="C4142" s="136">
        <f>Ocorrências!C4138</f>
        <v>0</v>
      </c>
      <c r="D4142" s="136">
        <f>Ocorrências!D4138</f>
        <v>0</v>
      </c>
      <c r="E4142" s="136">
        <f>Ocorrências!E4138</f>
        <v>0</v>
      </c>
      <c r="F4142" s="136">
        <f>Ocorrências!F4138</f>
        <v>0</v>
      </c>
      <c r="G4142" s="135">
        <f>Ocorrências!A4138</f>
        <v>0</v>
      </c>
      <c r="H4142" s="136">
        <f>Ocorrências!H4138</f>
        <v>0</v>
      </c>
    </row>
    <row r="4143" spans="1:8" x14ac:dyDescent="0.2">
      <c r="A4143" s="156">
        <f>Ocorrências!G4139</f>
        <v>0</v>
      </c>
      <c r="B4143" s="136">
        <f>Ocorrências!B4139</f>
        <v>0</v>
      </c>
      <c r="C4143" s="136">
        <f>Ocorrências!C4139</f>
        <v>0</v>
      </c>
      <c r="D4143" s="136">
        <f>Ocorrências!D4139</f>
        <v>0</v>
      </c>
      <c r="E4143" s="136">
        <f>Ocorrências!E4139</f>
        <v>0</v>
      </c>
      <c r="F4143" s="136">
        <f>Ocorrências!F4139</f>
        <v>0</v>
      </c>
      <c r="G4143" s="135">
        <f>Ocorrências!A4139</f>
        <v>0</v>
      </c>
      <c r="H4143" s="136">
        <f>Ocorrências!H4139</f>
        <v>0</v>
      </c>
    </row>
    <row r="4144" spans="1:8" x14ac:dyDescent="0.2">
      <c r="A4144" s="156">
        <f>Ocorrências!G4140</f>
        <v>0</v>
      </c>
      <c r="B4144" s="136">
        <f>Ocorrências!B4140</f>
        <v>0</v>
      </c>
      <c r="C4144" s="136">
        <f>Ocorrências!C4140</f>
        <v>0</v>
      </c>
      <c r="D4144" s="136">
        <f>Ocorrências!D4140</f>
        <v>0</v>
      </c>
      <c r="E4144" s="136">
        <f>Ocorrências!E4140</f>
        <v>0</v>
      </c>
      <c r="F4144" s="136">
        <f>Ocorrências!F4140</f>
        <v>0</v>
      </c>
      <c r="G4144" s="135">
        <f>Ocorrências!A4140</f>
        <v>0</v>
      </c>
      <c r="H4144" s="136">
        <f>Ocorrências!H4140</f>
        <v>0</v>
      </c>
    </row>
    <row r="4145" spans="1:8" x14ac:dyDescent="0.2">
      <c r="A4145" s="156">
        <f>Ocorrências!G4141</f>
        <v>0</v>
      </c>
      <c r="B4145" s="136">
        <f>Ocorrências!B4141</f>
        <v>0</v>
      </c>
      <c r="C4145" s="136">
        <f>Ocorrências!C4141</f>
        <v>0</v>
      </c>
      <c r="D4145" s="136">
        <f>Ocorrências!D4141</f>
        <v>0</v>
      </c>
      <c r="E4145" s="136">
        <f>Ocorrências!E4141</f>
        <v>0</v>
      </c>
      <c r="F4145" s="136">
        <f>Ocorrências!F4141</f>
        <v>0</v>
      </c>
      <c r="G4145" s="135">
        <f>Ocorrências!A4141</f>
        <v>0</v>
      </c>
      <c r="H4145" s="136">
        <f>Ocorrências!H4141</f>
        <v>0</v>
      </c>
    </row>
    <row r="4146" spans="1:8" x14ac:dyDescent="0.2">
      <c r="A4146" s="156">
        <f>Ocorrências!G4142</f>
        <v>0</v>
      </c>
      <c r="B4146" s="136">
        <f>Ocorrências!B4142</f>
        <v>0</v>
      </c>
      <c r="C4146" s="136">
        <f>Ocorrências!C4142</f>
        <v>0</v>
      </c>
      <c r="D4146" s="136">
        <f>Ocorrências!D4142</f>
        <v>0</v>
      </c>
      <c r="E4146" s="136">
        <f>Ocorrências!E4142</f>
        <v>0</v>
      </c>
      <c r="F4146" s="136">
        <f>Ocorrências!F4142</f>
        <v>0</v>
      </c>
      <c r="G4146" s="135">
        <f>Ocorrências!A4142</f>
        <v>0</v>
      </c>
      <c r="H4146" s="136">
        <f>Ocorrências!H4142</f>
        <v>0</v>
      </c>
    </row>
    <row r="4147" spans="1:8" x14ac:dyDescent="0.2">
      <c r="A4147" s="156">
        <f>Ocorrências!G4143</f>
        <v>0</v>
      </c>
      <c r="B4147" s="136">
        <f>Ocorrências!B4143</f>
        <v>0</v>
      </c>
      <c r="C4147" s="136">
        <f>Ocorrências!C4143</f>
        <v>0</v>
      </c>
      <c r="D4147" s="136">
        <f>Ocorrências!D4143</f>
        <v>0</v>
      </c>
      <c r="E4147" s="136">
        <f>Ocorrências!E4143</f>
        <v>0</v>
      </c>
      <c r="F4147" s="136">
        <f>Ocorrências!F4143</f>
        <v>0</v>
      </c>
      <c r="G4147" s="135">
        <f>Ocorrências!A4143</f>
        <v>0</v>
      </c>
      <c r="H4147" s="136">
        <f>Ocorrências!H4143</f>
        <v>0</v>
      </c>
    </row>
    <row r="4148" spans="1:8" x14ac:dyDescent="0.2">
      <c r="A4148" s="156">
        <f>Ocorrências!G4144</f>
        <v>0</v>
      </c>
      <c r="B4148" s="136">
        <f>Ocorrências!B4144</f>
        <v>0</v>
      </c>
      <c r="C4148" s="136">
        <f>Ocorrências!C4144</f>
        <v>0</v>
      </c>
      <c r="D4148" s="136">
        <f>Ocorrências!D4144</f>
        <v>0</v>
      </c>
      <c r="E4148" s="136">
        <f>Ocorrências!E4144</f>
        <v>0</v>
      </c>
      <c r="F4148" s="136">
        <f>Ocorrências!F4144</f>
        <v>0</v>
      </c>
      <c r="G4148" s="135">
        <f>Ocorrências!A4144</f>
        <v>0</v>
      </c>
      <c r="H4148" s="136">
        <f>Ocorrências!H4144</f>
        <v>0</v>
      </c>
    </row>
    <row r="4149" spans="1:8" x14ac:dyDescent="0.2">
      <c r="A4149" s="156">
        <f>Ocorrências!G4145</f>
        <v>0</v>
      </c>
      <c r="B4149" s="136">
        <f>Ocorrências!B4145</f>
        <v>0</v>
      </c>
      <c r="C4149" s="136">
        <f>Ocorrências!C4145</f>
        <v>0</v>
      </c>
      <c r="D4149" s="136">
        <f>Ocorrências!D4145</f>
        <v>0</v>
      </c>
      <c r="E4149" s="136">
        <f>Ocorrências!E4145</f>
        <v>0</v>
      </c>
      <c r="F4149" s="136">
        <f>Ocorrências!F4145</f>
        <v>0</v>
      </c>
      <c r="G4149" s="135">
        <f>Ocorrências!A4145</f>
        <v>0</v>
      </c>
      <c r="H4149" s="136">
        <f>Ocorrências!H4145</f>
        <v>0</v>
      </c>
    </row>
    <row r="4150" spans="1:8" x14ac:dyDescent="0.2">
      <c r="A4150" s="156">
        <f>Ocorrências!G4146</f>
        <v>0</v>
      </c>
      <c r="B4150" s="136">
        <f>Ocorrências!B4146</f>
        <v>0</v>
      </c>
      <c r="C4150" s="136">
        <f>Ocorrências!C4146</f>
        <v>0</v>
      </c>
      <c r="D4150" s="136">
        <f>Ocorrências!D4146</f>
        <v>0</v>
      </c>
      <c r="E4150" s="136">
        <f>Ocorrências!E4146</f>
        <v>0</v>
      </c>
      <c r="F4150" s="136">
        <f>Ocorrências!F4146</f>
        <v>0</v>
      </c>
      <c r="G4150" s="135">
        <f>Ocorrências!A4146</f>
        <v>0</v>
      </c>
      <c r="H4150" s="136">
        <f>Ocorrências!H4146</f>
        <v>0</v>
      </c>
    </row>
    <row r="4151" spans="1:8" x14ac:dyDescent="0.2">
      <c r="A4151" s="156">
        <f>Ocorrências!G4147</f>
        <v>0</v>
      </c>
      <c r="B4151" s="136">
        <f>Ocorrências!B4147</f>
        <v>0</v>
      </c>
      <c r="C4151" s="136">
        <f>Ocorrências!C4147</f>
        <v>0</v>
      </c>
      <c r="D4151" s="136">
        <f>Ocorrências!D4147</f>
        <v>0</v>
      </c>
      <c r="E4151" s="136">
        <f>Ocorrências!E4147</f>
        <v>0</v>
      </c>
      <c r="F4151" s="136">
        <f>Ocorrências!F4147</f>
        <v>0</v>
      </c>
      <c r="G4151" s="135">
        <f>Ocorrências!A4147</f>
        <v>0</v>
      </c>
      <c r="H4151" s="136">
        <f>Ocorrências!H4147</f>
        <v>0</v>
      </c>
    </row>
    <row r="4152" spans="1:8" x14ac:dyDescent="0.2">
      <c r="A4152" s="156">
        <f>Ocorrências!G4148</f>
        <v>0</v>
      </c>
      <c r="B4152" s="136">
        <f>Ocorrências!B4148</f>
        <v>0</v>
      </c>
      <c r="C4152" s="136">
        <f>Ocorrências!C4148</f>
        <v>0</v>
      </c>
      <c r="D4152" s="136">
        <f>Ocorrências!D4148</f>
        <v>0</v>
      </c>
      <c r="E4152" s="136">
        <f>Ocorrências!E4148</f>
        <v>0</v>
      </c>
      <c r="F4152" s="136">
        <f>Ocorrências!F4148</f>
        <v>0</v>
      </c>
      <c r="G4152" s="135">
        <f>Ocorrências!A4148</f>
        <v>0</v>
      </c>
      <c r="H4152" s="136">
        <f>Ocorrências!H4148</f>
        <v>0</v>
      </c>
    </row>
    <row r="4153" spans="1:8" x14ac:dyDescent="0.2">
      <c r="A4153" s="156">
        <f>Ocorrências!G4149</f>
        <v>0</v>
      </c>
      <c r="B4153" s="136">
        <f>Ocorrências!B4149</f>
        <v>0</v>
      </c>
      <c r="C4153" s="136">
        <f>Ocorrências!C4149</f>
        <v>0</v>
      </c>
      <c r="D4153" s="136">
        <f>Ocorrências!D4149</f>
        <v>0</v>
      </c>
      <c r="E4153" s="136">
        <f>Ocorrências!E4149</f>
        <v>0</v>
      </c>
      <c r="F4153" s="136">
        <f>Ocorrências!F4149</f>
        <v>0</v>
      </c>
      <c r="G4153" s="135">
        <f>Ocorrências!A4149</f>
        <v>0</v>
      </c>
      <c r="H4153" s="136">
        <f>Ocorrências!H4149</f>
        <v>0</v>
      </c>
    </row>
    <row r="4154" spans="1:8" x14ac:dyDescent="0.2">
      <c r="A4154" s="156">
        <f>Ocorrências!G4150</f>
        <v>0</v>
      </c>
      <c r="B4154" s="136">
        <f>Ocorrências!B4150</f>
        <v>0</v>
      </c>
      <c r="C4154" s="136">
        <f>Ocorrências!C4150</f>
        <v>0</v>
      </c>
      <c r="D4154" s="136">
        <f>Ocorrências!D4150</f>
        <v>0</v>
      </c>
      <c r="E4154" s="136">
        <f>Ocorrências!E4150</f>
        <v>0</v>
      </c>
      <c r="F4154" s="136">
        <f>Ocorrências!F4150</f>
        <v>0</v>
      </c>
      <c r="G4154" s="135">
        <f>Ocorrências!A4150</f>
        <v>0</v>
      </c>
      <c r="H4154" s="136">
        <f>Ocorrências!H4150</f>
        <v>0</v>
      </c>
    </row>
    <row r="4155" spans="1:8" x14ac:dyDescent="0.2">
      <c r="A4155" s="156">
        <f>Ocorrências!G4151</f>
        <v>0</v>
      </c>
      <c r="B4155" s="136">
        <f>Ocorrências!B4151</f>
        <v>0</v>
      </c>
      <c r="C4155" s="136">
        <f>Ocorrências!C4151</f>
        <v>0</v>
      </c>
      <c r="D4155" s="136">
        <f>Ocorrências!D4151</f>
        <v>0</v>
      </c>
      <c r="E4155" s="136">
        <f>Ocorrências!E4151</f>
        <v>0</v>
      </c>
      <c r="F4155" s="136">
        <f>Ocorrências!F4151</f>
        <v>0</v>
      </c>
      <c r="G4155" s="135">
        <f>Ocorrências!A4151</f>
        <v>0</v>
      </c>
      <c r="H4155" s="136">
        <f>Ocorrências!H4151</f>
        <v>0</v>
      </c>
    </row>
    <row r="4156" spans="1:8" x14ac:dyDescent="0.2">
      <c r="A4156" s="156">
        <f>Ocorrências!G4152</f>
        <v>0</v>
      </c>
      <c r="B4156" s="136">
        <f>Ocorrências!B4152</f>
        <v>0</v>
      </c>
      <c r="C4156" s="136">
        <f>Ocorrências!C4152</f>
        <v>0</v>
      </c>
      <c r="D4156" s="136">
        <f>Ocorrências!D4152</f>
        <v>0</v>
      </c>
      <c r="E4156" s="136">
        <f>Ocorrências!E4152</f>
        <v>0</v>
      </c>
      <c r="F4156" s="136">
        <f>Ocorrências!F4152</f>
        <v>0</v>
      </c>
      <c r="G4156" s="135">
        <f>Ocorrências!A4152</f>
        <v>0</v>
      </c>
      <c r="H4156" s="136">
        <f>Ocorrências!H4152</f>
        <v>0</v>
      </c>
    </row>
    <row r="4157" spans="1:8" x14ac:dyDescent="0.2">
      <c r="A4157" s="156">
        <f>Ocorrências!G4153</f>
        <v>0</v>
      </c>
      <c r="B4157" s="136">
        <f>Ocorrências!B4153</f>
        <v>0</v>
      </c>
      <c r="C4157" s="136">
        <f>Ocorrências!C4153</f>
        <v>0</v>
      </c>
      <c r="D4157" s="136">
        <f>Ocorrências!D4153</f>
        <v>0</v>
      </c>
      <c r="E4157" s="136">
        <f>Ocorrências!E4153</f>
        <v>0</v>
      </c>
      <c r="F4157" s="136">
        <f>Ocorrências!F4153</f>
        <v>0</v>
      </c>
      <c r="G4157" s="135">
        <f>Ocorrências!A4153</f>
        <v>0</v>
      </c>
      <c r="H4157" s="136">
        <f>Ocorrências!H4153</f>
        <v>0</v>
      </c>
    </row>
    <row r="4158" spans="1:8" x14ac:dyDescent="0.2">
      <c r="A4158" s="156">
        <f>Ocorrências!G4154</f>
        <v>0</v>
      </c>
      <c r="B4158" s="136">
        <f>Ocorrências!B4154</f>
        <v>0</v>
      </c>
      <c r="C4158" s="136">
        <f>Ocorrências!C4154</f>
        <v>0</v>
      </c>
      <c r="D4158" s="136">
        <f>Ocorrências!D4154</f>
        <v>0</v>
      </c>
      <c r="E4158" s="136">
        <f>Ocorrências!E4154</f>
        <v>0</v>
      </c>
      <c r="F4158" s="136">
        <f>Ocorrências!F4154</f>
        <v>0</v>
      </c>
      <c r="G4158" s="135">
        <f>Ocorrências!A4154</f>
        <v>0</v>
      </c>
      <c r="H4158" s="136">
        <f>Ocorrências!H4154</f>
        <v>0</v>
      </c>
    </row>
    <row r="4159" spans="1:8" x14ac:dyDescent="0.2">
      <c r="A4159" s="156">
        <f>Ocorrências!G4155</f>
        <v>0</v>
      </c>
      <c r="B4159" s="136">
        <f>Ocorrências!B4155</f>
        <v>0</v>
      </c>
      <c r="C4159" s="136">
        <f>Ocorrências!C4155</f>
        <v>0</v>
      </c>
      <c r="D4159" s="136">
        <f>Ocorrências!D4155</f>
        <v>0</v>
      </c>
      <c r="E4159" s="136">
        <f>Ocorrências!E4155</f>
        <v>0</v>
      </c>
      <c r="F4159" s="136">
        <f>Ocorrências!F4155</f>
        <v>0</v>
      </c>
      <c r="G4159" s="135">
        <f>Ocorrências!A4155</f>
        <v>0</v>
      </c>
      <c r="H4159" s="136">
        <f>Ocorrências!H4155</f>
        <v>0</v>
      </c>
    </row>
    <row r="4160" spans="1:8" x14ac:dyDescent="0.2">
      <c r="A4160" s="156">
        <f>Ocorrências!G4156</f>
        <v>0</v>
      </c>
      <c r="B4160" s="136">
        <f>Ocorrências!B4156</f>
        <v>0</v>
      </c>
      <c r="C4160" s="136">
        <f>Ocorrências!C4156</f>
        <v>0</v>
      </c>
      <c r="D4160" s="136">
        <f>Ocorrências!D4156</f>
        <v>0</v>
      </c>
      <c r="E4160" s="136">
        <f>Ocorrências!E4156</f>
        <v>0</v>
      </c>
      <c r="F4160" s="136">
        <f>Ocorrências!F4156</f>
        <v>0</v>
      </c>
      <c r="G4160" s="135">
        <f>Ocorrências!A4156</f>
        <v>0</v>
      </c>
      <c r="H4160" s="136">
        <f>Ocorrências!H4156</f>
        <v>0</v>
      </c>
    </row>
    <row r="4161" spans="1:8" x14ac:dyDescent="0.2">
      <c r="A4161" s="156">
        <f>Ocorrências!G4157</f>
        <v>0</v>
      </c>
      <c r="B4161" s="136">
        <f>Ocorrências!B4157</f>
        <v>0</v>
      </c>
      <c r="C4161" s="136">
        <f>Ocorrências!C4157</f>
        <v>0</v>
      </c>
      <c r="D4161" s="136">
        <f>Ocorrências!D4157</f>
        <v>0</v>
      </c>
      <c r="E4161" s="136">
        <f>Ocorrências!E4157</f>
        <v>0</v>
      </c>
      <c r="F4161" s="136">
        <f>Ocorrências!F4157</f>
        <v>0</v>
      </c>
      <c r="G4161" s="135">
        <f>Ocorrências!A4157</f>
        <v>0</v>
      </c>
      <c r="H4161" s="136">
        <f>Ocorrências!H4157</f>
        <v>0</v>
      </c>
    </row>
    <row r="4162" spans="1:8" x14ac:dyDescent="0.2">
      <c r="A4162" s="156">
        <f>Ocorrências!G4158</f>
        <v>0</v>
      </c>
      <c r="B4162" s="136">
        <f>Ocorrências!B4158</f>
        <v>0</v>
      </c>
      <c r="C4162" s="136">
        <f>Ocorrências!C4158</f>
        <v>0</v>
      </c>
      <c r="D4162" s="136">
        <f>Ocorrências!D4158</f>
        <v>0</v>
      </c>
      <c r="E4162" s="136">
        <f>Ocorrências!E4158</f>
        <v>0</v>
      </c>
      <c r="F4162" s="136">
        <f>Ocorrências!F4158</f>
        <v>0</v>
      </c>
      <c r="G4162" s="135">
        <f>Ocorrências!A4158</f>
        <v>0</v>
      </c>
      <c r="H4162" s="136">
        <f>Ocorrências!H4158</f>
        <v>0</v>
      </c>
    </row>
    <row r="4163" spans="1:8" x14ac:dyDescent="0.2">
      <c r="A4163" s="156">
        <f>Ocorrências!G4159</f>
        <v>0</v>
      </c>
      <c r="B4163" s="136">
        <f>Ocorrências!B4159</f>
        <v>0</v>
      </c>
      <c r="C4163" s="136">
        <f>Ocorrências!C4159</f>
        <v>0</v>
      </c>
      <c r="D4163" s="136">
        <f>Ocorrências!D4159</f>
        <v>0</v>
      </c>
      <c r="E4163" s="136">
        <f>Ocorrências!E4159</f>
        <v>0</v>
      </c>
      <c r="F4163" s="136">
        <f>Ocorrências!F4159</f>
        <v>0</v>
      </c>
      <c r="G4163" s="135">
        <f>Ocorrências!A4159</f>
        <v>0</v>
      </c>
      <c r="H4163" s="136">
        <f>Ocorrências!H4159</f>
        <v>0</v>
      </c>
    </row>
    <row r="4164" spans="1:8" x14ac:dyDescent="0.2">
      <c r="A4164" s="156">
        <f>Ocorrências!G4160</f>
        <v>0</v>
      </c>
      <c r="B4164" s="136">
        <f>Ocorrências!B4160</f>
        <v>0</v>
      </c>
      <c r="C4164" s="136">
        <f>Ocorrências!C4160</f>
        <v>0</v>
      </c>
      <c r="D4164" s="136">
        <f>Ocorrências!D4160</f>
        <v>0</v>
      </c>
      <c r="E4164" s="136">
        <f>Ocorrências!E4160</f>
        <v>0</v>
      </c>
      <c r="F4164" s="136">
        <f>Ocorrências!F4160</f>
        <v>0</v>
      </c>
      <c r="G4164" s="135">
        <f>Ocorrências!A4160</f>
        <v>0</v>
      </c>
      <c r="H4164" s="136">
        <f>Ocorrências!H4160</f>
        <v>0</v>
      </c>
    </row>
    <row r="4165" spans="1:8" x14ac:dyDescent="0.2">
      <c r="A4165" s="156">
        <f>Ocorrências!G4161</f>
        <v>0</v>
      </c>
      <c r="B4165" s="136">
        <f>Ocorrências!B4161</f>
        <v>0</v>
      </c>
      <c r="C4165" s="136">
        <f>Ocorrências!C4161</f>
        <v>0</v>
      </c>
      <c r="D4165" s="136">
        <f>Ocorrências!D4161</f>
        <v>0</v>
      </c>
      <c r="E4165" s="136">
        <f>Ocorrências!E4161</f>
        <v>0</v>
      </c>
      <c r="F4165" s="136">
        <f>Ocorrências!F4161</f>
        <v>0</v>
      </c>
      <c r="G4165" s="135">
        <f>Ocorrências!A4161</f>
        <v>0</v>
      </c>
      <c r="H4165" s="136">
        <f>Ocorrências!H4161</f>
        <v>0</v>
      </c>
    </row>
    <row r="4166" spans="1:8" x14ac:dyDescent="0.2">
      <c r="A4166" s="156">
        <f>Ocorrências!G4162</f>
        <v>0</v>
      </c>
      <c r="B4166" s="136">
        <f>Ocorrências!B4162</f>
        <v>0</v>
      </c>
      <c r="C4166" s="136">
        <f>Ocorrências!C4162</f>
        <v>0</v>
      </c>
      <c r="D4166" s="136">
        <f>Ocorrências!D4162</f>
        <v>0</v>
      </c>
      <c r="E4166" s="136">
        <f>Ocorrências!E4162</f>
        <v>0</v>
      </c>
      <c r="F4166" s="136">
        <f>Ocorrências!F4162</f>
        <v>0</v>
      </c>
      <c r="G4166" s="135">
        <f>Ocorrências!A4162</f>
        <v>0</v>
      </c>
      <c r="H4166" s="136">
        <f>Ocorrências!H4162</f>
        <v>0</v>
      </c>
    </row>
    <row r="4167" spans="1:8" x14ac:dyDescent="0.2">
      <c r="A4167" s="156">
        <f>Ocorrências!G4163</f>
        <v>0</v>
      </c>
      <c r="B4167" s="136">
        <f>Ocorrências!B4163</f>
        <v>0</v>
      </c>
      <c r="C4167" s="136">
        <f>Ocorrências!C4163</f>
        <v>0</v>
      </c>
      <c r="D4167" s="136">
        <f>Ocorrências!D4163</f>
        <v>0</v>
      </c>
      <c r="E4167" s="136">
        <f>Ocorrências!E4163</f>
        <v>0</v>
      </c>
      <c r="F4167" s="136">
        <f>Ocorrências!F4163</f>
        <v>0</v>
      </c>
      <c r="G4167" s="135">
        <f>Ocorrências!A4163</f>
        <v>0</v>
      </c>
      <c r="H4167" s="136">
        <f>Ocorrências!H4163</f>
        <v>0</v>
      </c>
    </row>
    <row r="4168" spans="1:8" x14ac:dyDescent="0.2">
      <c r="A4168" s="156">
        <f>Ocorrências!G4164</f>
        <v>0</v>
      </c>
      <c r="B4168" s="136">
        <f>Ocorrências!B4164</f>
        <v>0</v>
      </c>
      <c r="C4168" s="136">
        <f>Ocorrências!C4164</f>
        <v>0</v>
      </c>
      <c r="D4168" s="136">
        <f>Ocorrências!D4164</f>
        <v>0</v>
      </c>
      <c r="E4168" s="136">
        <f>Ocorrências!E4164</f>
        <v>0</v>
      </c>
      <c r="F4168" s="136">
        <f>Ocorrências!F4164</f>
        <v>0</v>
      </c>
      <c r="G4168" s="135">
        <f>Ocorrências!A4164</f>
        <v>0</v>
      </c>
      <c r="H4168" s="136">
        <f>Ocorrências!H4164</f>
        <v>0</v>
      </c>
    </row>
    <row r="4169" spans="1:8" x14ac:dyDescent="0.2">
      <c r="A4169" s="156">
        <f>Ocorrências!G4165</f>
        <v>0</v>
      </c>
      <c r="B4169" s="136">
        <f>Ocorrências!B4165</f>
        <v>0</v>
      </c>
      <c r="C4169" s="136">
        <f>Ocorrências!C4165</f>
        <v>0</v>
      </c>
      <c r="D4169" s="136">
        <f>Ocorrências!D4165</f>
        <v>0</v>
      </c>
      <c r="E4169" s="136">
        <f>Ocorrências!E4165</f>
        <v>0</v>
      </c>
      <c r="F4169" s="136">
        <f>Ocorrências!F4165</f>
        <v>0</v>
      </c>
      <c r="G4169" s="135">
        <f>Ocorrências!A4165</f>
        <v>0</v>
      </c>
      <c r="H4169" s="136">
        <f>Ocorrências!H4165</f>
        <v>0</v>
      </c>
    </row>
    <row r="4170" spans="1:8" x14ac:dyDescent="0.2">
      <c r="A4170" s="156">
        <f>Ocorrências!G4166</f>
        <v>0</v>
      </c>
      <c r="B4170" s="136">
        <f>Ocorrências!B4166</f>
        <v>0</v>
      </c>
      <c r="C4170" s="136">
        <f>Ocorrências!C4166</f>
        <v>0</v>
      </c>
      <c r="D4170" s="136">
        <f>Ocorrências!D4166</f>
        <v>0</v>
      </c>
      <c r="E4170" s="136">
        <f>Ocorrências!E4166</f>
        <v>0</v>
      </c>
      <c r="F4170" s="136">
        <f>Ocorrências!F4166</f>
        <v>0</v>
      </c>
      <c r="G4170" s="135">
        <f>Ocorrências!A4166</f>
        <v>0</v>
      </c>
      <c r="H4170" s="136">
        <f>Ocorrências!H4166</f>
        <v>0</v>
      </c>
    </row>
    <row r="4171" spans="1:8" x14ac:dyDescent="0.2">
      <c r="A4171" s="156">
        <f>Ocorrências!G4167</f>
        <v>0</v>
      </c>
      <c r="B4171" s="136">
        <f>Ocorrências!B4167</f>
        <v>0</v>
      </c>
      <c r="C4171" s="136">
        <f>Ocorrências!C4167</f>
        <v>0</v>
      </c>
      <c r="D4171" s="136">
        <f>Ocorrências!D4167</f>
        <v>0</v>
      </c>
      <c r="E4171" s="136">
        <f>Ocorrências!E4167</f>
        <v>0</v>
      </c>
      <c r="F4171" s="136">
        <f>Ocorrências!F4167</f>
        <v>0</v>
      </c>
      <c r="G4171" s="135">
        <f>Ocorrências!A4167</f>
        <v>0</v>
      </c>
      <c r="H4171" s="136">
        <f>Ocorrências!H4167</f>
        <v>0</v>
      </c>
    </row>
    <row r="4172" spans="1:8" x14ac:dyDescent="0.2">
      <c r="A4172" s="156">
        <f>Ocorrências!G4168</f>
        <v>0</v>
      </c>
      <c r="B4172" s="136">
        <f>Ocorrências!B4168</f>
        <v>0</v>
      </c>
      <c r="C4172" s="136">
        <f>Ocorrências!C4168</f>
        <v>0</v>
      </c>
      <c r="D4172" s="136">
        <f>Ocorrências!D4168</f>
        <v>0</v>
      </c>
      <c r="E4172" s="136">
        <f>Ocorrências!E4168</f>
        <v>0</v>
      </c>
      <c r="F4172" s="136">
        <f>Ocorrências!F4168</f>
        <v>0</v>
      </c>
      <c r="G4172" s="135">
        <f>Ocorrências!A4168</f>
        <v>0</v>
      </c>
      <c r="H4172" s="136">
        <f>Ocorrências!H4168</f>
        <v>0</v>
      </c>
    </row>
    <row r="4173" spans="1:8" x14ac:dyDescent="0.2">
      <c r="A4173" s="156">
        <f>Ocorrências!G4169</f>
        <v>0</v>
      </c>
      <c r="B4173" s="136">
        <f>Ocorrências!B4169</f>
        <v>0</v>
      </c>
      <c r="C4173" s="136">
        <f>Ocorrências!C4169</f>
        <v>0</v>
      </c>
      <c r="D4173" s="136">
        <f>Ocorrências!D4169</f>
        <v>0</v>
      </c>
      <c r="E4173" s="136">
        <f>Ocorrências!E4169</f>
        <v>0</v>
      </c>
      <c r="F4173" s="136">
        <f>Ocorrências!F4169</f>
        <v>0</v>
      </c>
      <c r="G4173" s="135">
        <f>Ocorrências!A4169</f>
        <v>0</v>
      </c>
      <c r="H4173" s="136">
        <f>Ocorrências!H4169</f>
        <v>0</v>
      </c>
    </row>
    <row r="4174" spans="1:8" x14ac:dyDescent="0.2">
      <c r="A4174" s="156">
        <f>Ocorrências!G4170</f>
        <v>0</v>
      </c>
      <c r="B4174" s="136">
        <f>Ocorrências!B4170</f>
        <v>0</v>
      </c>
      <c r="C4174" s="136">
        <f>Ocorrências!C4170</f>
        <v>0</v>
      </c>
      <c r="D4174" s="136">
        <f>Ocorrências!D4170</f>
        <v>0</v>
      </c>
      <c r="E4174" s="136">
        <f>Ocorrências!E4170</f>
        <v>0</v>
      </c>
      <c r="F4174" s="136">
        <f>Ocorrências!F4170</f>
        <v>0</v>
      </c>
      <c r="G4174" s="135">
        <f>Ocorrências!A4170</f>
        <v>0</v>
      </c>
      <c r="H4174" s="136">
        <f>Ocorrências!H4170</f>
        <v>0</v>
      </c>
    </row>
    <row r="4175" spans="1:8" x14ac:dyDescent="0.2">
      <c r="A4175" s="156">
        <f>Ocorrências!G4171</f>
        <v>0</v>
      </c>
      <c r="B4175" s="136">
        <f>Ocorrências!B4171</f>
        <v>0</v>
      </c>
      <c r="C4175" s="136">
        <f>Ocorrências!C4171</f>
        <v>0</v>
      </c>
      <c r="D4175" s="136">
        <f>Ocorrências!D4171</f>
        <v>0</v>
      </c>
      <c r="E4175" s="136">
        <f>Ocorrências!E4171</f>
        <v>0</v>
      </c>
      <c r="F4175" s="136">
        <f>Ocorrências!F4171</f>
        <v>0</v>
      </c>
      <c r="G4175" s="135">
        <f>Ocorrências!A4171</f>
        <v>0</v>
      </c>
      <c r="H4175" s="136">
        <f>Ocorrências!H4171</f>
        <v>0</v>
      </c>
    </row>
    <row r="4176" spans="1:8" x14ac:dyDescent="0.2">
      <c r="A4176" s="156">
        <f>Ocorrências!G4172</f>
        <v>0</v>
      </c>
      <c r="B4176" s="136">
        <f>Ocorrências!B4172</f>
        <v>0</v>
      </c>
      <c r="C4176" s="136">
        <f>Ocorrências!C4172</f>
        <v>0</v>
      </c>
      <c r="D4176" s="136">
        <f>Ocorrências!D4172</f>
        <v>0</v>
      </c>
      <c r="E4176" s="136">
        <f>Ocorrências!E4172</f>
        <v>0</v>
      </c>
      <c r="F4176" s="136">
        <f>Ocorrências!F4172</f>
        <v>0</v>
      </c>
      <c r="G4176" s="135">
        <f>Ocorrências!A4172</f>
        <v>0</v>
      </c>
      <c r="H4176" s="136">
        <f>Ocorrências!H4172</f>
        <v>0</v>
      </c>
    </row>
    <row r="4177" spans="1:8" x14ac:dyDescent="0.2">
      <c r="A4177" s="156">
        <f>Ocorrências!G4173</f>
        <v>0</v>
      </c>
      <c r="B4177" s="136">
        <f>Ocorrências!B4173</f>
        <v>0</v>
      </c>
      <c r="C4177" s="136">
        <f>Ocorrências!C4173</f>
        <v>0</v>
      </c>
      <c r="D4177" s="136">
        <f>Ocorrências!D4173</f>
        <v>0</v>
      </c>
      <c r="E4177" s="136">
        <f>Ocorrências!E4173</f>
        <v>0</v>
      </c>
      <c r="F4177" s="136">
        <f>Ocorrências!F4173</f>
        <v>0</v>
      </c>
      <c r="G4177" s="135">
        <f>Ocorrências!A4173</f>
        <v>0</v>
      </c>
      <c r="H4177" s="136">
        <f>Ocorrências!H4173</f>
        <v>0</v>
      </c>
    </row>
    <row r="4178" spans="1:8" x14ac:dyDescent="0.2">
      <c r="A4178" s="156">
        <f>Ocorrências!G4174</f>
        <v>0</v>
      </c>
      <c r="B4178" s="136">
        <f>Ocorrências!B4174</f>
        <v>0</v>
      </c>
      <c r="C4178" s="136">
        <f>Ocorrências!C4174</f>
        <v>0</v>
      </c>
      <c r="D4178" s="136">
        <f>Ocorrências!D4174</f>
        <v>0</v>
      </c>
      <c r="E4178" s="136">
        <f>Ocorrências!E4174</f>
        <v>0</v>
      </c>
      <c r="F4178" s="136">
        <f>Ocorrências!F4174</f>
        <v>0</v>
      </c>
      <c r="G4178" s="135">
        <f>Ocorrências!A4174</f>
        <v>0</v>
      </c>
      <c r="H4178" s="136">
        <f>Ocorrências!H4174</f>
        <v>0</v>
      </c>
    </row>
    <row r="4179" spans="1:8" x14ac:dyDescent="0.2">
      <c r="A4179" s="156">
        <f>Ocorrências!G4175</f>
        <v>0</v>
      </c>
      <c r="B4179" s="136">
        <f>Ocorrências!B4175</f>
        <v>0</v>
      </c>
      <c r="C4179" s="136">
        <f>Ocorrências!C4175</f>
        <v>0</v>
      </c>
      <c r="D4179" s="136">
        <f>Ocorrências!D4175</f>
        <v>0</v>
      </c>
      <c r="E4179" s="136">
        <f>Ocorrências!E4175</f>
        <v>0</v>
      </c>
      <c r="F4179" s="136">
        <f>Ocorrências!F4175</f>
        <v>0</v>
      </c>
      <c r="G4179" s="135">
        <f>Ocorrências!A4175</f>
        <v>0</v>
      </c>
      <c r="H4179" s="136">
        <f>Ocorrências!H4175</f>
        <v>0</v>
      </c>
    </row>
    <row r="4180" spans="1:8" x14ac:dyDescent="0.2">
      <c r="A4180" s="156">
        <f>Ocorrências!G4176</f>
        <v>0</v>
      </c>
      <c r="B4180" s="136">
        <f>Ocorrências!B4176</f>
        <v>0</v>
      </c>
      <c r="C4180" s="136">
        <f>Ocorrências!C4176</f>
        <v>0</v>
      </c>
      <c r="D4180" s="136">
        <f>Ocorrências!D4176</f>
        <v>0</v>
      </c>
      <c r="E4180" s="136">
        <f>Ocorrências!E4176</f>
        <v>0</v>
      </c>
      <c r="F4180" s="136">
        <f>Ocorrências!F4176</f>
        <v>0</v>
      </c>
      <c r="G4180" s="135">
        <f>Ocorrências!A4176</f>
        <v>0</v>
      </c>
      <c r="H4180" s="136">
        <f>Ocorrências!H4176</f>
        <v>0</v>
      </c>
    </row>
    <row r="4181" spans="1:8" x14ac:dyDescent="0.2">
      <c r="A4181" s="156">
        <f>Ocorrências!G4177</f>
        <v>0</v>
      </c>
      <c r="B4181" s="136">
        <f>Ocorrências!B4177</f>
        <v>0</v>
      </c>
      <c r="C4181" s="136">
        <f>Ocorrências!C4177</f>
        <v>0</v>
      </c>
      <c r="D4181" s="136">
        <f>Ocorrências!D4177</f>
        <v>0</v>
      </c>
      <c r="E4181" s="136">
        <f>Ocorrências!E4177</f>
        <v>0</v>
      </c>
      <c r="F4181" s="136">
        <f>Ocorrências!F4177</f>
        <v>0</v>
      </c>
      <c r="G4181" s="135">
        <f>Ocorrências!A4177</f>
        <v>0</v>
      </c>
      <c r="H4181" s="136">
        <f>Ocorrências!H4177</f>
        <v>0</v>
      </c>
    </row>
    <row r="4182" spans="1:8" x14ac:dyDescent="0.2">
      <c r="A4182" s="156">
        <f>Ocorrências!G4178</f>
        <v>0</v>
      </c>
      <c r="B4182" s="136">
        <f>Ocorrências!B4178</f>
        <v>0</v>
      </c>
      <c r="C4182" s="136">
        <f>Ocorrências!C4178</f>
        <v>0</v>
      </c>
      <c r="D4182" s="136">
        <f>Ocorrências!D4178</f>
        <v>0</v>
      </c>
      <c r="E4182" s="136">
        <f>Ocorrências!E4178</f>
        <v>0</v>
      </c>
      <c r="F4182" s="136">
        <f>Ocorrências!F4178</f>
        <v>0</v>
      </c>
      <c r="G4182" s="135">
        <f>Ocorrências!A4178</f>
        <v>0</v>
      </c>
      <c r="H4182" s="136">
        <f>Ocorrências!H4178</f>
        <v>0</v>
      </c>
    </row>
    <row r="4183" spans="1:8" x14ac:dyDescent="0.2">
      <c r="A4183" s="156">
        <f>Ocorrências!G4179</f>
        <v>0</v>
      </c>
      <c r="B4183" s="136">
        <f>Ocorrências!B4179</f>
        <v>0</v>
      </c>
      <c r="C4183" s="136">
        <f>Ocorrências!C4179</f>
        <v>0</v>
      </c>
      <c r="D4183" s="136">
        <f>Ocorrências!D4179</f>
        <v>0</v>
      </c>
      <c r="E4183" s="136">
        <f>Ocorrências!E4179</f>
        <v>0</v>
      </c>
      <c r="F4183" s="136">
        <f>Ocorrências!F4179</f>
        <v>0</v>
      </c>
      <c r="G4183" s="135">
        <f>Ocorrências!A4179</f>
        <v>0</v>
      </c>
      <c r="H4183" s="136">
        <f>Ocorrências!H4179</f>
        <v>0</v>
      </c>
    </row>
    <row r="4184" spans="1:8" x14ac:dyDescent="0.2">
      <c r="A4184" s="156">
        <f>Ocorrências!G4180</f>
        <v>0</v>
      </c>
      <c r="B4184" s="136">
        <f>Ocorrências!B4180</f>
        <v>0</v>
      </c>
      <c r="C4184" s="136">
        <f>Ocorrências!C4180</f>
        <v>0</v>
      </c>
      <c r="D4184" s="136">
        <f>Ocorrências!D4180</f>
        <v>0</v>
      </c>
      <c r="E4184" s="136">
        <f>Ocorrências!E4180</f>
        <v>0</v>
      </c>
      <c r="F4184" s="136">
        <f>Ocorrências!F4180</f>
        <v>0</v>
      </c>
      <c r="G4184" s="135">
        <f>Ocorrências!A4180</f>
        <v>0</v>
      </c>
      <c r="H4184" s="136">
        <f>Ocorrências!H4180</f>
        <v>0</v>
      </c>
    </row>
    <row r="4185" spans="1:8" x14ac:dyDescent="0.2">
      <c r="A4185" s="156">
        <f>Ocorrências!G4181</f>
        <v>0</v>
      </c>
      <c r="B4185" s="136">
        <f>Ocorrências!B4181</f>
        <v>0</v>
      </c>
      <c r="C4185" s="136">
        <f>Ocorrências!C4181</f>
        <v>0</v>
      </c>
      <c r="D4185" s="136">
        <f>Ocorrências!D4181</f>
        <v>0</v>
      </c>
      <c r="E4185" s="136">
        <f>Ocorrências!E4181</f>
        <v>0</v>
      </c>
      <c r="F4185" s="136">
        <f>Ocorrências!F4181</f>
        <v>0</v>
      </c>
      <c r="G4185" s="135">
        <f>Ocorrências!A4181</f>
        <v>0</v>
      </c>
      <c r="H4185" s="136">
        <f>Ocorrências!H4181</f>
        <v>0</v>
      </c>
    </row>
    <row r="4186" spans="1:8" x14ac:dyDescent="0.2">
      <c r="A4186" s="156">
        <f>Ocorrências!G4182</f>
        <v>0</v>
      </c>
      <c r="B4186" s="136">
        <f>Ocorrências!B4182</f>
        <v>0</v>
      </c>
      <c r="C4186" s="136">
        <f>Ocorrências!C4182</f>
        <v>0</v>
      </c>
      <c r="D4186" s="136">
        <f>Ocorrências!D4182</f>
        <v>0</v>
      </c>
      <c r="E4186" s="136">
        <f>Ocorrências!E4182</f>
        <v>0</v>
      </c>
      <c r="F4186" s="136">
        <f>Ocorrências!F4182</f>
        <v>0</v>
      </c>
      <c r="G4186" s="135">
        <f>Ocorrências!A4182</f>
        <v>0</v>
      </c>
      <c r="H4186" s="136">
        <f>Ocorrências!H4182</f>
        <v>0</v>
      </c>
    </row>
    <row r="4187" spans="1:8" x14ac:dyDescent="0.2">
      <c r="A4187" s="156">
        <f>Ocorrências!G4183</f>
        <v>0</v>
      </c>
      <c r="B4187" s="136">
        <f>Ocorrências!B4183</f>
        <v>0</v>
      </c>
      <c r="C4187" s="136">
        <f>Ocorrências!C4183</f>
        <v>0</v>
      </c>
      <c r="D4187" s="136">
        <f>Ocorrências!D4183</f>
        <v>0</v>
      </c>
      <c r="E4187" s="136">
        <f>Ocorrências!E4183</f>
        <v>0</v>
      </c>
      <c r="F4187" s="136">
        <f>Ocorrências!F4183</f>
        <v>0</v>
      </c>
      <c r="G4187" s="135">
        <f>Ocorrências!A4183</f>
        <v>0</v>
      </c>
      <c r="H4187" s="136">
        <f>Ocorrências!H4183</f>
        <v>0</v>
      </c>
    </row>
    <row r="4188" spans="1:8" x14ac:dyDescent="0.2">
      <c r="A4188" s="156">
        <f>Ocorrências!G4184</f>
        <v>0</v>
      </c>
      <c r="B4188" s="136">
        <f>Ocorrências!B4184</f>
        <v>0</v>
      </c>
      <c r="C4188" s="136">
        <f>Ocorrências!C4184</f>
        <v>0</v>
      </c>
      <c r="D4188" s="136">
        <f>Ocorrências!D4184</f>
        <v>0</v>
      </c>
      <c r="E4188" s="136">
        <f>Ocorrências!E4184</f>
        <v>0</v>
      </c>
      <c r="F4188" s="136">
        <f>Ocorrências!F4184</f>
        <v>0</v>
      </c>
      <c r="G4188" s="135">
        <f>Ocorrências!A4184</f>
        <v>0</v>
      </c>
      <c r="H4188" s="136">
        <f>Ocorrências!H4184</f>
        <v>0</v>
      </c>
    </row>
    <row r="4189" spans="1:8" x14ac:dyDescent="0.2">
      <c r="A4189" s="156">
        <f>Ocorrências!G4185</f>
        <v>0</v>
      </c>
      <c r="B4189" s="136">
        <f>Ocorrências!B4185</f>
        <v>0</v>
      </c>
      <c r="C4189" s="136">
        <f>Ocorrências!C4185</f>
        <v>0</v>
      </c>
      <c r="D4189" s="136">
        <f>Ocorrências!D4185</f>
        <v>0</v>
      </c>
      <c r="E4189" s="136">
        <f>Ocorrências!E4185</f>
        <v>0</v>
      </c>
      <c r="F4189" s="136">
        <f>Ocorrências!F4185</f>
        <v>0</v>
      </c>
      <c r="G4189" s="135">
        <f>Ocorrências!A4185</f>
        <v>0</v>
      </c>
      <c r="H4189" s="136">
        <f>Ocorrências!H4185</f>
        <v>0</v>
      </c>
    </row>
    <row r="4190" spans="1:8" x14ac:dyDescent="0.2">
      <c r="A4190" s="156">
        <f>Ocorrências!G4186</f>
        <v>0</v>
      </c>
      <c r="B4190" s="136">
        <f>Ocorrências!B4186</f>
        <v>0</v>
      </c>
      <c r="C4190" s="136">
        <f>Ocorrências!C4186</f>
        <v>0</v>
      </c>
      <c r="D4190" s="136">
        <f>Ocorrências!D4186</f>
        <v>0</v>
      </c>
      <c r="E4190" s="136">
        <f>Ocorrências!E4186</f>
        <v>0</v>
      </c>
      <c r="F4190" s="136">
        <f>Ocorrências!F4186</f>
        <v>0</v>
      </c>
      <c r="G4190" s="135">
        <f>Ocorrências!A4186</f>
        <v>0</v>
      </c>
      <c r="H4190" s="136">
        <f>Ocorrências!H4186</f>
        <v>0</v>
      </c>
    </row>
    <row r="4191" spans="1:8" x14ac:dyDescent="0.2">
      <c r="A4191" s="156">
        <f>Ocorrências!G4187</f>
        <v>0</v>
      </c>
      <c r="B4191" s="136">
        <f>Ocorrências!B4187</f>
        <v>0</v>
      </c>
      <c r="C4191" s="136">
        <f>Ocorrências!C4187</f>
        <v>0</v>
      </c>
      <c r="D4191" s="136">
        <f>Ocorrências!D4187</f>
        <v>0</v>
      </c>
      <c r="E4191" s="136">
        <f>Ocorrências!E4187</f>
        <v>0</v>
      </c>
      <c r="F4191" s="136">
        <f>Ocorrências!F4187</f>
        <v>0</v>
      </c>
      <c r="G4191" s="135">
        <f>Ocorrências!A4187</f>
        <v>0</v>
      </c>
      <c r="H4191" s="136">
        <f>Ocorrências!H4187</f>
        <v>0</v>
      </c>
    </row>
    <row r="4192" spans="1:8" x14ac:dyDescent="0.2">
      <c r="A4192" s="156">
        <f>Ocorrências!G4188</f>
        <v>0</v>
      </c>
      <c r="B4192" s="136">
        <f>Ocorrências!B4188</f>
        <v>0</v>
      </c>
      <c r="C4192" s="136">
        <f>Ocorrências!C4188</f>
        <v>0</v>
      </c>
      <c r="D4192" s="136">
        <f>Ocorrências!D4188</f>
        <v>0</v>
      </c>
      <c r="E4192" s="136">
        <f>Ocorrências!E4188</f>
        <v>0</v>
      </c>
      <c r="F4192" s="136">
        <f>Ocorrências!F4188</f>
        <v>0</v>
      </c>
      <c r="G4192" s="135">
        <f>Ocorrências!A4188</f>
        <v>0</v>
      </c>
      <c r="H4192" s="136">
        <f>Ocorrências!H4188</f>
        <v>0</v>
      </c>
    </row>
    <row r="4193" spans="1:8" x14ac:dyDescent="0.2">
      <c r="A4193" s="156">
        <f>Ocorrências!G4189</f>
        <v>0</v>
      </c>
      <c r="B4193" s="136">
        <f>Ocorrências!B4189</f>
        <v>0</v>
      </c>
      <c r="C4193" s="136">
        <f>Ocorrências!C4189</f>
        <v>0</v>
      </c>
      <c r="D4193" s="136">
        <f>Ocorrências!D4189</f>
        <v>0</v>
      </c>
      <c r="E4193" s="136">
        <f>Ocorrências!E4189</f>
        <v>0</v>
      </c>
      <c r="F4193" s="136">
        <f>Ocorrências!F4189</f>
        <v>0</v>
      </c>
      <c r="G4193" s="135">
        <f>Ocorrências!A4189</f>
        <v>0</v>
      </c>
      <c r="H4193" s="136">
        <f>Ocorrências!H4189</f>
        <v>0</v>
      </c>
    </row>
    <row r="4194" spans="1:8" x14ac:dyDescent="0.2">
      <c r="A4194" s="156">
        <f>Ocorrências!G4190</f>
        <v>0</v>
      </c>
      <c r="B4194" s="136">
        <f>Ocorrências!B4190</f>
        <v>0</v>
      </c>
      <c r="C4194" s="136">
        <f>Ocorrências!C4190</f>
        <v>0</v>
      </c>
      <c r="D4194" s="136">
        <f>Ocorrências!D4190</f>
        <v>0</v>
      </c>
      <c r="E4194" s="136">
        <f>Ocorrências!E4190</f>
        <v>0</v>
      </c>
      <c r="F4194" s="136">
        <f>Ocorrências!F4190</f>
        <v>0</v>
      </c>
      <c r="G4194" s="135">
        <f>Ocorrências!A4190</f>
        <v>0</v>
      </c>
      <c r="H4194" s="136">
        <f>Ocorrências!H4190</f>
        <v>0</v>
      </c>
    </row>
    <row r="4195" spans="1:8" x14ac:dyDescent="0.2">
      <c r="A4195" s="156">
        <f>Ocorrências!G4191</f>
        <v>0</v>
      </c>
      <c r="B4195" s="136">
        <f>Ocorrências!B4191</f>
        <v>0</v>
      </c>
      <c r="C4195" s="136">
        <f>Ocorrências!C4191</f>
        <v>0</v>
      </c>
      <c r="D4195" s="136">
        <f>Ocorrências!D4191</f>
        <v>0</v>
      </c>
      <c r="E4195" s="136">
        <f>Ocorrências!E4191</f>
        <v>0</v>
      </c>
      <c r="F4195" s="136">
        <f>Ocorrências!F4191</f>
        <v>0</v>
      </c>
      <c r="G4195" s="135">
        <f>Ocorrências!A4191</f>
        <v>0</v>
      </c>
      <c r="H4195" s="136">
        <f>Ocorrências!H4191</f>
        <v>0</v>
      </c>
    </row>
    <row r="4196" spans="1:8" x14ac:dyDescent="0.2">
      <c r="A4196" s="156">
        <f>Ocorrências!G4192</f>
        <v>0</v>
      </c>
      <c r="B4196" s="136">
        <f>Ocorrências!B4192</f>
        <v>0</v>
      </c>
      <c r="C4196" s="136">
        <f>Ocorrências!C4192</f>
        <v>0</v>
      </c>
      <c r="D4196" s="136">
        <f>Ocorrências!D4192</f>
        <v>0</v>
      </c>
      <c r="E4196" s="136">
        <f>Ocorrências!E4192</f>
        <v>0</v>
      </c>
      <c r="F4196" s="136">
        <f>Ocorrências!F4192</f>
        <v>0</v>
      </c>
      <c r="G4196" s="135">
        <f>Ocorrências!A4192</f>
        <v>0</v>
      </c>
      <c r="H4196" s="136">
        <f>Ocorrências!H4192</f>
        <v>0</v>
      </c>
    </row>
    <row r="4197" spans="1:8" x14ac:dyDescent="0.2">
      <c r="A4197" s="156">
        <f>Ocorrências!G4193</f>
        <v>0</v>
      </c>
      <c r="B4197" s="136">
        <f>Ocorrências!B4193</f>
        <v>0</v>
      </c>
      <c r="C4197" s="136">
        <f>Ocorrências!C4193</f>
        <v>0</v>
      </c>
      <c r="D4197" s="136">
        <f>Ocorrências!D4193</f>
        <v>0</v>
      </c>
      <c r="E4197" s="136">
        <f>Ocorrências!E4193</f>
        <v>0</v>
      </c>
      <c r="F4197" s="136">
        <f>Ocorrências!F4193</f>
        <v>0</v>
      </c>
      <c r="G4197" s="135">
        <f>Ocorrências!A4193</f>
        <v>0</v>
      </c>
      <c r="H4197" s="136">
        <f>Ocorrências!H4193</f>
        <v>0</v>
      </c>
    </row>
    <row r="4198" spans="1:8" x14ac:dyDescent="0.2">
      <c r="A4198" s="156">
        <f>Ocorrências!G4194</f>
        <v>0</v>
      </c>
      <c r="B4198" s="136">
        <f>Ocorrências!B4194</f>
        <v>0</v>
      </c>
      <c r="C4198" s="136">
        <f>Ocorrências!C4194</f>
        <v>0</v>
      </c>
      <c r="D4198" s="136">
        <f>Ocorrências!D4194</f>
        <v>0</v>
      </c>
      <c r="E4198" s="136">
        <f>Ocorrências!E4194</f>
        <v>0</v>
      </c>
      <c r="F4198" s="136">
        <f>Ocorrências!F4194</f>
        <v>0</v>
      </c>
      <c r="G4198" s="135">
        <f>Ocorrências!A4194</f>
        <v>0</v>
      </c>
      <c r="H4198" s="136">
        <f>Ocorrências!H4194</f>
        <v>0</v>
      </c>
    </row>
    <row r="4199" spans="1:8" x14ac:dyDescent="0.2">
      <c r="A4199" s="156">
        <f>Ocorrências!G4195</f>
        <v>0</v>
      </c>
      <c r="B4199" s="136">
        <f>Ocorrências!B4195</f>
        <v>0</v>
      </c>
      <c r="C4199" s="136">
        <f>Ocorrências!C4195</f>
        <v>0</v>
      </c>
      <c r="D4199" s="136">
        <f>Ocorrências!D4195</f>
        <v>0</v>
      </c>
      <c r="E4199" s="136">
        <f>Ocorrências!E4195</f>
        <v>0</v>
      </c>
      <c r="F4199" s="136">
        <f>Ocorrências!F4195</f>
        <v>0</v>
      </c>
      <c r="G4199" s="135">
        <f>Ocorrências!A4195</f>
        <v>0</v>
      </c>
      <c r="H4199" s="136">
        <f>Ocorrências!H4195</f>
        <v>0</v>
      </c>
    </row>
    <row r="4200" spans="1:8" x14ac:dyDescent="0.2">
      <c r="A4200" s="156">
        <f>Ocorrências!G4196</f>
        <v>0</v>
      </c>
      <c r="B4200" s="136">
        <f>Ocorrências!B4196</f>
        <v>0</v>
      </c>
      <c r="C4200" s="136">
        <f>Ocorrências!C4196</f>
        <v>0</v>
      </c>
      <c r="D4200" s="136">
        <f>Ocorrências!D4196</f>
        <v>0</v>
      </c>
      <c r="E4200" s="136">
        <f>Ocorrências!E4196</f>
        <v>0</v>
      </c>
      <c r="F4200" s="136">
        <f>Ocorrências!F4196</f>
        <v>0</v>
      </c>
      <c r="G4200" s="135">
        <f>Ocorrências!A4196</f>
        <v>0</v>
      </c>
      <c r="H4200" s="136">
        <f>Ocorrências!H4196</f>
        <v>0</v>
      </c>
    </row>
    <row r="4201" spans="1:8" x14ac:dyDescent="0.2">
      <c r="A4201" s="156">
        <f>Ocorrências!G4197</f>
        <v>0</v>
      </c>
      <c r="B4201" s="136">
        <f>Ocorrências!B4197</f>
        <v>0</v>
      </c>
      <c r="C4201" s="136">
        <f>Ocorrências!C4197</f>
        <v>0</v>
      </c>
      <c r="D4201" s="136">
        <f>Ocorrências!D4197</f>
        <v>0</v>
      </c>
      <c r="E4201" s="136">
        <f>Ocorrências!E4197</f>
        <v>0</v>
      </c>
      <c r="F4201" s="136">
        <f>Ocorrências!F4197</f>
        <v>0</v>
      </c>
      <c r="G4201" s="135">
        <f>Ocorrências!A4197</f>
        <v>0</v>
      </c>
      <c r="H4201" s="136">
        <f>Ocorrências!H4197</f>
        <v>0</v>
      </c>
    </row>
    <row r="4202" spans="1:8" x14ac:dyDescent="0.2">
      <c r="A4202" s="156">
        <f>Ocorrências!G4198</f>
        <v>0</v>
      </c>
      <c r="B4202" s="136">
        <f>Ocorrências!B4198</f>
        <v>0</v>
      </c>
      <c r="C4202" s="136">
        <f>Ocorrências!C4198</f>
        <v>0</v>
      </c>
      <c r="D4202" s="136">
        <f>Ocorrências!D4198</f>
        <v>0</v>
      </c>
      <c r="E4202" s="136">
        <f>Ocorrências!E4198</f>
        <v>0</v>
      </c>
      <c r="F4202" s="136">
        <f>Ocorrências!F4198</f>
        <v>0</v>
      </c>
      <c r="G4202" s="135">
        <f>Ocorrências!A4198</f>
        <v>0</v>
      </c>
      <c r="H4202" s="136">
        <f>Ocorrências!H4198</f>
        <v>0</v>
      </c>
    </row>
    <row r="4203" spans="1:8" x14ac:dyDescent="0.2">
      <c r="A4203" s="156">
        <f>Ocorrências!G4199</f>
        <v>0</v>
      </c>
      <c r="B4203" s="136">
        <f>Ocorrências!B4199</f>
        <v>0</v>
      </c>
      <c r="C4203" s="136">
        <f>Ocorrências!C4199</f>
        <v>0</v>
      </c>
      <c r="D4203" s="136">
        <f>Ocorrências!D4199</f>
        <v>0</v>
      </c>
      <c r="E4203" s="136">
        <f>Ocorrências!E4199</f>
        <v>0</v>
      </c>
      <c r="F4203" s="136">
        <f>Ocorrências!F4199</f>
        <v>0</v>
      </c>
      <c r="G4203" s="135">
        <f>Ocorrências!A4199</f>
        <v>0</v>
      </c>
      <c r="H4203" s="136">
        <f>Ocorrências!H4199</f>
        <v>0</v>
      </c>
    </row>
    <row r="4204" spans="1:8" x14ac:dyDescent="0.2">
      <c r="A4204" s="156">
        <f>Ocorrências!G4200</f>
        <v>0</v>
      </c>
      <c r="B4204" s="136">
        <f>Ocorrências!B4200</f>
        <v>0</v>
      </c>
      <c r="C4204" s="136">
        <f>Ocorrências!C4200</f>
        <v>0</v>
      </c>
      <c r="D4204" s="136">
        <f>Ocorrências!D4200</f>
        <v>0</v>
      </c>
      <c r="E4204" s="136">
        <f>Ocorrências!E4200</f>
        <v>0</v>
      </c>
      <c r="F4204" s="136">
        <f>Ocorrências!F4200</f>
        <v>0</v>
      </c>
      <c r="G4204" s="135">
        <f>Ocorrências!A4200</f>
        <v>0</v>
      </c>
      <c r="H4204" s="136">
        <f>Ocorrências!H4200</f>
        <v>0</v>
      </c>
    </row>
    <row r="4205" spans="1:8" x14ac:dyDescent="0.2">
      <c r="A4205" s="156">
        <f>Ocorrências!G4201</f>
        <v>0</v>
      </c>
      <c r="B4205" s="136">
        <f>Ocorrências!B4201</f>
        <v>0</v>
      </c>
      <c r="C4205" s="136">
        <f>Ocorrências!C4201</f>
        <v>0</v>
      </c>
      <c r="D4205" s="136">
        <f>Ocorrências!D4201</f>
        <v>0</v>
      </c>
      <c r="E4205" s="136">
        <f>Ocorrências!E4201</f>
        <v>0</v>
      </c>
      <c r="F4205" s="136">
        <f>Ocorrências!F4201</f>
        <v>0</v>
      </c>
      <c r="G4205" s="135">
        <f>Ocorrências!A4201</f>
        <v>0</v>
      </c>
      <c r="H4205" s="136">
        <f>Ocorrências!H4201</f>
        <v>0</v>
      </c>
    </row>
    <row r="4206" spans="1:8" x14ac:dyDescent="0.2">
      <c r="A4206" s="156">
        <f>Ocorrências!G4202</f>
        <v>0</v>
      </c>
      <c r="B4206" s="136">
        <f>Ocorrências!B4202</f>
        <v>0</v>
      </c>
      <c r="C4206" s="136">
        <f>Ocorrências!C4202</f>
        <v>0</v>
      </c>
      <c r="D4206" s="136">
        <f>Ocorrências!D4202</f>
        <v>0</v>
      </c>
      <c r="E4206" s="136">
        <f>Ocorrências!E4202</f>
        <v>0</v>
      </c>
      <c r="F4206" s="136">
        <f>Ocorrências!F4202</f>
        <v>0</v>
      </c>
      <c r="G4206" s="135">
        <f>Ocorrências!A4202</f>
        <v>0</v>
      </c>
      <c r="H4206" s="136">
        <f>Ocorrências!H4202</f>
        <v>0</v>
      </c>
    </row>
    <row r="4207" spans="1:8" x14ac:dyDescent="0.2">
      <c r="A4207" s="156">
        <f>Ocorrências!G4203</f>
        <v>0</v>
      </c>
      <c r="B4207" s="136">
        <f>Ocorrências!B4203</f>
        <v>0</v>
      </c>
      <c r="C4207" s="136">
        <f>Ocorrências!C4203</f>
        <v>0</v>
      </c>
      <c r="D4207" s="136">
        <f>Ocorrências!D4203</f>
        <v>0</v>
      </c>
      <c r="E4207" s="136">
        <f>Ocorrências!E4203</f>
        <v>0</v>
      </c>
      <c r="F4207" s="136">
        <f>Ocorrências!F4203</f>
        <v>0</v>
      </c>
      <c r="G4207" s="135">
        <f>Ocorrências!A4203</f>
        <v>0</v>
      </c>
      <c r="H4207" s="136">
        <f>Ocorrências!H4203</f>
        <v>0</v>
      </c>
    </row>
    <row r="4208" spans="1:8" x14ac:dyDescent="0.2">
      <c r="A4208" s="156">
        <f>Ocorrências!G4204</f>
        <v>0</v>
      </c>
      <c r="B4208" s="136">
        <f>Ocorrências!B4204</f>
        <v>0</v>
      </c>
      <c r="C4208" s="136">
        <f>Ocorrências!C4204</f>
        <v>0</v>
      </c>
      <c r="D4208" s="136">
        <f>Ocorrências!D4204</f>
        <v>0</v>
      </c>
      <c r="E4208" s="136">
        <f>Ocorrências!E4204</f>
        <v>0</v>
      </c>
      <c r="F4208" s="136">
        <f>Ocorrências!F4204</f>
        <v>0</v>
      </c>
      <c r="G4208" s="135">
        <f>Ocorrências!A4204</f>
        <v>0</v>
      </c>
      <c r="H4208" s="136">
        <f>Ocorrências!H4204</f>
        <v>0</v>
      </c>
    </row>
    <row r="4209" spans="1:8" x14ac:dyDescent="0.2">
      <c r="A4209" s="156">
        <f>Ocorrências!G4205</f>
        <v>0</v>
      </c>
      <c r="B4209" s="136">
        <f>Ocorrências!B4205</f>
        <v>0</v>
      </c>
      <c r="C4209" s="136">
        <f>Ocorrências!C4205</f>
        <v>0</v>
      </c>
      <c r="D4209" s="136">
        <f>Ocorrências!D4205</f>
        <v>0</v>
      </c>
      <c r="E4209" s="136">
        <f>Ocorrências!E4205</f>
        <v>0</v>
      </c>
      <c r="F4209" s="136">
        <f>Ocorrências!F4205</f>
        <v>0</v>
      </c>
      <c r="G4209" s="135">
        <f>Ocorrências!A4205</f>
        <v>0</v>
      </c>
      <c r="H4209" s="136">
        <f>Ocorrências!H4205</f>
        <v>0</v>
      </c>
    </row>
    <row r="4210" spans="1:8" x14ac:dyDescent="0.2">
      <c r="A4210" s="156">
        <f>Ocorrências!G4206</f>
        <v>0</v>
      </c>
      <c r="B4210" s="136">
        <f>Ocorrências!B4206</f>
        <v>0</v>
      </c>
      <c r="C4210" s="136">
        <f>Ocorrências!C4206</f>
        <v>0</v>
      </c>
      <c r="D4210" s="136">
        <f>Ocorrências!D4206</f>
        <v>0</v>
      </c>
      <c r="E4210" s="136">
        <f>Ocorrências!E4206</f>
        <v>0</v>
      </c>
      <c r="F4210" s="136">
        <f>Ocorrências!F4206</f>
        <v>0</v>
      </c>
      <c r="G4210" s="135">
        <f>Ocorrências!A4206</f>
        <v>0</v>
      </c>
      <c r="H4210" s="136">
        <f>Ocorrências!H4206</f>
        <v>0</v>
      </c>
    </row>
    <row r="4211" spans="1:8" x14ac:dyDescent="0.2">
      <c r="A4211" s="156">
        <f>Ocorrências!G4207</f>
        <v>0</v>
      </c>
      <c r="B4211" s="136">
        <f>Ocorrências!B4207</f>
        <v>0</v>
      </c>
      <c r="C4211" s="136">
        <f>Ocorrências!C4207</f>
        <v>0</v>
      </c>
      <c r="D4211" s="136">
        <f>Ocorrências!D4207</f>
        <v>0</v>
      </c>
      <c r="E4211" s="136">
        <f>Ocorrências!E4207</f>
        <v>0</v>
      </c>
      <c r="F4211" s="136">
        <f>Ocorrências!F4207</f>
        <v>0</v>
      </c>
      <c r="G4211" s="135">
        <f>Ocorrências!A4207</f>
        <v>0</v>
      </c>
      <c r="H4211" s="136">
        <f>Ocorrências!H4207</f>
        <v>0</v>
      </c>
    </row>
    <row r="4212" spans="1:8" x14ac:dyDescent="0.2">
      <c r="A4212" s="156">
        <f>Ocorrências!G4208</f>
        <v>0</v>
      </c>
      <c r="B4212" s="136">
        <f>Ocorrências!B4208</f>
        <v>0</v>
      </c>
      <c r="C4212" s="136">
        <f>Ocorrências!C4208</f>
        <v>0</v>
      </c>
      <c r="D4212" s="136">
        <f>Ocorrências!D4208</f>
        <v>0</v>
      </c>
      <c r="E4212" s="136">
        <f>Ocorrências!E4208</f>
        <v>0</v>
      </c>
      <c r="F4212" s="136">
        <f>Ocorrências!F4208</f>
        <v>0</v>
      </c>
      <c r="G4212" s="135">
        <f>Ocorrências!A4208</f>
        <v>0</v>
      </c>
      <c r="H4212" s="136">
        <f>Ocorrências!H4208</f>
        <v>0</v>
      </c>
    </row>
    <row r="4213" spans="1:8" x14ac:dyDescent="0.2">
      <c r="A4213" s="156">
        <f>Ocorrências!G4209</f>
        <v>0</v>
      </c>
      <c r="B4213" s="136">
        <f>Ocorrências!B4209</f>
        <v>0</v>
      </c>
      <c r="C4213" s="136">
        <f>Ocorrências!C4209</f>
        <v>0</v>
      </c>
      <c r="D4213" s="136">
        <f>Ocorrências!D4209</f>
        <v>0</v>
      </c>
      <c r="E4213" s="136">
        <f>Ocorrências!E4209</f>
        <v>0</v>
      </c>
      <c r="F4213" s="136">
        <f>Ocorrências!F4209</f>
        <v>0</v>
      </c>
      <c r="G4213" s="135">
        <f>Ocorrências!A4209</f>
        <v>0</v>
      </c>
      <c r="H4213" s="136">
        <f>Ocorrências!H4209</f>
        <v>0</v>
      </c>
    </row>
    <row r="4214" spans="1:8" x14ac:dyDescent="0.2">
      <c r="A4214" s="156">
        <f>Ocorrências!G4210</f>
        <v>0</v>
      </c>
      <c r="B4214" s="136">
        <f>Ocorrências!B4210</f>
        <v>0</v>
      </c>
      <c r="C4214" s="136">
        <f>Ocorrências!C4210</f>
        <v>0</v>
      </c>
      <c r="D4214" s="136">
        <f>Ocorrências!D4210</f>
        <v>0</v>
      </c>
      <c r="E4214" s="136">
        <f>Ocorrências!E4210</f>
        <v>0</v>
      </c>
      <c r="F4214" s="136">
        <f>Ocorrências!F4210</f>
        <v>0</v>
      </c>
      <c r="G4214" s="135">
        <f>Ocorrências!A4210</f>
        <v>0</v>
      </c>
      <c r="H4214" s="136">
        <f>Ocorrências!H4210</f>
        <v>0</v>
      </c>
    </row>
    <row r="4215" spans="1:8" x14ac:dyDescent="0.2">
      <c r="A4215" s="156">
        <f>Ocorrências!G4211</f>
        <v>0</v>
      </c>
      <c r="B4215" s="136">
        <f>Ocorrências!B4211</f>
        <v>0</v>
      </c>
      <c r="C4215" s="136">
        <f>Ocorrências!C4211</f>
        <v>0</v>
      </c>
      <c r="D4215" s="136">
        <f>Ocorrências!D4211</f>
        <v>0</v>
      </c>
      <c r="E4215" s="136">
        <f>Ocorrências!E4211</f>
        <v>0</v>
      </c>
      <c r="F4215" s="136">
        <f>Ocorrências!F4211</f>
        <v>0</v>
      </c>
      <c r="G4215" s="135">
        <f>Ocorrências!A4211</f>
        <v>0</v>
      </c>
      <c r="H4215" s="136">
        <f>Ocorrências!H4211</f>
        <v>0</v>
      </c>
    </row>
    <row r="4216" spans="1:8" x14ac:dyDescent="0.2">
      <c r="A4216" s="156">
        <f>Ocorrências!G4212</f>
        <v>0</v>
      </c>
      <c r="B4216" s="136">
        <f>Ocorrências!B4212</f>
        <v>0</v>
      </c>
      <c r="C4216" s="136">
        <f>Ocorrências!C4212</f>
        <v>0</v>
      </c>
      <c r="D4216" s="136">
        <f>Ocorrências!D4212</f>
        <v>0</v>
      </c>
      <c r="E4216" s="136">
        <f>Ocorrências!E4212</f>
        <v>0</v>
      </c>
      <c r="F4216" s="136">
        <f>Ocorrências!F4212</f>
        <v>0</v>
      </c>
      <c r="G4216" s="135">
        <f>Ocorrências!A4212</f>
        <v>0</v>
      </c>
      <c r="H4216" s="136">
        <f>Ocorrências!H4212</f>
        <v>0</v>
      </c>
    </row>
    <row r="4217" spans="1:8" x14ac:dyDescent="0.2">
      <c r="A4217" s="156">
        <f>Ocorrências!G4213</f>
        <v>0</v>
      </c>
      <c r="B4217" s="136">
        <f>Ocorrências!B4213</f>
        <v>0</v>
      </c>
      <c r="C4217" s="136">
        <f>Ocorrências!C4213</f>
        <v>0</v>
      </c>
      <c r="D4217" s="136">
        <f>Ocorrências!D4213</f>
        <v>0</v>
      </c>
      <c r="E4217" s="136">
        <f>Ocorrências!E4213</f>
        <v>0</v>
      </c>
      <c r="F4217" s="136">
        <f>Ocorrências!F4213</f>
        <v>0</v>
      </c>
      <c r="G4217" s="135">
        <f>Ocorrências!A4213</f>
        <v>0</v>
      </c>
      <c r="H4217" s="136">
        <f>Ocorrências!H4213</f>
        <v>0</v>
      </c>
    </row>
    <row r="4218" spans="1:8" x14ac:dyDescent="0.2">
      <c r="A4218" s="156">
        <f>Ocorrências!G4214</f>
        <v>0</v>
      </c>
      <c r="B4218" s="136">
        <f>Ocorrências!B4214</f>
        <v>0</v>
      </c>
      <c r="C4218" s="136">
        <f>Ocorrências!C4214</f>
        <v>0</v>
      </c>
      <c r="D4218" s="136">
        <f>Ocorrências!D4214</f>
        <v>0</v>
      </c>
      <c r="E4218" s="136">
        <f>Ocorrências!E4214</f>
        <v>0</v>
      </c>
      <c r="F4218" s="136">
        <f>Ocorrências!F4214</f>
        <v>0</v>
      </c>
      <c r="G4218" s="135">
        <f>Ocorrências!A4214</f>
        <v>0</v>
      </c>
      <c r="H4218" s="136">
        <f>Ocorrências!H4214</f>
        <v>0</v>
      </c>
    </row>
    <row r="4219" spans="1:8" x14ac:dyDescent="0.2">
      <c r="A4219" s="156">
        <f>Ocorrências!G4215</f>
        <v>0</v>
      </c>
      <c r="B4219" s="136">
        <f>Ocorrências!B4215</f>
        <v>0</v>
      </c>
      <c r="C4219" s="136">
        <f>Ocorrências!C4215</f>
        <v>0</v>
      </c>
      <c r="D4219" s="136">
        <f>Ocorrências!D4215</f>
        <v>0</v>
      </c>
      <c r="E4219" s="136">
        <f>Ocorrências!E4215</f>
        <v>0</v>
      </c>
      <c r="F4219" s="136">
        <f>Ocorrências!F4215</f>
        <v>0</v>
      </c>
      <c r="G4219" s="135">
        <f>Ocorrências!A4215</f>
        <v>0</v>
      </c>
      <c r="H4219" s="136">
        <f>Ocorrências!H4215</f>
        <v>0</v>
      </c>
    </row>
    <row r="4220" spans="1:8" x14ac:dyDescent="0.2">
      <c r="A4220" s="156">
        <f>Ocorrências!G4216</f>
        <v>0</v>
      </c>
      <c r="B4220" s="136">
        <f>Ocorrências!B4216</f>
        <v>0</v>
      </c>
      <c r="C4220" s="136">
        <f>Ocorrências!C4216</f>
        <v>0</v>
      </c>
      <c r="D4220" s="136">
        <f>Ocorrências!D4216</f>
        <v>0</v>
      </c>
      <c r="E4220" s="136">
        <f>Ocorrências!E4216</f>
        <v>0</v>
      </c>
      <c r="F4220" s="136">
        <f>Ocorrências!F4216</f>
        <v>0</v>
      </c>
      <c r="G4220" s="135">
        <f>Ocorrências!A4216</f>
        <v>0</v>
      </c>
      <c r="H4220" s="136">
        <f>Ocorrências!H4216</f>
        <v>0</v>
      </c>
    </row>
    <row r="4221" spans="1:8" x14ac:dyDescent="0.2">
      <c r="A4221" s="156">
        <f>Ocorrências!G4217</f>
        <v>0</v>
      </c>
      <c r="B4221" s="136">
        <f>Ocorrências!B4217</f>
        <v>0</v>
      </c>
      <c r="C4221" s="136">
        <f>Ocorrências!C4217</f>
        <v>0</v>
      </c>
      <c r="D4221" s="136">
        <f>Ocorrências!D4217</f>
        <v>0</v>
      </c>
      <c r="E4221" s="136">
        <f>Ocorrências!E4217</f>
        <v>0</v>
      </c>
      <c r="F4221" s="136">
        <f>Ocorrências!F4217</f>
        <v>0</v>
      </c>
      <c r="G4221" s="135">
        <f>Ocorrências!A4217</f>
        <v>0</v>
      </c>
      <c r="H4221" s="136">
        <f>Ocorrências!H4217</f>
        <v>0</v>
      </c>
    </row>
    <row r="4222" spans="1:8" x14ac:dyDescent="0.2">
      <c r="A4222" s="156">
        <f>Ocorrências!G4218</f>
        <v>0</v>
      </c>
      <c r="B4222" s="136">
        <f>Ocorrências!B4218</f>
        <v>0</v>
      </c>
      <c r="C4222" s="136">
        <f>Ocorrências!C4218</f>
        <v>0</v>
      </c>
      <c r="D4222" s="136">
        <f>Ocorrências!D4218</f>
        <v>0</v>
      </c>
      <c r="E4222" s="136">
        <f>Ocorrências!E4218</f>
        <v>0</v>
      </c>
      <c r="F4222" s="136">
        <f>Ocorrências!F4218</f>
        <v>0</v>
      </c>
      <c r="G4222" s="135">
        <f>Ocorrências!A4218</f>
        <v>0</v>
      </c>
      <c r="H4222" s="136">
        <f>Ocorrências!H4218</f>
        <v>0</v>
      </c>
    </row>
    <row r="4223" spans="1:8" x14ac:dyDescent="0.2">
      <c r="A4223" s="156">
        <f>Ocorrências!G4219</f>
        <v>0</v>
      </c>
      <c r="B4223" s="136">
        <f>Ocorrências!B4219</f>
        <v>0</v>
      </c>
      <c r="C4223" s="136">
        <f>Ocorrências!C4219</f>
        <v>0</v>
      </c>
      <c r="D4223" s="136">
        <f>Ocorrências!D4219</f>
        <v>0</v>
      </c>
      <c r="E4223" s="136">
        <f>Ocorrências!E4219</f>
        <v>0</v>
      </c>
      <c r="F4223" s="136">
        <f>Ocorrências!F4219</f>
        <v>0</v>
      </c>
      <c r="G4223" s="135">
        <f>Ocorrências!A4219</f>
        <v>0</v>
      </c>
      <c r="H4223" s="136">
        <f>Ocorrências!H4219</f>
        <v>0</v>
      </c>
    </row>
    <row r="4224" spans="1:8" x14ac:dyDescent="0.2">
      <c r="A4224" s="156">
        <f>Ocorrências!G4220</f>
        <v>0</v>
      </c>
      <c r="B4224" s="136">
        <f>Ocorrências!B4220</f>
        <v>0</v>
      </c>
      <c r="C4224" s="136">
        <f>Ocorrências!C4220</f>
        <v>0</v>
      </c>
      <c r="D4224" s="136">
        <f>Ocorrências!D4220</f>
        <v>0</v>
      </c>
      <c r="E4224" s="136">
        <f>Ocorrências!E4220</f>
        <v>0</v>
      </c>
      <c r="F4224" s="136">
        <f>Ocorrências!F4220</f>
        <v>0</v>
      </c>
      <c r="G4224" s="135">
        <f>Ocorrências!A4220</f>
        <v>0</v>
      </c>
      <c r="H4224" s="136">
        <f>Ocorrências!H4220</f>
        <v>0</v>
      </c>
    </row>
    <row r="4225" spans="1:8" x14ac:dyDescent="0.2">
      <c r="A4225" s="156">
        <f>Ocorrências!G4221</f>
        <v>0</v>
      </c>
      <c r="B4225" s="136">
        <f>Ocorrências!B4221</f>
        <v>0</v>
      </c>
      <c r="C4225" s="136">
        <f>Ocorrências!C4221</f>
        <v>0</v>
      </c>
      <c r="D4225" s="136">
        <f>Ocorrências!D4221</f>
        <v>0</v>
      </c>
      <c r="E4225" s="136">
        <f>Ocorrências!E4221</f>
        <v>0</v>
      </c>
      <c r="F4225" s="136">
        <f>Ocorrências!F4221</f>
        <v>0</v>
      </c>
      <c r="G4225" s="135">
        <f>Ocorrências!A4221</f>
        <v>0</v>
      </c>
      <c r="H4225" s="136">
        <f>Ocorrências!H4221</f>
        <v>0</v>
      </c>
    </row>
    <row r="4226" spans="1:8" x14ac:dyDescent="0.2">
      <c r="A4226" s="156">
        <f>Ocorrências!G4222</f>
        <v>0</v>
      </c>
      <c r="B4226" s="136">
        <f>Ocorrências!B4222</f>
        <v>0</v>
      </c>
      <c r="C4226" s="136">
        <f>Ocorrências!C4222</f>
        <v>0</v>
      </c>
      <c r="D4226" s="136">
        <f>Ocorrências!D4222</f>
        <v>0</v>
      </c>
      <c r="E4226" s="136">
        <f>Ocorrências!E4222</f>
        <v>0</v>
      </c>
      <c r="F4226" s="136">
        <f>Ocorrências!F4222</f>
        <v>0</v>
      </c>
      <c r="G4226" s="135">
        <f>Ocorrências!A4222</f>
        <v>0</v>
      </c>
      <c r="H4226" s="136">
        <f>Ocorrências!H4222</f>
        <v>0</v>
      </c>
    </row>
    <row r="4227" spans="1:8" x14ac:dyDescent="0.2">
      <c r="A4227" s="156">
        <f>Ocorrências!G4223</f>
        <v>0</v>
      </c>
      <c r="B4227" s="136">
        <f>Ocorrências!B4223</f>
        <v>0</v>
      </c>
      <c r="C4227" s="136">
        <f>Ocorrências!C4223</f>
        <v>0</v>
      </c>
      <c r="D4227" s="136">
        <f>Ocorrências!D4223</f>
        <v>0</v>
      </c>
      <c r="E4227" s="136">
        <f>Ocorrências!E4223</f>
        <v>0</v>
      </c>
      <c r="F4227" s="136">
        <f>Ocorrências!F4223</f>
        <v>0</v>
      </c>
      <c r="G4227" s="135">
        <f>Ocorrências!A4223</f>
        <v>0</v>
      </c>
      <c r="H4227" s="136">
        <f>Ocorrências!H4223</f>
        <v>0</v>
      </c>
    </row>
    <row r="4228" spans="1:8" x14ac:dyDescent="0.2">
      <c r="A4228" s="156">
        <f>Ocorrências!G4224</f>
        <v>0</v>
      </c>
      <c r="B4228" s="136">
        <f>Ocorrências!B4224</f>
        <v>0</v>
      </c>
      <c r="C4228" s="136">
        <f>Ocorrências!C4224</f>
        <v>0</v>
      </c>
      <c r="D4228" s="136">
        <f>Ocorrências!D4224</f>
        <v>0</v>
      </c>
      <c r="E4228" s="136">
        <f>Ocorrências!E4224</f>
        <v>0</v>
      </c>
      <c r="F4228" s="136">
        <f>Ocorrências!F4224</f>
        <v>0</v>
      </c>
      <c r="G4228" s="135">
        <f>Ocorrências!A4224</f>
        <v>0</v>
      </c>
      <c r="H4228" s="136">
        <f>Ocorrências!H4224</f>
        <v>0</v>
      </c>
    </row>
    <row r="4229" spans="1:8" x14ac:dyDescent="0.2">
      <c r="A4229" s="156">
        <f>Ocorrências!G4225</f>
        <v>0</v>
      </c>
      <c r="B4229" s="136">
        <f>Ocorrências!B4225</f>
        <v>0</v>
      </c>
      <c r="C4229" s="136">
        <f>Ocorrências!C4225</f>
        <v>0</v>
      </c>
      <c r="D4229" s="136">
        <f>Ocorrências!D4225</f>
        <v>0</v>
      </c>
      <c r="E4229" s="136">
        <f>Ocorrências!E4225</f>
        <v>0</v>
      </c>
      <c r="F4229" s="136">
        <f>Ocorrências!F4225</f>
        <v>0</v>
      </c>
      <c r="G4229" s="135">
        <f>Ocorrências!A4225</f>
        <v>0</v>
      </c>
      <c r="H4229" s="136">
        <f>Ocorrências!H4225</f>
        <v>0</v>
      </c>
    </row>
    <row r="4230" spans="1:8" x14ac:dyDescent="0.2">
      <c r="A4230" s="156">
        <f>Ocorrências!G4226</f>
        <v>0</v>
      </c>
      <c r="B4230" s="136">
        <f>Ocorrências!B4226</f>
        <v>0</v>
      </c>
      <c r="C4230" s="136">
        <f>Ocorrências!C4226</f>
        <v>0</v>
      </c>
      <c r="D4230" s="136">
        <f>Ocorrências!D4226</f>
        <v>0</v>
      </c>
      <c r="E4230" s="136">
        <f>Ocorrências!E4226</f>
        <v>0</v>
      </c>
      <c r="F4230" s="136">
        <f>Ocorrências!F4226</f>
        <v>0</v>
      </c>
      <c r="G4230" s="135">
        <f>Ocorrências!A4226</f>
        <v>0</v>
      </c>
      <c r="H4230" s="136">
        <f>Ocorrências!H4226</f>
        <v>0</v>
      </c>
    </row>
    <row r="4231" spans="1:8" x14ac:dyDescent="0.2">
      <c r="A4231" s="156">
        <f>Ocorrências!G4227</f>
        <v>0</v>
      </c>
      <c r="B4231" s="136">
        <f>Ocorrências!B4227</f>
        <v>0</v>
      </c>
      <c r="C4231" s="136">
        <f>Ocorrências!C4227</f>
        <v>0</v>
      </c>
      <c r="D4231" s="136">
        <f>Ocorrências!D4227</f>
        <v>0</v>
      </c>
      <c r="E4231" s="136">
        <f>Ocorrências!E4227</f>
        <v>0</v>
      </c>
      <c r="F4231" s="136">
        <f>Ocorrências!F4227</f>
        <v>0</v>
      </c>
      <c r="G4231" s="135">
        <f>Ocorrências!A4227</f>
        <v>0</v>
      </c>
      <c r="H4231" s="136">
        <f>Ocorrências!H4227</f>
        <v>0</v>
      </c>
    </row>
    <row r="4232" spans="1:8" x14ac:dyDescent="0.2">
      <c r="A4232" s="156">
        <f>Ocorrências!G4228</f>
        <v>0</v>
      </c>
      <c r="B4232" s="136">
        <f>Ocorrências!B4228</f>
        <v>0</v>
      </c>
      <c r="C4232" s="136">
        <f>Ocorrências!C4228</f>
        <v>0</v>
      </c>
      <c r="D4232" s="136">
        <f>Ocorrências!D4228</f>
        <v>0</v>
      </c>
      <c r="E4232" s="136">
        <f>Ocorrências!E4228</f>
        <v>0</v>
      </c>
      <c r="F4232" s="136">
        <f>Ocorrências!F4228</f>
        <v>0</v>
      </c>
      <c r="G4232" s="135">
        <f>Ocorrências!A4228</f>
        <v>0</v>
      </c>
      <c r="H4232" s="136">
        <f>Ocorrências!H4228</f>
        <v>0</v>
      </c>
    </row>
    <row r="4233" spans="1:8" x14ac:dyDescent="0.2">
      <c r="A4233" s="156">
        <f>Ocorrências!G4229</f>
        <v>0</v>
      </c>
      <c r="B4233" s="136">
        <f>Ocorrências!B4229</f>
        <v>0</v>
      </c>
      <c r="C4233" s="136">
        <f>Ocorrências!C4229</f>
        <v>0</v>
      </c>
      <c r="D4233" s="136">
        <f>Ocorrências!D4229</f>
        <v>0</v>
      </c>
      <c r="E4233" s="136">
        <f>Ocorrências!E4229</f>
        <v>0</v>
      </c>
      <c r="F4233" s="136">
        <f>Ocorrências!F4229</f>
        <v>0</v>
      </c>
      <c r="G4233" s="135">
        <f>Ocorrências!A4229</f>
        <v>0</v>
      </c>
      <c r="H4233" s="136">
        <f>Ocorrências!H4229</f>
        <v>0</v>
      </c>
    </row>
    <row r="4234" spans="1:8" x14ac:dyDescent="0.2">
      <c r="A4234" s="156">
        <f>Ocorrências!G4230</f>
        <v>0</v>
      </c>
      <c r="B4234" s="136">
        <f>Ocorrências!B4230</f>
        <v>0</v>
      </c>
      <c r="C4234" s="136">
        <f>Ocorrências!C4230</f>
        <v>0</v>
      </c>
      <c r="D4234" s="136">
        <f>Ocorrências!D4230</f>
        <v>0</v>
      </c>
      <c r="E4234" s="136">
        <f>Ocorrências!E4230</f>
        <v>0</v>
      </c>
      <c r="F4234" s="136">
        <f>Ocorrências!F4230</f>
        <v>0</v>
      </c>
      <c r="G4234" s="135">
        <f>Ocorrências!A4230</f>
        <v>0</v>
      </c>
      <c r="H4234" s="136">
        <f>Ocorrências!H4230</f>
        <v>0</v>
      </c>
    </row>
    <row r="4235" spans="1:8" x14ac:dyDescent="0.2">
      <c r="A4235" s="156">
        <f>Ocorrências!G4231</f>
        <v>0</v>
      </c>
      <c r="B4235" s="136">
        <f>Ocorrências!B4231</f>
        <v>0</v>
      </c>
      <c r="C4235" s="136">
        <f>Ocorrências!C4231</f>
        <v>0</v>
      </c>
      <c r="D4235" s="136">
        <f>Ocorrências!D4231</f>
        <v>0</v>
      </c>
      <c r="E4235" s="136">
        <f>Ocorrências!E4231</f>
        <v>0</v>
      </c>
      <c r="F4235" s="136">
        <f>Ocorrências!F4231</f>
        <v>0</v>
      </c>
      <c r="G4235" s="135">
        <f>Ocorrências!A4231</f>
        <v>0</v>
      </c>
      <c r="H4235" s="136">
        <f>Ocorrências!H4231</f>
        <v>0</v>
      </c>
    </row>
    <row r="4236" spans="1:8" x14ac:dyDescent="0.2">
      <c r="A4236" s="156">
        <f>Ocorrências!G4232</f>
        <v>0</v>
      </c>
      <c r="B4236" s="136">
        <f>Ocorrências!B4232</f>
        <v>0</v>
      </c>
      <c r="C4236" s="136">
        <f>Ocorrências!C4232</f>
        <v>0</v>
      </c>
      <c r="D4236" s="136">
        <f>Ocorrências!D4232</f>
        <v>0</v>
      </c>
      <c r="E4236" s="136">
        <f>Ocorrências!E4232</f>
        <v>0</v>
      </c>
      <c r="F4236" s="136">
        <f>Ocorrências!F4232</f>
        <v>0</v>
      </c>
      <c r="G4236" s="135">
        <f>Ocorrências!A4232</f>
        <v>0</v>
      </c>
      <c r="H4236" s="136">
        <f>Ocorrências!H4232</f>
        <v>0</v>
      </c>
    </row>
    <row r="4237" spans="1:8" x14ac:dyDescent="0.2">
      <c r="A4237" s="156">
        <f>Ocorrências!G4233</f>
        <v>0</v>
      </c>
      <c r="B4237" s="136">
        <f>Ocorrências!B4233</f>
        <v>0</v>
      </c>
      <c r="C4237" s="136">
        <f>Ocorrências!C4233</f>
        <v>0</v>
      </c>
      <c r="D4237" s="136">
        <f>Ocorrências!D4233</f>
        <v>0</v>
      </c>
      <c r="E4237" s="136">
        <f>Ocorrências!E4233</f>
        <v>0</v>
      </c>
      <c r="F4237" s="136">
        <f>Ocorrências!F4233</f>
        <v>0</v>
      </c>
      <c r="G4237" s="135">
        <f>Ocorrências!A4233</f>
        <v>0</v>
      </c>
      <c r="H4237" s="136">
        <f>Ocorrências!H4233</f>
        <v>0</v>
      </c>
    </row>
    <row r="4238" spans="1:8" x14ac:dyDescent="0.2">
      <c r="A4238" s="156">
        <f>Ocorrências!G4234</f>
        <v>0</v>
      </c>
      <c r="B4238" s="136">
        <f>Ocorrências!B4234</f>
        <v>0</v>
      </c>
      <c r="C4238" s="136">
        <f>Ocorrências!C4234</f>
        <v>0</v>
      </c>
      <c r="D4238" s="136">
        <f>Ocorrências!D4234</f>
        <v>0</v>
      </c>
      <c r="E4238" s="136">
        <f>Ocorrências!E4234</f>
        <v>0</v>
      </c>
      <c r="F4238" s="136">
        <f>Ocorrências!F4234</f>
        <v>0</v>
      </c>
      <c r="G4238" s="135">
        <f>Ocorrências!A4234</f>
        <v>0</v>
      </c>
      <c r="H4238" s="136">
        <f>Ocorrências!H4234</f>
        <v>0</v>
      </c>
    </row>
    <row r="4239" spans="1:8" x14ac:dyDescent="0.2">
      <c r="A4239" s="156">
        <f>Ocorrências!G4235</f>
        <v>0</v>
      </c>
      <c r="B4239" s="136">
        <f>Ocorrências!B4235</f>
        <v>0</v>
      </c>
      <c r="C4239" s="136">
        <f>Ocorrências!C4235</f>
        <v>0</v>
      </c>
      <c r="D4239" s="136">
        <f>Ocorrências!D4235</f>
        <v>0</v>
      </c>
      <c r="E4239" s="136">
        <f>Ocorrências!E4235</f>
        <v>0</v>
      </c>
      <c r="F4239" s="136">
        <f>Ocorrências!F4235</f>
        <v>0</v>
      </c>
      <c r="G4239" s="135">
        <f>Ocorrências!A4235</f>
        <v>0</v>
      </c>
      <c r="H4239" s="136">
        <f>Ocorrências!H4235</f>
        <v>0</v>
      </c>
    </row>
    <row r="4240" spans="1:8" x14ac:dyDescent="0.2">
      <c r="A4240" s="156">
        <f>Ocorrências!G4236</f>
        <v>0</v>
      </c>
      <c r="B4240" s="136">
        <f>Ocorrências!B4236</f>
        <v>0</v>
      </c>
      <c r="C4240" s="136">
        <f>Ocorrências!C4236</f>
        <v>0</v>
      </c>
      <c r="D4240" s="136">
        <f>Ocorrências!D4236</f>
        <v>0</v>
      </c>
      <c r="E4240" s="136">
        <f>Ocorrências!E4236</f>
        <v>0</v>
      </c>
      <c r="F4240" s="136">
        <f>Ocorrências!F4236</f>
        <v>0</v>
      </c>
      <c r="G4240" s="135">
        <f>Ocorrências!A4236</f>
        <v>0</v>
      </c>
      <c r="H4240" s="136">
        <f>Ocorrências!H4236</f>
        <v>0</v>
      </c>
    </row>
    <row r="4241" spans="1:8" x14ac:dyDescent="0.2">
      <c r="A4241" s="156">
        <f>Ocorrências!G4237</f>
        <v>0</v>
      </c>
      <c r="B4241" s="136">
        <f>Ocorrências!B4237</f>
        <v>0</v>
      </c>
      <c r="C4241" s="136">
        <f>Ocorrências!C4237</f>
        <v>0</v>
      </c>
      <c r="D4241" s="136">
        <f>Ocorrências!D4237</f>
        <v>0</v>
      </c>
      <c r="E4241" s="136">
        <f>Ocorrências!E4237</f>
        <v>0</v>
      </c>
      <c r="F4241" s="136">
        <f>Ocorrências!F4237</f>
        <v>0</v>
      </c>
      <c r="G4241" s="135">
        <f>Ocorrências!A4237</f>
        <v>0</v>
      </c>
      <c r="H4241" s="136">
        <f>Ocorrências!H4237</f>
        <v>0</v>
      </c>
    </row>
    <row r="4242" spans="1:8" x14ac:dyDescent="0.2">
      <c r="A4242" s="156">
        <f>Ocorrências!G4238</f>
        <v>0</v>
      </c>
      <c r="B4242" s="136">
        <f>Ocorrências!B4238</f>
        <v>0</v>
      </c>
      <c r="C4242" s="136">
        <f>Ocorrências!C4238</f>
        <v>0</v>
      </c>
      <c r="D4242" s="136">
        <f>Ocorrências!D4238</f>
        <v>0</v>
      </c>
      <c r="E4242" s="136">
        <f>Ocorrências!E4238</f>
        <v>0</v>
      </c>
      <c r="F4242" s="136">
        <f>Ocorrências!F4238</f>
        <v>0</v>
      </c>
      <c r="G4242" s="135">
        <f>Ocorrências!A4238</f>
        <v>0</v>
      </c>
      <c r="H4242" s="136">
        <f>Ocorrências!H4238</f>
        <v>0</v>
      </c>
    </row>
    <row r="4243" spans="1:8" x14ac:dyDescent="0.2">
      <c r="A4243" s="156">
        <f>Ocorrências!G4239</f>
        <v>0</v>
      </c>
      <c r="B4243" s="136">
        <f>Ocorrências!B4239</f>
        <v>0</v>
      </c>
      <c r="C4243" s="136">
        <f>Ocorrências!C4239</f>
        <v>0</v>
      </c>
      <c r="D4243" s="136">
        <f>Ocorrências!D4239</f>
        <v>0</v>
      </c>
      <c r="E4243" s="136">
        <f>Ocorrências!E4239</f>
        <v>0</v>
      </c>
      <c r="F4243" s="136">
        <f>Ocorrências!F4239</f>
        <v>0</v>
      </c>
      <c r="G4243" s="135">
        <f>Ocorrências!A4239</f>
        <v>0</v>
      </c>
      <c r="H4243" s="136">
        <f>Ocorrências!H4239</f>
        <v>0</v>
      </c>
    </row>
    <row r="4244" spans="1:8" x14ac:dyDescent="0.2">
      <c r="A4244" s="156">
        <f>Ocorrências!G4240</f>
        <v>0</v>
      </c>
      <c r="B4244" s="136">
        <f>Ocorrências!B4240</f>
        <v>0</v>
      </c>
      <c r="C4244" s="136">
        <f>Ocorrências!C4240</f>
        <v>0</v>
      </c>
      <c r="D4244" s="136">
        <f>Ocorrências!D4240</f>
        <v>0</v>
      </c>
      <c r="E4244" s="136">
        <f>Ocorrências!E4240</f>
        <v>0</v>
      </c>
      <c r="F4244" s="136">
        <f>Ocorrências!F4240</f>
        <v>0</v>
      </c>
      <c r="G4244" s="135">
        <f>Ocorrências!A4240</f>
        <v>0</v>
      </c>
      <c r="H4244" s="136">
        <f>Ocorrências!H4240</f>
        <v>0</v>
      </c>
    </row>
    <row r="4245" spans="1:8" x14ac:dyDescent="0.2">
      <c r="A4245" s="156">
        <f>Ocorrências!G4241</f>
        <v>0</v>
      </c>
      <c r="B4245" s="136">
        <f>Ocorrências!B4241</f>
        <v>0</v>
      </c>
      <c r="C4245" s="136">
        <f>Ocorrências!C4241</f>
        <v>0</v>
      </c>
      <c r="D4245" s="136">
        <f>Ocorrências!D4241</f>
        <v>0</v>
      </c>
      <c r="E4245" s="136">
        <f>Ocorrências!E4241</f>
        <v>0</v>
      </c>
      <c r="F4245" s="136">
        <f>Ocorrências!F4241</f>
        <v>0</v>
      </c>
      <c r="G4245" s="135">
        <f>Ocorrências!A4241</f>
        <v>0</v>
      </c>
      <c r="H4245" s="136">
        <f>Ocorrências!H4241</f>
        <v>0</v>
      </c>
    </row>
    <row r="4246" spans="1:8" x14ac:dyDescent="0.2">
      <c r="A4246" s="156">
        <f>Ocorrências!G4242</f>
        <v>0</v>
      </c>
      <c r="B4246" s="136">
        <f>Ocorrências!B4242</f>
        <v>0</v>
      </c>
      <c r="C4246" s="136">
        <f>Ocorrências!C4242</f>
        <v>0</v>
      </c>
      <c r="D4246" s="136">
        <f>Ocorrências!D4242</f>
        <v>0</v>
      </c>
      <c r="E4246" s="136">
        <f>Ocorrências!E4242</f>
        <v>0</v>
      </c>
      <c r="F4246" s="136">
        <f>Ocorrências!F4242</f>
        <v>0</v>
      </c>
      <c r="G4246" s="135">
        <f>Ocorrências!A4242</f>
        <v>0</v>
      </c>
      <c r="H4246" s="136">
        <f>Ocorrências!H4242</f>
        <v>0</v>
      </c>
    </row>
    <row r="4247" spans="1:8" x14ac:dyDescent="0.2">
      <c r="A4247" s="156">
        <f>Ocorrências!G4243</f>
        <v>0</v>
      </c>
      <c r="B4247" s="136">
        <f>Ocorrências!B4243</f>
        <v>0</v>
      </c>
      <c r="C4247" s="136">
        <f>Ocorrências!C4243</f>
        <v>0</v>
      </c>
      <c r="D4247" s="136">
        <f>Ocorrências!D4243</f>
        <v>0</v>
      </c>
      <c r="E4247" s="136">
        <f>Ocorrências!E4243</f>
        <v>0</v>
      </c>
      <c r="F4247" s="136">
        <f>Ocorrências!F4243</f>
        <v>0</v>
      </c>
      <c r="G4247" s="135">
        <f>Ocorrências!A4243</f>
        <v>0</v>
      </c>
      <c r="H4247" s="136">
        <f>Ocorrências!H4243</f>
        <v>0</v>
      </c>
    </row>
    <row r="4248" spans="1:8" x14ac:dyDescent="0.2">
      <c r="A4248" s="156">
        <f>Ocorrências!G4244</f>
        <v>0</v>
      </c>
      <c r="B4248" s="136">
        <f>Ocorrências!B4244</f>
        <v>0</v>
      </c>
      <c r="C4248" s="136">
        <f>Ocorrências!C4244</f>
        <v>0</v>
      </c>
      <c r="D4248" s="136">
        <f>Ocorrências!D4244</f>
        <v>0</v>
      </c>
      <c r="E4248" s="136">
        <f>Ocorrências!E4244</f>
        <v>0</v>
      </c>
      <c r="F4248" s="136">
        <f>Ocorrências!F4244</f>
        <v>0</v>
      </c>
      <c r="G4248" s="135">
        <f>Ocorrências!A4244</f>
        <v>0</v>
      </c>
      <c r="H4248" s="136">
        <f>Ocorrências!H4244</f>
        <v>0</v>
      </c>
    </row>
    <row r="4249" spans="1:8" x14ac:dyDescent="0.2">
      <c r="A4249" s="156">
        <f>Ocorrências!G4245</f>
        <v>0</v>
      </c>
      <c r="B4249" s="136">
        <f>Ocorrências!B4245</f>
        <v>0</v>
      </c>
      <c r="C4249" s="136">
        <f>Ocorrências!C4245</f>
        <v>0</v>
      </c>
      <c r="D4249" s="136">
        <f>Ocorrências!D4245</f>
        <v>0</v>
      </c>
      <c r="E4249" s="136">
        <f>Ocorrências!E4245</f>
        <v>0</v>
      </c>
      <c r="F4249" s="136">
        <f>Ocorrências!F4245</f>
        <v>0</v>
      </c>
      <c r="G4249" s="135">
        <f>Ocorrências!A4245</f>
        <v>0</v>
      </c>
      <c r="H4249" s="136">
        <f>Ocorrências!H4245</f>
        <v>0</v>
      </c>
    </row>
    <row r="4250" spans="1:8" x14ac:dyDescent="0.2">
      <c r="A4250" s="156">
        <f>Ocorrências!G4246</f>
        <v>0</v>
      </c>
      <c r="B4250" s="136">
        <f>Ocorrências!B4246</f>
        <v>0</v>
      </c>
      <c r="C4250" s="136">
        <f>Ocorrências!C4246</f>
        <v>0</v>
      </c>
      <c r="D4250" s="136">
        <f>Ocorrências!D4246</f>
        <v>0</v>
      </c>
      <c r="E4250" s="136">
        <f>Ocorrências!E4246</f>
        <v>0</v>
      </c>
      <c r="F4250" s="136">
        <f>Ocorrências!F4246</f>
        <v>0</v>
      </c>
      <c r="G4250" s="135">
        <f>Ocorrências!A4246</f>
        <v>0</v>
      </c>
      <c r="H4250" s="136">
        <f>Ocorrências!H4246</f>
        <v>0</v>
      </c>
    </row>
    <row r="4251" spans="1:8" x14ac:dyDescent="0.2">
      <c r="A4251" s="156">
        <f>Ocorrências!G4247</f>
        <v>0</v>
      </c>
      <c r="B4251" s="136">
        <f>Ocorrências!B4247</f>
        <v>0</v>
      </c>
      <c r="C4251" s="136">
        <f>Ocorrências!C4247</f>
        <v>0</v>
      </c>
      <c r="D4251" s="136">
        <f>Ocorrências!D4247</f>
        <v>0</v>
      </c>
      <c r="E4251" s="136">
        <f>Ocorrências!E4247</f>
        <v>0</v>
      </c>
      <c r="F4251" s="136">
        <f>Ocorrências!F4247</f>
        <v>0</v>
      </c>
      <c r="G4251" s="135">
        <f>Ocorrências!A4247</f>
        <v>0</v>
      </c>
      <c r="H4251" s="136">
        <f>Ocorrências!H4247</f>
        <v>0</v>
      </c>
    </row>
    <row r="4252" spans="1:8" x14ac:dyDescent="0.2">
      <c r="A4252" s="156">
        <f>Ocorrências!G4248</f>
        <v>0</v>
      </c>
      <c r="B4252" s="136">
        <f>Ocorrências!B4248</f>
        <v>0</v>
      </c>
      <c r="C4252" s="136">
        <f>Ocorrências!C4248</f>
        <v>0</v>
      </c>
      <c r="D4252" s="136">
        <f>Ocorrências!D4248</f>
        <v>0</v>
      </c>
      <c r="E4252" s="136">
        <f>Ocorrências!E4248</f>
        <v>0</v>
      </c>
      <c r="F4252" s="136">
        <f>Ocorrências!F4248</f>
        <v>0</v>
      </c>
      <c r="G4252" s="135">
        <f>Ocorrências!A4248</f>
        <v>0</v>
      </c>
      <c r="H4252" s="136">
        <f>Ocorrências!H4248</f>
        <v>0</v>
      </c>
    </row>
    <row r="4253" spans="1:8" x14ac:dyDescent="0.2">
      <c r="A4253" s="156">
        <f>Ocorrências!G4249</f>
        <v>0</v>
      </c>
      <c r="B4253" s="136">
        <f>Ocorrências!B4249</f>
        <v>0</v>
      </c>
      <c r="C4253" s="136">
        <f>Ocorrências!C4249</f>
        <v>0</v>
      </c>
      <c r="D4253" s="136">
        <f>Ocorrências!D4249</f>
        <v>0</v>
      </c>
      <c r="E4253" s="136">
        <f>Ocorrências!E4249</f>
        <v>0</v>
      </c>
      <c r="F4253" s="136">
        <f>Ocorrências!F4249</f>
        <v>0</v>
      </c>
      <c r="G4253" s="135">
        <f>Ocorrências!A4249</f>
        <v>0</v>
      </c>
      <c r="H4253" s="136">
        <f>Ocorrências!H4249</f>
        <v>0</v>
      </c>
    </row>
    <row r="4254" spans="1:8" x14ac:dyDescent="0.2">
      <c r="A4254" s="156">
        <f>Ocorrências!G4250</f>
        <v>0</v>
      </c>
      <c r="B4254" s="136">
        <f>Ocorrências!B4250</f>
        <v>0</v>
      </c>
      <c r="C4254" s="136">
        <f>Ocorrências!C4250</f>
        <v>0</v>
      </c>
      <c r="D4254" s="136">
        <f>Ocorrências!D4250</f>
        <v>0</v>
      </c>
      <c r="E4254" s="136">
        <f>Ocorrências!E4250</f>
        <v>0</v>
      </c>
      <c r="F4254" s="136">
        <f>Ocorrências!F4250</f>
        <v>0</v>
      </c>
      <c r="G4254" s="135">
        <f>Ocorrências!A4250</f>
        <v>0</v>
      </c>
      <c r="H4254" s="136">
        <f>Ocorrências!H4250</f>
        <v>0</v>
      </c>
    </row>
    <row r="4255" spans="1:8" x14ac:dyDescent="0.2">
      <c r="A4255" s="156">
        <f>Ocorrências!G4251</f>
        <v>0</v>
      </c>
      <c r="B4255" s="136">
        <f>Ocorrências!B4251</f>
        <v>0</v>
      </c>
      <c r="C4255" s="136">
        <f>Ocorrências!C4251</f>
        <v>0</v>
      </c>
      <c r="D4255" s="136">
        <f>Ocorrências!D4251</f>
        <v>0</v>
      </c>
      <c r="E4255" s="136">
        <f>Ocorrências!E4251</f>
        <v>0</v>
      </c>
      <c r="F4255" s="136">
        <f>Ocorrências!F4251</f>
        <v>0</v>
      </c>
      <c r="G4255" s="135">
        <f>Ocorrências!A4251</f>
        <v>0</v>
      </c>
      <c r="H4255" s="136">
        <f>Ocorrências!H4251</f>
        <v>0</v>
      </c>
    </row>
    <row r="4256" spans="1:8" x14ac:dyDescent="0.2">
      <c r="A4256" s="156">
        <f>Ocorrências!G4252</f>
        <v>0</v>
      </c>
      <c r="B4256" s="136">
        <f>Ocorrências!B4252</f>
        <v>0</v>
      </c>
      <c r="C4256" s="136">
        <f>Ocorrências!C4252</f>
        <v>0</v>
      </c>
      <c r="D4256" s="136">
        <f>Ocorrências!D4252</f>
        <v>0</v>
      </c>
      <c r="E4256" s="136">
        <f>Ocorrências!E4252</f>
        <v>0</v>
      </c>
      <c r="F4256" s="136">
        <f>Ocorrências!F4252</f>
        <v>0</v>
      </c>
      <c r="G4256" s="135">
        <f>Ocorrências!A4252</f>
        <v>0</v>
      </c>
      <c r="H4256" s="136">
        <f>Ocorrências!H4252</f>
        <v>0</v>
      </c>
    </row>
    <row r="4257" spans="1:8" x14ac:dyDescent="0.2">
      <c r="A4257" s="156">
        <f>Ocorrências!G4253</f>
        <v>0</v>
      </c>
      <c r="B4257" s="136">
        <f>Ocorrências!B4253</f>
        <v>0</v>
      </c>
      <c r="C4257" s="136">
        <f>Ocorrências!C4253</f>
        <v>0</v>
      </c>
      <c r="D4257" s="136">
        <f>Ocorrências!D4253</f>
        <v>0</v>
      </c>
      <c r="E4257" s="136">
        <f>Ocorrências!E4253</f>
        <v>0</v>
      </c>
      <c r="F4257" s="136">
        <f>Ocorrências!F4253</f>
        <v>0</v>
      </c>
      <c r="G4257" s="135">
        <f>Ocorrências!A4253</f>
        <v>0</v>
      </c>
      <c r="H4257" s="136">
        <f>Ocorrências!H4253</f>
        <v>0</v>
      </c>
    </row>
    <row r="4258" spans="1:8" x14ac:dyDescent="0.2">
      <c r="A4258" s="156">
        <f>Ocorrências!G4254</f>
        <v>0</v>
      </c>
      <c r="B4258" s="136">
        <f>Ocorrências!B4254</f>
        <v>0</v>
      </c>
      <c r="C4258" s="136">
        <f>Ocorrências!C4254</f>
        <v>0</v>
      </c>
      <c r="D4258" s="136">
        <f>Ocorrências!D4254</f>
        <v>0</v>
      </c>
      <c r="E4258" s="136">
        <f>Ocorrências!E4254</f>
        <v>0</v>
      </c>
      <c r="F4258" s="136">
        <f>Ocorrências!F4254</f>
        <v>0</v>
      </c>
      <c r="G4258" s="135">
        <f>Ocorrências!A4254</f>
        <v>0</v>
      </c>
      <c r="H4258" s="136">
        <f>Ocorrências!H4254</f>
        <v>0</v>
      </c>
    </row>
    <row r="4259" spans="1:8" x14ac:dyDescent="0.2">
      <c r="A4259" s="156">
        <f>Ocorrências!G4255</f>
        <v>0</v>
      </c>
      <c r="B4259" s="136">
        <f>Ocorrências!B4255</f>
        <v>0</v>
      </c>
      <c r="C4259" s="136">
        <f>Ocorrências!C4255</f>
        <v>0</v>
      </c>
      <c r="D4259" s="136">
        <f>Ocorrências!D4255</f>
        <v>0</v>
      </c>
      <c r="E4259" s="136">
        <f>Ocorrências!E4255</f>
        <v>0</v>
      </c>
      <c r="F4259" s="136">
        <f>Ocorrências!F4255</f>
        <v>0</v>
      </c>
      <c r="G4259" s="135">
        <f>Ocorrências!A4255</f>
        <v>0</v>
      </c>
      <c r="H4259" s="136">
        <f>Ocorrências!H4255</f>
        <v>0</v>
      </c>
    </row>
    <row r="4260" spans="1:8" x14ac:dyDescent="0.2">
      <c r="A4260" s="156">
        <f>Ocorrências!G4256</f>
        <v>0</v>
      </c>
      <c r="B4260" s="136">
        <f>Ocorrências!B4256</f>
        <v>0</v>
      </c>
      <c r="C4260" s="136">
        <f>Ocorrências!C4256</f>
        <v>0</v>
      </c>
      <c r="D4260" s="136">
        <f>Ocorrências!D4256</f>
        <v>0</v>
      </c>
      <c r="E4260" s="136">
        <f>Ocorrências!E4256</f>
        <v>0</v>
      </c>
      <c r="F4260" s="136">
        <f>Ocorrências!F4256</f>
        <v>0</v>
      </c>
      <c r="G4260" s="135">
        <f>Ocorrências!A4256</f>
        <v>0</v>
      </c>
      <c r="H4260" s="136">
        <f>Ocorrências!H4256</f>
        <v>0</v>
      </c>
    </row>
    <row r="4261" spans="1:8" x14ac:dyDescent="0.2">
      <c r="A4261" s="156">
        <f>Ocorrências!G4257</f>
        <v>0</v>
      </c>
      <c r="B4261" s="136">
        <f>Ocorrências!B4257</f>
        <v>0</v>
      </c>
      <c r="C4261" s="136">
        <f>Ocorrências!C4257</f>
        <v>0</v>
      </c>
      <c r="D4261" s="136">
        <f>Ocorrências!D4257</f>
        <v>0</v>
      </c>
      <c r="E4261" s="136">
        <f>Ocorrências!E4257</f>
        <v>0</v>
      </c>
      <c r="F4261" s="136">
        <f>Ocorrências!F4257</f>
        <v>0</v>
      </c>
      <c r="G4261" s="135">
        <f>Ocorrências!A4257</f>
        <v>0</v>
      </c>
      <c r="H4261" s="136">
        <f>Ocorrências!H4257</f>
        <v>0</v>
      </c>
    </row>
    <row r="4262" spans="1:8" x14ac:dyDescent="0.2">
      <c r="A4262" s="156">
        <f>Ocorrências!G4258</f>
        <v>0</v>
      </c>
      <c r="B4262" s="136">
        <f>Ocorrências!B4258</f>
        <v>0</v>
      </c>
      <c r="C4262" s="136">
        <f>Ocorrências!C4258</f>
        <v>0</v>
      </c>
      <c r="D4262" s="136">
        <f>Ocorrências!D4258</f>
        <v>0</v>
      </c>
      <c r="E4262" s="136">
        <f>Ocorrências!E4258</f>
        <v>0</v>
      </c>
      <c r="F4262" s="136">
        <f>Ocorrências!F4258</f>
        <v>0</v>
      </c>
      <c r="G4262" s="135">
        <f>Ocorrências!A4258</f>
        <v>0</v>
      </c>
      <c r="H4262" s="136">
        <f>Ocorrências!H4258</f>
        <v>0</v>
      </c>
    </row>
    <row r="4263" spans="1:8" x14ac:dyDescent="0.2">
      <c r="A4263" s="156">
        <f>Ocorrências!G4259</f>
        <v>0</v>
      </c>
      <c r="B4263" s="136">
        <f>Ocorrências!B4259</f>
        <v>0</v>
      </c>
      <c r="C4263" s="136">
        <f>Ocorrências!C4259</f>
        <v>0</v>
      </c>
      <c r="D4263" s="136">
        <f>Ocorrências!D4259</f>
        <v>0</v>
      </c>
      <c r="E4263" s="136">
        <f>Ocorrências!E4259</f>
        <v>0</v>
      </c>
      <c r="F4263" s="136">
        <f>Ocorrências!F4259</f>
        <v>0</v>
      </c>
      <c r="G4263" s="135">
        <f>Ocorrências!A4259</f>
        <v>0</v>
      </c>
      <c r="H4263" s="136">
        <f>Ocorrências!H4259</f>
        <v>0</v>
      </c>
    </row>
    <row r="4264" spans="1:8" x14ac:dyDescent="0.2">
      <c r="A4264" s="156">
        <f>Ocorrências!G4260</f>
        <v>0</v>
      </c>
      <c r="B4264" s="136">
        <f>Ocorrências!B4260</f>
        <v>0</v>
      </c>
      <c r="C4264" s="136">
        <f>Ocorrências!C4260</f>
        <v>0</v>
      </c>
      <c r="D4264" s="136">
        <f>Ocorrências!D4260</f>
        <v>0</v>
      </c>
      <c r="E4264" s="136">
        <f>Ocorrências!E4260</f>
        <v>0</v>
      </c>
      <c r="F4264" s="136">
        <f>Ocorrências!F4260</f>
        <v>0</v>
      </c>
      <c r="G4264" s="135">
        <f>Ocorrências!A4260</f>
        <v>0</v>
      </c>
      <c r="H4264" s="136">
        <f>Ocorrências!H4260</f>
        <v>0</v>
      </c>
    </row>
    <row r="4265" spans="1:8" x14ac:dyDescent="0.2">
      <c r="A4265" s="156">
        <f>Ocorrências!G4261</f>
        <v>0</v>
      </c>
      <c r="B4265" s="136">
        <f>Ocorrências!B4261</f>
        <v>0</v>
      </c>
      <c r="C4265" s="136">
        <f>Ocorrências!C4261</f>
        <v>0</v>
      </c>
      <c r="D4265" s="136">
        <f>Ocorrências!D4261</f>
        <v>0</v>
      </c>
      <c r="E4265" s="136">
        <f>Ocorrências!E4261</f>
        <v>0</v>
      </c>
      <c r="F4265" s="136">
        <f>Ocorrências!F4261</f>
        <v>0</v>
      </c>
      <c r="G4265" s="135">
        <f>Ocorrências!A4261</f>
        <v>0</v>
      </c>
      <c r="H4265" s="136">
        <f>Ocorrências!H4261</f>
        <v>0</v>
      </c>
    </row>
    <row r="4266" spans="1:8" x14ac:dyDescent="0.2">
      <c r="A4266" s="156">
        <f>Ocorrências!G4262</f>
        <v>0</v>
      </c>
      <c r="B4266" s="136">
        <f>Ocorrências!B4262</f>
        <v>0</v>
      </c>
      <c r="C4266" s="136">
        <f>Ocorrências!C4262</f>
        <v>0</v>
      </c>
      <c r="D4266" s="136">
        <f>Ocorrências!D4262</f>
        <v>0</v>
      </c>
      <c r="E4266" s="136">
        <f>Ocorrências!E4262</f>
        <v>0</v>
      </c>
      <c r="F4266" s="136">
        <f>Ocorrências!F4262</f>
        <v>0</v>
      </c>
      <c r="G4266" s="135">
        <f>Ocorrências!A4262</f>
        <v>0</v>
      </c>
      <c r="H4266" s="136">
        <f>Ocorrências!H4262</f>
        <v>0</v>
      </c>
    </row>
    <row r="4267" spans="1:8" x14ac:dyDescent="0.2">
      <c r="A4267" s="156">
        <f>Ocorrências!G4263</f>
        <v>0</v>
      </c>
      <c r="B4267" s="136">
        <f>Ocorrências!B4263</f>
        <v>0</v>
      </c>
      <c r="C4267" s="136">
        <f>Ocorrências!C4263</f>
        <v>0</v>
      </c>
      <c r="D4267" s="136">
        <f>Ocorrências!D4263</f>
        <v>0</v>
      </c>
      <c r="E4267" s="136">
        <f>Ocorrências!E4263</f>
        <v>0</v>
      </c>
      <c r="F4267" s="136">
        <f>Ocorrências!F4263</f>
        <v>0</v>
      </c>
      <c r="G4267" s="135">
        <f>Ocorrências!A4263</f>
        <v>0</v>
      </c>
      <c r="H4267" s="136">
        <f>Ocorrências!H4263</f>
        <v>0</v>
      </c>
    </row>
    <row r="4268" spans="1:8" x14ac:dyDescent="0.2">
      <c r="A4268" s="156">
        <f>Ocorrências!G4264</f>
        <v>0</v>
      </c>
      <c r="B4268" s="136">
        <f>Ocorrências!B4264</f>
        <v>0</v>
      </c>
      <c r="C4268" s="136">
        <f>Ocorrências!C4264</f>
        <v>0</v>
      </c>
      <c r="D4268" s="136">
        <f>Ocorrências!D4264</f>
        <v>0</v>
      </c>
      <c r="E4268" s="136">
        <f>Ocorrências!E4264</f>
        <v>0</v>
      </c>
      <c r="F4268" s="136">
        <f>Ocorrências!F4264</f>
        <v>0</v>
      </c>
      <c r="G4268" s="135">
        <f>Ocorrências!A4264</f>
        <v>0</v>
      </c>
      <c r="H4268" s="136">
        <f>Ocorrências!H4264</f>
        <v>0</v>
      </c>
    </row>
    <row r="4269" spans="1:8" x14ac:dyDescent="0.2">
      <c r="A4269" s="156">
        <f>Ocorrências!G4265</f>
        <v>0</v>
      </c>
      <c r="B4269" s="136">
        <f>Ocorrências!B4265</f>
        <v>0</v>
      </c>
      <c r="C4269" s="136">
        <f>Ocorrências!C4265</f>
        <v>0</v>
      </c>
      <c r="D4269" s="136">
        <f>Ocorrências!D4265</f>
        <v>0</v>
      </c>
      <c r="E4269" s="136">
        <f>Ocorrências!E4265</f>
        <v>0</v>
      </c>
      <c r="F4269" s="136">
        <f>Ocorrências!F4265</f>
        <v>0</v>
      </c>
      <c r="G4269" s="135">
        <f>Ocorrências!A4265</f>
        <v>0</v>
      </c>
      <c r="H4269" s="136">
        <f>Ocorrências!H4265</f>
        <v>0</v>
      </c>
    </row>
    <row r="4270" spans="1:8" x14ac:dyDescent="0.2">
      <c r="A4270" s="156">
        <f>Ocorrências!G4266</f>
        <v>0</v>
      </c>
      <c r="B4270" s="136">
        <f>Ocorrências!B4266</f>
        <v>0</v>
      </c>
      <c r="C4270" s="136">
        <f>Ocorrências!C4266</f>
        <v>0</v>
      </c>
      <c r="D4270" s="136">
        <f>Ocorrências!D4266</f>
        <v>0</v>
      </c>
      <c r="E4270" s="136">
        <f>Ocorrências!E4266</f>
        <v>0</v>
      </c>
      <c r="F4270" s="136">
        <f>Ocorrências!F4266</f>
        <v>0</v>
      </c>
      <c r="G4270" s="135">
        <f>Ocorrências!A4266</f>
        <v>0</v>
      </c>
      <c r="H4270" s="136">
        <f>Ocorrências!H4266</f>
        <v>0</v>
      </c>
    </row>
    <row r="4271" spans="1:8" x14ac:dyDescent="0.2">
      <c r="A4271" s="156">
        <f>Ocorrências!G4267</f>
        <v>0</v>
      </c>
      <c r="B4271" s="136">
        <f>Ocorrências!B4267</f>
        <v>0</v>
      </c>
      <c r="C4271" s="136">
        <f>Ocorrências!C4267</f>
        <v>0</v>
      </c>
      <c r="D4271" s="136">
        <f>Ocorrências!D4267</f>
        <v>0</v>
      </c>
      <c r="E4271" s="136">
        <f>Ocorrências!E4267</f>
        <v>0</v>
      </c>
      <c r="F4271" s="136">
        <f>Ocorrências!F4267</f>
        <v>0</v>
      </c>
      <c r="G4271" s="135">
        <f>Ocorrências!A4267</f>
        <v>0</v>
      </c>
      <c r="H4271" s="136">
        <f>Ocorrências!H4267</f>
        <v>0</v>
      </c>
    </row>
    <row r="4272" spans="1:8" x14ac:dyDescent="0.2">
      <c r="A4272" s="156">
        <f>Ocorrências!G4268</f>
        <v>0</v>
      </c>
      <c r="B4272" s="136">
        <f>Ocorrências!B4268</f>
        <v>0</v>
      </c>
      <c r="C4272" s="136">
        <f>Ocorrências!C4268</f>
        <v>0</v>
      </c>
      <c r="D4272" s="136">
        <f>Ocorrências!D4268</f>
        <v>0</v>
      </c>
      <c r="E4272" s="136">
        <f>Ocorrências!E4268</f>
        <v>0</v>
      </c>
      <c r="F4272" s="136">
        <f>Ocorrências!F4268</f>
        <v>0</v>
      </c>
      <c r="G4272" s="135">
        <f>Ocorrências!A4268</f>
        <v>0</v>
      </c>
      <c r="H4272" s="136">
        <f>Ocorrências!H4268</f>
        <v>0</v>
      </c>
    </row>
    <row r="4273" spans="1:8" x14ac:dyDescent="0.2">
      <c r="A4273" s="156">
        <f>Ocorrências!G4269</f>
        <v>0</v>
      </c>
      <c r="B4273" s="136">
        <f>Ocorrências!B4269</f>
        <v>0</v>
      </c>
      <c r="C4273" s="136">
        <f>Ocorrências!C4269</f>
        <v>0</v>
      </c>
      <c r="D4273" s="136">
        <f>Ocorrências!D4269</f>
        <v>0</v>
      </c>
      <c r="E4273" s="136">
        <f>Ocorrências!E4269</f>
        <v>0</v>
      </c>
      <c r="F4273" s="136">
        <f>Ocorrências!F4269</f>
        <v>0</v>
      </c>
      <c r="G4273" s="135">
        <f>Ocorrências!A4269</f>
        <v>0</v>
      </c>
      <c r="H4273" s="136">
        <f>Ocorrências!H4269</f>
        <v>0</v>
      </c>
    </row>
    <row r="4274" spans="1:8" x14ac:dyDescent="0.2">
      <c r="A4274" s="156">
        <f>Ocorrências!G4270</f>
        <v>0</v>
      </c>
      <c r="B4274" s="136">
        <f>Ocorrências!B4270</f>
        <v>0</v>
      </c>
      <c r="C4274" s="136">
        <f>Ocorrências!C4270</f>
        <v>0</v>
      </c>
      <c r="D4274" s="136">
        <f>Ocorrências!D4270</f>
        <v>0</v>
      </c>
      <c r="E4274" s="136">
        <f>Ocorrências!E4270</f>
        <v>0</v>
      </c>
      <c r="F4274" s="136">
        <f>Ocorrências!F4270</f>
        <v>0</v>
      </c>
      <c r="G4274" s="135">
        <f>Ocorrências!A4270</f>
        <v>0</v>
      </c>
      <c r="H4274" s="136">
        <f>Ocorrências!H4270</f>
        <v>0</v>
      </c>
    </row>
    <row r="4275" spans="1:8" x14ac:dyDescent="0.2">
      <c r="A4275" s="156">
        <f>Ocorrências!G4271</f>
        <v>0</v>
      </c>
      <c r="B4275" s="136">
        <f>Ocorrências!B4271</f>
        <v>0</v>
      </c>
      <c r="C4275" s="136">
        <f>Ocorrências!C4271</f>
        <v>0</v>
      </c>
      <c r="D4275" s="136">
        <f>Ocorrências!D4271</f>
        <v>0</v>
      </c>
      <c r="E4275" s="136">
        <f>Ocorrências!E4271</f>
        <v>0</v>
      </c>
      <c r="F4275" s="136">
        <f>Ocorrências!F4271</f>
        <v>0</v>
      </c>
      <c r="G4275" s="135">
        <f>Ocorrências!A4271</f>
        <v>0</v>
      </c>
      <c r="H4275" s="136">
        <f>Ocorrências!H4271</f>
        <v>0</v>
      </c>
    </row>
    <row r="4276" spans="1:8" x14ac:dyDescent="0.2">
      <c r="A4276" s="156">
        <f>Ocorrências!G4272</f>
        <v>0</v>
      </c>
      <c r="B4276" s="136">
        <f>Ocorrências!B4272</f>
        <v>0</v>
      </c>
      <c r="C4276" s="136">
        <f>Ocorrências!C4272</f>
        <v>0</v>
      </c>
      <c r="D4276" s="136">
        <f>Ocorrências!D4272</f>
        <v>0</v>
      </c>
      <c r="E4276" s="136">
        <f>Ocorrências!E4272</f>
        <v>0</v>
      </c>
      <c r="F4276" s="136">
        <f>Ocorrências!F4272</f>
        <v>0</v>
      </c>
      <c r="G4276" s="135">
        <f>Ocorrências!A4272</f>
        <v>0</v>
      </c>
      <c r="H4276" s="136">
        <f>Ocorrências!H4272</f>
        <v>0</v>
      </c>
    </row>
    <row r="4277" spans="1:8" x14ac:dyDescent="0.2">
      <c r="A4277" s="156">
        <f>Ocorrências!G4273</f>
        <v>0</v>
      </c>
      <c r="B4277" s="136">
        <f>Ocorrências!B4273</f>
        <v>0</v>
      </c>
      <c r="C4277" s="136">
        <f>Ocorrências!C4273</f>
        <v>0</v>
      </c>
      <c r="D4277" s="136">
        <f>Ocorrências!D4273</f>
        <v>0</v>
      </c>
      <c r="E4277" s="136">
        <f>Ocorrências!E4273</f>
        <v>0</v>
      </c>
      <c r="F4277" s="136">
        <f>Ocorrências!F4273</f>
        <v>0</v>
      </c>
      <c r="G4277" s="135">
        <f>Ocorrências!A4273</f>
        <v>0</v>
      </c>
      <c r="H4277" s="136">
        <f>Ocorrências!H4273</f>
        <v>0</v>
      </c>
    </row>
    <row r="4278" spans="1:8" x14ac:dyDescent="0.2">
      <c r="A4278" s="156">
        <f>Ocorrências!G4274</f>
        <v>0</v>
      </c>
      <c r="B4278" s="136">
        <f>Ocorrências!B4274</f>
        <v>0</v>
      </c>
      <c r="C4278" s="136">
        <f>Ocorrências!C4274</f>
        <v>0</v>
      </c>
      <c r="D4278" s="136">
        <f>Ocorrências!D4274</f>
        <v>0</v>
      </c>
      <c r="E4278" s="136">
        <f>Ocorrências!E4274</f>
        <v>0</v>
      </c>
      <c r="F4278" s="136">
        <f>Ocorrências!F4274</f>
        <v>0</v>
      </c>
      <c r="G4278" s="135">
        <f>Ocorrências!A4274</f>
        <v>0</v>
      </c>
      <c r="H4278" s="136">
        <f>Ocorrências!H4274</f>
        <v>0</v>
      </c>
    </row>
    <row r="4279" spans="1:8" x14ac:dyDescent="0.2">
      <c r="A4279" s="156">
        <f>Ocorrências!G4275</f>
        <v>0</v>
      </c>
      <c r="B4279" s="136">
        <f>Ocorrências!B4275</f>
        <v>0</v>
      </c>
      <c r="C4279" s="136">
        <f>Ocorrências!C4275</f>
        <v>0</v>
      </c>
      <c r="D4279" s="136">
        <f>Ocorrências!D4275</f>
        <v>0</v>
      </c>
      <c r="E4279" s="136">
        <f>Ocorrências!E4275</f>
        <v>0</v>
      </c>
      <c r="F4279" s="136">
        <f>Ocorrências!F4275</f>
        <v>0</v>
      </c>
      <c r="G4279" s="135">
        <f>Ocorrências!A4275</f>
        <v>0</v>
      </c>
      <c r="H4279" s="136">
        <f>Ocorrências!H4275</f>
        <v>0</v>
      </c>
    </row>
    <row r="4280" spans="1:8" x14ac:dyDescent="0.2">
      <c r="A4280" s="156">
        <f>Ocorrências!G4276</f>
        <v>0</v>
      </c>
      <c r="B4280" s="136">
        <f>Ocorrências!B4276</f>
        <v>0</v>
      </c>
      <c r="C4280" s="136">
        <f>Ocorrências!C4276</f>
        <v>0</v>
      </c>
      <c r="D4280" s="136">
        <f>Ocorrências!D4276</f>
        <v>0</v>
      </c>
      <c r="E4280" s="136">
        <f>Ocorrências!E4276</f>
        <v>0</v>
      </c>
      <c r="F4280" s="136">
        <f>Ocorrências!F4276</f>
        <v>0</v>
      </c>
      <c r="G4280" s="135">
        <f>Ocorrências!A4276</f>
        <v>0</v>
      </c>
      <c r="H4280" s="136">
        <f>Ocorrências!H4276</f>
        <v>0</v>
      </c>
    </row>
    <row r="4281" spans="1:8" x14ac:dyDescent="0.2">
      <c r="A4281" s="156">
        <f>Ocorrências!G4277</f>
        <v>0</v>
      </c>
      <c r="B4281" s="136">
        <f>Ocorrências!B4277</f>
        <v>0</v>
      </c>
      <c r="C4281" s="136">
        <f>Ocorrências!C4277</f>
        <v>0</v>
      </c>
      <c r="D4281" s="136">
        <f>Ocorrências!D4277</f>
        <v>0</v>
      </c>
      <c r="E4281" s="136">
        <f>Ocorrências!E4277</f>
        <v>0</v>
      </c>
      <c r="F4281" s="136">
        <f>Ocorrências!F4277</f>
        <v>0</v>
      </c>
      <c r="G4281" s="135">
        <f>Ocorrências!A4277</f>
        <v>0</v>
      </c>
      <c r="H4281" s="136">
        <f>Ocorrências!H4277</f>
        <v>0</v>
      </c>
    </row>
    <row r="4282" spans="1:8" x14ac:dyDescent="0.2">
      <c r="A4282" s="156">
        <f>Ocorrências!G4278</f>
        <v>0</v>
      </c>
      <c r="B4282" s="136">
        <f>Ocorrências!B4278</f>
        <v>0</v>
      </c>
      <c r="C4282" s="136">
        <f>Ocorrências!C4278</f>
        <v>0</v>
      </c>
      <c r="D4282" s="136">
        <f>Ocorrências!D4278</f>
        <v>0</v>
      </c>
      <c r="E4282" s="136">
        <f>Ocorrências!E4278</f>
        <v>0</v>
      </c>
      <c r="F4282" s="136">
        <f>Ocorrências!F4278</f>
        <v>0</v>
      </c>
      <c r="G4282" s="135">
        <f>Ocorrências!A4278</f>
        <v>0</v>
      </c>
      <c r="H4282" s="136">
        <f>Ocorrências!H4278</f>
        <v>0</v>
      </c>
    </row>
    <row r="4283" spans="1:8" x14ac:dyDescent="0.2">
      <c r="A4283" s="156">
        <f>Ocorrências!G4279</f>
        <v>0</v>
      </c>
      <c r="B4283" s="136">
        <f>Ocorrências!B4279</f>
        <v>0</v>
      </c>
      <c r="C4283" s="136">
        <f>Ocorrências!C4279</f>
        <v>0</v>
      </c>
      <c r="D4283" s="136">
        <f>Ocorrências!D4279</f>
        <v>0</v>
      </c>
      <c r="E4283" s="136">
        <f>Ocorrências!E4279</f>
        <v>0</v>
      </c>
      <c r="F4283" s="136">
        <f>Ocorrências!F4279</f>
        <v>0</v>
      </c>
      <c r="G4283" s="135">
        <f>Ocorrências!A4279</f>
        <v>0</v>
      </c>
      <c r="H4283" s="136">
        <f>Ocorrências!H4279</f>
        <v>0</v>
      </c>
    </row>
    <row r="4284" spans="1:8" x14ac:dyDescent="0.2">
      <c r="A4284" s="156">
        <f>Ocorrências!G4280</f>
        <v>0</v>
      </c>
      <c r="B4284" s="136">
        <f>Ocorrências!B4280</f>
        <v>0</v>
      </c>
      <c r="C4284" s="136">
        <f>Ocorrências!C4280</f>
        <v>0</v>
      </c>
      <c r="D4284" s="136">
        <f>Ocorrências!D4280</f>
        <v>0</v>
      </c>
      <c r="E4284" s="136">
        <f>Ocorrências!E4280</f>
        <v>0</v>
      </c>
      <c r="F4284" s="136">
        <f>Ocorrências!F4280</f>
        <v>0</v>
      </c>
      <c r="G4284" s="135">
        <f>Ocorrências!A4280</f>
        <v>0</v>
      </c>
      <c r="H4284" s="136">
        <f>Ocorrências!H4280</f>
        <v>0</v>
      </c>
    </row>
    <row r="4285" spans="1:8" x14ac:dyDescent="0.2">
      <c r="A4285" s="156">
        <f>Ocorrências!G4281</f>
        <v>0</v>
      </c>
      <c r="B4285" s="136">
        <f>Ocorrências!B4281</f>
        <v>0</v>
      </c>
      <c r="C4285" s="136">
        <f>Ocorrências!C4281</f>
        <v>0</v>
      </c>
      <c r="D4285" s="136">
        <f>Ocorrências!D4281</f>
        <v>0</v>
      </c>
      <c r="E4285" s="136">
        <f>Ocorrências!E4281</f>
        <v>0</v>
      </c>
      <c r="F4285" s="136">
        <f>Ocorrências!F4281</f>
        <v>0</v>
      </c>
      <c r="G4285" s="135">
        <f>Ocorrências!A4281</f>
        <v>0</v>
      </c>
      <c r="H4285" s="136">
        <f>Ocorrências!H4281</f>
        <v>0</v>
      </c>
    </row>
    <row r="4286" spans="1:8" x14ac:dyDescent="0.2">
      <c r="A4286" s="156">
        <f>Ocorrências!G4282</f>
        <v>0</v>
      </c>
      <c r="B4286" s="136">
        <f>Ocorrências!B4282</f>
        <v>0</v>
      </c>
      <c r="C4286" s="136">
        <f>Ocorrências!C4282</f>
        <v>0</v>
      </c>
      <c r="D4286" s="136">
        <f>Ocorrências!D4282</f>
        <v>0</v>
      </c>
      <c r="E4286" s="136">
        <f>Ocorrências!E4282</f>
        <v>0</v>
      </c>
      <c r="F4286" s="136">
        <f>Ocorrências!F4282</f>
        <v>0</v>
      </c>
      <c r="G4286" s="135">
        <f>Ocorrências!A4282</f>
        <v>0</v>
      </c>
      <c r="H4286" s="136">
        <f>Ocorrências!H4282</f>
        <v>0</v>
      </c>
    </row>
    <row r="4287" spans="1:8" x14ac:dyDescent="0.2">
      <c r="A4287" s="156">
        <f>Ocorrências!G4283</f>
        <v>0</v>
      </c>
      <c r="B4287" s="136">
        <f>Ocorrências!B4283</f>
        <v>0</v>
      </c>
      <c r="C4287" s="136">
        <f>Ocorrências!C4283</f>
        <v>0</v>
      </c>
      <c r="D4287" s="136">
        <f>Ocorrências!D4283</f>
        <v>0</v>
      </c>
      <c r="E4287" s="136">
        <f>Ocorrências!E4283</f>
        <v>0</v>
      </c>
      <c r="F4287" s="136">
        <f>Ocorrências!F4283</f>
        <v>0</v>
      </c>
      <c r="G4287" s="135">
        <f>Ocorrências!A4283</f>
        <v>0</v>
      </c>
      <c r="H4287" s="136">
        <f>Ocorrências!H4283</f>
        <v>0</v>
      </c>
    </row>
    <row r="4288" spans="1:8" x14ac:dyDescent="0.2">
      <c r="A4288" s="156">
        <f>Ocorrências!G4284</f>
        <v>0</v>
      </c>
      <c r="B4288" s="136">
        <f>Ocorrências!B4284</f>
        <v>0</v>
      </c>
      <c r="C4288" s="136">
        <f>Ocorrências!C4284</f>
        <v>0</v>
      </c>
      <c r="D4288" s="136">
        <f>Ocorrências!D4284</f>
        <v>0</v>
      </c>
      <c r="E4288" s="136">
        <f>Ocorrências!E4284</f>
        <v>0</v>
      </c>
      <c r="F4288" s="136">
        <f>Ocorrências!F4284</f>
        <v>0</v>
      </c>
      <c r="G4288" s="135">
        <f>Ocorrências!A4284</f>
        <v>0</v>
      </c>
      <c r="H4288" s="136">
        <f>Ocorrências!H4284</f>
        <v>0</v>
      </c>
    </row>
    <row r="4289" spans="1:8" x14ac:dyDescent="0.2">
      <c r="A4289" s="156">
        <f>Ocorrências!G4285</f>
        <v>0</v>
      </c>
      <c r="B4289" s="136">
        <f>Ocorrências!B4285</f>
        <v>0</v>
      </c>
      <c r="C4289" s="136">
        <f>Ocorrências!C4285</f>
        <v>0</v>
      </c>
      <c r="D4289" s="136">
        <f>Ocorrências!D4285</f>
        <v>0</v>
      </c>
      <c r="E4289" s="136">
        <f>Ocorrências!E4285</f>
        <v>0</v>
      </c>
      <c r="F4289" s="136">
        <f>Ocorrências!F4285</f>
        <v>0</v>
      </c>
      <c r="G4289" s="135">
        <f>Ocorrências!A4285</f>
        <v>0</v>
      </c>
      <c r="H4289" s="136">
        <f>Ocorrências!H4285</f>
        <v>0</v>
      </c>
    </row>
    <row r="4290" spans="1:8" x14ac:dyDescent="0.2">
      <c r="A4290" s="156">
        <f>Ocorrências!G4286</f>
        <v>0</v>
      </c>
      <c r="B4290" s="136">
        <f>Ocorrências!B4286</f>
        <v>0</v>
      </c>
      <c r="C4290" s="136">
        <f>Ocorrências!C4286</f>
        <v>0</v>
      </c>
      <c r="D4290" s="136">
        <f>Ocorrências!D4286</f>
        <v>0</v>
      </c>
      <c r="E4290" s="136">
        <f>Ocorrências!E4286</f>
        <v>0</v>
      </c>
      <c r="F4290" s="136">
        <f>Ocorrências!F4286</f>
        <v>0</v>
      </c>
      <c r="G4290" s="135">
        <f>Ocorrências!A4286</f>
        <v>0</v>
      </c>
      <c r="H4290" s="136">
        <f>Ocorrências!H4286</f>
        <v>0</v>
      </c>
    </row>
    <row r="4291" spans="1:8" x14ac:dyDescent="0.2">
      <c r="A4291" s="156">
        <f>Ocorrências!G4287</f>
        <v>0</v>
      </c>
      <c r="B4291" s="136">
        <f>Ocorrências!B4287</f>
        <v>0</v>
      </c>
      <c r="C4291" s="136">
        <f>Ocorrências!C4287</f>
        <v>0</v>
      </c>
      <c r="D4291" s="136">
        <f>Ocorrências!D4287</f>
        <v>0</v>
      </c>
      <c r="E4291" s="136">
        <f>Ocorrências!E4287</f>
        <v>0</v>
      </c>
      <c r="F4291" s="136">
        <f>Ocorrências!F4287</f>
        <v>0</v>
      </c>
      <c r="G4291" s="135">
        <f>Ocorrências!A4287</f>
        <v>0</v>
      </c>
      <c r="H4291" s="136">
        <f>Ocorrências!H4287</f>
        <v>0</v>
      </c>
    </row>
    <row r="4292" spans="1:8" x14ac:dyDescent="0.2">
      <c r="A4292" s="156">
        <f>Ocorrências!G4288</f>
        <v>0</v>
      </c>
      <c r="B4292" s="136">
        <f>Ocorrências!B4288</f>
        <v>0</v>
      </c>
      <c r="C4292" s="136">
        <f>Ocorrências!C4288</f>
        <v>0</v>
      </c>
      <c r="D4292" s="136">
        <f>Ocorrências!D4288</f>
        <v>0</v>
      </c>
      <c r="E4292" s="136">
        <f>Ocorrências!E4288</f>
        <v>0</v>
      </c>
      <c r="F4292" s="136">
        <f>Ocorrências!F4288</f>
        <v>0</v>
      </c>
      <c r="G4292" s="135">
        <f>Ocorrências!A4288</f>
        <v>0</v>
      </c>
      <c r="H4292" s="136">
        <f>Ocorrências!H4288</f>
        <v>0</v>
      </c>
    </row>
    <row r="4293" spans="1:8" x14ac:dyDescent="0.2">
      <c r="A4293" s="156">
        <f>Ocorrências!G4289</f>
        <v>0</v>
      </c>
      <c r="B4293" s="136">
        <f>Ocorrências!B4289</f>
        <v>0</v>
      </c>
      <c r="C4293" s="136">
        <f>Ocorrências!C4289</f>
        <v>0</v>
      </c>
      <c r="D4293" s="136">
        <f>Ocorrências!D4289</f>
        <v>0</v>
      </c>
      <c r="E4293" s="136">
        <f>Ocorrências!E4289</f>
        <v>0</v>
      </c>
      <c r="F4293" s="136">
        <f>Ocorrências!F4289</f>
        <v>0</v>
      </c>
      <c r="G4293" s="135">
        <f>Ocorrências!A4289</f>
        <v>0</v>
      </c>
      <c r="H4293" s="136">
        <f>Ocorrências!H4289</f>
        <v>0</v>
      </c>
    </row>
    <row r="4294" spans="1:8" x14ac:dyDescent="0.2">
      <c r="A4294" s="156">
        <f>Ocorrências!G4290</f>
        <v>0</v>
      </c>
      <c r="B4294" s="136">
        <f>Ocorrências!B4290</f>
        <v>0</v>
      </c>
      <c r="C4294" s="136">
        <f>Ocorrências!C4290</f>
        <v>0</v>
      </c>
      <c r="D4294" s="136">
        <f>Ocorrências!D4290</f>
        <v>0</v>
      </c>
      <c r="E4294" s="136">
        <f>Ocorrências!E4290</f>
        <v>0</v>
      </c>
      <c r="F4294" s="136">
        <f>Ocorrências!F4290</f>
        <v>0</v>
      </c>
      <c r="G4294" s="135">
        <f>Ocorrências!A4290</f>
        <v>0</v>
      </c>
      <c r="H4294" s="136">
        <f>Ocorrências!H4290</f>
        <v>0</v>
      </c>
    </row>
    <row r="4295" spans="1:8" x14ac:dyDescent="0.2">
      <c r="A4295" s="156">
        <f>Ocorrências!G4291</f>
        <v>0</v>
      </c>
      <c r="B4295" s="136">
        <f>Ocorrências!B4291</f>
        <v>0</v>
      </c>
      <c r="C4295" s="136">
        <f>Ocorrências!C4291</f>
        <v>0</v>
      </c>
      <c r="D4295" s="136">
        <f>Ocorrências!D4291</f>
        <v>0</v>
      </c>
      <c r="E4295" s="136">
        <f>Ocorrências!E4291</f>
        <v>0</v>
      </c>
      <c r="F4295" s="136">
        <f>Ocorrências!F4291</f>
        <v>0</v>
      </c>
      <c r="G4295" s="135">
        <f>Ocorrências!A4291</f>
        <v>0</v>
      </c>
      <c r="H4295" s="136">
        <f>Ocorrências!H4291</f>
        <v>0</v>
      </c>
    </row>
    <row r="4296" spans="1:8" x14ac:dyDescent="0.2">
      <c r="A4296" s="156">
        <f>Ocorrências!G4292</f>
        <v>0</v>
      </c>
      <c r="B4296" s="136">
        <f>Ocorrências!B4292</f>
        <v>0</v>
      </c>
      <c r="C4296" s="136">
        <f>Ocorrências!C4292</f>
        <v>0</v>
      </c>
      <c r="D4296" s="136">
        <f>Ocorrências!D4292</f>
        <v>0</v>
      </c>
      <c r="E4296" s="136">
        <f>Ocorrências!E4292</f>
        <v>0</v>
      </c>
      <c r="F4296" s="136">
        <f>Ocorrências!F4292</f>
        <v>0</v>
      </c>
      <c r="G4296" s="135">
        <f>Ocorrências!A4292</f>
        <v>0</v>
      </c>
      <c r="H4296" s="136">
        <f>Ocorrências!H4292</f>
        <v>0</v>
      </c>
    </row>
    <row r="4297" spans="1:8" x14ac:dyDescent="0.2">
      <c r="A4297" s="156">
        <f>Ocorrências!G4293</f>
        <v>0</v>
      </c>
      <c r="B4297" s="136">
        <f>Ocorrências!B4293</f>
        <v>0</v>
      </c>
      <c r="C4297" s="136">
        <f>Ocorrências!C4293</f>
        <v>0</v>
      </c>
      <c r="D4297" s="136">
        <f>Ocorrências!D4293</f>
        <v>0</v>
      </c>
      <c r="E4297" s="136">
        <f>Ocorrências!E4293</f>
        <v>0</v>
      </c>
      <c r="F4297" s="136">
        <f>Ocorrências!F4293</f>
        <v>0</v>
      </c>
      <c r="G4297" s="135">
        <f>Ocorrências!A4293</f>
        <v>0</v>
      </c>
      <c r="H4297" s="136">
        <f>Ocorrências!H4293</f>
        <v>0</v>
      </c>
    </row>
    <row r="4298" spans="1:8" x14ac:dyDescent="0.2">
      <c r="A4298" s="156">
        <f>Ocorrências!G4294</f>
        <v>0</v>
      </c>
      <c r="B4298" s="136">
        <f>Ocorrências!B4294</f>
        <v>0</v>
      </c>
      <c r="C4298" s="136">
        <f>Ocorrências!C4294</f>
        <v>0</v>
      </c>
      <c r="D4298" s="136">
        <f>Ocorrências!D4294</f>
        <v>0</v>
      </c>
      <c r="E4298" s="136">
        <f>Ocorrências!E4294</f>
        <v>0</v>
      </c>
      <c r="F4298" s="136">
        <f>Ocorrências!F4294</f>
        <v>0</v>
      </c>
      <c r="G4298" s="135">
        <f>Ocorrências!A4294</f>
        <v>0</v>
      </c>
      <c r="H4298" s="136">
        <f>Ocorrências!H4294</f>
        <v>0</v>
      </c>
    </row>
    <row r="4299" spans="1:8" x14ac:dyDescent="0.2">
      <c r="A4299" s="156">
        <f>Ocorrências!G4295</f>
        <v>0</v>
      </c>
      <c r="B4299" s="136">
        <f>Ocorrências!B4295</f>
        <v>0</v>
      </c>
      <c r="C4299" s="136">
        <f>Ocorrências!C4295</f>
        <v>0</v>
      </c>
      <c r="D4299" s="136">
        <f>Ocorrências!D4295</f>
        <v>0</v>
      </c>
      <c r="E4299" s="136">
        <f>Ocorrências!E4295</f>
        <v>0</v>
      </c>
      <c r="F4299" s="136">
        <f>Ocorrências!F4295</f>
        <v>0</v>
      </c>
      <c r="G4299" s="135">
        <f>Ocorrências!A4295</f>
        <v>0</v>
      </c>
      <c r="H4299" s="136">
        <f>Ocorrências!H4295</f>
        <v>0</v>
      </c>
    </row>
    <row r="4300" spans="1:8" x14ac:dyDescent="0.2">
      <c r="A4300" s="156">
        <f>Ocorrências!G4296</f>
        <v>0</v>
      </c>
      <c r="B4300" s="136">
        <f>Ocorrências!B4296</f>
        <v>0</v>
      </c>
      <c r="C4300" s="136">
        <f>Ocorrências!C4296</f>
        <v>0</v>
      </c>
      <c r="D4300" s="136">
        <f>Ocorrências!D4296</f>
        <v>0</v>
      </c>
      <c r="E4300" s="136">
        <f>Ocorrências!E4296</f>
        <v>0</v>
      </c>
      <c r="F4300" s="136">
        <f>Ocorrências!F4296</f>
        <v>0</v>
      </c>
      <c r="G4300" s="135">
        <f>Ocorrências!A4296</f>
        <v>0</v>
      </c>
      <c r="H4300" s="136">
        <f>Ocorrências!H4296</f>
        <v>0</v>
      </c>
    </row>
    <row r="4301" spans="1:8" x14ac:dyDescent="0.2">
      <c r="A4301" s="156">
        <f>Ocorrências!G4297</f>
        <v>0</v>
      </c>
      <c r="B4301" s="136">
        <f>Ocorrências!B4297</f>
        <v>0</v>
      </c>
      <c r="C4301" s="136">
        <f>Ocorrências!C4297</f>
        <v>0</v>
      </c>
      <c r="D4301" s="136">
        <f>Ocorrências!D4297</f>
        <v>0</v>
      </c>
      <c r="E4301" s="136">
        <f>Ocorrências!E4297</f>
        <v>0</v>
      </c>
      <c r="F4301" s="136">
        <f>Ocorrências!F4297</f>
        <v>0</v>
      </c>
      <c r="G4301" s="135">
        <f>Ocorrências!A4297</f>
        <v>0</v>
      </c>
      <c r="H4301" s="136">
        <f>Ocorrências!H4297</f>
        <v>0</v>
      </c>
    </row>
    <row r="4302" spans="1:8" x14ac:dyDescent="0.2">
      <c r="A4302" s="156">
        <f>Ocorrências!G4298</f>
        <v>0</v>
      </c>
      <c r="B4302" s="136">
        <f>Ocorrências!B4298</f>
        <v>0</v>
      </c>
      <c r="C4302" s="136">
        <f>Ocorrências!C4298</f>
        <v>0</v>
      </c>
      <c r="D4302" s="136">
        <f>Ocorrências!D4298</f>
        <v>0</v>
      </c>
      <c r="E4302" s="136">
        <f>Ocorrências!E4298</f>
        <v>0</v>
      </c>
      <c r="F4302" s="136">
        <f>Ocorrências!F4298</f>
        <v>0</v>
      </c>
      <c r="G4302" s="135">
        <f>Ocorrências!A4298</f>
        <v>0</v>
      </c>
      <c r="H4302" s="136">
        <f>Ocorrências!H4298</f>
        <v>0</v>
      </c>
    </row>
    <row r="4303" spans="1:8" x14ac:dyDescent="0.2">
      <c r="A4303" s="156">
        <f>Ocorrências!G4299</f>
        <v>0</v>
      </c>
      <c r="B4303" s="136">
        <f>Ocorrências!B4299</f>
        <v>0</v>
      </c>
      <c r="C4303" s="136">
        <f>Ocorrências!C4299</f>
        <v>0</v>
      </c>
      <c r="D4303" s="136">
        <f>Ocorrências!D4299</f>
        <v>0</v>
      </c>
      <c r="E4303" s="136">
        <f>Ocorrências!E4299</f>
        <v>0</v>
      </c>
      <c r="F4303" s="136">
        <f>Ocorrências!F4299</f>
        <v>0</v>
      </c>
      <c r="G4303" s="135">
        <f>Ocorrências!A4299</f>
        <v>0</v>
      </c>
      <c r="H4303" s="136">
        <f>Ocorrências!H4299</f>
        <v>0</v>
      </c>
    </row>
    <row r="4304" spans="1:8" x14ac:dyDescent="0.2">
      <c r="A4304" s="156">
        <f>Ocorrências!G4300</f>
        <v>0</v>
      </c>
      <c r="B4304" s="136">
        <f>Ocorrências!B4300</f>
        <v>0</v>
      </c>
      <c r="C4304" s="136">
        <f>Ocorrências!C4300</f>
        <v>0</v>
      </c>
      <c r="D4304" s="136">
        <f>Ocorrências!D4300</f>
        <v>0</v>
      </c>
      <c r="E4304" s="136">
        <f>Ocorrências!E4300</f>
        <v>0</v>
      </c>
      <c r="F4304" s="136">
        <f>Ocorrências!F4300</f>
        <v>0</v>
      </c>
      <c r="G4304" s="135">
        <f>Ocorrências!A4300</f>
        <v>0</v>
      </c>
      <c r="H4304" s="136">
        <f>Ocorrências!H4300</f>
        <v>0</v>
      </c>
    </row>
    <row r="4305" spans="1:8" x14ac:dyDescent="0.2">
      <c r="A4305" s="156">
        <f>Ocorrências!G4301</f>
        <v>0</v>
      </c>
      <c r="B4305" s="136">
        <f>Ocorrências!B4301</f>
        <v>0</v>
      </c>
      <c r="C4305" s="136">
        <f>Ocorrências!C4301</f>
        <v>0</v>
      </c>
      <c r="D4305" s="136">
        <f>Ocorrências!D4301</f>
        <v>0</v>
      </c>
      <c r="E4305" s="136">
        <f>Ocorrências!E4301</f>
        <v>0</v>
      </c>
      <c r="F4305" s="136">
        <f>Ocorrências!F4301</f>
        <v>0</v>
      </c>
      <c r="G4305" s="135">
        <f>Ocorrências!A4301</f>
        <v>0</v>
      </c>
      <c r="H4305" s="136">
        <f>Ocorrências!H4301</f>
        <v>0</v>
      </c>
    </row>
    <row r="4306" spans="1:8" x14ac:dyDescent="0.2">
      <c r="A4306" s="156">
        <f>Ocorrências!G4302</f>
        <v>0</v>
      </c>
      <c r="B4306" s="136">
        <f>Ocorrências!B4302</f>
        <v>0</v>
      </c>
      <c r="C4306" s="136">
        <f>Ocorrências!C4302</f>
        <v>0</v>
      </c>
      <c r="D4306" s="136">
        <f>Ocorrências!D4302</f>
        <v>0</v>
      </c>
      <c r="E4306" s="136">
        <f>Ocorrências!E4302</f>
        <v>0</v>
      </c>
      <c r="F4306" s="136">
        <f>Ocorrências!F4302</f>
        <v>0</v>
      </c>
      <c r="G4306" s="135">
        <f>Ocorrências!A4302</f>
        <v>0</v>
      </c>
      <c r="H4306" s="136">
        <f>Ocorrências!H4302</f>
        <v>0</v>
      </c>
    </row>
    <row r="4307" spans="1:8" x14ac:dyDescent="0.2">
      <c r="A4307" s="156">
        <f>Ocorrências!G4303</f>
        <v>0</v>
      </c>
      <c r="B4307" s="136">
        <f>Ocorrências!B4303</f>
        <v>0</v>
      </c>
      <c r="C4307" s="136">
        <f>Ocorrências!C4303</f>
        <v>0</v>
      </c>
      <c r="D4307" s="136">
        <f>Ocorrências!D4303</f>
        <v>0</v>
      </c>
      <c r="E4307" s="136">
        <f>Ocorrências!E4303</f>
        <v>0</v>
      </c>
      <c r="F4307" s="136">
        <f>Ocorrências!F4303</f>
        <v>0</v>
      </c>
      <c r="G4307" s="135">
        <f>Ocorrências!A4303</f>
        <v>0</v>
      </c>
      <c r="H4307" s="136">
        <f>Ocorrências!H4303</f>
        <v>0</v>
      </c>
    </row>
    <row r="4308" spans="1:8" x14ac:dyDescent="0.2">
      <c r="A4308" s="156">
        <f>Ocorrências!G4304</f>
        <v>0</v>
      </c>
      <c r="B4308" s="136">
        <f>Ocorrências!B4304</f>
        <v>0</v>
      </c>
      <c r="C4308" s="136">
        <f>Ocorrências!C4304</f>
        <v>0</v>
      </c>
      <c r="D4308" s="136">
        <f>Ocorrências!D4304</f>
        <v>0</v>
      </c>
      <c r="E4308" s="136">
        <f>Ocorrências!E4304</f>
        <v>0</v>
      </c>
      <c r="F4308" s="136">
        <f>Ocorrências!F4304</f>
        <v>0</v>
      </c>
      <c r="G4308" s="135">
        <f>Ocorrências!A4304</f>
        <v>0</v>
      </c>
      <c r="H4308" s="136">
        <f>Ocorrências!H4304</f>
        <v>0</v>
      </c>
    </row>
    <row r="4309" spans="1:8" x14ac:dyDescent="0.2">
      <c r="A4309" s="156">
        <f>Ocorrências!G4305</f>
        <v>0</v>
      </c>
      <c r="B4309" s="136">
        <f>Ocorrências!B4305</f>
        <v>0</v>
      </c>
      <c r="C4309" s="136">
        <f>Ocorrências!C4305</f>
        <v>0</v>
      </c>
      <c r="D4309" s="136">
        <f>Ocorrências!D4305</f>
        <v>0</v>
      </c>
      <c r="E4309" s="136">
        <f>Ocorrências!E4305</f>
        <v>0</v>
      </c>
      <c r="F4309" s="136">
        <f>Ocorrências!F4305</f>
        <v>0</v>
      </c>
      <c r="G4309" s="135">
        <f>Ocorrências!A4305</f>
        <v>0</v>
      </c>
      <c r="H4309" s="136">
        <f>Ocorrências!H4305</f>
        <v>0</v>
      </c>
    </row>
    <row r="4310" spans="1:8" x14ac:dyDescent="0.2">
      <c r="A4310" s="156">
        <f>Ocorrências!G4306</f>
        <v>0</v>
      </c>
      <c r="B4310" s="136">
        <f>Ocorrências!B4306</f>
        <v>0</v>
      </c>
      <c r="C4310" s="136">
        <f>Ocorrências!C4306</f>
        <v>0</v>
      </c>
      <c r="D4310" s="136">
        <f>Ocorrências!D4306</f>
        <v>0</v>
      </c>
      <c r="E4310" s="136">
        <f>Ocorrências!E4306</f>
        <v>0</v>
      </c>
      <c r="F4310" s="136">
        <f>Ocorrências!F4306</f>
        <v>0</v>
      </c>
      <c r="G4310" s="135">
        <f>Ocorrências!A4306</f>
        <v>0</v>
      </c>
      <c r="H4310" s="136">
        <f>Ocorrências!H4306</f>
        <v>0</v>
      </c>
    </row>
    <row r="4311" spans="1:8" x14ac:dyDescent="0.2">
      <c r="A4311" s="156">
        <f>Ocorrências!G4307</f>
        <v>0</v>
      </c>
      <c r="B4311" s="136">
        <f>Ocorrências!B4307</f>
        <v>0</v>
      </c>
      <c r="C4311" s="136">
        <f>Ocorrências!C4307</f>
        <v>0</v>
      </c>
      <c r="D4311" s="136">
        <f>Ocorrências!D4307</f>
        <v>0</v>
      </c>
      <c r="E4311" s="136">
        <f>Ocorrências!E4307</f>
        <v>0</v>
      </c>
      <c r="F4311" s="136">
        <f>Ocorrências!F4307</f>
        <v>0</v>
      </c>
      <c r="G4311" s="135">
        <f>Ocorrências!A4307</f>
        <v>0</v>
      </c>
      <c r="H4311" s="136">
        <f>Ocorrências!H4307</f>
        <v>0</v>
      </c>
    </row>
    <row r="4312" spans="1:8" x14ac:dyDescent="0.2">
      <c r="A4312" s="156">
        <f>Ocorrências!G4308</f>
        <v>0</v>
      </c>
      <c r="B4312" s="136">
        <f>Ocorrências!B4308</f>
        <v>0</v>
      </c>
      <c r="C4312" s="136">
        <f>Ocorrências!C4308</f>
        <v>0</v>
      </c>
      <c r="D4312" s="136">
        <f>Ocorrências!D4308</f>
        <v>0</v>
      </c>
      <c r="E4312" s="136">
        <f>Ocorrências!E4308</f>
        <v>0</v>
      </c>
      <c r="F4312" s="136">
        <f>Ocorrências!F4308</f>
        <v>0</v>
      </c>
      <c r="G4312" s="135">
        <f>Ocorrências!A4308</f>
        <v>0</v>
      </c>
      <c r="H4312" s="136">
        <f>Ocorrências!H4308</f>
        <v>0</v>
      </c>
    </row>
    <row r="4313" spans="1:8" x14ac:dyDescent="0.2">
      <c r="A4313" s="156">
        <f>Ocorrências!G4309</f>
        <v>0</v>
      </c>
      <c r="B4313" s="136">
        <f>Ocorrências!B4309</f>
        <v>0</v>
      </c>
      <c r="C4313" s="136">
        <f>Ocorrências!C4309</f>
        <v>0</v>
      </c>
      <c r="D4313" s="136">
        <f>Ocorrências!D4309</f>
        <v>0</v>
      </c>
      <c r="E4313" s="136">
        <f>Ocorrências!E4309</f>
        <v>0</v>
      </c>
      <c r="F4313" s="136">
        <f>Ocorrências!F4309</f>
        <v>0</v>
      </c>
      <c r="G4313" s="135">
        <f>Ocorrências!A4309</f>
        <v>0</v>
      </c>
      <c r="H4313" s="136">
        <f>Ocorrências!H4309</f>
        <v>0</v>
      </c>
    </row>
    <row r="4314" spans="1:8" x14ac:dyDescent="0.2">
      <c r="A4314" s="156">
        <f>Ocorrências!G4310</f>
        <v>0</v>
      </c>
      <c r="B4314" s="136">
        <f>Ocorrências!B4310</f>
        <v>0</v>
      </c>
      <c r="C4314" s="136">
        <f>Ocorrências!C4310</f>
        <v>0</v>
      </c>
      <c r="D4314" s="136">
        <f>Ocorrências!D4310</f>
        <v>0</v>
      </c>
      <c r="E4314" s="136">
        <f>Ocorrências!E4310</f>
        <v>0</v>
      </c>
      <c r="F4314" s="136">
        <f>Ocorrências!F4310</f>
        <v>0</v>
      </c>
      <c r="G4314" s="135">
        <f>Ocorrências!A4310</f>
        <v>0</v>
      </c>
      <c r="H4314" s="136">
        <f>Ocorrências!H4310</f>
        <v>0</v>
      </c>
    </row>
    <row r="4315" spans="1:8" x14ac:dyDescent="0.2">
      <c r="A4315" s="156">
        <f>Ocorrências!G4311</f>
        <v>0</v>
      </c>
      <c r="B4315" s="136">
        <f>Ocorrências!B4311</f>
        <v>0</v>
      </c>
      <c r="C4315" s="136">
        <f>Ocorrências!C4311</f>
        <v>0</v>
      </c>
      <c r="D4315" s="136">
        <f>Ocorrências!D4311</f>
        <v>0</v>
      </c>
      <c r="E4315" s="136">
        <f>Ocorrências!E4311</f>
        <v>0</v>
      </c>
      <c r="F4315" s="136">
        <f>Ocorrências!F4311</f>
        <v>0</v>
      </c>
      <c r="G4315" s="135">
        <f>Ocorrências!A4311</f>
        <v>0</v>
      </c>
      <c r="H4315" s="136">
        <f>Ocorrências!H4311</f>
        <v>0</v>
      </c>
    </row>
    <row r="4316" spans="1:8" x14ac:dyDescent="0.2">
      <c r="A4316" s="156">
        <f>Ocorrências!G4312</f>
        <v>0</v>
      </c>
      <c r="B4316" s="136">
        <f>Ocorrências!B4312</f>
        <v>0</v>
      </c>
      <c r="C4316" s="136">
        <f>Ocorrências!C4312</f>
        <v>0</v>
      </c>
      <c r="D4316" s="136">
        <f>Ocorrências!D4312</f>
        <v>0</v>
      </c>
      <c r="E4316" s="136">
        <f>Ocorrências!E4312</f>
        <v>0</v>
      </c>
      <c r="F4316" s="136">
        <f>Ocorrências!F4312</f>
        <v>0</v>
      </c>
      <c r="G4316" s="135">
        <f>Ocorrências!A4312</f>
        <v>0</v>
      </c>
      <c r="H4316" s="136">
        <f>Ocorrências!H4312</f>
        <v>0</v>
      </c>
    </row>
    <row r="4317" spans="1:8" x14ac:dyDescent="0.2">
      <c r="A4317" s="156">
        <f>Ocorrências!G4313</f>
        <v>0</v>
      </c>
      <c r="B4317" s="136">
        <f>Ocorrências!B4313</f>
        <v>0</v>
      </c>
      <c r="C4317" s="136">
        <f>Ocorrências!C4313</f>
        <v>0</v>
      </c>
      <c r="D4317" s="136">
        <f>Ocorrências!D4313</f>
        <v>0</v>
      </c>
      <c r="E4317" s="136">
        <f>Ocorrências!E4313</f>
        <v>0</v>
      </c>
      <c r="F4317" s="136">
        <f>Ocorrências!F4313</f>
        <v>0</v>
      </c>
      <c r="G4317" s="135">
        <f>Ocorrências!A4313</f>
        <v>0</v>
      </c>
      <c r="H4317" s="136">
        <f>Ocorrências!H4313</f>
        <v>0</v>
      </c>
    </row>
    <row r="4318" spans="1:8" x14ac:dyDescent="0.2">
      <c r="A4318" s="156">
        <f>Ocorrências!G4314</f>
        <v>0</v>
      </c>
      <c r="B4318" s="136">
        <f>Ocorrências!B4314</f>
        <v>0</v>
      </c>
      <c r="C4318" s="136">
        <f>Ocorrências!C4314</f>
        <v>0</v>
      </c>
      <c r="D4318" s="136">
        <f>Ocorrências!D4314</f>
        <v>0</v>
      </c>
      <c r="E4318" s="136">
        <f>Ocorrências!E4314</f>
        <v>0</v>
      </c>
      <c r="F4318" s="136">
        <f>Ocorrências!F4314</f>
        <v>0</v>
      </c>
      <c r="G4318" s="135">
        <f>Ocorrências!A4314</f>
        <v>0</v>
      </c>
      <c r="H4318" s="136">
        <f>Ocorrências!H4314</f>
        <v>0</v>
      </c>
    </row>
    <row r="4319" spans="1:8" x14ac:dyDescent="0.2">
      <c r="A4319" s="156">
        <f>Ocorrências!G4315</f>
        <v>0</v>
      </c>
      <c r="B4319" s="136">
        <f>Ocorrências!B4315</f>
        <v>0</v>
      </c>
      <c r="C4319" s="136">
        <f>Ocorrências!C4315</f>
        <v>0</v>
      </c>
      <c r="D4319" s="136">
        <f>Ocorrências!D4315</f>
        <v>0</v>
      </c>
      <c r="E4319" s="136">
        <f>Ocorrências!E4315</f>
        <v>0</v>
      </c>
      <c r="F4319" s="136">
        <f>Ocorrências!F4315</f>
        <v>0</v>
      </c>
      <c r="G4319" s="135">
        <f>Ocorrências!A4315</f>
        <v>0</v>
      </c>
      <c r="H4319" s="136">
        <f>Ocorrências!H4315</f>
        <v>0</v>
      </c>
    </row>
    <row r="4320" spans="1:8" x14ac:dyDescent="0.2">
      <c r="A4320" s="156">
        <f>Ocorrências!G4316</f>
        <v>0</v>
      </c>
      <c r="B4320" s="136">
        <f>Ocorrências!B4316</f>
        <v>0</v>
      </c>
      <c r="C4320" s="136">
        <f>Ocorrências!C4316</f>
        <v>0</v>
      </c>
      <c r="D4320" s="136">
        <f>Ocorrências!D4316</f>
        <v>0</v>
      </c>
      <c r="E4320" s="136">
        <f>Ocorrências!E4316</f>
        <v>0</v>
      </c>
      <c r="F4320" s="136">
        <f>Ocorrências!F4316</f>
        <v>0</v>
      </c>
      <c r="G4320" s="135">
        <f>Ocorrências!A4316</f>
        <v>0</v>
      </c>
      <c r="H4320" s="136">
        <f>Ocorrências!H4316</f>
        <v>0</v>
      </c>
    </row>
    <row r="4321" spans="1:8" x14ac:dyDescent="0.2">
      <c r="A4321" s="156">
        <f>Ocorrências!G4317</f>
        <v>0</v>
      </c>
      <c r="B4321" s="136">
        <f>Ocorrências!B4317</f>
        <v>0</v>
      </c>
      <c r="C4321" s="136">
        <f>Ocorrências!C4317</f>
        <v>0</v>
      </c>
      <c r="D4321" s="136">
        <f>Ocorrências!D4317</f>
        <v>0</v>
      </c>
      <c r="E4321" s="136">
        <f>Ocorrências!E4317</f>
        <v>0</v>
      </c>
      <c r="F4321" s="136">
        <f>Ocorrências!F4317</f>
        <v>0</v>
      </c>
      <c r="G4321" s="135">
        <f>Ocorrências!A4317</f>
        <v>0</v>
      </c>
      <c r="H4321" s="136">
        <f>Ocorrências!H4317</f>
        <v>0</v>
      </c>
    </row>
    <row r="4322" spans="1:8" x14ac:dyDescent="0.2">
      <c r="A4322" s="156">
        <f>Ocorrências!G4318</f>
        <v>0</v>
      </c>
      <c r="B4322" s="136">
        <f>Ocorrências!B4318</f>
        <v>0</v>
      </c>
      <c r="C4322" s="136">
        <f>Ocorrências!C4318</f>
        <v>0</v>
      </c>
      <c r="D4322" s="136">
        <f>Ocorrências!D4318</f>
        <v>0</v>
      </c>
      <c r="E4322" s="136">
        <f>Ocorrências!E4318</f>
        <v>0</v>
      </c>
      <c r="F4322" s="136">
        <f>Ocorrências!F4318</f>
        <v>0</v>
      </c>
      <c r="G4322" s="135">
        <f>Ocorrências!A4318</f>
        <v>0</v>
      </c>
      <c r="H4322" s="136">
        <f>Ocorrências!H4318</f>
        <v>0</v>
      </c>
    </row>
    <row r="4323" spans="1:8" x14ac:dyDescent="0.2">
      <c r="A4323" s="156">
        <f>Ocorrências!G4319</f>
        <v>0</v>
      </c>
      <c r="B4323" s="136">
        <f>Ocorrências!B4319</f>
        <v>0</v>
      </c>
      <c r="C4323" s="136">
        <f>Ocorrências!C4319</f>
        <v>0</v>
      </c>
      <c r="D4323" s="136">
        <f>Ocorrências!D4319</f>
        <v>0</v>
      </c>
      <c r="E4323" s="136">
        <f>Ocorrências!E4319</f>
        <v>0</v>
      </c>
      <c r="F4323" s="136">
        <f>Ocorrências!F4319</f>
        <v>0</v>
      </c>
      <c r="G4323" s="135">
        <f>Ocorrências!A4319</f>
        <v>0</v>
      </c>
      <c r="H4323" s="136">
        <f>Ocorrências!H4319</f>
        <v>0</v>
      </c>
    </row>
    <row r="4324" spans="1:8" x14ac:dyDescent="0.2">
      <c r="A4324" s="156">
        <f>Ocorrências!G4320</f>
        <v>0</v>
      </c>
      <c r="B4324" s="136">
        <f>Ocorrências!B4320</f>
        <v>0</v>
      </c>
      <c r="C4324" s="136">
        <f>Ocorrências!C4320</f>
        <v>0</v>
      </c>
      <c r="D4324" s="136">
        <f>Ocorrências!D4320</f>
        <v>0</v>
      </c>
      <c r="E4324" s="136">
        <f>Ocorrências!E4320</f>
        <v>0</v>
      </c>
      <c r="F4324" s="136">
        <f>Ocorrências!F4320</f>
        <v>0</v>
      </c>
      <c r="G4324" s="135">
        <f>Ocorrências!A4320</f>
        <v>0</v>
      </c>
      <c r="H4324" s="136">
        <f>Ocorrências!H4320</f>
        <v>0</v>
      </c>
    </row>
    <row r="4325" spans="1:8" x14ac:dyDescent="0.2">
      <c r="A4325" s="156">
        <f>Ocorrências!G4321</f>
        <v>0</v>
      </c>
      <c r="B4325" s="136">
        <f>Ocorrências!B4321</f>
        <v>0</v>
      </c>
      <c r="C4325" s="136">
        <f>Ocorrências!C4321</f>
        <v>0</v>
      </c>
      <c r="D4325" s="136">
        <f>Ocorrências!D4321</f>
        <v>0</v>
      </c>
      <c r="E4325" s="136">
        <f>Ocorrências!E4321</f>
        <v>0</v>
      </c>
      <c r="F4325" s="136">
        <f>Ocorrências!F4321</f>
        <v>0</v>
      </c>
      <c r="G4325" s="135">
        <f>Ocorrências!A4321</f>
        <v>0</v>
      </c>
      <c r="H4325" s="136">
        <f>Ocorrências!H4321</f>
        <v>0</v>
      </c>
    </row>
    <row r="4326" spans="1:8" x14ac:dyDescent="0.2">
      <c r="A4326" s="156">
        <f>Ocorrências!G4322</f>
        <v>0</v>
      </c>
      <c r="B4326" s="136">
        <f>Ocorrências!B4322</f>
        <v>0</v>
      </c>
      <c r="C4326" s="136">
        <f>Ocorrências!C4322</f>
        <v>0</v>
      </c>
      <c r="D4326" s="136">
        <f>Ocorrências!D4322</f>
        <v>0</v>
      </c>
      <c r="E4326" s="136">
        <f>Ocorrências!E4322</f>
        <v>0</v>
      </c>
      <c r="F4326" s="136">
        <f>Ocorrências!F4322</f>
        <v>0</v>
      </c>
      <c r="G4326" s="135">
        <f>Ocorrências!A4322</f>
        <v>0</v>
      </c>
      <c r="H4326" s="136">
        <f>Ocorrências!H4322</f>
        <v>0</v>
      </c>
    </row>
    <row r="4327" spans="1:8" x14ac:dyDescent="0.2">
      <c r="A4327" s="156">
        <f>Ocorrências!G4323</f>
        <v>0</v>
      </c>
      <c r="B4327" s="136">
        <f>Ocorrências!B4323</f>
        <v>0</v>
      </c>
      <c r="C4327" s="136">
        <f>Ocorrências!C4323</f>
        <v>0</v>
      </c>
      <c r="D4327" s="136">
        <f>Ocorrências!D4323</f>
        <v>0</v>
      </c>
      <c r="E4327" s="136">
        <f>Ocorrências!E4323</f>
        <v>0</v>
      </c>
      <c r="F4327" s="136">
        <f>Ocorrências!F4323</f>
        <v>0</v>
      </c>
      <c r="G4327" s="135">
        <f>Ocorrências!A4323</f>
        <v>0</v>
      </c>
      <c r="H4327" s="136">
        <f>Ocorrências!H4323</f>
        <v>0</v>
      </c>
    </row>
    <row r="4328" spans="1:8" x14ac:dyDescent="0.2">
      <c r="A4328" s="156">
        <f>Ocorrências!G4324</f>
        <v>0</v>
      </c>
      <c r="B4328" s="136">
        <f>Ocorrências!B4324</f>
        <v>0</v>
      </c>
      <c r="C4328" s="136">
        <f>Ocorrências!C4324</f>
        <v>0</v>
      </c>
      <c r="D4328" s="136">
        <f>Ocorrências!D4324</f>
        <v>0</v>
      </c>
      <c r="E4328" s="136">
        <f>Ocorrências!E4324</f>
        <v>0</v>
      </c>
      <c r="F4328" s="136">
        <f>Ocorrências!F4324</f>
        <v>0</v>
      </c>
      <c r="G4328" s="135">
        <f>Ocorrências!A4324</f>
        <v>0</v>
      </c>
      <c r="H4328" s="136">
        <f>Ocorrências!H4324</f>
        <v>0</v>
      </c>
    </row>
    <row r="4329" spans="1:8" x14ac:dyDescent="0.2">
      <c r="A4329" s="156">
        <f>Ocorrências!G4325</f>
        <v>0</v>
      </c>
      <c r="B4329" s="136">
        <f>Ocorrências!B4325</f>
        <v>0</v>
      </c>
      <c r="C4329" s="136">
        <f>Ocorrências!C4325</f>
        <v>0</v>
      </c>
      <c r="D4329" s="136">
        <f>Ocorrências!D4325</f>
        <v>0</v>
      </c>
      <c r="E4329" s="136">
        <f>Ocorrências!E4325</f>
        <v>0</v>
      </c>
      <c r="F4329" s="136">
        <f>Ocorrências!F4325</f>
        <v>0</v>
      </c>
      <c r="G4329" s="135">
        <f>Ocorrências!A4325</f>
        <v>0</v>
      </c>
      <c r="H4329" s="136">
        <f>Ocorrências!H4325</f>
        <v>0</v>
      </c>
    </row>
    <row r="4330" spans="1:8" x14ac:dyDescent="0.2">
      <c r="A4330" s="156">
        <f>Ocorrências!G4326</f>
        <v>0</v>
      </c>
      <c r="B4330" s="136">
        <f>Ocorrências!B4326</f>
        <v>0</v>
      </c>
      <c r="C4330" s="136">
        <f>Ocorrências!C4326</f>
        <v>0</v>
      </c>
      <c r="D4330" s="136">
        <f>Ocorrências!D4326</f>
        <v>0</v>
      </c>
      <c r="E4330" s="136">
        <f>Ocorrências!E4326</f>
        <v>0</v>
      </c>
      <c r="F4330" s="136">
        <f>Ocorrências!F4326</f>
        <v>0</v>
      </c>
      <c r="G4330" s="135">
        <f>Ocorrências!A4326</f>
        <v>0</v>
      </c>
      <c r="H4330" s="136">
        <f>Ocorrências!H4326</f>
        <v>0</v>
      </c>
    </row>
    <row r="4331" spans="1:8" x14ac:dyDescent="0.2">
      <c r="A4331" s="156">
        <f>Ocorrências!G4327</f>
        <v>0</v>
      </c>
      <c r="B4331" s="136">
        <f>Ocorrências!B4327</f>
        <v>0</v>
      </c>
      <c r="C4331" s="136">
        <f>Ocorrências!C4327</f>
        <v>0</v>
      </c>
      <c r="D4331" s="136">
        <f>Ocorrências!D4327</f>
        <v>0</v>
      </c>
      <c r="E4331" s="136">
        <f>Ocorrências!E4327</f>
        <v>0</v>
      </c>
      <c r="F4331" s="136">
        <f>Ocorrências!F4327</f>
        <v>0</v>
      </c>
      <c r="G4331" s="135">
        <f>Ocorrências!A4327</f>
        <v>0</v>
      </c>
      <c r="H4331" s="136">
        <f>Ocorrências!H4327</f>
        <v>0</v>
      </c>
    </row>
    <row r="4332" spans="1:8" x14ac:dyDescent="0.2">
      <c r="A4332" s="156">
        <f>Ocorrências!G4328</f>
        <v>0</v>
      </c>
      <c r="B4332" s="136">
        <f>Ocorrências!B4328</f>
        <v>0</v>
      </c>
      <c r="C4332" s="136">
        <f>Ocorrências!C4328</f>
        <v>0</v>
      </c>
      <c r="D4332" s="136">
        <f>Ocorrências!D4328</f>
        <v>0</v>
      </c>
      <c r="E4332" s="136">
        <f>Ocorrências!E4328</f>
        <v>0</v>
      </c>
      <c r="F4332" s="136">
        <f>Ocorrências!F4328</f>
        <v>0</v>
      </c>
      <c r="G4332" s="135">
        <f>Ocorrências!A4328</f>
        <v>0</v>
      </c>
      <c r="H4332" s="136">
        <f>Ocorrências!H4328</f>
        <v>0</v>
      </c>
    </row>
    <row r="4333" spans="1:8" x14ac:dyDescent="0.2">
      <c r="A4333" s="156">
        <f>Ocorrências!G4329</f>
        <v>0</v>
      </c>
      <c r="B4333" s="136">
        <f>Ocorrências!B4329</f>
        <v>0</v>
      </c>
      <c r="C4333" s="136">
        <f>Ocorrências!C4329</f>
        <v>0</v>
      </c>
      <c r="D4333" s="136">
        <f>Ocorrências!D4329</f>
        <v>0</v>
      </c>
      <c r="E4333" s="136">
        <f>Ocorrências!E4329</f>
        <v>0</v>
      </c>
      <c r="F4333" s="136">
        <f>Ocorrências!F4329</f>
        <v>0</v>
      </c>
      <c r="G4333" s="135">
        <f>Ocorrências!A4329</f>
        <v>0</v>
      </c>
      <c r="H4333" s="136">
        <f>Ocorrências!H4329</f>
        <v>0</v>
      </c>
    </row>
    <row r="4334" spans="1:8" x14ac:dyDescent="0.2">
      <c r="A4334" s="156">
        <f>Ocorrências!G4330</f>
        <v>0</v>
      </c>
      <c r="B4334" s="136">
        <f>Ocorrências!B4330</f>
        <v>0</v>
      </c>
      <c r="C4334" s="136">
        <f>Ocorrências!C4330</f>
        <v>0</v>
      </c>
      <c r="D4334" s="136">
        <f>Ocorrências!D4330</f>
        <v>0</v>
      </c>
      <c r="E4334" s="136">
        <f>Ocorrências!E4330</f>
        <v>0</v>
      </c>
      <c r="F4334" s="136">
        <f>Ocorrências!F4330</f>
        <v>0</v>
      </c>
      <c r="G4334" s="135">
        <f>Ocorrências!A4330</f>
        <v>0</v>
      </c>
      <c r="H4334" s="136">
        <f>Ocorrências!H4330</f>
        <v>0</v>
      </c>
    </row>
    <row r="4335" spans="1:8" x14ac:dyDescent="0.2">
      <c r="A4335" s="156">
        <f>Ocorrências!G4331</f>
        <v>0</v>
      </c>
      <c r="B4335" s="136">
        <f>Ocorrências!B4331</f>
        <v>0</v>
      </c>
      <c r="C4335" s="136">
        <f>Ocorrências!C4331</f>
        <v>0</v>
      </c>
      <c r="D4335" s="136">
        <f>Ocorrências!D4331</f>
        <v>0</v>
      </c>
      <c r="E4335" s="136">
        <f>Ocorrências!E4331</f>
        <v>0</v>
      </c>
      <c r="F4335" s="136">
        <f>Ocorrências!F4331</f>
        <v>0</v>
      </c>
      <c r="G4335" s="135">
        <f>Ocorrências!A4331</f>
        <v>0</v>
      </c>
      <c r="H4335" s="136">
        <f>Ocorrências!H4331</f>
        <v>0</v>
      </c>
    </row>
    <row r="4336" spans="1:8" x14ac:dyDescent="0.2">
      <c r="A4336" s="156">
        <f>Ocorrências!G4332</f>
        <v>0</v>
      </c>
      <c r="B4336" s="136">
        <f>Ocorrências!B4332</f>
        <v>0</v>
      </c>
      <c r="C4336" s="136">
        <f>Ocorrências!C4332</f>
        <v>0</v>
      </c>
      <c r="D4336" s="136">
        <f>Ocorrências!D4332</f>
        <v>0</v>
      </c>
      <c r="E4336" s="136">
        <f>Ocorrências!E4332</f>
        <v>0</v>
      </c>
      <c r="F4336" s="136">
        <f>Ocorrências!F4332</f>
        <v>0</v>
      </c>
      <c r="G4336" s="135">
        <f>Ocorrências!A4332</f>
        <v>0</v>
      </c>
      <c r="H4336" s="136">
        <f>Ocorrências!H4332</f>
        <v>0</v>
      </c>
    </row>
    <row r="4337" spans="1:8" x14ac:dyDescent="0.2">
      <c r="A4337" s="156">
        <f>Ocorrências!G4333</f>
        <v>0</v>
      </c>
      <c r="B4337" s="136">
        <f>Ocorrências!B4333</f>
        <v>0</v>
      </c>
      <c r="C4337" s="136">
        <f>Ocorrências!C4333</f>
        <v>0</v>
      </c>
      <c r="D4337" s="136">
        <f>Ocorrências!D4333</f>
        <v>0</v>
      </c>
      <c r="E4337" s="136">
        <f>Ocorrências!E4333</f>
        <v>0</v>
      </c>
      <c r="F4337" s="136">
        <f>Ocorrências!F4333</f>
        <v>0</v>
      </c>
      <c r="G4337" s="135">
        <f>Ocorrências!A4333</f>
        <v>0</v>
      </c>
      <c r="H4337" s="136">
        <f>Ocorrências!H4333</f>
        <v>0</v>
      </c>
    </row>
    <row r="4338" spans="1:8" x14ac:dyDescent="0.2">
      <c r="A4338" s="156">
        <f>Ocorrências!G4334</f>
        <v>0</v>
      </c>
      <c r="B4338" s="136">
        <f>Ocorrências!B4334</f>
        <v>0</v>
      </c>
      <c r="C4338" s="136">
        <f>Ocorrências!C4334</f>
        <v>0</v>
      </c>
      <c r="D4338" s="136">
        <f>Ocorrências!D4334</f>
        <v>0</v>
      </c>
      <c r="E4338" s="136">
        <f>Ocorrências!E4334</f>
        <v>0</v>
      </c>
      <c r="F4338" s="136">
        <f>Ocorrências!F4334</f>
        <v>0</v>
      </c>
      <c r="G4338" s="135">
        <f>Ocorrências!A4334</f>
        <v>0</v>
      </c>
      <c r="H4338" s="136">
        <f>Ocorrências!H4334</f>
        <v>0</v>
      </c>
    </row>
    <row r="4339" spans="1:8" x14ac:dyDescent="0.2">
      <c r="A4339" s="156">
        <f>Ocorrências!G4335</f>
        <v>0</v>
      </c>
      <c r="B4339" s="136">
        <f>Ocorrências!B4335</f>
        <v>0</v>
      </c>
      <c r="C4339" s="136">
        <f>Ocorrências!C4335</f>
        <v>0</v>
      </c>
      <c r="D4339" s="136">
        <f>Ocorrências!D4335</f>
        <v>0</v>
      </c>
      <c r="E4339" s="136">
        <f>Ocorrências!E4335</f>
        <v>0</v>
      </c>
      <c r="F4339" s="136">
        <f>Ocorrências!F4335</f>
        <v>0</v>
      </c>
      <c r="G4339" s="135">
        <f>Ocorrências!A4335</f>
        <v>0</v>
      </c>
      <c r="H4339" s="136">
        <f>Ocorrências!H4335</f>
        <v>0</v>
      </c>
    </row>
    <row r="4340" spans="1:8" x14ac:dyDescent="0.2">
      <c r="A4340" s="156">
        <f>Ocorrências!G4336</f>
        <v>0</v>
      </c>
      <c r="B4340" s="136">
        <f>Ocorrências!B4336</f>
        <v>0</v>
      </c>
      <c r="C4340" s="136">
        <f>Ocorrências!C4336</f>
        <v>0</v>
      </c>
      <c r="D4340" s="136">
        <f>Ocorrências!D4336</f>
        <v>0</v>
      </c>
      <c r="E4340" s="136">
        <f>Ocorrências!E4336</f>
        <v>0</v>
      </c>
      <c r="F4340" s="136">
        <f>Ocorrências!F4336</f>
        <v>0</v>
      </c>
      <c r="G4340" s="135">
        <f>Ocorrências!A4336</f>
        <v>0</v>
      </c>
      <c r="H4340" s="136">
        <f>Ocorrências!H4336</f>
        <v>0</v>
      </c>
    </row>
    <row r="4341" spans="1:8" x14ac:dyDescent="0.2">
      <c r="A4341" s="156">
        <f>Ocorrências!G4337</f>
        <v>0</v>
      </c>
      <c r="B4341" s="136">
        <f>Ocorrências!B4337</f>
        <v>0</v>
      </c>
      <c r="C4341" s="136">
        <f>Ocorrências!C4337</f>
        <v>0</v>
      </c>
      <c r="D4341" s="136">
        <f>Ocorrências!D4337</f>
        <v>0</v>
      </c>
      <c r="E4341" s="136">
        <f>Ocorrências!E4337</f>
        <v>0</v>
      </c>
      <c r="F4341" s="136">
        <f>Ocorrências!F4337</f>
        <v>0</v>
      </c>
      <c r="G4341" s="135">
        <f>Ocorrências!A4337</f>
        <v>0</v>
      </c>
      <c r="H4341" s="136">
        <f>Ocorrências!H4337</f>
        <v>0</v>
      </c>
    </row>
    <row r="4342" spans="1:8" x14ac:dyDescent="0.2">
      <c r="A4342" s="156">
        <f>Ocorrências!G4338</f>
        <v>0</v>
      </c>
      <c r="B4342" s="136">
        <f>Ocorrências!B4338</f>
        <v>0</v>
      </c>
      <c r="C4342" s="136">
        <f>Ocorrências!C4338</f>
        <v>0</v>
      </c>
      <c r="D4342" s="136">
        <f>Ocorrências!D4338</f>
        <v>0</v>
      </c>
      <c r="E4342" s="136">
        <f>Ocorrências!E4338</f>
        <v>0</v>
      </c>
      <c r="F4342" s="136">
        <f>Ocorrências!F4338</f>
        <v>0</v>
      </c>
      <c r="G4342" s="135">
        <f>Ocorrências!A4338</f>
        <v>0</v>
      </c>
      <c r="H4342" s="136">
        <f>Ocorrências!H4338</f>
        <v>0</v>
      </c>
    </row>
    <row r="4343" spans="1:8" x14ac:dyDescent="0.2">
      <c r="A4343" s="156">
        <f>Ocorrências!G4339</f>
        <v>0</v>
      </c>
      <c r="B4343" s="136">
        <f>Ocorrências!B4339</f>
        <v>0</v>
      </c>
      <c r="C4343" s="136">
        <f>Ocorrências!C4339</f>
        <v>0</v>
      </c>
      <c r="D4343" s="136">
        <f>Ocorrências!D4339</f>
        <v>0</v>
      </c>
      <c r="E4343" s="136">
        <f>Ocorrências!E4339</f>
        <v>0</v>
      </c>
      <c r="F4343" s="136">
        <f>Ocorrências!F4339</f>
        <v>0</v>
      </c>
      <c r="G4343" s="135">
        <f>Ocorrências!A4339</f>
        <v>0</v>
      </c>
      <c r="H4343" s="136">
        <f>Ocorrências!H4339</f>
        <v>0</v>
      </c>
    </row>
    <row r="4344" spans="1:8" x14ac:dyDescent="0.2">
      <c r="A4344" s="156">
        <f>Ocorrências!G4340</f>
        <v>0</v>
      </c>
      <c r="B4344" s="136">
        <f>Ocorrências!B4340</f>
        <v>0</v>
      </c>
      <c r="C4344" s="136">
        <f>Ocorrências!C4340</f>
        <v>0</v>
      </c>
      <c r="D4344" s="136">
        <f>Ocorrências!D4340</f>
        <v>0</v>
      </c>
      <c r="E4344" s="136">
        <f>Ocorrências!E4340</f>
        <v>0</v>
      </c>
      <c r="F4344" s="136">
        <f>Ocorrências!F4340</f>
        <v>0</v>
      </c>
      <c r="G4344" s="135">
        <f>Ocorrências!A4340</f>
        <v>0</v>
      </c>
      <c r="H4344" s="136">
        <f>Ocorrências!H4340</f>
        <v>0</v>
      </c>
    </row>
    <row r="4345" spans="1:8" x14ac:dyDescent="0.2">
      <c r="A4345" s="156">
        <f>Ocorrências!G4341</f>
        <v>0</v>
      </c>
      <c r="B4345" s="136">
        <f>Ocorrências!B4341</f>
        <v>0</v>
      </c>
      <c r="C4345" s="136">
        <f>Ocorrências!C4341</f>
        <v>0</v>
      </c>
      <c r="D4345" s="136">
        <f>Ocorrências!D4341</f>
        <v>0</v>
      </c>
      <c r="E4345" s="136">
        <f>Ocorrências!E4341</f>
        <v>0</v>
      </c>
      <c r="F4345" s="136">
        <f>Ocorrências!F4341</f>
        <v>0</v>
      </c>
      <c r="G4345" s="135">
        <f>Ocorrências!A4341</f>
        <v>0</v>
      </c>
      <c r="H4345" s="136">
        <f>Ocorrências!H4341</f>
        <v>0</v>
      </c>
    </row>
    <row r="4346" spans="1:8" x14ac:dyDescent="0.2">
      <c r="A4346" s="156">
        <f>Ocorrências!G4342</f>
        <v>0</v>
      </c>
      <c r="B4346" s="136">
        <f>Ocorrências!B4342</f>
        <v>0</v>
      </c>
      <c r="C4346" s="136">
        <f>Ocorrências!C4342</f>
        <v>0</v>
      </c>
      <c r="D4346" s="136">
        <f>Ocorrências!D4342</f>
        <v>0</v>
      </c>
      <c r="E4346" s="136">
        <f>Ocorrências!E4342</f>
        <v>0</v>
      </c>
      <c r="F4346" s="136">
        <f>Ocorrências!F4342</f>
        <v>0</v>
      </c>
      <c r="G4346" s="135">
        <f>Ocorrências!A4342</f>
        <v>0</v>
      </c>
      <c r="H4346" s="136">
        <f>Ocorrências!H4342</f>
        <v>0</v>
      </c>
    </row>
    <row r="4347" spans="1:8" x14ac:dyDescent="0.2">
      <c r="A4347" s="156">
        <f>Ocorrências!G4343</f>
        <v>0</v>
      </c>
      <c r="B4347" s="136">
        <f>Ocorrências!B4343</f>
        <v>0</v>
      </c>
      <c r="C4347" s="136">
        <f>Ocorrências!C4343</f>
        <v>0</v>
      </c>
      <c r="D4347" s="136">
        <f>Ocorrências!D4343</f>
        <v>0</v>
      </c>
      <c r="E4347" s="136">
        <f>Ocorrências!E4343</f>
        <v>0</v>
      </c>
      <c r="F4347" s="136">
        <f>Ocorrências!F4343</f>
        <v>0</v>
      </c>
      <c r="G4347" s="135">
        <f>Ocorrências!A4343</f>
        <v>0</v>
      </c>
      <c r="H4347" s="136">
        <f>Ocorrências!H4343</f>
        <v>0</v>
      </c>
    </row>
    <row r="4348" spans="1:8" x14ac:dyDescent="0.2">
      <c r="A4348" s="156">
        <f>Ocorrências!G4344</f>
        <v>0</v>
      </c>
      <c r="B4348" s="136">
        <f>Ocorrências!B4344</f>
        <v>0</v>
      </c>
      <c r="C4348" s="136">
        <f>Ocorrências!C4344</f>
        <v>0</v>
      </c>
      <c r="D4348" s="136">
        <f>Ocorrências!D4344</f>
        <v>0</v>
      </c>
      <c r="E4348" s="136">
        <f>Ocorrências!E4344</f>
        <v>0</v>
      </c>
      <c r="F4348" s="136">
        <f>Ocorrências!F4344</f>
        <v>0</v>
      </c>
      <c r="G4348" s="135">
        <f>Ocorrências!A4344</f>
        <v>0</v>
      </c>
      <c r="H4348" s="136">
        <f>Ocorrências!H4344</f>
        <v>0</v>
      </c>
    </row>
    <row r="4349" spans="1:8" x14ac:dyDescent="0.2">
      <c r="A4349" s="156">
        <f>Ocorrências!G4345</f>
        <v>0</v>
      </c>
      <c r="B4349" s="136">
        <f>Ocorrências!B4345</f>
        <v>0</v>
      </c>
      <c r="C4349" s="136">
        <f>Ocorrências!C4345</f>
        <v>0</v>
      </c>
      <c r="D4349" s="136">
        <f>Ocorrências!D4345</f>
        <v>0</v>
      </c>
      <c r="E4349" s="136">
        <f>Ocorrências!E4345</f>
        <v>0</v>
      </c>
      <c r="F4349" s="136">
        <f>Ocorrências!F4345</f>
        <v>0</v>
      </c>
      <c r="G4349" s="135">
        <f>Ocorrências!A4345</f>
        <v>0</v>
      </c>
      <c r="H4349" s="136">
        <f>Ocorrências!H4345</f>
        <v>0</v>
      </c>
    </row>
    <row r="4350" spans="1:8" x14ac:dyDescent="0.2">
      <c r="A4350" s="156">
        <f>Ocorrências!G4346</f>
        <v>0</v>
      </c>
      <c r="B4350" s="136">
        <f>Ocorrências!B4346</f>
        <v>0</v>
      </c>
      <c r="C4350" s="136">
        <f>Ocorrências!C4346</f>
        <v>0</v>
      </c>
      <c r="D4350" s="136">
        <f>Ocorrências!D4346</f>
        <v>0</v>
      </c>
      <c r="E4350" s="136">
        <f>Ocorrências!E4346</f>
        <v>0</v>
      </c>
      <c r="F4350" s="136">
        <f>Ocorrências!F4346</f>
        <v>0</v>
      </c>
      <c r="G4350" s="135">
        <f>Ocorrências!A4346</f>
        <v>0</v>
      </c>
      <c r="H4350" s="136">
        <f>Ocorrências!H4346</f>
        <v>0</v>
      </c>
    </row>
    <row r="4351" spans="1:8" x14ac:dyDescent="0.2">
      <c r="A4351" s="156">
        <f>Ocorrências!G4347</f>
        <v>0</v>
      </c>
      <c r="B4351" s="136">
        <f>Ocorrências!B4347</f>
        <v>0</v>
      </c>
      <c r="C4351" s="136">
        <f>Ocorrências!C4347</f>
        <v>0</v>
      </c>
      <c r="D4351" s="136">
        <f>Ocorrências!D4347</f>
        <v>0</v>
      </c>
      <c r="E4351" s="136">
        <f>Ocorrências!E4347</f>
        <v>0</v>
      </c>
      <c r="F4351" s="136">
        <f>Ocorrências!F4347</f>
        <v>0</v>
      </c>
      <c r="G4351" s="135">
        <f>Ocorrências!A4347</f>
        <v>0</v>
      </c>
      <c r="H4351" s="136">
        <f>Ocorrências!H4347</f>
        <v>0</v>
      </c>
    </row>
    <row r="4352" spans="1:8" x14ac:dyDescent="0.2">
      <c r="A4352" s="156">
        <f>Ocorrências!G4348</f>
        <v>0</v>
      </c>
      <c r="B4352" s="136">
        <f>Ocorrências!B4348</f>
        <v>0</v>
      </c>
      <c r="C4352" s="136">
        <f>Ocorrências!C4348</f>
        <v>0</v>
      </c>
      <c r="D4352" s="136">
        <f>Ocorrências!D4348</f>
        <v>0</v>
      </c>
      <c r="E4352" s="136">
        <f>Ocorrências!E4348</f>
        <v>0</v>
      </c>
      <c r="F4352" s="136">
        <f>Ocorrências!F4348</f>
        <v>0</v>
      </c>
      <c r="G4352" s="135">
        <f>Ocorrências!A4348</f>
        <v>0</v>
      </c>
      <c r="H4352" s="136">
        <f>Ocorrências!H4348</f>
        <v>0</v>
      </c>
    </row>
    <row r="4353" spans="1:8" x14ac:dyDescent="0.2">
      <c r="A4353" s="156">
        <f>Ocorrências!G4349</f>
        <v>0</v>
      </c>
      <c r="B4353" s="136">
        <f>Ocorrências!B4349</f>
        <v>0</v>
      </c>
      <c r="C4353" s="136">
        <f>Ocorrências!C4349</f>
        <v>0</v>
      </c>
      <c r="D4353" s="136">
        <f>Ocorrências!D4349</f>
        <v>0</v>
      </c>
      <c r="E4353" s="136">
        <f>Ocorrências!E4349</f>
        <v>0</v>
      </c>
      <c r="F4353" s="136">
        <f>Ocorrências!F4349</f>
        <v>0</v>
      </c>
      <c r="G4353" s="135">
        <f>Ocorrências!A4349</f>
        <v>0</v>
      </c>
      <c r="H4353" s="136">
        <f>Ocorrências!H4349</f>
        <v>0</v>
      </c>
    </row>
    <row r="4354" spans="1:8" x14ac:dyDescent="0.2">
      <c r="A4354" s="156">
        <f>Ocorrências!G4350</f>
        <v>0</v>
      </c>
      <c r="B4354" s="136">
        <f>Ocorrências!B4350</f>
        <v>0</v>
      </c>
      <c r="C4354" s="136">
        <f>Ocorrências!C4350</f>
        <v>0</v>
      </c>
      <c r="D4354" s="136">
        <f>Ocorrências!D4350</f>
        <v>0</v>
      </c>
      <c r="E4354" s="136">
        <f>Ocorrências!E4350</f>
        <v>0</v>
      </c>
      <c r="F4354" s="136">
        <f>Ocorrências!F4350</f>
        <v>0</v>
      </c>
      <c r="G4354" s="135">
        <f>Ocorrências!A4350</f>
        <v>0</v>
      </c>
      <c r="H4354" s="136">
        <f>Ocorrências!H4350</f>
        <v>0</v>
      </c>
    </row>
    <row r="4355" spans="1:8" x14ac:dyDescent="0.2">
      <c r="A4355" s="156">
        <f>Ocorrências!G4351</f>
        <v>0</v>
      </c>
      <c r="B4355" s="136">
        <f>Ocorrências!B4351</f>
        <v>0</v>
      </c>
      <c r="C4355" s="136">
        <f>Ocorrências!C4351</f>
        <v>0</v>
      </c>
      <c r="D4355" s="136">
        <f>Ocorrências!D4351</f>
        <v>0</v>
      </c>
      <c r="E4355" s="136">
        <f>Ocorrências!E4351</f>
        <v>0</v>
      </c>
      <c r="F4355" s="136">
        <f>Ocorrências!F4351</f>
        <v>0</v>
      </c>
      <c r="G4355" s="135">
        <f>Ocorrências!A4351</f>
        <v>0</v>
      </c>
      <c r="H4355" s="136">
        <f>Ocorrências!H4351</f>
        <v>0</v>
      </c>
    </row>
    <row r="4356" spans="1:8" x14ac:dyDescent="0.2">
      <c r="A4356" s="156">
        <f>Ocorrências!G4352</f>
        <v>0</v>
      </c>
      <c r="B4356" s="136">
        <f>Ocorrências!B4352</f>
        <v>0</v>
      </c>
      <c r="C4356" s="136">
        <f>Ocorrências!C4352</f>
        <v>0</v>
      </c>
      <c r="D4356" s="136">
        <f>Ocorrências!D4352</f>
        <v>0</v>
      </c>
      <c r="E4356" s="136">
        <f>Ocorrências!E4352</f>
        <v>0</v>
      </c>
      <c r="F4356" s="136">
        <f>Ocorrências!F4352</f>
        <v>0</v>
      </c>
      <c r="G4356" s="135">
        <f>Ocorrências!A4352</f>
        <v>0</v>
      </c>
      <c r="H4356" s="136">
        <f>Ocorrências!H4352</f>
        <v>0</v>
      </c>
    </row>
    <row r="4357" spans="1:8" x14ac:dyDescent="0.2">
      <c r="A4357" s="156">
        <f>Ocorrências!G4353</f>
        <v>0</v>
      </c>
      <c r="B4357" s="136">
        <f>Ocorrências!B4353</f>
        <v>0</v>
      </c>
      <c r="C4357" s="136">
        <f>Ocorrências!C4353</f>
        <v>0</v>
      </c>
      <c r="D4357" s="136">
        <f>Ocorrências!D4353</f>
        <v>0</v>
      </c>
      <c r="E4357" s="136">
        <f>Ocorrências!E4353</f>
        <v>0</v>
      </c>
      <c r="F4357" s="136">
        <f>Ocorrências!F4353</f>
        <v>0</v>
      </c>
      <c r="G4357" s="135">
        <f>Ocorrências!A4353</f>
        <v>0</v>
      </c>
      <c r="H4357" s="136">
        <f>Ocorrências!H4353</f>
        <v>0</v>
      </c>
    </row>
    <row r="4358" spans="1:8" x14ac:dyDescent="0.2">
      <c r="A4358" s="156">
        <f>Ocorrências!G4354</f>
        <v>0</v>
      </c>
      <c r="B4358" s="136">
        <f>Ocorrências!B4354</f>
        <v>0</v>
      </c>
      <c r="C4358" s="136">
        <f>Ocorrências!C4354</f>
        <v>0</v>
      </c>
      <c r="D4358" s="136">
        <f>Ocorrências!D4354</f>
        <v>0</v>
      </c>
      <c r="E4358" s="136">
        <f>Ocorrências!E4354</f>
        <v>0</v>
      </c>
      <c r="F4358" s="136">
        <f>Ocorrências!F4354</f>
        <v>0</v>
      </c>
      <c r="G4358" s="135">
        <f>Ocorrências!A4354</f>
        <v>0</v>
      </c>
      <c r="H4358" s="136">
        <f>Ocorrências!H4354</f>
        <v>0</v>
      </c>
    </row>
    <row r="4359" spans="1:8" x14ac:dyDescent="0.2">
      <c r="A4359" s="156">
        <f>Ocorrências!G4355</f>
        <v>0</v>
      </c>
      <c r="B4359" s="136">
        <f>Ocorrências!B4355</f>
        <v>0</v>
      </c>
      <c r="C4359" s="136">
        <f>Ocorrências!C4355</f>
        <v>0</v>
      </c>
      <c r="D4359" s="136">
        <f>Ocorrências!D4355</f>
        <v>0</v>
      </c>
      <c r="E4359" s="136">
        <f>Ocorrências!E4355</f>
        <v>0</v>
      </c>
      <c r="F4359" s="136">
        <f>Ocorrências!F4355</f>
        <v>0</v>
      </c>
      <c r="G4359" s="135">
        <f>Ocorrências!A4355</f>
        <v>0</v>
      </c>
      <c r="H4359" s="136">
        <f>Ocorrências!H4355</f>
        <v>0</v>
      </c>
    </row>
    <row r="4360" spans="1:8" x14ac:dyDescent="0.2">
      <c r="A4360" s="156">
        <f>Ocorrências!G4356</f>
        <v>0</v>
      </c>
      <c r="B4360" s="136">
        <f>Ocorrências!B4356</f>
        <v>0</v>
      </c>
      <c r="C4360" s="136">
        <f>Ocorrências!C4356</f>
        <v>0</v>
      </c>
      <c r="D4360" s="136">
        <f>Ocorrências!D4356</f>
        <v>0</v>
      </c>
      <c r="E4360" s="136">
        <f>Ocorrências!E4356</f>
        <v>0</v>
      </c>
      <c r="F4360" s="136">
        <f>Ocorrências!F4356</f>
        <v>0</v>
      </c>
      <c r="G4360" s="135">
        <f>Ocorrências!A4356</f>
        <v>0</v>
      </c>
      <c r="H4360" s="136">
        <f>Ocorrências!H4356</f>
        <v>0</v>
      </c>
    </row>
    <row r="4361" spans="1:8" x14ac:dyDescent="0.2">
      <c r="A4361" s="156">
        <f>Ocorrências!G4357</f>
        <v>0</v>
      </c>
      <c r="B4361" s="136">
        <f>Ocorrências!B4357</f>
        <v>0</v>
      </c>
      <c r="C4361" s="136">
        <f>Ocorrências!C4357</f>
        <v>0</v>
      </c>
      <c r="D4361" s="136">
        <f>Ocorrências!D4357</f>
        <v>0</v>
      </c>
      <c r="E4361" s="136">
        <f>Ocorrências!E4357</f>
        <v>0</v>
      </c>
      <c r="F4361" s="136">
        <f>Ocorrências!F4357</f>
        <v>0</v>
      </c>
      <c r="G4361" s="135">
        <f>Ocorrências!A4357</f>
        <v>0</v>
      </c>
      <c r="H4361" s="136">
        <f>Ocorrências!H4357</f>
        <v>0</v>
      </c>
    </row>
    <row r="4362" spans="1:8" x14ac:dyDescent="0.2">
      <c r="A4362" s="156">
        <f>Ocorrências!G4358</f>
        <v>0</v>
      </c>
      <c r="B4362" s="136">
        <f>Ocorrências!B4358</f>
        <v>0</v>
      </c>
      <c r="C4362" s="136">
        <f>Ocorrências!C4358</f>
        <v>0</v>
      </c>
      <c r="D4362" s="136">
        <f>Ocorrências!D4358</f>
        <v>0</v>
      </c>
      <c r="E4362" s="136">
        <f>Ocorrências!E4358</f>
        <v>0</v>
      </c>
      <c r="F4362" s="136">
        <f>Ocorrências!F4358</f>
        <v>0</v>
      </c>
      <c r="G4362" s="135">
        <f>Ocorrências!A4358</f>
        <v>0</v>
      </c>
      <c r="H4362" s="136">
        <f>Ocorrências!H4358</f>
        <v>0</v>
      </c>
    </row>
    <row r="4363" spans="1:8" x14ac:dyDescent="0.2">
      <c r="A4363" s="156">
        <f>Ocorrências!G4359</f>
        <v>0</v>
      </c>
      <c r="B4363" s="136">
        <f>Ocorrências!B4359</f>
        <v>0</v>
      </c>
      <c r="C4363" s="136">
        <f>Ocorrências!C4359</f>
        <v>0</v>
      </c>
      <c r="D4363" s="136">
        <f>Ocorrências!D4359</f>
        <v>0</v>
      </c>
      <c r="E4363" s="136">
        <f>Ocorrências!E4359</f>
        <v>0</v>
      </c>
      <c r="F4363" s="136">
        <f>Ocorrências!F4359</f>
        <v>0</v>
      </c>
      <c r="G4363" s="135">
        <f>Ocorrências!A4359</f>
        <v>0</v>
      </c>
      <c r="H4363" s="136">
        <f>Ocorrências!H4359</f>
        <v>0</v>
      </c>
    </row>
    <row r="4364" spans="1:8" x14ac:dyDescent="0.2">
      <c r="A4364" s="156">
        <f>Ocorrências!G4360</f>
        <v>0</v>
      </c>
      <c r="B4364" s="136">
        <f>Ocorrências!B4360</f>
        <v>0</v>
      </c>
      <c r="C4364" s="136">
        <f>Ocorrências!C4360</f>
        <v>0</v>
      </c>
      <c r="D4364" s="136">
        <f>Ocorrências!D4360</f>
        <v>0</v>
      </c>
      <c r="E4364" s="136">
        <f>Ocorrências!E4360</f>
        <v>0</v>
      </c>
      <c r="F4364" s="136">
        <f>Ocorrências!F4360</f>
        <v>0</v>
      </c>
      <c r="G4364" s="135">
        <f>Ocorrências!A4360</f>
        <v>0</v>
      </c>
      <c r="H4364" s="136">
        <f>Ocorrências!H4360</f>
        <v>0</v>
      </c>
    </row>
    <row r="4365" spans="1:8" x14ac:dyDescent="0.2">
      <c r="A4365" s="156">
        <f>Ocorrências!G4361</f>
        <v>0</v>
      </c>
      <c r="B4365" s="136">
        <f>Ocorrências!B4361</f>
        <v>0</v>
      </c>
      <c r="C4365" s="136">
        <f>Ocorrências!C4361</f>
        <v>0</v>
      </c>
      <c r="D4365" s="136">
        <f>Ocorrências!D4361</f>
        <v>0</v>
      </c>
      <c r="E4365" s="136">
        <f>Ocorrências!E4361</f>
        <v>0</v>
      </c>
      <c r="F4365" s="136">
        <f>Ocorrências!F4361</f>
        <v>0</v>
      </c>
      <c r="G4365" s="135">
        <f>Ocorrências!A4361</f>
        <v>0</v>
      </c>
      <c r="H4365" s="136">
        <f>Ocorrências!H4361</f>
        <v>0</v>
      </c>
    </row>
    <row r="4366" spans="1:8" x14ac:dyDescent="0.2">
      <c r="A4366" s="156">
        <f>Ocorrências!G4362</f>
        <v>0</v>
      </c>
      <c r="B4366" s="136">
        <f>Ocorrências!B4362</f>
        <v>0</v>
      </c>
      <c r="C4366" s="136">
        <f>Ocorrências!C4362</f>
        <v>0</v>
      </c>
      <c r="D4366" s="136">
        <f>Ocorrências!D4362</f>
        <v>0</v>
      </c>
      <c r="E4366" s="136">
        <f>Ocorrências!E4362</f>
        <v>0</v>
      </c>
      <c r="F4366" s="136">
        <f>Ocorrências!F4362</f>
        <v>0</v>
      </c>
      <c r="G4366" s="135">
        <f>Ocorrências!A4362</f>
        <v>0</v>
      </c>
      <c r="H4366" s="136">
        <f>Ocorrências!H4362</f>
        <v>0</v>
      </c>
    </row>
    <row r="4367" spans="1:8" x14ac:dyDescent="0.2">
      <c r="A4367" s="156">
        <f>Ocorrências!G4363</f>
        <v>0</v>
      </c>
      <c r="B4367" s="136">
        <f>Ocorrências!B4363</f>
        <v>0</v>
      </c>
      <c r="C4367" s="136">
        <f>Ocorrências!C4363</f>
        <v>0</v>
      </c>
      <c r="D4367" s="136">
        <f>Ocorrências!D4363</f>
        <v>0</v>
      </c>
      <c r="E4367" s="136">
        <f>Ocorrências!E4363</f>
        <v>0</v>
      </c>
      <c r="F4367" s="136">
        <f>Ocorrências!F4363</f>
        <v>0</v>
      </c>
      <c r="G4367" s="135">
        <f>Ocorrências!A4363</f>
        <v>0</v>
      </c>
      <c r="H4367" s="136">
        <f>Ocorrências!H4363</f>
        <v>0</v>
      </c>
    </row>
    <row r="4368" spans="1:8" x14ac:dyDescent="0.2">
      <c r="A4368" s="156">
        <f>Ocorrências!G4364</f>
        <v>0</v>
      </c>
      <c r="B4368" s="136">
        <f>Ocorrências!B4364</f>
        <v>0</v>
      </c>
      <c r="C4368" s="136">
        <f>Ocorrências!C4364</f>
        <v>0</v>
      </c>
      <c r="D4368" s="136">
        <f>Ocorrências!D4364</f>
        <v>0</v>
      </c>
      <c r="E4368" s="136">
        <f>Ocorrências!E4364</f>
        <v>0</v>
      </c>
      <c r="F4368" s="136">
        <f>Ocorrências!F4364</f>
        <v>0</v>
      </c>
      <c r="G4368" s="135">
        <f>Ocorrências!A4364</f>
        <v>0</v>
      </c>
      <c r="H4368" s="136">
        <f>Ocorrências!H4364</f>
        <v>0</v>
      </c>
    </row>
    <row r="4369" spans="1:8" x14ac:dyDescent="0.2">
      <c r="A4369" s="156">
        <f>Ocorrências!G4365</f>
        <v>0</v>
      </c>
      <c r="B4369" s="136">
        <f>Ocorrências!B4365</f>
        <v>0</v>
      </c>
      <c r="C4369" s="136">
        <f>Ocorrências!C4365</f>
        <v>0</v>
      </c>
      <c r="D4369" s="136">
        <f>Ocorrências!D4365</f>
        <v>0</v>
      </c>
      <c r="E4369" s="136">
        <f>Ocorrências!E4365</f>
        <v>0</v>
      </c>
      <c r="F4369" s="136">
        <f>Ocorrências!F4365</f>
        <v>0</v>
      </c>
      <c r="G4369" s="135">
        <f>Ocorrências!A4365</f>
        <v>0</v>
      </c>
      <c r="H4369" s="136">
        <f>Ocorrências!H4365</f>
        <v>0</v>
      </c>
    </row>
    <row r="4370" spans="1:8" x14ac:dyDescent="0.2">
      <c r="A4370" s="156">
        <f>Ocorrências!G4366</f>
        <v>0</v>
      </c>
      <c r="B4370" s="136">
        <f>Ocorrências!B4366</f>
        <v>0</v>
      </c>
      <c r="C4370" s="136">
        <f>Ocorrências!C4366</f>
        <v>0</v>
      </c>
      <c r="D4370" s="136">
        <f>Ocorrências!D4366</f>
        <v>0</v>
      </c>
      <c r="E4370" s="136">
        <f>Ocorrências!E4366</f>
        <v>0</v>
      </c>
      <c r="F4370" s="136">
        <f>Ocorrências!F4366</f>
        <v>0</v>
      </c>
      <c r="G4370" s="135">
        <f>Ocorrências!A4366</f>
        <v>0</v>
      </c>
      <c r="H4370" s="136">
        <f>Ocorrências!H4366</f>
        <v>0</v>
      </c>
    </row>
    <row r="4371" spans="1:8" x14ac:dyDescent="0.2">
      <c r="A4371" s="156">
        <f>Ocorrências!G4367</f>
        <v>0</v>
      </c>
      <c r="B4371" s="136">
        <f>Ocorrências!B4367</f>
        <v>0</v>
      </c>
      <c r="C4371" s="136">
        <f>Ocorrências!C4367</f>
        <v>0</v>
      </c>
      <c r="D4371" s="136">
        <f>Ocorrências!D4367</f>
        <v>0</v>
      </c>
      <c r="E4371" s="136">
        <f>Ocorrências!E4367</f>
        <v>0</v>
      </c>
      <c r="F4371" s="136">
        <f>Ocorrências!F4367</f>
        <v>0</v>
      </c>
      <c r="G4371" s="135">
        <f>Ocorrências!A4367</f>
        <v>0</v>
      </c>
      <c r="H4371" s="136">
        <f>Ocorrências!H4367</f>
        <v>0</v>
      </c>
    </row>
    <row r="4372" spans="1:8" x14ac:dyDescent="0.2">
      <c r="A4372" s="156">
        <f>Ocorrências!G4368</f>
        <v>0</v>
      </c>
      <c r="B4372" s="136">
        <f>Ocorrências!B4368</f>
        <v>0</v>
      </c>
      <c r="C4372" s="136">
        <f>Ocorrências!C4368</f>
        <v>0</v>
      </c>
      <c r="D4372" s="136">
        <f>Ocorrências!D4368</f>
        <v>0</v>
      </c>
      <c r="E4372" s="136">
        <f>Ocorrências!E4368</f>
        <v>0</v>
      </c>
      <c r="F4372" s="136">
        <f>Ocorrências!F4368</f>
        <v>0</v>
      </c>
      <c r="G4372" s="135">
        <f>Ocorrências!A4368</f>
        <v>0</v>
      </c>
      <c r="H4372" s="136">
        <f>Ocorrências!H4368</f>
        <v>0</v>
      </c>
    </row>
    <row r="4373" spans="1:8" x14ac:dyDescent="0.2">
      <c r="A4373" s="156">
        <f>Ocorrências!G4369</f>
        <v>0</v>
      </c>
      <c r="B4373" s="136">
        <f>Ocorrências!B4369</f>
        <v>0</v>
      </c>
      <c r="C4373" s="136">
        <f>Ocorrências!C4369</f>
        <v>0</v>
      </c>
      <c r="D4373" s="136">
        <f>Ocorrências!D4369</f>
        <v>0</v>
      </c>
      <c r="E4373" s="136">
        <f>Ocorrências!E4369</f>
        <v>0</v>
      </c>
      <c r="F4373" s="136">
        <f>Ocorrências!F4369</f>
        <v>0</v>
      </c>
      <c r="G4373" s="135">
        <f>Ocorrências!A4369</f>
        <v>0</v>
      </c>
      <c r="H4373" s="136">
        <f>Ocorrências!H4369</f>
        <v>0</v>
      </c>
    </row>
    <row r="4374" spans="1:8" x14ac:dyDescent="0.2">
      <c r="A4374" s="156">
        <f>Ocorrências!G4370</f>
        <v>0</v>
      </c>
      <c r="B4374" s="136">
        <f>Ocorrências!B4370</f>
        <v>0</v>
      </c>
      <c r="C4374" s="136">
        <f>Ocorrências!C4370</f>
        <v>0</v>
      </c>
      <c r="D4374" s="136">
        <f>Ocorrências!D4370</f>
        <v>0</v>
      </c>
      <c r="E4374" s="136">
        <f>Ocorrências!E4370</f>
        <v>0</v>
      </c>
      <c r="F4374" s="136">
        <f>Ocorrências!F4370</f>
        <v>0</v>
      </c>
      <c r="G4374" s="135">
        <f>Ocorrências!A4370</f>
        <v>0</v>
      </c>
      <c r="H4374" s="136">
        <f>Ocorrências!H4370</f>
        <v>0</v>
      </c>
    </row>
    <row r="4375" spans="1:8" x14ac:dyDescent="0.2">
      <c r="A4375" s="156">
        <f>Ocorrências!G4371</f>
        <v>0</v>
      </c>
      <c r="B4375" s="136">
        <f>Ocorrências!B4371</f>
        <v>0</v>
      </c>
      <c r="C4375" s="136">
        <f>Ocorrências!C4371</f>
        <v>0</v>
      </c>
      <c r="D4375" s="136">
        <f>Ocorrências!D4371</f>
        <v>0</v>
      </c>
      <c r="E4375" s="136">
        <f>Ocorrências!E4371</f>
        <v>0</v>
      </c>
      <c r="F4375" s="136">
        <f>Ocorrências!F4371</f>
        <v>0</v>
      </c>
      <c r="G4375" s="135">
        <f>Ocorrências!A4371</f>
        <v>0</v>
      </c>
      <c r="H4375" s="136">
        <f>Ocorrências!H4371</f>
        <v>0</v>
      </c>
    </row>
    <row r="4376" spans="1:8" x14ac:dyDescent="0.2">
      <c r="A4376" s="156">
        <f>Ocorrências!G4372</f>
        <v>0</v>
      </c>
      <c r="B4376" s="136">
        <f>Ocorrências!B4372</f>
        <v>0</v>
      </c>
      <c r="C4376" s="136">
        <f>Ocorrências!C4372</f>
        <v>0</v>
      </c>
      <c r="D4376" s="136">
        <f>Ocorrências!D4372</f>
        <v>0</v>
      </c>
      <c r="E4376" s="136">
        <f>Ocorrências!E4372</f>
        <v>0</v>
      </c>
      <c r="F4376" s="136">
        <f>Ocorrências!F4372</f>
        <v>0</v>
      </c>
      <c r="G4376" s="135">
        <f>Ocorrências!A4372</f>
        <v>0</v>
      </c>
      <c r="H4376" s="136">
        <f>Ocorrências!H4372</f>
        <v>0</v>
      </c>
    </row>
    <row r="4377" spans="1:8" x14ac:dyDescent="0.2">
      <c r="A4377" s="156">
        <f>Ocorrências!G4373</f>
        <v>0</v>
      </c>
      <c r="B4377" s="136">
        <f>Ocorrências!B4373</f>
        <v>0</v>
      </c>
      <c r="C4377" s="136">
        <f>Ocorrências!C4373</f>
        <v>0</v>
      </c>
      <c r="D4377" s="136">
        <f>Ocorrências!D4373</f>
        <v>0</v>
      </c>
      <c r="E4377" s="136">
        <f>Ocorrências!E4373</f>
        <v>0</v>
      </c>
      <c r="F4377" s="136">
        <f>Ocorrências!F4373</f>
        <v>0</v>
      </c>
      <c r="G4377" s="135">
        <f>Ocorrências!A4373</f>
        <v>0</v>
      </c>
      <c r="H4377" s="136">
        <f>Ocorrências!H4373</f>
        <v>0</v>
      </c>
    </row>
    <row r="4378" spans="1:8" x14ac:dyDescent="0.2">
      <c r="A4378" s="156">
        <f>Ocorrências!G4374</f>
        <v>0</v>
      </c>
      <c r="B4378" s="136">
        <f>Ocorrências!B4374</f>
        <v>0</v>
      </c>
      <c r="C4378" s="136">
        <f>Ocorrências!C4374</f>
        <v>0</v>
      </c>
      <c r="D4378" s="136">
        <f>Ocorrências!D4374</f>
        <v>0</v>
      </c>
      <c r="E4378" s="136">
        <f>Ocorrências!E4374</f>
        <v>0</v>
      </c>
      <c r="F4378" s="136">
        <f>Ocorrências!F4374</f>
        <v>0</v>
      </c>
      <c r="G4378" s="135">
        <f>Ocorrências!A4374</f>
        <v>0</v>
      </c>
      <c r="H4378" s="136">
        <f>Ocorrências!H4374</f>
        <v>0</v>
      </c>
    </row>
    <row r="4379" spans="1:8" x14ac:dyDescent="0.2">
      <c r="A4379" s="156">
        <f>Ocorrências!G4375</f>
        <v>0</v>
      </c>
      <c r="B4379" s="136">
        <f>Ocorrências!B4375</f>
        <v>0</v>
      </c>
      <c r="C4379" s="136">
        <f>Ocorrências!C4375</f>
        <v>0</v>
      </c>
      <c r="D4379" s="136">
        <f>Ocorrências!D4375</f>
        <v>0</v>
      </c>
      <c r="E4379" s="136">
        <f>Ocorrências!E4375</f>
        <v>0</v>
      </c>
      <c r="F4379" s="136">
        <f>Ocorrências!F4375</f>
        <v>0</v>
      </c>
      <c r="G4379" s="135">
        <f>Ocorrências!A4375</f>
        <v>0</v>
      </c>
      <c r="H4379" s="136">
        <f>Ocorrências!H4375</f>
        <v>0</v>
      </c>
    </row>
    <row r="4380" spans="1:8" x14ac:dyDescent="0.2">
      <c r="A4380" s="156">
        <f>Ocorrências!G4376</f>
        <v>0</v>
      </c>
      <c r="B4380" s="136">
        <f>Ocorrências!B4376</f>
        <v>0</v>
      </c>
      <c r="C4380" s="136">
        <f>Ocorrências!C4376</f>
        <v>0</v>
      </c>
      <c r="D4380" s="136">
        <f>Ocorrências!D4376</f>
        <v>0</v>
      </c>
      <c r="E4380" s="136">
        <f>Ocorrências!E4376</f>
        <v>0</v>
      </c>
      <c r="F4380" s="136">
        <f>Ocorrências!F4376</f>
        <v>0</v>
      </c>
      <c r="G4380" s="135">
        <f>Ocorrências!A4376</f>
        <v>0</v>
      </c>
      <c r="H4380" s="136">
        <f>Ocorrências!H4376</f>
        <v>0</v>
      </c>
    </row>
    <row r="4381" spans="1:8" x14ac:dyDescent="0.2">
      <c r="A4381" s="156">
        <f>Ocorrências!G4377</f>
        <v>0</v>
      </c>
      <c r="B4381" s="136">
        <f>Ocorrências!B4377</f>
        <v>0</v>
      </c>
      <c r="C4381" s="136">
        <f>Ocorrências!C4377</f>
        <v>0</v>
      </c>
      <c r="D4381" s="136">
        <f>Ocorrências!D4377</f>
        <v>0</v>
      </c>
      <c r="E4381" s="136">
        <f>Ocorrências!E4377</f>
        <v>0</v>
      </c>
      <c r="F4381" s="136">
        <f>Ocorrências!F4377</f>
        <v>0</v>
      </c>
      <c r="G4381" s="135">
        <f>Ocorrências!A4377</f>
        <v>0</v>
      </c>
      <c r="H4381" s="136">
        <f>Ocorrências!H4377</f>
        <v>0</v>
      </c>
    </row>
    <row r="4382" spans="1:8" x14ac:dyDescent="0.2">
      <c r="A4382" s="156">
        <f>Ocorrências!G4378</f>
        <v>0</v>
      </c>
      <c r="B4382" s="136">
        <f>Ocorrências!B4378</f>
        <v>0</v>
      </c>
      <c r="C4382" s="136">
        <f>Ocorrências!C4378</f>
        <v>0</v>
      </c>
      <c r="D4382" s="136">
        <f>Ocorrências!D4378</f>
        <v>0</v>
      </c>
      <c r="E4382" s="136">
        <f>Ocorrências!E4378</f>
        <v>0</v>
      </c>
      <c r="F4382" s="136">
        <f>Ocorrências!F4378</f>
        <v>0</v>
      </c>
      <c r="G4382" s="135">
        <f>Ocorrências!A4378</f>
        <v>0</v>
      </c>
      <c r="H4382" s="136">
        <f>Ocorrências!H4378</f>
        <v>0</v>
      </c>
    </row>
    <row r="4383" spans="1:8" x14ac:dyDescent="0.2">
      <c r="A4383" s="156">
        <f>Ocorrências!G4379</f>
        <v>0</v>
      </c>
      <c r="B4383" s="136">
        <f>Ocorrências!B4379</f>
        <v>0</v>
      </c>
      <c r="C4383" s="136">
        <f>Ocorrências!C4379</f>
        <v>0</v>
      </c>
      <c r="D4383" s="136">
        <f>Ocorrências!D4379</f>
        <v>0</v>
      </c>
      <c r="E4383" s="136">
        <f>Ocorrências!E4379</f>
        <v>0</v>
      </c>
      <c r="F4383" s="136">
        <f>Ocorrências!F4379</f>
        <v>0</v>
      </c>
      <c r="G4383" s="135">
        <f>Ocorrências!A4379</f>
        <v>0</v>
      </c>
      <c r="H4383" s="136">
        <f>Ocorrências!H4379</f>
        <v>0</v>
      </c>
    </row>
    <row r="4384" spans="1:8" x14ac:dyDescent="0.2">
      <c r="A4384" s="156">
        <f>Ocorrências!G4380</f>
        <v>0</v>
      </c>
      <c r="B4384" s="136">
        <f>Ocorrências!B4380</f>
        <v>0</v>
      </c>
      <c r="C4384" s="136">
        <f>Ocorrências!C4380</f>
        <v>0</v>
      </c>
      <c r="D4384" s="136">
        <f>Ocorrências!D4380</f>
        <v>0</v>
      </c>
      <c r="E4384" s="136">
        <f>Ocorrências!E4380</f>
        <v>0</v>
      </c>
      <c r="F4384" s="136">
        <f>Ocorrências!F4380</f>
        <v>0</v>
      </c>
      <c r="G4384" s="135">
        <f>Ocorrências!A4380</f>
        <v>0</v>
      </c>
      <c r="H4384" s="136">
        <f>Ocorrências!H4380</f>
        <v>0</v>
      </c>
    </row>
    <row r="4385" spans="1:8" x14ac:dyDescent="0.2">
      <c r="A4385" s="156">
        <f>Ocorrências!G4381</f>
        <v>0</v>
      </c>
      <c r="B4385" s="136">
        <f>Ocorrências!B4381</f>
        <v>0</v>
      </c>
      <c r="C4385" s="136">
        <f>Ocorrências!C4381</f>
        <v>0</v>
      </c>
      <c r="D4385" s="136">
        <f>Ocorrências!D4381</f>
        <v>0</v>
      </c>
      <c r="E4385" s="136">
        <f>Ocorrências!E4381</f>
        <v>0</v>
      </c>
      <c r="F4385" s="136">
        <f>Ocorrências!F4381</f>
        <v>0</v>
      </c>
      <c r="G4385" s="135">
        <f>Ocorrências!A4381</f>
        <v>0</v>
      </c>
      <c r="H4385" s="136">
        <f>Ocorrências!H4381</f>
        <v>0</v>
      </c>
    </row>
    <row r="4386" spans="1:8" x14ac:dyDescent="0.2">
      <c r="A4386" s="156">
        <f>Ocorrências!G4382</f>
        <v>0</v>
      </c>
      <c r="B4386" s="136">
        <f>Ocorrências!B4382</f>
        <v>0</v>
      </c>
      <c r="C4386" s="136">
        <f>Ocorrências!C4382</f>
        <v>0</v>
      </c>
      <c r="D4386" s="136">
        <f>Ocorrências!D4382</f>
        <v>0</v>
      </c>
      <c r="E4386" s="136">
        <f>Ocorrências!E4382</f>
        <v>0</v>
      </c>
      <c r="F4386" s="136">
        <f>Ocorrências!F4382</f>
        <v>0</v>
      </c>
      <c r="G4386" s="135">
        <f>Ocorrências!A4382</f>
        <v>0</v>
      </c>
      <c r="H4386" s="136">
        <f>Ocorrências!H4382</f>
        <v>0</v>
      </c>
    </row>
    <row r="4387" spans="1:8" x14ac:dyDescent="0.2">
      <c r="A4387" s="156">
        <f>Ocorrências!G4383</f>
        <v>0</v>
      </c>
      <c r="B4387" s="136">
        <f>Ocorrências!B4383</f>
        <v>0</v>
      </c>
      <c r="C4387" s="136">
        <f>Ocorrências!C4383</f>
        <v>0</v>
      </c>
      <c r="D4387" s="136">
        <f>Ocorrências!D4383</f>
        <v>0</v>
      </c>
      <c r="E4387" s="136">
        <f>Ocorrências!E4383</f>
        <v>0</v>
      </c>
      <c r="F4387" s="136">
        <f>Ocorrências!F4383</f>
        <v>0</v>
      </c>
      <c r="G4387" s="135">
        <f>Ocorrências!A4383</f>
        <v>0</v>
      </c>
      <c r="H4387" s="136">
        <f>Ocorrências!H4383</f>
        <v>0</v>
      </c>
    </row>
    <row r="4388" spans="1:8" x14ac:dyDescent="0.2">
      <c r="A4388" s="156">
        <f>Ocorrências!G4384</f>
        <v>0</v>
      </c>
      <c r="B4388" s="136">
        <f>Ocorrências!B4384</f>
        <v>0</v>
      </c>
      <c r="C4388" s="136">
        <f>Ocorrências!C4384</f>
        <v>0</v>
      </c>
      <c r="D4388" s="136">
        <f>Ocorrências!D4384</f>
        <v>0</v>
      </c>
      <c r="E4388" s="136">
        <f>Ocorrências!E4384</f>
        <v>0</v>
      </c>
      <c r="F4388" s="136">
        <f>Ocorrências!F4384</f>
        <v>0</v>
      </c>
      <c r="G4388" s="135">
        <f>Ocorrências!A4384</f>
        <v>0</v>
      </c>
      <c r="H4388" s="136">
        <f>Ocorrências!H4384</f>
        <v>0</v>
      </c>
    </row>
    <row r="4389" spans="1:8" x14ac:dyDescent="0.2">
      <c r="A4389" s="156">
        <f>Ocorrências!G4385</f>
        <v>0</v>
      </c>
      <c r="B4389" s="136">
        <f>Ocorrências!B4385</f>
        <v>0</v>
      </c>
      <c r="C4389" s="136">
        <f>Ocorrências!C4385</f>
        <v>0</v>
      </c>
      <c r="D4389" s="136">
        <f>Ocorrências!D4385</f>
        <v>0</v>
      </c>
      <c r="E4389" s="136">
        <f>Ocorrências!E4385</f>
        <v>0</v>
      </c>
      <c r="F4389" s="136">
        <f>Ocorrências!F4385</f>
        <v>0</v>
      </c>
      <c r="G4389" s="135">
        <f>Ocorrências!A4385</f>
        <v>0</v>
      </c>
      <c r="H4389" s="136">
        <f>Ocorrências!H4385</f>
        <v>0</v>
      </c>
    </row>
    <row r="4390" spans="1:8" x14ac:dyDescent="0.2">
      <c r="A4390" s="156">
        <f>Ocorrências!G4386</f>
        <v>0</v>
      </c>
      <c r="B4390" s="136">
        <f>Ocorrências!B4386</f>
        <v>0</v>
      </c>
      <c r="C4390" s="136">
        <f>Ocorrências!C4386</f>
        <v>0</v>
      </c>
      <c r="D4390" s="136">
        <f>Ocorrências!D4386</f>
        <v>0</v>
      </c>
      <c r="E4390" s="136">
        <f>Ocorrências!E4386</f>
        <v>0</v>
      </c>
      <c r="F4390" s="136">
        <f>Ocorrências!F4386</f>
        <v>0</v>
      </c>
      <c r="G4390" s="135">
        <f>Ocorrências!A4386</f>
        <v>0</v>
      </c>
      <c r="H4390" s="136">
        <f>Ocorrências!H4386</f>
        <v>0</v>
      </c>
    </row>
    <row r="4391" spans="1:8" x14ac:dyDescent="0.2">
      <c r="A4391" s="156">
        <f>Ocorrências!G4387</f>
        <v>0</v>
      </c>
      <c r="B4391" s="136">
        <f>Ocorrências!B4387</f>
        <v>0</v>
      </c>
      <c r="C4391" s="136">
        <f>Ocorrências!C4387</f>
        <v>0</v>
      </c>
      <c r="D4391" s="136">
        <f>Ocorrências!D4387</f>
        <v>0</v>
      </c>
      <c r="E4391" s="136">
        <f>Ocorrências!E4387</f>
        <v>0</v>
      </c>
      <c r="F4391" s="136">
        <f>Ocorrências!F4387</f>
        <v>0</v>
      </c>
      <c r="G4391" s="135">
        <f>Ocorrências!A4387</f>
        <v>0</v>
      </c>
      <c r="H4391" s="136">
        <f>Ocorrências!H4387</f>
        <v>0</v>
      </c>
    </row>
    <row r="4392" spans="1:8" x14ac:dyDescent="0.2">
      <c r="A4392" s="156">
        <f>Ocorrências!G4388</f>
        <v>0</v>
      </c>
      <c r="B4392" s="136">
        <f>Ocorrências!B4388</f>
        <v>0</v>
      </c>
      <c r="C4392" s="136">
        <f>Ocorrências!C4388</f>
        <v>0</v>
      </c>
      <c r="D4392" s="136">
        <f>Ocorrências!D4388</f>
        <v>0</v>
      </c>
      <c r="E4392" s="136">
        <f>Ocorrências!E4388</f>
        <v>0</v>
      </c>
      <c r="F4392" s="136">
        <f>Ocorrências!F4388</f>
        <v>0</v>
      </c>
      <c r="G4392" s="135">
        <f>Ocorrências!A4388</f>
        <v>0</v>
      </c>
      <c r="H4392" s="136">
        <f>Ocorrências!H4388</f>
        <v>0</v>
      </c>
    </row>
    <row r="4393" spans="1:8" x14ac:dyDescent="0.2">
      <c r="A4393" s="156">
        <f>Ocorrências!G4389</f>
        <v>0</v>
      </c>
      <c r="B4393" s="136">
        <f>Ocorrências!B4389</f>
        <v>0</v>
      </c>
      <c r="C4393" s="136">
        <f>Ocorrências!C4389</f>
        <v>0</v>
      </c>
      <c r="D4393" s="136">
        <f>Ocorrências!D4389</f>
        <v>0</v>
      </c>
      <c r="E4393" s="136">
        <f>Ocorrências!E4389</f>
        <v>0</v>
      </c>
      <c r="F4393" s="136">
        <f>Ocorrências!F4389</f>
        <v>0</v>
      </c>
      <c r="G4393" s="135">
        <f>Ocorrências!A4389</f>
        <v>0</v>
      </c>
      <c r="H4393" s="136">
        <f>Ocorrências!H4389</f>
        <v>0</v>
      </c>
    </row>
    <row r="4394" spans="1:8" x14ac:dyDescent="0.2">
      <c r="A4394" s="156">
        <f>Ocorrências!G4390</f>
        <v>0</v>
      </c>
      <c r="B4394" s="136">
        <f>Ocorrências!B4390</f>
        <v>0</v>
      </c>
      <c r="C4394" s="136">
        <f>Ocorrências!C4390</f>
        <v>0</v>
      </c>
      <c r="D4394" s="136">
        <f>Ocorrências!D4390</f>
        <v>0</v>
      </c>
      <c r="E4394" s="136">
        <f>Ocorrências!E4390</f>
        <v>0</v>
      </c>
      <c r="F4394" s="136">
        <f>Ocorrências!F4390</f>
        <v>0</v>
      </c>
      <c r="G4394" s="135">
        <f>Ocorrências!A4390</f>
        <v>0</v>
      </c>
      <c r="H4394" s="136">
        <f>Ocorrências!H4390</f>
        <v>0</v>
      </c>
    </row>
    <row r="4395" spans="1:8" x14ac:dyDescent="0.2">
      <c r="A4395" s="156">
        <f>Ocorrências!G4391</f>
        <v>0</v>
      </c>
      <c r="B4395" s="136">
        <f>Ocorrências!B4391</f>
        <v>0</v>
      </c>
      <c r="C4395" s="136">
        <f>Ocorrências!C4391</f>
        <v>0</v>
      </c>
      <c r="D4395" s="136">
        <f>Ocorrências!D4391</f>
        <v>0</v>
      </c>
      <c r="E4395" s="136">
        <f>Ocorrências!E4391</f>
        <v>0</v>
      </c>
      <c r="F4395" s="136">
        <f>Ocorrências!F4391</f>
        <v>0</v>
      </c>
      <c r="G4395" s="135">
        <f>Ocorrências!A4391</f>
        <v>0</v>
      </c>
      <c r="H4395" s="136">
        <f>Ocorrências!H4391</f>
        <v>0</v>
      </c>
    </row>
    <row r="4396" spans="1:8" x14ac:dyDescent="0.2">
      <c r="A4396" s="156">
        <f>Ocorrências!G4392</f>
        <v>0</v>
      </c>
      <c r="B4396" s="136">
        <f>Ocorrências!B4392</f>
        <v>0</v>
      </c>
      <c r="C4396" s="136">
        <f>Ocorrências!C4392</f>
        <v>0</v>
      </c>
      <c r="D4396" s="136">
        <f>Ocorrências!D4392</f>
        <v>0</v>
      </c>
      <c r="E4396" s="136">
        <f>Ocorrências!E4392</f>
        <v>0</v>
      </c>
      <c r="F4396" s="136">
        <f>Ocorrências!F4392</f>
        <v>0</v>
      </c>
      <c r="G4396" s="135">
        <f>Ocorrências!A4392</f>
        <v>0</v>
      </c>
      <c r="H4396" s="136">
        <f>Ocorrências!H4392</f>
        <v>0</v>
      </c>
    </row>
    <row r="4397" spans="1:8" x14ac:dyDescent="0.2">
      <c r="A4397" s="156">
        <f>Ocorrências!G4393</f>
        <v>0</v>
      </c>
      <c r="B4397" s="136">
        <f>Ocorrências!B4393</f>
        <v>0</v>
      </c>
      <c r="C4397" s="136">
        <f>Ocorrências!C4393</f>
        <v>0</v>
      </c>
      <c r="D4397" s="136">
        <f>Ocorrências!D4393</f>
        <v>0</v>
      </c>
      <c r="E4397" s="136">
        <f>Ocorrências!E4393</f>
        <v>0</v>
      </c>
      <c r="F4397" s="136">
        <f>Ocorrências!F4393</f>
        <v>0</v>
      </c>
      <c r="G4397" s="135">
        <f>Ocorrências!A4393</f>
        <v>0</v>
      </c>
      <c r="H4397" s="136">
        <f>Ocorrências!H4393</f>
        <v>0</v>
      </c>
    </row>
    <row r="4398" spans="1:8" x14ac:dyDescent="0.2">
      <c r="A4398" s="156">
        <f>Ocorrências!G4394</f>
        <v>0</v>
      </c>
      <c r="B4398" s="136">
        <f>Ocorrências!B4394</f>
        <v>0</v>
      </c>
      <c r="C4398" s="136">
        <f>Ocorrências!C4394</f>
        <v>0</v>
      </c>
      <c r="D4398" s="136">
        <f>Ocorrências!D4394</f>
        <v>0</v>
      </c>
      <c r="E4398" s="136">
        <f>Ocorrências!E4394</f>
        <v>0</v>
      </c>
      <c r="F4398" s="136">
        <f>Ocorrências!F4394</f>
        <v>0</v>
      </c>
      <c r="G4398" s="135">
        <f>Ocorrências!A4394</f>
        <v>0</v>
      </c>
      <c r="H4398" s="136">
        <f>Ocorrências!H4394</f>
        <v>0</v>
      </c>
    </row>
    <row r="4399" spans="1:8" x14ac:dyDescent="0.2">
      <c r="A4399" s="156">
        <f>Ocorrências!G4395</f>
        <v>0</v>
      </c>
      <c r="B4399" s="136">
        <f>Ocorrências!B4395</f>
        <v>0</v>
      </c>
      <c r="C4399" s="136">
        <f>Ocorrências!C4395</f>
        <v>0</v>
      </c>
      <c r="D4399" s="136">
        <f>Ocorrências!D4395</f>
        <v>0</v>
      </c>
      <c r="E4399" s="136">
        <f>Ocorrências!E4395</f>
        <v>0</v>
      </c>
      <c r="F4399" s="136">
        <f>Ocorrências!F4395</f>
        <v>0</v>
      </c>
      <c r="G4399" s="135">
        <f>Ocorrências!A4395</f>
        <v>0</v>
      </c>
      <c r="H4399" s="136">
        <f>Ocorrências!H4395</f>
        <v>0</v>
      </c>
    </row>
    <row r="4400" spans="1:8" x14ac:dyDescent="0.2">
      <c r="A4400" s="156">
        <f>Ocorrências!G4396</f>
        <v>0</v>
      </c>
      <c r="B4400" s="136">
        <f>Ocorrências!B4396</f>
        <v>0</v>
      </c>
      <c r="C4400" s="136">
        <f>Ocorrências!C4396</f>
        <v>0</v>
      </c>
      <c r="D4400" s="136">
        <f>Ocorrências!D4396</f>
        <v>0</v>
      </c>
      <c r="E4400" s="136">
        <f>Ocorrências!E4396</f>
        <v>0</v>
      </c>
      <c r="F4400" s="136">
        <f>Ocorrências!F4396</f>
        <v>0</v>
      </c>
      <c r="G4400" s="135">
        <f>Ocorrências!A4396</f>
        <v>0</v>
      </c>
      <c r="H4400" s="136">
        <f>Ocorrências!H4396</f>
        <v>0</v>
      </c>
    </row>
    <row r="4401" spans="1:8" x14ac:dyDescent="0.2">
      <c r="A4401" s="156">
        <f>Ocorrências!G4397</f>
        <v>0</v>
      </c>
      <c r="B4401" s="136">
        <f>Ocorrências!B4397</f>
        <v>0</v>
      </c>
      <c r="C4401" s="136">
        <f>Ocorrências!C4397</f>
        <v>0</v>
      </c>
      <c r="D4401" s="136">
        <f>Ocorrências!D4397</f>
        <v>0</v>
      </c>
      <c r="E4401" s="136">
        <f>Ocorrências!E4397</f>
        <v>0</v>
      </c>
      <c r="F4401" s="136">
        <f>Ocorrências!F4397</f>
        <v>0</v>
      </c>
      <c r="G4401" s="135">
        <f>Ocorrências!A4397</f>
        <v>0</v>
      </c>
      <c r="H4401" s="136">
        <f>Ocorrências!H4397</f>
        <v>0</v>
      </c>
    </row>
    <row r="4402" spans="1:8" x14ac:dyDescent="0.2">
      <c r="A4402" s="156">
        <f>Ocorrências!G4398</f>
        <v>0</v>
      </c>
      <c r="B4402" s="136">
        <f>Ocorrências!B4398</f>
        <v>0</v>
      </c>
      <c r="C4402" s="136">
        <f>Ocorrências!C4398</f>
        <v>0</v>
      </c>
      <c r="D4402" s="136">
        <f>Ocorrências!D4398</f>
        <v>0</v>
      </c>
      <c r="E4402" s="136">
        <f>Ocorrências!E4398</f>
        <v>0</v>
      </c>
      <c r="F4402" s="136">
        <f>Ocorrências!F4398</f>
        <v>0</v>
      </c>
      <c r="G4402" s="135">
        <f>Ocorrências!A4398</f>
        <v>0</v>
      </c>
      <c r="H4402" s="136">
        <f>Ocorrências!H4398</f>
        <v>0</v>
      </c>
    </row>
    <row r="4403" spans="1:8" x14ac:dyDescent="0.2">
      <c r="A4403" s="156">
        <f>Ocorrências!G4399</f>
        <v>0</v>
      </c>
      <c r="B4403" s="136">
        <f>Ocorrências!B4399</f>
        <v>0</v>
      </c>
      <c r="C4403" s="136">
        <f>Ocorrências!C4399</f>
        <v>0</v>
      </c>
      <c r="D4403" s="136">
        <f>Ocorrências!D4399</f>
        <v>0</v>
      </c>
      <c r="E4403" s="136">
        <f>Ocorrências!E4399</f>
        <v>0</v>
      </c>
      <c r="F4403" s="136">
        <f>Ocorrências!F4399</f>
        <v>0</v>
      </c>
      <c r="G4403" s="135">
        <f>Ocorrências!A4399</f>
        <v>0</v>
      </c>
      <c r="H4403" s="136">
        <f>Ocorrências!H4399</f>
        <v>0</v>
      </c>
    </row>
    <row r="4404" spans="1:8" x14ac:dyDescent="0.2">
      <c r="A4404" s="156">
        <f>Ocorrências!G4400</f>
        <v>0</v>
      </c>
      <c r="B4404" s="136">
        <f>Ocorrências!B4400</f>
        <v>0</v>
      </c>
      <c r="C4404" s="136">
        <f>Ocorrências!C4400</f>
        <v>0</v>
      </c>
      <c r="D4404" s="136">
        <f>Ocorrências!D4400</f>
        <v>0</v>
      </c>
      <c r="E4404" s="136">
        <f>Ocorrências!E4400</f>
        <v>0</v>
      </c>
      <c r="F4404" s="136">
        <f>Ocorrências!F4400</f>
        <v>0</v>
      </c>
      <c r="G4404" s="135">
        <f>Ocorrências!A4400</f>
        <v>0</v>
      </c>
      <c r="H4404" s="136">
        <f>Ocorrências!H4400</f>
        <v>0</v>
      </c>
    </row>
    <row r="4405" spans="1:8" x14ac:dyDescent="0.2">
      <c r="A4405" s="156">
        <f>Ocorrências!G4401</f>
        <v>0</v>
      </c>
      <c r="B4405" s="136">
        <f>Ocorrências!B4401</f>
        <v>0</v>
      </c>
      <c r="C4405" s="136">
        <f>Ocorrências!C4401</f>
        <v>0</v>
      </c>
      <c r="D4405" s="136">
        <f>Ocorrências!D4401</f>
        <v>0</v>
      </c>
      <c r="E4405" s="136">
        <f>Ocorrências!E4401</f>
        <v>0</v>
      </c>
      <c r="F4405" s="136">
        <f>Ocorrências!F4401</f>
        <v>0</v>
      </c>
      <c r="G4405" s="135">
        <f>Ocorrências!A4401</f>
        <v>0</v>
      </c>
      <c r="H4405" s="136">
        <f>Ocorrências!H4401</f>
        <v>0</v>
      </c>
    </row>
    <row r="4406" spans="1:8" x14ac:dyDescent="0.2">
      <c r="A4406" s="156">
        <f>Ocorrências!G4402</f>
        <v>0</v>
      </c>
      <c r="B4406" s="136">
        <f>Ocorrências!B4402</f>
        <v>0</v>
      </c>
      <c r="C4406" s="136">
        <f>Ocorrências!C4402</f>
        <v>0</v>
      </c>
      <c r="D4406" s="136">
        <f>Ocorrências!D4402</f>
        <v>0</v>
      </c>
      <c r="E4406" s="136">
        <f>Ocorrências!E4402</f>
        <v>0</v>
      </c>
      <c r="F4406" s="136">
        <f>Ocorrências!F4402</f>
        <v>0</v>
      </c>
      <c r="G4406" s="135">
        <f>Ocorrências!A4402</f>
        <v>0</v>
      </c>
      <c r="H4406" s="136">
        <f>Ocorrências!H4402</f>
        <v>0</v>
      </c>
    </row>
    <row r="4407" spans="1:8" x14ac:dyDescent="0.2">
      <c r="A4407" s="156">
        <f>Ocorrências!G4403</f>
        <v>0</v>
      </c>
      <c r="B4407" s="136">
        <f>Ocorrências!B4403</f>
        <v>0</v>
      </c>
      <c r="C4407" s="136">
        <f>Ocorrências!C4403</f>
        <v>0</v>
      </c>
      <c r="D4407" s="136">
        <f>Ocorrências!D4403</f>
        <v>0</v>
      </c>
      <c r="E4407" s="136">
        <f>Ocorrências!E4403</f>
        <v>0</v>
      </c>
      <c r="F4407" s="136">
        <f>Ocorrências!F4403</f>
        <v>0</v>
      </c>
      <c r="G4407" s="135">
        <f>Ocorrências!A4403</f>
        <v>0</v>
      </c>
      <c r="H4407" s="136">
        <f>Ocorrências!H4403</f>
        <v>0</v>
      </c>
    </row>
    <row r="4408" spans="1:8" x14ac:dyDescent="0.2">
      <c r="A4408" s="156">
        <f>Ocorrências!G4404</f>
        <v>0</v>
      </c>
      <c r="B4408" s="136">
        <f>Ocorrências!B4404</f>
        <v>0</v>
      </c>
      <c r="C4408" s="136">
        <f>Ocorrências!C4404</f>
        <v>0</v>
      </c>
      <c r="D4408" s="136">
        <f>Ocorrências!D4404</f>
        <v>0</v>
      </c>
      <c r="E4408" s="136">
        <f>Ocorrências!E4404</f>
        <v>0</v>
      </c>
      <c r="F4408" s="136">
        <f>Ocorrências!F4404</f>
        <v>0</v>
      </c>
      <c r="G4408" s="135">
        <f>Ocorrências!A4404</f>
        <v>0</v>
      </c>
      <c r="H4408" s="136">
        <f>Ocorrências!H4404</f>
        <v>0</v>
      </c>
    </row>
    <row r="4409" spans="1:8" x14ac:dyDescent="0.2">
      <c r="A4409" s="156">
        <f>Ocorrências!G4405</f>
        <v>0</v>
      </c>
      <c r="B4409" s="136">
        <f>Ocorrências!B4405</f>
        <v>0</v>
      </c>
      <c r="C4409" s="136">
        <f>Ocorrências!C4405</f>
        <v>0</v>
      </c>
      <c r="D4409" s="136">
        <f>Ocorrências!D4405</f>
        <v>0</v>
      </c>
      <c r="E4409" s="136">
        <f>Ocorrências!E4405</f>
        <v>0</v>
      </c>
      <c r="F4409" s="136">
        <f>Ocorrências!F4405</f>
        <v>0</v>
      </c>
      <c r="G4409" s="135">
        <f>Ocorrências!A4405</f>
        <v>0</v>
      </c>
      <c r="H4409" s="136">
        <f>Ocorrências!H4405</f>
        <v>0</v>
      </c>
    </row>
    <row r="4410" spans="1:8" x14ac:dyDescent="0.2">
      <c r="A4410" s="156">
        <f>Ocorrências!G4406</f>
        <v>0</v>
      </c>
      <c r="B4410" s="136">
        <f>Ocorrências!B4406</f>
        <v>0</v>
      </c>
      <c r="C4410" s="136">
        <f>Ocorrências!C4406</f>
        <v>0</v>
      </c>
      <c r="D4410" s="136">
        <f>Ocorrências!D4406</f>
        <v>0</v>
      </c>
      <c r="E4410" s="136">
        <f>Ocorrências!E4406</f>
        <v>0</v>
      </c>
      <c r="F4410" s="136">
        <f>Ocorrências!F4406</f>
        <v>0</v>
      </c>
      <c r="G4410" s="135">
        <f>Ocorrências!A4406</f>
        <v>0</v>
      </c>
      <c r="H4410" s="136">
        <f>Ocorrências!H4406</f>
        <v>0</v>
      </c>
    </row>
    <row r="4411" spans="1:8" x14ac:dyDescent="0.2">
      <c r="A4411" s="156">
        <f>Ocorrências!G4407</f>
        <v>0</v>
      </c>
      <c r="B4411" s="136">
        <f>Ocorrências!B4407</f>
        <v>0</v>
      </c>
      <c r="C4411" s="136">
        <f>Ocorrências!C4407</f>
        <v>0</v>
      </c>
      <c r="D4411" s="136">
        <f>Ocorrências!D4407</f>
        <v>0</v>
      </c>
      <c r="E4411" s="136">
        <f>Ocorrências!E4407</f>
        <v>0</v>
      </c>
      <c r="F4411" s="136">
        <f>Ocorrências!F4407</f>
        <v>0</v>
      </c>
      <c r="G4411" s="135">
        <f>Ocorrências!A4407</f>
        <v>0</v>
      </c>
      <c r="H4411" s="136">
        <f>Ocorrências!H4407</f>
        <v>0</v>
      </c>
    </row>
    <row r="4412" spans="1:8" x14ac:dyDescent="0.2">
      <c r="A4412" s="156">
        <f>Ocorrências!G4408</f>
        <v>0</v>
      </c>
      <c r="B4412" s="136">
        <f>Ocorrências!B4408</f>
        <v>0</v>
      </c>
      <c r="C4412" s="136">
        <f>Ocorrências!C4408</f>
        <v>0</v>
      </c>
      <c r="D4412" s="136">
        <f>Ocorrências!D4408</f>
        <v>0</v>
      </c>
      <c r="E4412" s="136">
        <f>Ocorrências!E4408</f>
        <v>0</v>
      </c>
      <c r="F4412" s="136">
        <f>Ocorrências!F4408</f>
        <v>0</v>
      </c>
      <c r="G4412" s="135">
        <f>Ocorrências!A4408</f>
        <v>0</v>
      </c>
      <c r="H4412" s="136">
        <f>Ocorrências!H4408</f>
        <v>0</v>
      </c>
    </row>
    <row r="4413" spans="1:8" x14ac:dyDescent="0.2">
      <c r="A4413" s="156">
        <f>Ocorrências!G4409</f>
        <v>0</v>
      </c>
      <c r="B4413" s="136">
        <f>Ocorrências!B4409</f>
        <v>0</v>
      </c>
      <c r="C4413" s="136">
        <f>Ocorrências!C4409</f>
        <v>0</v>
      </c>
      <c r="D4413" s="136">
        <f>Ocorrências!D4409</f>
        <v>0</v>
      </c>
      <c r="E4413" s="136">
        <f>Ocorrências!E4409</f>
        <v>0</v>
      </c>
      <c r="F4413" s="136">
        <f>Ocorrências!F4409</f>
        <v>0</v>
      </c>
      <c r="G4413" s="135">
        <f>Ocorrências!A4409</f>
        <v>0</v>
      </c>
      <c r="H4413" s="136">
        <f>Ocorrências!H4409</f>
        <v>0</v>
      </c>
    </row>
    <row r="4414" spans="1:8" x14ac:dyDescent="0.2">
      <c r="A4414" s="156">
        <f>Ocorrências!G4410</f>
        <v>0</v>
      </c>
      <c r="B4414" s="136">
        <f>Ocorrências!B4410</f>
        <v>0</v>
      </c>
      <c r="C4414" s="136">
        <f>Ocorrências!C4410</f>
        <v>0</v>
      </c>
      <c r="D4414" s="136">
        <f>Ocorrências!D4410</f>
        <v>0</v>
      </c>
      <c r="E4414" s="136">
        <f>Ocorrências!E4410</f>
        <v>0</v>
      </c>
      <c r="F4414" s="136">
        <f>Ocorrências!F4410</f>
        <v>0</v>
      </c>
      <c r="G4414" s="135">
        <f>Ocorrências!A4410</f>
        <v>0</v>
      </c>
      <c r="H4414" s="136">
        <f>Ocorrências!H4410</f>
        <v>0</v>
      </c>
    </row>
    <row r="4415" spans="1:8" x14ac:dyDescent="0.2">
      <c r="A4415" s="156">
        <f>Ocorrências!G4411</f>
        <v>0</v>
      </c>
      <c r="B4415" s="136">
        <f>Ocorrências!B4411</f>
        <v>0</v>
      </c>
      <c r="C4415" s="136">
        <f>Ocorrências!C4411</f>
        <v>0</v>
      </c>
      <c r="D4415" s="136">
        <f>Ocorrências!D4411</f>
        <v>0</v>
      </c>
      <c r="E4415" s="136">
        <f>Ocorrências!E4411</f>
        <v>0</v>
      </c>
      <c r="F4415" s="136">
        <f>Ocorrências!F4411</f>
        <v>0</v>
      </c>
      <c r="G4415" s="135">
        <f>Ocorrências!A4411</f>
        <v>0</v>
      </c>
      <c r="H4415" s="136">
        <f>Ocorrências!H4411</f>
        <v>0</v>
      </c>
    </row>
    <row r="4416" spans="1:8" x14ac:dyDescent="0.2">
      <c r="A4416" s="156">
        <f>Ocorrências!G4412</f>
        <v>0</v>
      </c>
      <c r="B4416" s="136">
        <f>Ocorrências!B4412</f>
        <v>0</v>
      </c>
      <c r="C4416" s="136">
        <f>Ocorrências!C4412</f>
        <v>0</v>
      </c>
      <c r="D4416" s="136">
        <f>Ocorrências!D4412</f>
        <v>0</v>
      </c>
      <c r="E4416" s="136">
        <f>Ocorrências!E4412</f>
        <v>0</v>
      </c>
      <c r="F4416" s="136">
        <f>Ocorrências!F4412</f>
        <v>0</v>
      </c>
      <c r="G4416" s="135">
        <f>Ocorrências!A4412</f>
        <v>0</v>
      </c>
      <c r="H4416" s="136">
        <f>Ocorrências!H4412</f>
        <v>0</v>
      </c>
    </row>
    <row r="4417" spans="1:8" x14ac:dyDescent="0.2">
      <c r="A4417" s="156">
        <f>Ocorrências!G4413</f>
        <v>0</v>
      </c>
      <c r="B4417" s="136">
        <f>Ocorrências!B4413</f>
        <v>0</v>
      </c>
      <c r="C4417" s="136">
        <f>Ocorrências!C4413</f>
        <v>0</v>
      </c>
      <c r="D4417" s="136">
        <f>Ocorrências!D4413</f>
        <v>0</v>
      </c>
      <c r="E4417" s="136">
        <f>Ocorrências!E4413</f>
        <v>0</v>
      </c>
      <c r="F4417" s="136">
        <f>Ocorrências!F4413</f>
        <v>0</v>
      </c>
      <c r="G4417" s="135">
        <f>Ocorrências!A4413</f>
        <v>0</v>
      </c>
      <c r="H4417" s="136">
        <f>Ocorrências!H4413</f>
        <v>0</v>
      </c>
    </row>
    <row r="4418" spans="1:8" x14ac:dyDescent="0.2">
      <c r="A4418" s="156">
        <f>Ocorrências!G4414</f>
        <v>0</v>
      </c>
      <c r="B4418" s="136">
        <f>Ocorrências!B4414</f>
        <v>0</v>
      </c>
      <c r="C4418" s="136">
        <f>Ocorrências!C4414</f>
        <v>0</v>
      </c>
      <c r="D4418" s="136">
        <f>Ocorrências!D4414</f>
        <v>0</v>
      </c>
      <c r="E4418" s="136">
        <f>Ocorrências!E4414</f>
        <v>0</v>
      </c>
      <c r="F4418" s="136">
        <f>Ocorrências!F4414</f>
        <v>0</v>
      </c>
      <c r="G4418" s="135">
        <f>Ocorrências!A4414</f>
        <v>0</v>
      </c>
      <c r="H4418" s="136">
        <f>Ocorrências!H4414</f>
        <v>0</v>
      </c>
    </row>
    <row r="4419" spans="1:8" x14ac:dyDescent="0.2">
      <c r="A4419" s="156">
        <f>Ocorrências!G4415</f>
        <v>0</v>
      </c>
      <c r="B4419" s="136">
        <f>Ocorrências!B4415</f>
        <v>0</v>
      </c>
      <c r="C4419" s="136">
        <f>Ocorrências!C4415</f>
        <v>0</v>
      </c>
      <c r="D4419" s="136">
        <f>Ocorrências!D4415</f>
        <v>0</v>
      </c>
      <c r="E4419" s="136">
        <f>Ocorrências!E4415</f>
        <v>0</v>
      </c>
      <c r="F4419" s="136">
        <f>Ocorrências!F4415</f>
        <v>0</v>
      </c>
      <c r="G4419" s="135">
        <f>Ocorrências!A4415</f>
        <v>0</v>
      </c>
      <c r="H4419" s="136">
        <f>Ocorrências!H4415</f>
        <v>0</v>
      </c>
    </row>
    <row r="4420" spans="1:8" x14ac:dyDescent="0.2">
      <c r="A4420" s="156">
        <f>Ocorrências!G4416</f>
        <v>0</v>
      </c>
      <c r="B4420" s="136">
        <f>Ocorrências!B4416</f>
        <v>0</v>
      </c>
      <c r="C4420" s="136">
        <f>Ocorrências!C4416</f>
        <v>0</v>
      </c>
      <c r="D4420" s="136">
        <f>Ocorrências!D4416</f>
        <v>0</v>
      </c>
      <c r="E4420" s="136">
        <f>Ocorrências!E4416</f>
        <v>0</v>
      </c>
      <c r="F4420" s="136">
        <f>Ocorrências!F4416</f>
        <v>0</v>
      </c>
      <c r="G4420" s="135">
        <f>Ocorrências!A4416</f>
        <v>0</v>
      </c>
      <c r="H4420" s="136">
        <f>Ocorrências!H4416</f>
        <v>0</v>
      </c>
    </row>
    <row r="4421" spans="1:8" x14ac:dyDescent="0.2">
      <c r="A4421" s="156">
        <f>Ocorrências!G4417</f>
        <v>0</v>
      </c>
      <c r="B4421" s="136">
        <f>Ocorrências!B4417</f>
        <v>0</v>
      </c>
      <c r="C4421" s="136">
        <f>Ocorrências!C4417</f>
        <v>0</v>
      </c>
      <c r="D4421" s="136">
        <f>Ocorrências!D4417</f>
        <v>0</v>
      </c>
      <c r="E4421" s="136">
        <f>Ocorrências!E4417</f>
        <v>0</v>
      </c>
      <c r="F4421" s="136">
        <f>Ocorrências!F4417</f>
        <v>0</v>
      </c>
      <c r="G4421" s="135">
        <f>Ocorrências!A4417</f>
        <v>0</v>
      </c>
      <c r="H4421" s="136">
        <f>Ocorrências!H4417</f>
        <v>0</v>
      </c>
    </row>
    <row r="4422" spans="1:8" x14ac:dyDescent="0.2">
      <c r="A4422" s="156">
        <f>Ocorrências!G4418</f>
        <v>0</v>
      </c>
      <c r="B4422" s="136">
        <f>Ocorrências!B4418</f>
        <v>0</v>
      </c>
      <c r="C4422" s="136">
        <f>Ocorrências!C4418</f>
        <v>0</v>
      </c>
      <c r="D4422" s="136">
        <f>Ocorrências!D4418</f>
        <v>0</v>
      </c>
      <c r="E4422" s="136">
        <f>Ocorrências!E4418</f>
        <v>0</v>
      </c>
      <c r="F4422" s="136">
        <f>Ocorrências!F4418</f>
        <v>0</v>
      </c>
      <c r="G4422" s="135">
        <f>Ocorrências!A4418</f>
        <v>0</v>
      </c>
      <c r="H4422" s="136">
        <f>Ocorrências!H4418</f>
        <v>0</v>
      </c>
    </row>
    <row r="4423" spans="1:8" x14ac:dyDescent="0.2">
      <c r="A4423" s="156">
        <f>Ocorrências!G4419</f>
        <v>0</v>
      </c>
      <c r="B4423" s="136">
        <f>Ocorrências!B4419</f>
        <v>0</v>
      </c>
      <c r="C4423" s="136">
        <f>Ocorrências!C4419</f>
        <v>0</v>
      </c>
      <c r="D4423" s="136">
        <f>Ocorrências!D4419</f>
        <v>0</v>
      </c>
      <c r="E4423" s="136">
        <f>Ocorrências!E4419</f>
        <v>0</v>
      </c>
      <c r="F4423" s="136">
        <f>Ocorrências!F4419</f>
        <v>0</v>
      </c>
      <c r="G4423" s="135">
        <f>Ocorrências!A4419</f>
        <v>0</v>
      </c>
      <c r="H4423" s="136">
        <f>Ocorrências!H4419</f>
        <v>0</v>
      </c>
    </row>
    <row r="4424" spans="1:8" x14ac:dyDescent="0.2">
      <c r="A4424" s="156">
        <f>Ocorrências!G4420</f>
        <v>0</v>
      </c>
      <c r="B4424" s="136">
        <f>Ocorrências!B4420</f>
        <v>0</v>
      </c>
      <c r="C4424" s="136">
        <f>Ocorrências!C4420</f>
        <v>0</v>
      </c>
      <c r="D4424" s="136">
        <f>Ocorrências!D4420</f>
        <v>0</v>
      </c>
      <c r="E4424" s="136">
        <f>Ocorrências!E4420</f>
        <v>0</v>
      </c>
      <c r="F4424" s="136">
        <f>Ocorrências!F4420</f>
        <v>0</v>
      </c>
      <c r="G4424" s="135">
        <f>Ocorrências!A4420</f>
        <v>0</v>
      </c>
      <c r="H4424" s="136">
        <f>Ocorrências!H4420</f>
        <v>0</v>
      </c>
    </row>
    <row r="4425" spans="1:8" x14ac:dyDescent="0.2">
      <c r="A4425" s="156">
        <f>Ocorrências!G4421</f>
        <v>0</v>
      </c>
      <c r="B4425" s="136">
        <f>Ocorrências!B4421</f>
        <v>0</v>
      </c>
      <c r="C4425" s="136">
        <f>Ocorrências!C4421</f>
        <v>0</v>
      </c>
      <c r="D4425" s="136">
        <f>Ocorrências!D4421</f>
        <v>0</v>
      </c>
      <c r="E4425" s="136">
        <f>Ocorrências!E4421</f>
        <v>0</v>
      </c>
      <c r="F4425" s="136">
        <f>Ocorrências!F4421</f>
        <v>0</v>
      </c>
      <c r="G4425" s="135">
        <f>Ocorrências!A4421</f>
        <v>0</v>
      </c>
      <c r="H4425" s="136">
        <f>Ocorrências!H4421</f>
        <v>0</v>
      </c>
    </row>
    <row r="4426" spans="1:8" x14ac:dyDescent="0.2">
      <c r="A4426" s="156">
        <f>Ocorrências!G4422</f>
        <v>0</v>
      </c>
      <c r="B4426" s="136">
        <f>Ocorrências!B4422</f>
        <v>0</v>
      </c>
      <c r="C4426" s="136">
        <f>Ocorrências!C4422</f>
        <v>0</v>
      </c>
      <c r="D4426" s="136">
        <f>Ocorrências!D4422</f>
        <v>0</v>
      </c>
      <c r="E4426" s="136">
        <f>Ocorrências!E4422</f>
        <v>0</v>
      </c>
      <c r="F4426" s="136">
        <f>Ocorrências!F4422</f>
        <v>0</v>
      </c>
      <c r="G4426" s="135">
        <f>Ocorrências!A4422</f>
        <v>0</v>
      </c>
      <c r="H4426" s="136">
        <f>Ocorrências!H4422</f>
        <v>0</v>
      </c>
    </row>
    <row r="4427" spans="1:8" x14ac:dyDescent="0.2">
      <c r="A4427" s="156">
        <f>Ocorrências!G4423</f>
        <v>0</v>
      </c>
      <c r="B4427" s="136">
        <f>Ocorrências!B4423</f>
        <v>0</v>
      </c>
      <c r="C4427" s="136">
        <f>Ocorrências!C4423</f>
        <v>0</v>
      </c>
      <c r="D4427" s="136">
        <f>Ocorrências!D4423</f>
        <v>0</v>
      </c>
      <c r="E4427" s="136">
        <f>Ocorrências!E4423</f>
        <v>0</v>
      </c>
      <c r="F4427" s="136">
        <f>Ocorrências!F4423</f>
        <v>0</v>
      </c>
      <c r="G4427" s="135">
        <f>Ocorrências!A4423</f>
        <v>0</v>
      </c>
      <c r="H4427" s="136">
        <f>Ocorrências!H4423</f>
        <v>0</v>
      </c>
    </row>
    <row r="4428" spans="1:8" x14ac:dyDescent="0.2">
      <c r="A4428" s="156">
        <f>Ocorrências!G4424</f>
        <v>0</v>
      </c>
      <c r="B4428" s="136">
        <f>Ocorrências!B4424</f>
        <v>0</v>
      </c>
      <c r="C4428" s="136">
        <f>Ocorrências!C4424</f>
        <v>0</v>
      </c>
      <c r="D4428" s="136">
        <f>Ocorrências!D4424</f>
        <v>0</v>
      </c>
      <c r="E4428" s="136">
        <f>Ocorrências!E4424</f>
        <v>0</v>
      </c>
      <c r="F4428" s="136">
        <f>Ocorrências!F4424</f>
        <v>0</v>
      </c>
      <c r="G4428" s="135">
        <f>Ocorrências!A4424</f>
        <v>0</v>
      </c>
      <c r="H4428" s="136">
        <f>Ocorrências!H4424</f>
        <v>0</v>
      </c>
    </row>
    <row r="4429" spans="1:8" x14ac:dyDescent="0.2">
      <c r="A4429" s="156">
        <f>Ocorrências!G4425</f>
        <v>0</v>
      </c>
      <c r="B4429" s="136">
        <f>Ocorrências!B4425</f>
        <v>0</v>
      </c>
      <c r="C4429" s="136">
        <f>Ocorrências!C4425</f>
        <v>0</v>
      </c>
      <c r="D4429" s="136">
        <f>Ocorrências!D4425</f>
        <v>0</v>
      </c>
      <c r="E4429" s="136">
        <f>Ocorrências!E4425</f>
        <v>0</v>
      </c>
      <c r="F4429" s="136">
        <f>Ocorrências!F4425</f>
        <v>0</v>
      </c>
      <c r="G4429" s="135">
        <f>Ocorrências!A4425</f>
        <v>0</v>
      </c>
      <c r="H4429" s="136">
        <f>Ocorrências!H4425</f>
        <v>0</v>
      </c>
    </row>
    <row r="4430" spans="1:8" x14ac:dyDescent="0.2">
      <c r="A4430" s="156">
        <f>Ocorrências!G4426</f>
        <v>0</v>
      </c>
      <c r="B4430" s="136">
        <f>Ocorrências!B4426</f>
        <v>0</v>
      </c>
      <c r="C4430" s="136">
        <f>Ocorrências!C4426</f>
        <v>0</v>
      </c>
      <c r="D4430" s="136">
        <f>Ocorrências!D4426</f>
        <v>0</v>
      </c>
      <c r="E4430" s="136">
        <f>Ocorrências!E4426</f>
        <v>0</v>
      </c>
      <c r="F4430" s="136">
        <f>Ocorrências!F4426</f>
        <v>0</v>
      </c>
      <c r="G4430" s="135">
        <f>Ocorrências!A4426</f>
        <v>0</v>
      </c>
      <c r="H4430" s="136">
        <f>Ocorrências!H4426</f>
        <v>0</v>
      </c>
    </row>
    <row r="4431" spans="1:8" x14ac:dyDescent="0.2">
      <c r="A4431" s="156">
        <f>Ocorrências!G4427</f>
        <v>0</v>
      </c>
      <c r="B4431" s="136">
        <f>Ocorrências!B4427</f>
        <v>0</v>
      </c>
      <c r="C4431" s="136">
        <f>Ocorrências!C4427</f>
        <v>0</v>
      </c>
      <c r="D4431" s="136">
        <f>Ocorrências!D4427</f>
        <v>0</v>
      </c>
      <c r="E4431" s="136">
        <f>Ocorrências!E4427</f>
        <v>0</v>
      </c>
      <c r="F4431" s="136">
        <f>Ocorrências!F4427</f>
        <v>0</v>
      </c>
      <c r="G4431" s="135">
        <f>Ocorrências!A4427</f>
        <v>0</v>
      </c>
      <c r="H4431" s="136">
        <f>Ocorrências!H4427</f>
        <v>0</v>
      </c>
    </row>
    <row r="4432" spans="1:8" x14ac:dyDescent="0.2">
      <c r="A4432" s="156">
        <f>Ocorrências!G4428</f>
        <v>0</v>
      </c>
      <c r="B4432" s="136">
        <f>Ocorrências!B4428</f>
        <v>0</v>
      </c>
      <c r="C4432" s="136">
        <f>Ocorrências!C4428</f>
        <v>0</v>
      </c>
      <c r="D4432" s="136">
        <f>Ocorrências!D4428</f>
        <v>0</v>
      </c>
      <c r="E4432" s="136">
        <f>Ocorrências!E4428</f>
        <v>0</v>
      </c>
      <c r="F4432" s="136">
        <f>Ocorrências!F4428</f>
        <v>0</v>
      </c>
      <c r="G4432" s="135">
        <f>Ocorrências!A4428</f>
        <v>0</v>
      </c>
      <c r="H4432" s="136">
        <f>Ocorrências!H4428</f>
        <v>0</v>
      </c>
    </row>
    <row r="4433" spans="1:8" x14ac:dyDescent="0.2">
      <c r="A4433" s="156">
        <f>Ocorrências!G4429</f>
        <v>0</v>
      </c>
      <c r="B4433" s="136">
        <f>Ocorrências!B4429</f>
        <v>0</v>
      </c>
      <c r="C4433" s="136">
        <f>Ocorrências!C4429</f>
        <v>0</v>
      </c>
      <c r="D4433" s="136">
        <f>Ocorrências!D4429</f>
        <v>0</v>
      </c>
      <c r="E4433" s="136">
        <f>Ocorrências!E4429</f>
        <v>0</v>
      </c>
      <c r="F4433" s="136">
        <f>Ocorrências!F4429</f>
        <v>0</v>
      </c>
      <c r="G4433" s="135">
        <f>Ocorrências!A4429</f>
        <v>0</v>
      </c>
      <c r="H4433" s="136">
        <f>Ocorrências!H4429</f>
        <v>0</v>
      </c>
    </row>
    <row r="4434" spans="1:8" x14ac:dyDescent="0.2">
      <c r="A4434" s="156">
        <f>Ocorrências!G4430</f>
        <v>0</v>
      </c>
      <c r="B4434" s="136">
        <f>Ocorrências!B4430</f>
        <v>0</v>
      </c>
      <c r="C4434" s="136">
        <f>Ocorrências!C4430</f>
        <v>0</v>
      </c>
      <c r="D4434" s="136">
        <f>Ocorrências!D4430</f>
        <v>0</v>
      </c>
      <c r="E4434" s="136">
        <f>Ocorrências!E4430</f>
        <v>0</v>
      </c>
      <c r="F4434" s="136">
        <f>Ocorrências!F4430</f>
        <v>0</v>
      </c>
      <c r="G4434" s="135">
        <f>Ocorrências!A4430</f>
        <v>0</v>
      </c>
      <c r="H4434" s="136">
        <f>Ocorrências!H4430</f>
        <v>0</v>
      </c>
    </row>
    <row r="4435" spans="1:8" x14ac:dyDescent="0.2">
      <c r="A4435" s="156">
        <f>Ocorrências!G4431</f>
        <v>0</v>
      </c>
      <c r="B4435" s="136">
        <f>Ocorrências!B4431</f>
        <v>0</v>
      </c>
      <c r="C4435" s="136">
        <f>Ocorrências!C4431</f>
        <v>0</v>
      </c>
      <c r="D4435" s="136">
        <f>Ocorrências!D4431</f>
        <v>0</v>
      </c>
      <c r="E4435" s="136">
        <f>Ocorrências!E4431</f>
        <v>0</v>
      </c>
      <c r="F4435" s="136">
        <f>Ocorrências!F4431</f>
        <v>0</v>
      </c>
      <c r="G4435" s="135">
        <f>Ocorrências!A4431</f>
        <v>0</v>
      </c>
      <c r="H4435" s="136">
        <f>Ocorrências!H4431</f>
        <v>0</v>
      </c>
    </row>
    <row r="4436" spans="1:8" x14ac:dyDescent="0.2">
      <c r="A4436" s="156">
        <f>Ocorrências!G4432</f>
        <v>0</v>
      </c>
      <c r="B4436" s="136">
        <f>Ocorrências!B4432</f>
        <v>0</v>
      </c>
      <c r="C4436" s="136">
        <f>Ocorrências!C4432</f>
        <v>0</v>
      </c>
      <c r="D4436" s="136">
        <f>Ocorrências!D4432</f>
        <v>0</v>
      </c>
      <c r="E4436" s="136">
        <f>Ocorrências!E4432</f>
        <v>0</v>
      </c>
      <c r="F4436" s="136">
        <f>Ocorrências!F4432</f>
        <v>0</v>
      </c>
      <c r="G4436" s="135">
        <f>Ocorrências!A4432</f>
        <v>0</v>
      </c>
      <c r="H4436" s="136">
        <f>Ocorrências!H4432</f>
        <v>0</v>
      </c>
    </row>
    <row r="4437" spans="1:8" x14ac:dyDescent="0.2">
      <c r="A4437" s="156">
        <f>Ocorrências!G4433</f>
        <v>0</v>
      </c>
      <c r="B4437" s="136">
        <f>Ocorrências!B4433</f>
        <v>0</v>
      </c>
      <c r="C4437" s="136">
        <f>Ocorrências!C4433</f>
        <v>0</v>
      </c>
      <c r="D4437" s="136">
        <f>Ocorrências!D4433</f>
        <v>0</v>
      </c>
      <c r="E4437" s="136">
        <f>Ocorrências!E4433</f>
        <v>0</v>
      </c>
      <c r="F4437" s="136">
        <f>Ocorrências!F4433</f>
        <v>0</v>
      </c>
      <c r="G4437" s="135">
        <f>Ocorrências!A4433</f>
        <v>0</v>
      </c>
      <c r="H4437" s="136">
        <f>Ocorrências!H4433</f>
        <v>0</v>
      </c>
    </row>
    <row r="4438" spans="1:8" x14ac:dyDescent="0.2">
      <c r="A4438" s="156">
        <f>Ocorrências!G4434</f>
        <v>0</v>
      </c>
      <c r="B4438" s="136">
        <f>Ocorrências!B4434</f>
        <v>0</v>
      </c>
      <c r="C4438" s="136">
        <f>Ocorrências!C4434</f>
        <v>0</v>
      </c>
      <c r="D4438" s="136">
        <f>Ocorrências!D4434</f>
        <v>0</v>
      </c>
      <c r="E4438" s="136">
        <f>Ocorrências!E4434</f>
        <v>0</v>
      </c>
      <c r="F4438" s="136">
        <f>Ocorrências!F4434</f>
        <v>0</v>
      </c>
      <c r="G4438" s="135">
        <f>Ocorrências!A4434</f>
        <v>0</v>
      </c>
      <c r="H4438" s="136">
        <f>Ocorrências!H4434</f>
        <v>0</v>
      </c>
    </row>
    <row r="4439" spans="1:8" x14ac:dyDescent="0.2">
      <c r="A4439" s="156">
        <f>Ocorrências!G4435</f>
        <v>0</v>
      </c>
      <c r="B4439" s="136">
        <f>Ocorrências!B4435</f>
        <v>0</v>
      </c>
      <c r="C4439" s="136">
        <f>Ocorrências!C4435</f>
        <v>0</v>
      </c>
      <c r="D4439" s="136">
        <f>Ocorrências!D4435</f>
        <v>0</v>
      </c>
      <c r="E4439" s="136">
        <f>Ocorrências!E4435</f>
        <v>0</v>
      </c>
      <c r="F4439" s="136">
        <f>Ocorrências!F4435</f>
        <v>0</v>
      </c>
      <c r="G4439" s="135">
        <f>Ocorrências!A4435</f>
        <v>0</v>
      </c>
      <c r="H4439" s="136">
        <f>Ocorrências!H4435</f>
        <v>0</v>
      </c>
    </row>
    <row r="4440" spans="1:8" x14ac:dyDescent="0.2">
      <c r="A4440" s="156">
        <f>Ocorrências!G4436</f>
        <v>0</v>
      </c>
      <c r="B4440" s="136">
        <f>Ocorrências!B4436</f>
        <v>0</v>
      </c>
      <c r="C4440" s="136">
        <f>Ocorrências!C4436</f>
        <v>0</v>
      </c>
      <c r="D4440" s="136">
        <f>Ocorrências!D4436</f>
        <v>0</v>
      </c>
      <c r="E4440" s="136">
        <f>Ocorrências!E4436</f>
        <v>0</v>
      </c>
      <c r="F4440" s="136">
        <f>Ocorrências!F4436</f>
        <v>0</v>
      </c>
      <c r="G4440" s="135">
        <f>Ocorrências!A4436</f>
        <v>0</v>
      </c>
      <c r="H4440" s="136">
        <f>Ocorrências!H4436</f>
        <v>0</v>
      </c>
    </row>
    <row r="4441" spans="1:8" x14ac:dyDescent="0.2">
      <c r="A4441" s="156">
        <f>Ocorrências!G4437</f>
        <v>0</v>
      </c>
      <c r="B4441" s="136">
        <f>Ocorrências!B4437</f>
        <v>0</v>
      </c>
      <c r="C4441" s="136">
        <f>Ocorrências!C4437</f>
        <v>0</v>
      </c>
      <c r="D4441" s="136">
        <f>Ocorrências!D4437</f>
        <v>0</v>
      </c>
      <c r="E4441" s="136">
        <f>Ocorrências!E4437</f>
        <v>0</v>
      </c>
      <c r="F4441" s="136">
        <f>Ocorrências!F4437</f>
        <v>0</v>
      </c>
      <c r="G4441" s="135">
        <f>Ocorrências!A4437</f>
        <v>0</v>
      </c>
      <c r="H4441" s="136">
        <f>Ocorrências!H4437</f>
        <v>0</v>
      </c>
    </row>
    <row r="4442" spans="1:8" x14ac:dyDescent="0.2">
      <c r="A4442" s="156">
        <f>Ocorrências!G4438</f>
        <v>0</v>
      </c>
      <c r="B4442" s="136">
        <f>Ocorrências!B4438</f>
        <v>0</v>
      </c>
      <c r="C4442" s="136">
        <f>Ocorrências!C4438</f>
        <v>0</v>
      </c>
      <c r="D4442" s="136">
        <f>Ocorrências!D4438</f>
        <v>0</v>
      </c>
      <c r="E4442" s="136">
        <f>Ocorrências!E4438</f>
        <v>0</v>
      </c>
      <c r="F4442" s="136">
        <f>Ocorrências!F4438</f>
        <v>0</v>
      </c>
      <c r="G4442" s="135">
        <f>Ocorrências!A4438</f>
        <v>0</v>
      </c>
      <c r="H4442" s="136">
        <f>Ocorrências!H4438</f>
        <v>0</v>
      </c>
    </row>
    <row r="4443" spans="1:8" x14ac:dyDescent="0.2">
      <c r="A4443" s="156">
        <f>Ocorrências!G4439</f>
        <v>0</v>
      </c>
      <c r="B4443" s="136">
        <f>Ocorrências!B4439</f>
        <v>0</v>
      </c>
      <c r="C4443" s="136">
        <f>Ocorrências!C4439</f>
        <v>0</v>
      </c>
      <c r="D4443" s="136">
        <f>Ocorrências!D4439</f>
        <v>0</v>
      </c>
      <c r="E4443" s="136">
        <f>Ocorrências!E4439</f>
        <v>0</v>
      </c>
      <c r="F4443" s="136">
        <f>Ocorrências!F4439</f>
        <v>0</v>
      </c>
      <c r="G4443" s="135">
        <f>Ocorrências!A4439</f>
        <v>0</v>
      </c>
      <c r="H4443" s="136">
        <f>Ocorrências!H4439</f>
        <v>0</v>
      </c>
    </row>
    <row r="4444" spans="1:8" x14ac:dyDescent="0.2">
      <c r="A4444" s="156">
        <f>Ocorrências!G4440</f>
        <v>0</v>
      </c>
      <c r="B4444" s="136">
        <f>Ocorrências!B4440</f>
        <v>0</v>
      </c>
      <c r="C4444" s="136">
        <f>Ocorrências!C4440</f>
        <v>0</v>
      </c>
      <c r="D4444" s="136">
        <f>Ocorrências!D4440</f>
        <v>0</v>
      </c>
      <c r="E4444" s="136">
        <f>Ocorrências!E4440</f>
        <v>0</v>
      </c>
      <c r="F4444" s="136">
        <f>Ocorrências!F4440</f>
        <v>0</v>
      </c>
      <c r="G4444" s="135">
        <f>Ocorrências!A4440</f>
        <v>0</v>
      </c>
      <c r="H4444" s="136">
        <f>Ocorrências!H4440</f>
        <v>0</v>
      </c>
    </row>
    <row r="4445" spans="1:8" x14ac:dyDescent="0.2">
      <c r="A4445" s="156">
        <f>Ocorrências!G4441</f>
        <v>0</v>
      </c>
      <c r="B4445" s="136">
        <f>Ocorrências!B4441</f>
        <v>0</v>
      </c>
      <c r="C4445" s="136">
        <f>Ocorrências!C4441</f>
        <v>0</v>
      </c>
      <c r="D4445" s="136">
        <f>Ocorrências!D4441</f>
        <v>0</v>
      </c>
      <c r="E4445" s="136">
        <f>Ocorrências!E4441</f>
        <v>0</v>
      </c>
      <c r="F4445" s="136">
        <f>Ocorrências!F4441</f>
        <v>0</v>
      </c>
      <c r="G4445" s="135">
        <f>Ocorrências!A4441</f>
        <v>0</v>
      </c>
      <c r="H4445" s="136">
        <f>Ocorrências!H4441</f>
        <v>0</v>
      </c>
    </row>
    <row r="4446" spans="1:8" x14ac:dyDescent="0.2">
      <c r="A4446" s="156">
        <f>Ocorrências!G4442</f>
        <v>0</v>
      </c>
      <c r="B4446" s="136">
        <f>Ocorrências!B4442</f>
        <v>0</v>
      </c>
      <c r="C4446" s="136">
        <f>Ocorrências!C4442</f>
        <v>0</v>
      </c>
      <c r="D4446" s="136">
        <f>Ocorrências!D4442</f>
        <v>0</v>
      </c>
      <c r="E4446" s="136">
        <f>Ocorrências!E4442</f>
        <v>0</v>
      </c>
      <c r="F4446" s="136">
        <f>Ocorrências!F4442</f>
        <v>0</v>
      </c>
      <c r="G4446" s="135">
        <f>Ocorrências!A4442</f>
        <v>0</v>
      </c>
      <c r="H4446" s="136">
        <f>Ocorrências!H4442</f>
        <v>0</v>
      </c>
    </row>
    <row r="4447" spans="1:8" x14ac:dyDescent="0.2">
      <c r="A4447" s="156">
        <f>Ocorrências!G4443</f>
        <v>0</v>
      </c>
      <c r="B4447" s="136">
        <f>Ocorrências!B4443</f>
        <v>0</v>
      </c>
      <c r="C4447" s="136">
        <f>Ocorrências!C4443</f>
        <v>0</v>
      </c>
      <c r="D4447" s="136">
        <f>Ocorrências!D4443</f>
        <v>0</v>
      </c>
      <c r="E4447" s="136">
        <f>Ocorrências!E4443</f>
        <v>0</v>
      </c>
      <c r="F4447" s="136">
        <f>Ocorrências!F4443</f>
        <v>0</v>
      </c>
      <c r="G4447" s="135">
        <f>Ocorrências!A4443</f>
        <v>0</v>
      </c>
      <c r="H4447" s="136">
        <f>Ocorrências!H4443</f>
        <v>0</v>
      </c>
    </row>
    <row r="4448" spans="1:8" x14ac:dyDescent="0.2">
      <c r="A4448" s="156">
        <f>Ocorrências!G4444</f>
        <v>0</v>
      </c>
      <c r="B4448" s="136">
        <f>Ocorrências!B4444</f>
        <v>0</v>
      </c>
      <c r="C4448" s="136">
        <f>Ocorrências!C4444</f>
        <v>0</v>
      </c>
      <c r="D4448" s="136">
        <f>Ocorrências!D4444</f>
        <v>0</v>
      </c>
      <c r="E4448" s="136">
        <f>Ocorrências!E4444</f>
        <v>0</v>
      </c>
      <c r="F4448" s="136">
        <f>Ocorrências!F4444</f>
        <v>0</v>
      </c>
      <c r="G4448" s="135">
        <f>Ocorrências!A4444</f>
        <v>0</v>
      </c>
      <c r="H4448" s="136">
        <f>Ocorrências!H4444</f>
        <v>0</v>
      </c>
    </row>
    <row r="4449" spans="1:8" x14ac:dyDescent="0.2">
      <c r="A4449" s="156">
        <f>Ocorrências!G4445</f>
        <v>0</v>
      </c>
      <c r="B4449" s="136">
        <f>Ocorrências!B4445</f>
        <v>0</v>
      </c>
      <c r="C4449" s="136">
        <f>Ocorrências!C4445</f>
        <v>0</v>
      </c>
      <c r="D4449" s="136">
        <f>Ocorrências!D4445</f>
        <v>0</v>
      </c>
      <c r="E4449" s="136">
        <f>Ocorrências!E4445</f>
        <v>0</v>
      </c>
      <c r="F4449" s="136">
        <f>Ocorrências!F4445</f>
        <v>0</v>
      </c>
      <c r="G4449" s="135">
        <f>Ocorrências!A4445</f>
        <v>0</v>
      </c>
      <c r="H4449" s="136">
        <f>Ocorrências!H4445</f>
        <v>0</v>
      </c>
    </row>
    <row r="4450" spans="1:8" x14ac:dyDescent="0.2">
      <c r="A4450" s="156">
        <f>Ocorrências!G4446</f>
        <v>0</v>
      </c>
      <c r="B4450" s="136">
        <f>Ocorrências!B4446</f>
        <v>0</v>
      </c>
      <c r="C4450" s="136">
        <f>Ocorrências!C4446</f>
        <v>0</v>
      </c>
      <c r="D4450" s="136">
        <f>Ocorrências!D4446</f>
        <v>0</v>
      </c>
      <c r="E4450" s="136">
        <f>Ocorrências!E4446</f>
        <v>0</v>
      </c>
      <c r="F4450" s="136">
        <f>Ocorrências!F4446</f>
        <v>0</v>
      </c>
      <c r="G4450" s="135">
        <f>Ocorrências!A4446</f>
        <v>0</v>
      </c>
      <c r="H4450" s="136">
        <f>Ocorrências!H4446</f>
        <v>0</v>
      </c>
    </row>
    <row r="4451" spans="1:8" x14ac:dyDescent="0.2">
      <c r="A4451" s="156">
        <f>Ocorrências!G4447</f>
        <v>0</v>
      </c>
      <c r="B4451" s="136">
        <f>Ocorrências!B4447</f>
        <v>0</v>
      </c>
      <c r="C4451" s="136">
        <f>Ocorrências!C4447</f>
        <v>0</v>
      </c>
      <c r="D4451" s="136">
        <f>Ocorrências!D4447</f>
        <v>0</v>
      </c>
      <c r="E4451" s="136">
        <f>Ocorrências!E4447</f>
        <v>0</v>
      </c>
      <c r="F4451" s="136">
        <f>Ocorrências!F4447</f>
        <v>0</v>
      </c>
      <c r="G4451" s="135">
        <f>Ocorrências!A4447</f>
        <v>0</v>
      </c>
      <c r="H4451" s="136">
        <f>Ocorrências!H4447</f>
        <v>0</v>
      </c>
    </row>
    <row r="4452" spans="1:8" x14ac:dyDescent="0.2">
      <c r="A4452" s="156">
        <f>Ocorrências!G4448</f>
        <v>0</v>
      </c>
      <c r="B4452" s="136">
        <f>Ocorrências!B4448</f>
        <v>0</v>
      </c>
      <c r="C4452" s="136">
        <f>Ocorrências!C4448</f>
        <v>0</v>
      </c>
      <c r="D4452" s="136">
        <f>Ocorrências!D4448</f>
        <v>0</v>
      </c>
      <c r="E4452" s="136">
        <f>Ocorrências!E4448</f>
        <v>0</v>
      </c>
      <c r="F4452" s="136">
        <f>Ocorrências!F4448</f>
        <v>0</v>
      </c>
      <c r="G4452" s="135">
        <f>Ocorrências!A4448</f>
        <v>0</v>
      </c>
      <c r="H4452" s="136">
        <f>Ocorrências!H4448</f>
        <v>0</v>
      </c>
    </row>
    <row r="4453" spans="1:8" x14ac:dyDescent="0.2">
      <c r="A4453" s="156">
        <f>Ocorrências!G4449</f>
        <v>0</v>
      </c>
      <c r="B4453" s="136">
        <f>Ocorrências!B4449</f>
        <v>0</v>
      </c>
      <c r="C4453" s="136">
        <f>Ocorrências!C4449</f>
        <v>0</v>
      </c>
      <c r="D4453" s="136">
        <f>Ocorrências!D4449</f>
        <v>0</v>
      </c>
      <c r="E4453" s="136">
        <f>Ocorrências!E4449</f>
        <v>0</v>
      </c>
      <c r="F4453" s="136">
        <f>Ocorrências!F4449</f>
        <v>0</v>
      </c>
      <c r="G4453" s="135">
        <f>Ocorrências!A4449</f>
        <v>0</v>
      </c>
      <c r="H4453" s="136">
        <f>Ocorrências!H4449</f>
        <v>0</v>
      </c>
    </row>
    <row r="4454" spans="1:8" x14ac:dyDescent="0.2">
      <c r="A4454" s="156">
        <f>Ocorrências!G4450</f>
        <v>0</v>
      </c>
      <c r="B4454" s="136">
        <f>Ocorrências!B4450</f>
        <v>0</v>
      </c>
      <c r="C4454" s="136">
        <f>Ocorrências!C4450</f>
        <v>0</v>
      </c>
      <c r="D4454" s="136">
        <f>Ocorrências!D4450</f>
        <v>0</v>
      </c>
      <c r="E4454" s="136">
        <f>Ocorrências!E4450</f>
        <v>0</v>
      </c>
      <c r="F4454" s="136">
        <f>Ocorrências!F4450</f>
        <v>0</v>
      </c>
      <c r="G4454" s="135">
        <f>Ocorrências!A4450</f>
        <v>0</v>
      </c>
      <c r="H4454" s="136">
        <f>Ocorrências!H4450</f>
        <v>0</v>
      </c>
    </row>
    <row r="4455" spans="1:8" x14ac:dyDescent="0.2">
      <c r="A4455" s="156">
        <f>Ocorrências!G4451</f>
        <v>0</v>
      </c>
      <c r="B4455" s="136">
        <f>Ocorrências!B4451</f>
        <v>0</v>
      </c>
      <c r="C4455" s="136">
        <f>Ocorrências!C4451</f>
        <v>0</v>
      </c>
      <c r="D4455" s="136">
        <f>Ocorrências!D4451</f>
        <v>0</v>
      </c>
      <c r="E4455" s="136">
        <f>Ocorrências!E4451</f>
        <v>0</v>
      </c>
      <c r="F4455" s="136">
        <f>Ocorrências!F4451</f>
        <v>0</v>
      </c>
      <c r="G4455" s="135">
        <f>Ocorrências!A4451</f>
        <v>0</v>
      </c>
      <c r="H4455" s="136">
        <f>Ocorrências!H4451</f>
        <v>0</v>
      </c>
    </row>
    <row r="4456" spans="1:8" x14ac:dyDescent="0.2">
      <c r="A4456" s="156">
        <f>Ocorrências!G4452</f>
        <v>0</v>
      </c>
      <c r="B4456" s="136">
        <f>Ocorrências!B4452</f>
        <v>0</v>
      </c>
      <c r="C4456" s="136">
        <f>Ocorrências!C4452</f>
        <v>0</v>
      </c>
      <c r="D4456" s="136">
        <f>Ocorrências!D4452</f>
        <v>0</v>
      </c>
      <c r="E4456" s="136">
        <f>Ocorrências!E4452</f>
        <v>0</v>
      </c>
      <c r="F4456" s="136">
        <f>Ocorrências!F4452</f>
        <v>0</v>
      </c>
      <c r="G4456" s="135">
        <f>Ocorrências!A4452</f>
        <v>0</v>
      </c>
      <c r="H4456" s="136">
        <f>Ocorrências!H4452</f>
        <v>0</v>
      </c>
    </row>
    <row r="4457" spans="1:8" x14ac:dyDescent="0.2">
      <c r="A4457" s="156">
        <f>Ocorrências!G4453</f>
        <v>0</v>
      </c>
      <c r="B4457" s="136">
        <f>Ocorrências!B4453</f>
        <v>0</v>
      </c>
      <c r="C4457" s="136">
        <f>Ocorrências!C4453</f>
        <v>0</v>
      </c>
      <c r="D4457" s="136">
        <f>Ocorrências!D4453</f>
        <v>0</v>
      </c>
      <c r="E4457" s="136">
        <f>Ocorrências!E4453</f>
        <v>0</v>
      </c>
      <c r="F4457" s="136">
        <f>Ocorrências!F4453</f>
        <v>0</v>
      </c>
      <c r="G4457" s="135">
        <f>Ocorrências!A4453</f>
        <v>0</v>
      </c>
      <c r="H4457" s="136">
        <f>Ocorrências!H4453</f>
        <v>0</v>
      </c>
    </row>
    <row r="4458" spans="1:8" x14ac:dyDescent="0.2">
      <c r="A4458" s="156">
        <f>Ocorrências!G4454</f>
        <v>0</v>
      </c>
      <c r="B4458" s="136">
        <f>Ocorrências!B4454</f>
        <v>0</v>
      </c>
      <c r="C4458" s="136">
        <f>Ocorrências!C4454</f>
        <v>0</v>
      </c>
      <c r="D4458" s="136">
        <f>Ocorrências!D4454</f>
        <v>0</v>
      </c>
      <c r="E4458" s="136">
        <f>Ocorrências!E4454</f>
        <v>0</v>
      </c>
      <c r="F4458" s="136">
        <f>Ocorrências!F4454</f>
        <v>0</v>
      </c>
      <c r="G4458" s="135">
        <f>Ocorrências!A4454</f>
        <v>0</v>
      </c>
      <c r="H4458" s="136">
        <f>Ocorrências!H4454</f>
        <v>0</v>
      </c>
    </row>
    <row r="4459" spans="1:8" x14ac:dyDescent="0.2">
      <c r="A4459" s="156">
        <f>Ocorrências!G4455</f>
        <v>0</v>
      </c>
      <c r="B4459" s="136">
        <f>Ocorrências!B4455</f>
        <v>0</v>
      </c>
      <c r="C4459" s="136">
        <f>Ocorrências!C4455</f>
        <v>0</v>
      </c>
      <c r="D4459" s="136">
        <f>Ocorrências!D4455</f>
        <v>0</v>
      </c>
      <c r="E4459" s="136">
        <f>Ocorrências!E4455</f>
        <v>0</v>
      </c>
      <c r="F4459" s="136">
        <f>Ocorrências!F4455</f>
        <v>0</v>
      </c>
      <c r="G4459" s="135">
        <f>Ocorrências!A4455</f>
        <v>0</v>
      </c>
      <c r="H4459" s="136">
        <f>Ocorrências!H4455</f>
        <v>0</v>
      </c>
    </row>
    <row r="4460" spans="1:8" x14ac:dyDescent="0.2">
      <c r="A4460" s="156">
        <f>Ocorrências!G4456</f>
        <v>0</v>
      </c>
      <c r="B4460" s="136">
        <f>Ocorrências!B4456</f>
        <v>0</v>
      </c>
      <c r="C4460" s="136">
        <f>Ocorrências!C4456</f>
        <v>0</v>
      </c>
      <c r="D4460" s="136">
        <f>Ocorrências!D4456</f>
        <v>0</v>
      </c>
      <c r="E4460" s="136">
        <f>Ocorrências!E4456</f>
        <v>0</v>
      </c>
      <c r="F4460" s="136">
        <f>Ocorrências!F4456</f>
        <v>0</v>
      </c>
      <c r="G4460" s="135">
        <f>Ocorrências!A4456</f>
        <v>0</v>
      </c>
      <c r="H4460" s="136">
        <f>Ocorrências!H4456</f>
        <v>0</v>
      </c>
    </row>
    <row r="4461" spans="1:8" x14ac:dyDescent="0.2">
      <c r="A4461" s="156">
        <f>Ocorrências!G4457</f>
        <v>0</v>
      </c>
      <c r="B4461" s="136">
        <f>Ocorrências!B4457</f>
        <v>0</v>
      </c>
      <c r="C4461" s="136">
        <f>Ocorrências!C4457</f>
        <v>0</v>
      </c>
      <c r="D4461" s="136">
        <f>Ocorrências!D4457</f>
        <v>0</v>
      </c>
      <c r="E4461" s="136">
        <f>Ocorrências!E4457</f>
        <v>0</v>
      </c>
      <c r="F4461" s="136">
        <f>Ocorrências!F4457</f>
        <v>0</v>
      </c>
      <c r="G4461" s="135">
        <f>Ocorrências!A4457</f>
        <v>0</v>
      </c>
      <c r="H4461" s="136">
        <f>Ocorrências!H4457</f>
        <v>0</v>
      </c>
    </row>
    <row r="4462" spans="1:8" x14ac:dyDescent="0.2">
      <c r="A4462" s="156">
        <f>Ocorrências!G4458</f>
        <v>0</v>
      </c>
      <c r="B4462" s="136">
        <f>Ocorrências!B4458</f>
        <v>0</v>
      </c>
      <c r="C4462" s="136">
        <f>Ocorrências!C4458</f>
        <v>0</v>
      </c>
      <c r="D4462" s="136">
        <f>Ocorrências!D4458</f>
        <v>0</v>
      </c>
      <c r="E4462" s="136">
        <f>Ocorrências!E4458</f>
        <v>0</v>
      </c>
      <c r="F4462" s="136">
        <f>Ocorrências!F4458</f>
        <v>0</v>
      </c>
      <c r="G4462" s="135">
        <f>Ocorrências!A4458</f>
        <v>0</v>
      </c>
      <c r="H4462" s="136">
        <f>Ocorrências!H4458</f>
        <v>0</v>
      </c>
    </row>
    <row r="4463" spans="1:8" x14ac:dyDescent="0.2">
      <c r="A4463" s="156">
        <f>Ocorrências!G4459</f>
        <v>0</v>
      </c>
      <c r="B4463" s="136">
        <f>Ocorrências!B4459</f>
        <v>0</v>
      </c>
      <c r="C4463" s="136">
        <f>Ocorrências!C4459</f>
        <v>0</v>
      </c>
      <c r="D4463" s="136">
        <f>Ocorrências!D4459</f>
        <v>0</v>
      </c>
      <c r="E4463" s="136">
        <f>Ocorrências!E4459</f>
        <v>0</v>
      </c>
      <c r="F4463" s="136">
        <f>Ocorrências!F4459</f>
        <v>0</v>
      </c>
      <c r="G4463" s="135">
        <f>Ocorrências!A4459</f>
        <v>0</v>
      </c>
      <c r="H4463" s="136">
        <f>Ocorrências!H4459</f>
        <v>0</v>
      </c>
    </row>
    <row r="4464" spans="1:8" x14ac:dyDescent="0.2">
      <c r="A4464" s="156">
        <f>Ocorrências!G4460</f>
        <v>0</v>
      </c>
      <c r="B4464" s="136">
        <f>Ocorrências!B4460</f>
        <v>0</v>
      </c>
      <c r="C4464" s="136">
        <f>Ocorrências!C4460</f>
        <v>0</v>
      </c>
      <c r="D4464" s="136">
        <f>Ocorrências!D4460</f>
        <v>0</v>
      </c>
      <c r="E4464" s="136">
        <f>Ocorrências!E4460</f>
        <v>0</v>
      </c>
      <c r="F4464" s="136">
        <f>Ocorrências!F4460</f>
        <v>0</v>
      </c>
      <c r="G4464" s="135">
        <f>Ocorrências!A4460</f>
        <v>0</v>
      </c>
      <c r="H4464" s="136">
        <f>Ocorrências!H4460</f>
        <v>0</v>
      </c>
    </row>
    <row r="4465" spans="1:8" x14ac:dyDescent="0.2">
      <c r="A4465" s="156">
        <f>Ocorrências!G4461</f>
        <v>0</v>
      </c>
      <c r="B4465" s="136">
        <f>Ocorrências!B4461</f>
        <v>0</v>
      </c>
      <c r="C4465" s="136">
        <f>Ocorrências!C4461</f>
        <v>0</v>
      </c>
      <c r="D4465" s="136">
        <f>Ocorrências!D4461</f>
        <v>0</v>
      </c>
      <c r="E4465" s="136">
        <f>Ocorrências!E4461</f>
        <v>0</v>
      </c>
      <c r="F4465" s="136">
        <f>Ocorrências!F4461</f>
        <v>0</v>
      </c>
      <c r="G4465" s="135">
        <f>Ocorrências!A4461</f>
        <v>0</v>
      </c>
      <c r="H4465" s="136">
        <f>Ocorrências!H4461</f>
        <v>0</v>
      </c>
    </row>
    <row r="4466" spans="1:8" x14ac:dyDescent="0.2">
      <c r="A4466" s="156">
        <f>Ocorrências!G4462</f>
        <v>0</v>
      </c>
      <c r="B4466" s="136">
        <f>Ocorrências!B4462</f>
        <v>0</v>
      </c>
      <c r="C4466" s="136">
        <f>Ocorrências!C4462</f>
        <v>0</v>
      </c>
      <c r="D4466" s="136">
        <f>Ocorrências!D4462</f>
        <v>0</v>
      </c>
      <c r="E4466" s="136">
        <f>Ocorrências!E4462</f>
        <v>0</v>
      </c>
      <c r="F4466" s="136">
        <f>Ocorrências!F4462</f>
        <v>0</v>
      </c>
      <c r="G4466" s="135">
        <f>Ocorrências!A4462</f>
        <v>0</v>
      </c>
      <c r="H4466" s="136">
        <f>Ocorrências!H4462</f>
        <v>0</v>
      </c>
    </row>
    <row r="4467" spans="1:8" x14ac:dyDescent="0.2">
      <c r="A4467" s="156">
        <f>Ocorrências!G4463</f>
        <v>0</v>
      </c>
      <c r="B4467" s="136">
        <f>Ocorrências!B4463</f>
        <v>0</v>
      </c>
      <c r="C4467" s="136">
        <f>Ocorrências!C4463</f>
        <v>0</v>
      </c>
      <c r="D4467" s="136">
        <f>Ocorrências!D4463</f>
        <v>0</v>
      </c>
      <c r="E4467" s="136">
        <f>Ocorrências!E4463</f>
        <v>0</v>
      </c>
      <c r="F4467" s="136">
        <f>Ocorrências!F4463</f>
        <v>0</v>
      </c>
      <c r="G4467" s="135">
        <f>Ocorrências!A4463</f>
        <v>0</v>
      </c>
      <c r="H4467" s="136">
        <f>Ocorrências!H4463</f>
        <v>0</v>
      </c>
    </row>
    <row r="4468" spans="1:8" x14ac:dyDescent="0.2">
      <c r="A4468" s="156">
        <f>Ocorrências!G4464</f>
        <v>0</v>
      </c>
      <c r="B4468" s="136">
        <f>Ocorrências!B4464</f>
        <v>0</v>
      </c>
      <c r="C4468" s="136">
        <f>Ocorrências!C4464</f>
        <v>0</v>
      </c>
      <c r="D4468" s="136">
        <f>Ocorrências!D4464</f>
        <v>0</v>
      </c>
      <c r="E4468" s="136">
        <f>Ocorrências!E4464</f>
        <v>0</v>
      </c>
      <c r="F4468" s="136">
        <f>Ocorrências!F4464</f>
        <v>0</v>
      </c>
      <c r="G4468" s="135">
        <f>Ocorrências!A4464</f>
        <v>0</v>
      </c>
      <c r="H4468" s="136">
        <f>Ocorrências!H4464</f>
        <v>0</v>
      </c>
    </row>
    <row r="4469" spans="1:8" x14ac:dyDescent="0.2">
      <c r="A4469" s="156">
        <f>Ocorrências!G4465</f>
        <v>0</v>
      </c>
      <c r="B4469" s="136">
        <f>Ocorrências!B4465</f>
        <v>0</v>
      </c>
      <c r="C4469" s="136">
        <f>Ocorrências!C4465</f>
        <v>0</v>
      </c>
      <c r="D4469" s="136">
        <f>Ocorrências!D4465</f>
        <v>0</v>
      </c>
      <c r="E4469" s="136">
        <f>Ocorrências!E4465</f>
        <v>0</v>
      </c>
      <c r="F4469" s="136">
        <f>Ocorrências!F4465</f>
        <v>0</v>
      </c>
      <c r="G4469" s="135">
        <f>Ocorrências!A4465</f>
        <v>0</v>
      </c>
      <c r="H4469" s="136">
        <f>Ocorrências!H4465</f>
        <v>0</v>
      </c>
    </row>
    <row r="4470" spans="1:8" x14ac:dyDescent="0.2">
      <c r="A4470" s="156">
        <f>Ocorrências!G4466</f>
        <v>0</v>
      </c>
      <c r="B4470" s="136">
        <f>Ocorrências!B4466</f>
        <v>0</v>
      </c>
      <c r="C4470" s="136">
        <f>Ocorrências!C4466</f>
        <v>0</v>
      </c>
      <c r="D4470" s="136">
        <f>Ocorrências!D4466</f>
        <v>0</v>
      </c>
      <c r="E4470" s="136">
        <f>Ocorrências!E4466</f>
        <v>0</v>
      </c>
      <c r="F4470" s="136">
        <f>Ocorrências!F4466</f>
        <v>0</v>
      </c>
      <c r="G4470" s="135">
        <f>Ocorrências!A4466</f>
        <v>0</v>
      </c>
      <c r="H4470" s="136">
        <f>Ocorrências!H4466</f>
        <v>0</v>
      </c>
    </row>
    <row r="4471" spans="1:8" x14ac:dyDescent="0.2">
      <c r="A4471" s="156">
        <f>Ocorrências!G4467</f>
        <v>0</v>
      </c>
      <c r="B4471" s="136">
        <f>Ocorrências!B4467</f>
        <v>0</v>
      </c>
      <c r="C4471" s="136">
        <f>Ocorrências!C4467</f>
        <v>0</v>
      </c>
      <c r="D4471" s="136">
        <f>Ocorrências!D4467</f>
        <v>0</v>
      </c>
      <c r="E4471" s="136">
        <f>Ocorrências!E4467</f>
        <v>0</v>
      </c>
      <c r="F4471" s="136">
        <f>Ocorrências!F4467</f>
        <v>0</v>
      </c>
      <c r="G4471" s="135">
        <f>Ocorrências!A4467</f>
        <v>0</v>
      </c>
      <c r="H4471" s="136">
        <f>Ocorrências!H4467</f>
        <v>0</v>
      </c>
    </row>
    <row r="4472" spans="1:8" x14ac:dyDescent="0.2">
      <c r="A4472" s="156">
        <f>Ocorrências!G4468</f>
        <v>0</v>
      </c>
      <c r="B4472" s="136">
        <f>Ocorrências!B4468</f>
        <v>0</v>
      </c>
      <c r="C4472" s="136">
        <f>Ocorrências!C4468</f>
        <v>0</v>
      </c>
      <c r="D4472" s="136">
        <f>Ocorrências!D4468</f>
        <v>0</v>
      </c>
      <c r="E4472" s="136">
        <f>Ocorrências!E4468</f>
        <v>0</v>
      </c>
      <c r="F4472" s="136">
        <f>Ocorrências!F4468</f>
        <v>0</v>
      </c>
      <c r="G4472" s="135">
        <f>Ocorrências!A4468</f>
        <v>0</v>
      </c>
      <c r="H4472" s="136">
        <f>Ocorrências!H4468</f>
        <v>0</v>
      </c>
    </row>
    <row r="4473" spans="1:8" x14ac:dyDescent="0.2">
      <c r="A4473" s="156">
        <f>Ocorrências!G4469</f>
        <v>0</v>
      </c>
      <c r="B4473" s="136">
        <f>Ocorrências!B4469</f>
        <v>0</v>
      </c>
      <c r="C4473" s="136">
        <f>Ocorrências!C4469</f>
        <v>0</v>
      </c>
      <c r="D4473" s="136">
        <f>Ocorrências!D4469</f>
        <v>0</v>
      </c>
      <c r="E4473" s="136">
        <f>Ocorrências!E4469</f>
        <v>0</v>
      </c>
      <c r="F4473" s="136">
        <f>Ocorrências!F4469</f>
        <v>0</v>
      </c>
      <c r="G4473" s="135">
        <f>Ocorrências!A4469</f>
        <v>0</v>
      </c>
      <c r="H4473" s="136">
        <f>Ocorrências!H4469</f>
        <v>0</v>
      </c>
    </row>
    <row r="4474" spans="1:8" x14ac:dyDescent="0.2">
      <c r="A4474" s="156">
        <f>Ocorrências!G4470</f>
        <v>0</v>
      </c>
      <c r="B4474" s="136">
        <f>Ocorrências!B4470</f>
        <v>0</v>
      </c>
      <c r="C4474" s="136">
        <f>Ocorrências!C4470</f>
        <v>0</v>
      </c>
      <c r="D4474" s="136">
        <f>Ocorrências!D4470</f>
        <v>0</v>
      </c>
      <c r="E4474" s="136">
        <f>Ocorrências!E4470</f>
        <v>0</v>
      </c>
      <c r="F4474" s="136">
        <f>Ocorrências!F4470</f>
        <v>0</v>
      </c>
      <c r="G4474" s="135">
        <f>Ocorrências!A4470</f>
        <v>0</v>
      </c>
      <c r="H4474" s="136">
        <f>Ocorrências!H4470</f>
        <v>0</v>
      </c>
    </row>
    <row r="4475" spans="1:8" x14ac:dyDescent="0.2">
      <c r="A4475" s="156">
        <f>Ocorrências!G4471</f>
        <v>0</v>
      </c>
      <c r="B4475" s="136">
        <f>Ocorrências!B4471</f>
        <v>0</v>
      </c>
      <c r="C4475" s="136">
        <f>Ocorrências!C4471</f>
        <v>0</v>
      </c>
      <c r="D4475" s="136">
        <f>Ocorrências!D4471</f>
        <v>0</v>
      </c>
      <c r="E4475" s="136">
        <f>Ocorrências!E4471</f>
        <v>0</v>
      </c>
      <c r="F4475" s="136">
        <f>Ocorrências!F4471</f>
        <v>0</v>
      </c>
      <c r="G4475" s="135">
        <f>Ocorrências!A4471</f>
        <v>0</v>
      </c>
      <c r="H4475" s="136">
        <f>Ocorrências!H4471</f>
        <v>0</v>
      </c>
    </row>
    <row r="4476" spans="1:8" x14ac:dyDescent="0.2">
      <c r="A4476" s="156">
        <f>Ocorrências!G4472</f>
        <v>0</v>
      </c>
      <c r="B4476" s="136">
        <f>Ocorrências!B4472</f>
        <v>0</v>
      </c>
      <c r="C4476" s="136">
        <f>Ocorrências!C4472</f>
        <v>0</v>
      </c>
      <c r="D4476" s="136">
        <f>Ocorrências!D4472</f>
        <v>0</v>
      </c>
      <c r="E4476" s="136">
        <f>Ocorrências!E4472</f>
        <v>0</v>
      </c>
      <c r="F4476" s="136">
        <f>Ocorrências!F4472</f>
        <v>0</v>
      </c>
      <c r="G4476" s="135">
        <f>Ocorrências!A4472</f>
        <v>0</v>
      </c>
      <c r="H4476" s="136">
        <f>Ocorrências!H4472</f>
        <v>0</v>
      </c>
    </row>
    <row r="4477" spans="1:8" x14ac:dyDescent="0.2">
      <c r="A4477" s="156">
        <f>Ocorrências!G4473</f>
        <v>0</v>
      </c>
      <c r="B4477" s="136">
        <f>Ocorrências!B4473</f>
        <v>0</v>
      </c>
      <c r="C4477" s="136">
        <f>Ocorrências!C4473</f>
        <v>0</v>
      </c>
      <c r="D4477" s="136">
        <f>Ocorrências!D4473</f>
        <v>0</v>
      </c>
      <c r="E4477" s="136">
        <f>Ocorrências!E4473</f>
        <v>0</v>
      </c>
      <c r="F4477" s="136">
        <f>Ocorrências!F4473</f>
        <v>0</v>
      </c>
      <c r="G4477" s="135">
        <f>Ocorrências!A4473</f>
        <v>0</v>
      </c>
      <c r="H4477" s="136">
        <f>Ocorrências!H4473</f>
        <v>0</v>
      </c>
    </row>
    <row r="4478" spans="1:8" x14ac:dyDescent="0.2">
      <c r="A4478" s="156">
        <f>Ocorrências!G4474</f>
        <v>0</v>
      </c>
      <c r="B4478" s="136">
        <f>Ocorrências!B4474</f>
        <v>0</v>
      </c>
      <c r="C4478" s="136">
        <f>Ocorrências!C4474</f>
        <v>0</v>
      </c>
      <c r="D4478" s="136">
        <f>Ocorrências!D4474</f>
        <v>0</v>
      </c>
      <c r="E4478" s="136">
        <f>Ocorrências!E4474</f>
        <v>0</v>
      </c>
      <c r="F4478" s="136">
        <f>Ocorrências!F4474</f>
        <v>0</v>
      </c>
      <c r="G4478" s="135">
        <f>Ocorrências!A4474</f>
        <v>0</v>
      </c>
      <c r="H4478" s="136">
        <f>Ocorrências!H4474</f>
        <v>0</v>
      </c>
    </row>
    <row r="4479" spans="1:8" x14ac:dyDescent="0.2">
      <c r="A4479" s="156">
        <f>Ocorrências!G4475</f>
        <v>0</v>
      </c>
      <c r="B4479" s="136">
        <f>Ocorrências!B4475</f>
        <v>0</v>
      </c>
      <c r="C4479" s="136">
        <f>Ocorrências!C4475</f>
        <v>0</v>
      </c>
      <c r="D4479" s="136">
        <f>Ocorrências!D4475</f>
        <v>0</v>
      </c>
      <c r="E4479" s="136">
        <f>Ocorrências!E4475</f>
        <v>0</v>
      </c>
      <c r="F4479" s="136">
        <f>Ocorrências!F4475</f>
        <v>0</v>
      </c>
      <c r="G4479" s="135">
        <f>Ocorrências!A4475</f>
        <v>0</v>
      </c>
      <c r="H4479" s="136">
        <f>Ocorrências!H4475</f>
        <v>0</v>
      </c>
    </row>
    <row r="4480" spans="1:8" x14ac:dyDescent="0.2">
      <c r="A4480" s="156">
        <f>Ocorrências!G4476</f>
        <v>0</v>
      </c>
      <c r="B4480" s="136">
        <f>Ocorrências!B4476</f>
        <v>0</v>
      </c>
      <c r="C4480" s="136">
        <f>Ocorrências!C4476</f>
        <v>0</v>
      </c>
      <c r="D4480" s="136">
        <f>Ocorrências!D4476</f>
        <v>0</v>
      </c>
      <c r="E4480" s="136">
        <f>Ocorrências!E4476</f>
        <v>0</v>
      </c>
      <c r="F4480" s="136">
        <f>Ocorrências!F4476</f>
        <v>0</v>
      </c>
      <c r="G4480" s="135">
        <f>Ocorrências!A4476</f>
        <v>0</v>
      </c>
      <c r="H4480" s="136">
        <f>Ocorrências!H4476</f>
        <v>0</v>
      </c>
    </row>
    <row r="4481" spans="1:8" x14ac:dyDescent="0.2">
      <c r="A4481" s="156">
        <f>Ocorrências!G4477</f>
        <v>0</v>
      </c>
      <c r="B4481" s="136">
        <f>Ocorrências!B4477</f>
        <v>0</v>
      </c>
      <c r="C4481" s="136">
        <f>Ocorrências!C4477</f>
        <v>0</v>
      </c>
      <c r="D4481" s="136">
        <f>Ocorrências!D4477</f>
        <v>0</v>
      </c>
      <c r="E4481" s="136">
        <f>Ocorrências!E4477</f>
        <v>0</v>
      </c>
      <c r="F4481" s="136">
        <f>Ocorrências!F4477</f>
        <v>0</v>
      </c>
      <c r="G4481" s="135">
        <f>Ocorrências!A4477</f>
        <v>0</v>
      </c>
      <c r="H4481" s="136">
        <f>Ocorrências!H4477</f>
        <v>0</v>
      </c>
    </row>
    <row r="4482" spans="1:8" x14ac:dyDescent="0.2">
      <c r="A4482" s="156">
        <f>Ocorrências!G4478</f>
        <v>0</v>
      </c>
      <c r="B4482" s="136">
        <f>Ocorrências!B4478</f>
        <v>0</v>
      </c>
      <c r="C4482" s="136">
        <f>Ocorrências!C4478</f>
        <v>0</v>
      </c>
      <c r="D4482" s="136">
        <f>Ocorrências!D4478</f>
        <v>0</v>
      </c>
      <c r="E4482" s="136">
        <f>Ocorrências!E4478</f>
        <v>0</v>
      </c>
      <c r="F4482" s="136">
        <f>Ocorrências!F4478</f>
        <v>0</v>
      </c>
      <c r="G4482" s="135">
        <f>Ocorrências!A4478</f>
        <v>0</v>
      </c>
      <c r="H4482" s="136">
        <f>Ocorrências!H4478</f>
        <v>0</v>
      </c>
    </row>
    <row r="4483" spans="1:8" x14ac:dyDescent="0.2">
      <c r="A4483" s="156">
        <f>Ocorrências!G4479</f>
        <v>0</v>
      </c>
      <c r="B4483" s="136">
        <f>Ocorrências!B4479</f>
        <v>0</v>
      </c>
      <c r="C4483" s="136">
        <f>Ocorrências!C4479</f>
        <v>0</v>
      </c>
      <c r="D4483" s="136">
        <f>Ocorrências!D4479</f>
        <v>0</v>
      </c>
      <c r="E4483" s="136">
        <f>Ocorrências!E4479</f>
        <v>0</v>
      </c>
      <c r="F4483" s="136">
        <f>Ocorrências!F4479</f>
        <v>0</v>
      </c>
      <c r="G4483" s="135">
        <f>Ocorrências!A4479</f>
        <v>0</v>
      </c>
      <c r="H4483" s="136">
        <f>Ocorrências!H4479</f>
        <v>0</v>
      </c>
    </row>
    <row r="4484" spans="1:8" x14ac:dyDescent="0.2">
      <c r="A4484" s="156">
        <f>Ocorrências!G4480</f>
        <v>0</v>
      </c>
      <c r="B4484" s="136">
        <f>Ocorrências!B4480</f>
        <v>0</v>
      </c>
      <c r="C4484" s="136">
        <f>Ocorrências!C4480</f>
        <v>0</v>
      </c>
      <c r="D4484" s="136">
        <f>Ocorrências!D4480</f>
        <v>0</v>
      </c>
      <c r="E4484" s="136">
        <f>Ocorrências!E4480</f>
        <v>0</v>
      </c>
      <c r="F4484" s="136">
        <f>Ocorrências!F4480</f>
        <v>0</v>
      </c>
      <c r="G4484" s="135">
        <f>Ocorrências!A4480</f>
        <v>0</v>
      </c>
      <c r="H4484" s="136">
        <f>Ocorrências!H4480</f>
        <v>0</v>
      </c>
    </row>
    <row r="4485" spans="1:8" x14ac:dyDescent="0.2">
      <c r="A4485" s="156">
        <f>Ocorrências!G4481</f>
        <v>0</v>
      </c>
      <c r="B4485" s="136">
        <f>Ocorrências!B4481</f>
        <v>0</v>
      </c>
      <c r="C4485" s="136">
        <f>Ocorrências!C4481</f>
        <v>0</v>
      </c>
      <c r="D4485" s="136">
        <f>Ocorrências!D4481</f>
        <v>0</v>
      </c>
      <c r="E4485" s="136">
        <f>Ocorrências!E4481</f>
        <v>0</v>
      </c>
      <c r="F4485" s="136">
        <f>Ocorrências!F4481</f>
        <v>0</v>
      </c>
      <c r="G4485" s="135">
        <f>Ocorrências!A4481</f>
        <v>0</v>
      </c>
      <c r="H4485" s="136">
        <f>Ocorrências!H4481</f>
        <v>0</v>
      </c>
    </row>
    <row r="4486" spans="1:8" x14ac:dyDescent="0.2">
      <c r="A4486" s="156">
        <f>Ocorrências!G4482</f>
        <v>0</v>
      </c>
      <c r="B4486" s="136">
        <f>Ocorrências!B4482</f>
        <v>0</v>
      </c>
      <c r="C4486" s="136">
        <f>Ocorrências!C4482</f>
        <v>0</v>
      </c>
      <c r="D4486" s="136">
        <f>Ocorrências!D4482</f>
        <v>0</v>
      </c>
      <c r="E4486" s="136">
        <f>Ocorrências!E4482</f>
        <v>0</v>
      </c>
      <c r="F4486" s="136">
        <f>Ocorrências!F4482</f>
        <v>0</v>
      </c>
      <c r="G4486" s="135">
        <f>Ocorrências!A4482</f>
        <v>0</v>
      </c>
      <c r="H4486" s="136">
        <f>Ocorrências!H4482</f>
        <v>0</v>
      </c>
    </row>
    <row r="4487" spans="1:8" x14ac:dyDescent="0.2">
      <c r="A4487" s="156">
        <f>Ocorrências!G4483</f>
        <v>0</v>
      </c>
      <c r="B4487" s="136">
        <f>Ocorrências!B4483</f>
        <v>0</v>
      </c>
      <c r="C4487" s="136">
        <f>Ocorrências!C4483</f>
        <v>0</v>
      </c>
      <c r="D4487" s="136">
        <f>Ocorrências!D4483</f>
        <v>0</v>
      </c>
      <c r="E4487" s="136">
        <f>Ocorrências!E4483</f>
        <v>0</v>
      </c>
      <c r="F4487" s="136">
        <f>Ocorrências!F4483</f>
        <v>0</v>
      </c>
      <c r="G4487" s="135">
        <f>Ocorrências!A4483</f>
        <v>0</v>
      </c>
      <c r="H4487" s="136">
        <f>Ocorrências!H4483</f>
        <v>0</v>
      </c>
    </row>
    <row r="4488" spans="1:8" x14ac:dyDescent="0.2">
      <c r="A4488" s="156">
        <f>Ocorrências!G4484</f>
        <v>0</v>
      </c>
      <c r="B4488" s="136">
        <f>Ocorrências!B4484</f>
        <v>0</v>
      </c>
      <c r="C4488" s="136">
        <f>Ocorrências!C4484</f>
        <v>0</v>
      </c>
      <c r="D4488" s="136">
        <f>Ocorrências!D4484</f>
        <v>0</v>
      </c>
      <c r="E4488" s="136">
        <f>Ocorrências!E4484</f>
        <v>0</v>
      </c>
      <c r="F4488" s="136">
        <f>Ocorrências!F4484</f>
        <v>0</v>
      </c>
      <c r="G4488" s="135">
        <f>Ocorrências!A4484</f>
        <v>0</v>
      </c>
      <c r="H4488" s="136">
        <f>Ocorrências!H4484</f>
        <v>0</v>
      </c>
    </row>
    <row r="4489" spans="1:8" x14ac:dyDescent="0.2">
      <c r="A4489" s="156">
        <f>Ocorrências!G4485</f>
        <v>0</v>
      </c>
      <c r="B4489" s="136">
        <f>Ocorrências!B4485</f>
        <v>0</v>
      </c>
      <c r="C4489" s="136">
        <f>Ocorrências!C4485</f>
        <v>0</v>
      </c>
      <c r="D4489" s="136">
        <f>Ocorrências!D4485</f>
        <v>0</v>
      </c>
      <c r="E4489" s="136">
        <f>Ocorrências!E4485</f>
        <v>0</v>
      </c>
      <c r="F4489" s="136">
        <f>Ocorrências!F4485</f>
        <v>0</v>
      </c>
      <c r="G4489" s="135">
        <f>Ocorrências!A4485</f>
        <v>0</v>
      </c>
      <c r="H4489" s="136">
        <f>Ocorrências!H4485</f>
        <v>0</v>
      </c>
    </row>
    <row r="4490" spans="1:8" x14ac:dyDescent="0.2">
      <c r="A4490" s="156">
        <f>Ocorrências!G4486</f>
        <v>0</v>
      </c>
      <c r="B4490" s="136">
        <f>Ocorrências!B4486</f>
        <v>0</v>
      </c>
      <c r="C4490" s="136">
        <f>Ocorrências!C4486</f>
        <v>0</v>
      </c>
      <c r="D4490" s="136">
        <f>Ocorrências!D4486</f>
        <v>0</v>
      </c>
      <c r="E4490" s="136">
        <f>Ocorrências!E4486</f>
        <v>0</v>
      </c>
      <c r="F4490" s="136">
        <f>Ocorrências!F4486</f>
        <v>0</v>
      </c>
      <c r="G4490" s="135">
        <f>Ocorrências!A4486</f>
        <v>0</v>
      </c>
      <c r="H4490" s="136">
        <f>Ocorrências!H4486</f>
        <v>0</v>
      </c>
    </row>
    <row r="4491" spans="1:8" x14ac:dyDescent="0.2">
      <c r="A4491" s="156">
        <f>Ocorrências!G4487</f>
        <v>0</v>
      </c>
      <c r="B4491" s="136">
        <f>Ocorrências!B4487</f>
        <v>0</v>
      </c>
      <c r="C4491" s="136">
        <f>Ocorrências!C4487</f>
        <v>0</v>
      </c>
      <c r="D4491" s="136">
        <f>Ocorrências!D4487</f>
        <v>0</v>
      </c>
      <c r="E4491" s="136">
        <f>Ocorrências!E4487</f>
        <v>0</v>
      </c>
      <c r="F4491" s="136">
        <f>Ocorrências!F4487</f>
        <v>0</v>
      </c>
      <c r="G4491" s="135">
        <f>Ocorrências!A4487</f>
        <v>0</v>
      </c>
      <c r="H4491" s="136">
        <f>Ocorrências!H4487</f>
        <v>0</v>
      </c>
    </row>
    <row r="4492" spans="1:8" x14ac:dyDescent="0.2">
      <c r="A4492" s="156">
        <f>Ocorrências!G4488</f>
        <v>0</v>
      </c>
      <c r="B4492" s="136">
        <f>Ocorrências!B4488</f>
        <v>0</v>
      </c>
      <c r="C4492" s="136">
        <f>Ocorrências!C4488</f>
        <v>0</v>
      </c>
      <c r="D4492" s="136">
        <f>Ocorrências!D4488</f>
        <v>0</v>
      </c>
      <c r="E4492" s="136">
        <f>Ocorrências!E4488</f>
        <v>0</v>
      </c>
      <c r="F4492" s="136">
        <f>Ocorrências!F4488</f>
        <v>0</v>
      </c>
      <c r="G4492" s="135">
        <f>Ocorrências!A4488</f>
        <v>0</v>
      </c>
      <c r="H4492" s="136">
        <f>Ocorrências!H4488</f>
        <v>0</v>
      </c>
    </row>
    <row r="4493" spans="1:8" x14ac:dyDescent="0.2">
      <c r="A4493" s="156">
        <f>Ocorrências!G4489</f>
        <v>0</v>
      </c>
      <c r="B4493" s="136">
        <f>Ocorrências!B4489</f>
        <v>0</v>
      </c>
      <c r="C4493" s="136">
        <f>Ocorrências!C4489</f>
        <v>0</v>
      </c>
      <c r="D4493" s="136">
        <f>Ocorrências!D4489</f>
        <v>0</v>
      </c>
      <c r="E4493" s="136">
        <f>Ocorrências!E4489</f>
        <v>0</v>
      </c>
      <c r="F4493" s="136">
        <f>Ocorrências!F4489</f>
        <v>0</v>
      </c>
      <c r="G4493" s="135">
        <f>Ocorrências!A4489</f>
        <v>0</v>
      </c>
      <c r="H4493" s="136">
        <f>Ocorrências!H4489</f>
        <v>0</v>
      </c>
    </row>
    <row r="4494" spans="1:8" x14ac:dyDescent="0.2">
      <c r="A4494" s="156">
        <f>Ocorrências!G4490</f>
        <v>0</v>
      </c>
      <c r="B4494" s="136">
        <f>Ocorrências!B4490</f>
        <v>0</v>
      </c>
      <c r="C4494" s="136">
        <f>Ocorrências!C4490</f>
        <v>0</v>
      </c>
      <c r="D4494" s="136">
        <f>Ocorrências!D4490</f>
        <v>0</v>
      </c>
      <c r="E4494" s="136">
        <f>Ocorrências!E4490</f>
        <v>0</v>
      </c>
      <c r="F4494" s="136">
        <f>Ocorrências!F4490</f>
        <v>0</v>
      </c>
      <c r="G4494" s="135">
        <f>Ocorrências!A4490</f>
        <v>0</v>
      </c>
      <c r="H4494" s="136">
        <f>Ocorrências!H4490</f>
        <v>0</v>
      </c>
    </row>
    <row r="4495" spans="1:8" x14ac:dyDescent="0.2">
      <c r="A4495" s="156">
        <f>Ocorrências!G4491</f>
        <v>0</v>
      </c>
      <c r="B4495" s="136">
        <f>Ocorrências!B4491</f>
        <v>0</v>
      </c>
      <c r="C4495" s="136">
        <f>Ocorrências!C4491</f>
        <v>0</v>
      </c>
      <c r="D4495" s="136">
        <f>Ocorrências!D4491</f>
        <v>0</v>
      </c>
      <c r="E4495" s="136">
        <f>Ocorrências!E4491</f>
        <v>0</v>
      </c>
      <c r="F4495" s="136">
        <f>Ocorrências!F4491</f>
        <v>0</v>
      </c>
      <c r="G4495" s="135">
        <f>Ocorrências!A4491</f>
        <v>0</v>
      </c>
      <c r="H4495" s="136">
        <f>Ocorrências!H4491</f>
        <v>0</v>
      </c>
    </row>
    <row r="4496" spans="1:8" x14ac:dyDescent="0.2">
      <c r="A4496" s="156">
        <f>Ocorrências!G4492</f>
        <v>0</v>
      </c>
      <c r="B4496" s="136">
        <f>Ocorrências!B4492</f>
        <v>0</v>
      </c>
      <c r="C4496" s="136">
        <f>Ocorrências!C4492</f>
        <v>0</v>
      </c>
      <c r="D4496" s="136">
        <f>Ocorrências!D4492</f>
        <v>0</v>
      </c>
      <c r="E4496" s="136">
        <f>Ocorrências!E4492</f>
        <v>0</v>
      </c>
      <c r="F4496" s="136">
        <f>Ocorrências!F4492</f>
        <v>0</v>
      </c>
      <c r="G4496" s="135">
        <f>Ocorrências!A4492</f>
        <v>0</v>
      </c>
      <c r="H4496" s="136">
        <f>Ocorrências!H4492</f>
        <v>0</v>
      </c>
    </row>
    <row r="4497" spans="1:8" x14ac:dyDescent="0.2">
      <c r="A4497" s="156">
        <f>Ocorrências!G4493</f>
        <v>0</v>
      </c>
      <c r="B4497" s="136">
        <f>Ocorrências!B4493</f>
        <v>0</v>
      </c>
      <c r="C4497" s="136">
        <f>Ocorrências!C4493</f>
        <v>0</v>
      </c>
      <c r="D4497" s="136">
        <f>Ocorrências!D4493</f>
        <v>0</v>
      </c>
      <c r="E4497" s="136">
        <f>Ocorrências!E4493</f>
        <v>0</v>
      </c>
      <c r="F4497" s="136">
        <f>Ocorrências!F4493</f>
        <v>0</v>
      </c>
      <c r="G4497" s="135">
        <f>Ocorrências!A4493</f>
        <v>0</v>
      </c>
      <c r="H4497" s="136">
        <f>Ocorrências!H4493</f>
        <v>0</v>
      </c>
    </row>
    <row r="4498" spans="1:8" x14ac:dyDescent="0.2">
      <c r="A4498" s="156">
        <f>Ocorrências!G4494</f>
        <v>0</v>
      </c>
      <c r="B4498" s="136">
        <f>Ocorrências!B4494</f>
        <v>0</v>
      </c>
      <c r="C4498" s="136">
        <f>Ocorrências!C4494</f>
        <v>0</v>
      </c>
      <c r="D4498" s="136">
        <f>Ocorrências!D4494</f>
        <v>0</v>
      </c>
      <c r="E4498" s="136">
        <f>Ocorrências!E4494</f>
        <v>0</v>
      </c>
      <c r="F4498" s="136">
        <f>Ocorrências!F4494</f>
        <v>0</v>
      </c>
      <c r="G4498" s="135">
        <f>Ocorrências!A4494</f>
        <v>0</v>
      </c>
      <c r="H4498" s="136">
        <f>Ocorrências!H4494</f>
        <v>0</v>
      </c>
    </row>
    <row r="4499" spans="1:8" x14ac:dyDescent="0.2">
      <c r="A4499" s="156">
        <f>Ocorrências!G4495</f>
        <v>0</v>
      </c>
      <c r="B4499" s="136">
        <f>Ocorrências!B4495</f>
        <v>0</v>
      </c>
      <c r="C4499" s="136">
        <f>Ocorrências!C4495</f>
        <v>0</v>
      </c>
      <c r="D4499" s="136">
        <f>Ocorrências!D4495</f>
        <v>0</v>
      </c>
      <c r="E4499" s="136">
        <f>Ocorrências!E4495</f>
        <v>0</v>
      </c>
      <c r="F4499" s="136">
        <f>Ocorrências!F4495</f>
        <v>0</v>
      </c>
      <c r="G4499" s="135">
        <f>Ocorrências!A4495</f>
        <v>0</v>
      </c>
      <c r="H4499" s="136">
        <f>Ocorrências!H4495</f>
        <v>0</v>
      </c>
    </row>
    <row r="4500" spans="1:8" x14ac:dyDescent="0.2">
      <c r="A4500" s="156">
        <f>Ocorrências!G4496</f>
        <v>0</v>
      </c>
      <c r="B4500" s="136">
        <f>Ocorrências!B4496</f>
        <v>0</v>
      </c>
      <c r="C4500" s="136">
        <f>Ocorrências!C4496</f>
        <v>0</v>
      </c>
      <c r="D4500" s="136">
        <f>Ocorrências!D4496</f>
        <v>0</v>
      </c>
      <c r="E4500" s="136">
        <f>Ocorrências!E4496</f>
        <v>0</v>
      </c>
      <c r="F4500" s="136">
        <f>Ocorrências!F4496</f>
        <v>0</v>
      </c>
      <c r="G4500" s="135">
        <f>Ocorrências!A4496</f>
        <v>0</v>
      </c>
      <c r="H4500" s="136">
        <f>Ocorrências!H4496</f>
        <v>0</v>
      </c>
    </row>
    <row r="4501" spans="1:8" x14ac:dyDescent="0.2">
      <c r="A4501" s="156">
        <f>Ocorrências!G4497</f>
        <v>0</v>
      </c>
      <c r="B4501" s="136">
        <f>Ocorrências!B4497</f>
        <v>0</v>
      </c>
      <c r="C4501" s="136">
        <f>Ocorrências!C4497</f>
        <v>0</v>
      </c>
      <c r="D4501" s="136">
        <f>Ocorrências!D4497</f>
        <v>0</v>
      </c>
      <c r="E4501" s="136">
        <f>Ocorrências!E4497</f>
        <v>0</v>
      </c>
      <c r="F4501" s="136">
        <f>Ocorrências!F4497</f>
        <v>0</v>
      </c>
      <c r="G4501" s="135">
        <f>Ocorrências!A4497</f>
        <v>0</v>
      </c>
      <c r="H4501" s="136">
        <f>Ocorrências!H4497</f>
        <v>0</v>
      </c>
    </row>
    <row r="4502" spans="1:8" x14ac:dyDescent="0.2">
      <c r="A4502" s="156">
        <f>Ocorrências!G4498</f>
        <v>0</v>
      </c>
      <c r="B4502" s="136">
        <f>Ocorrências!B4498</f>
        <v>0</v>
      </c>
      <c r="C4502" s="136">
        <f>Ocorrências!C4498</f>
        <v>0</v>
      </c>
      <c r="D4502" s="136">
        <f>Ocorrências!D4498</f>
        <v>0</v>
      </c>
      <c r="E4502" s="136">
        <f>Ocorrências!E4498</f>
        <v>0</v>
      </c>
      <c r="F4502" s="136">
        <f>Ocorrências!F4498</f>
        <v>0</v>
      </c>
      <c r="G4502" s="135">
        <f>Ocorrências!A4498</f>
        <v>0</v>
      </c>
      <c r="H4502" s="136">
        <f>Ocorrências!H4498</f>
        <v>0</v>
      </c>
    </row>
    <row r="4503" spans="1:8" x14ac:dyDescent="0.2">
      <c r="A4503" s="156">
        <f>Ocorrências!G4499</f>
        <v>0</v>
      </c>
      <c r="B4503" s="136">
        <f>Ocorrências!B4499</f>
        <v>0</v>
      </c>
      <c r="C4503" s="136">
        <f>Ocorrências!C4499</f>
        <v>0</v>
      </c>
      <c r="D4503" s="136">
        <f>Ocorrências!D4499</f>
        <v>0</v>
      </c>
      <c r="E4503" s="136">
        <f>Ocorrências!E4499</f>
        <v>0</v>
      </c>
      <c r="F4503" s="136">
        <f>Ocorrências!F4499</f>
        <v>0</v>
      </c>
      <c r="G4503" s="135">
        <f>Ocorrências!A4499</f>
        <v>0</v>
      </c>
      <c r="H4503" s="136">
        <f>Ocorrências!H4499</f>
        <v>0</v>
      </c>
    </row>
    <row r="4504" spans="1:8" x14ac:dyDescent="0.2">
      <c r="A4504" s="156">
        <f>Ocorrências!G4500</f>
        <v>0</v>
      </c>
      <c r="B4504" s="136">
        <f>Ocorrências!B4500</f>
        <v>0</v>
      </c>
      <c r="C4504" s="136">
        <f>Ocorrências!C4500</f>
        <v>0</v>
      </c>
      <c r="D4504" s="136">
        <f>Ocorrências!D4500</f>
        <v>0</v>
      </c>
      <c r="E4504" s="136">
        <f>Ocorrências!E4500</f>
        <v>0</v>
      </c>
      <c r="F4504" s="136">
        <f>Ocorrências!F4500</f>
        <v>0</v>
      </c>
      <c r="G4504" s="135">
        <f>Ocorrências!A4500</f>
        <v>0</v>
      </c>
      <c r="H4504" s="136">
        <f>Ocorrências!H4500</f>
        <v>0</v>
      </c>
    </row>
    <row r="4505" spans="1:8" x14ac:dyDescent="0.2">
      <c r="A4505" s="156">
        <f>Ocorrências!G4501</f>
        <v>0</v>
      </c>
      <c r="B4505" s="136">
        <f>Ocorrências!B4501</f>
        <v>0</v>
      </c>
      <c r="C4505" s="136">
        <f>Ocorrências!C4501</f>
        <v>0</v>
      </c>
      <c r="D4505" s="136">
        <f>Ocorrências!D4501</f>
        <v>0</v>
      </c>
      <c r="E4505" s="136">
        <f>Ocorrências!E4501</f>
        <v>0</v>
      </c>
      <c r="F4505" s="136">
        <f>Ocorrências!F4501</f>
        <v>0</v>
      </c>
      <c r="G4505" s="135">
        <f>Ocorrências!A4501</f>
        <v>0</v>
      </c>
      <c r="H4505" s="136">
        <f>Ocorrências!H4501</f>
        <v>0</v>
      </c>
    </row>
    <row r="4506" spans="1:8" x14ac:dyDescent="0.2">
      <c r="A4506" s="156">
        <f>Ocorrências!G4502</f>
        <v>0</v>
      </c>
      <c r="B4506" s="136">
        <f>Ocorrências!B4502</f>
        <v>0</v>
      </c>
      <c r="C4506" s="136">
        <f>Ocorrências!C4502</f>
        <v>0</v>
      </c>
      <c r="D4506" s="136">
        <f>Ocorrências!D4502</f>
        <v>0</v>
      </c>
      <c r="E4506" s="136">
        <f>Ocorrências!E4502</f>
        <v>0</v>
      </c>
      <c r="F4506" s="136">
        <f>Ocorrências!F4502</f>
        <v>0</v>
      </c>
      <c r="G4506" s="135">
        <f>Ocorrências!A4502</f>
        <v>0</v>
      </c>
      <c r="H4506" s="136">
        <f>Ocorrências!H4502</f>
        <v>0</v>
      </c>
    </row>
    <row r="4507" spans="1:8" x14ac:dyDescent="0.2">
      <c r="A4507" s="156">
        <f>Ocorrências!G4503</f>
        <v>0</v>
      </c>
      <c r="B4507" s="136">
        <f>Ocorrências!B4503</f>
        <v>0</v>
      </c>
      <c r="C4507" s="136">
        <f>Ocorrências!C4503</f>
        <v>0</v>
      </c>
      <c r="D4507" s="136">
        <f>Ocorrências!D4503</f>
        <v>0</v>
      </c>
      <c r="E4507" s="136">
        <f>Ocorrências!E4503</f>
        <v>0</v>
      </c>
      <c r="F4507" s="136">
        <f>Ocorrências!F4503</f>
        <v>0</v>
      </c>
      <c r="G4507" s="135">
        <f>Ocorrências!A4503</f>
        <v>0</v>
      </c>
      <c r="H4507" s="136">
        <f>Ocorrências!H4503</f>
        <v>0</v>
      </c>
    </row>
    <row r="4508" spans="1:8" x14ac:dyDescent="0.2">
      <c r="A4508" s="156">
        <f>Ocorrências!G4504</f>
        <v>0</v>
      </c>
      <c r="B4508" s="136">
        <f>Ocorrências!B4504</f>
        <v>0</v>
      </c>
      <c r="C4508" s="136">
        <f>Ocorrências!C4504</f>
        <v>0</v>
      </c>
      <c r="D4508" s="136">
        <f>Ocorrências!D4504</f>
        <v>0</v>
      </c>
      <c r="E4508" s="136">
        <f>Ocorrências!E4504</f>
        <v>0</v>
      </c>
      <c r="F4508" s="136">
        <f>Ocorrências!F4504</f>
        <v>0</v>
      </c>
      <c r="G4508" s="135">
        <f>Ocorrências!A4504</f>
        <v>0</v>
      </c>
      <c r="H4508" s="136">
        <f>Ocorrências!H4504</f>
        <v>0</v>
      </c>
    </row>
    <row r="4509" spans="1:8" x14ac:dyDescent="0.2">
      <c r="A4509" s="156">
        <f>Ocorrências!G4505</f>
        <v>0</v>
      </c>
      <c r="B4509" s="136">
        <f>Ocorrências!B4505</f>
        <v>0</v>
      </c>
      <c r="C4509" s="136">
        <f>Ocorrências!C4505</f>
        <v>0</v>
      </c>
      <c r="D4509" s="136">
        <f>Ocorrências!D4505</f>
        <v>0</v>
      </c>
      <c r="E4509" s="136">
        <f>Ocorrências!E4505</f>
        <v>0</v>
      </c>
      <c r="F4509" s="136">
        <f>Ocorrências!F4505</f>
        <v>0</v>
      </c>
      <c r="G4509" s="135">
        <f>Ocorrências!A4505</f>
        <v>0</v>
      </c>
      <c r="H4509" s="136">
        <f>Ocorrências!H4505</f>
        <v>0</v>
      </c>
    </row>
    <row r="4510" spans="1:8" x14ac:dyDescent="0.2">
      <c r="A4510" s="156">
        <f>Ocorrências!G4506</f>
        <v>0</v>
      </c>
      <c r="B4510" s="136">
        <f>Ocorrências!B4506</f>
        <v>0</v>
      </c>
      <c r="C4510" s="136">
        <f>Ocorrências!C4506</f>
        <v>0</v>
      </c>
      <c r="D4510" s="136">
        <f>Ocorrências!D4506</f>
        <v>0</v>
      </c>
      <c r="E4510" s="136">
        <f>Ocorrências!E4506</f>
        <v>0</v>
      </c>
      <c r="F4510" s="136">
        <f>Ocorrências!F4506</f>
        <v>0</v>
      </c>
      <c r="G4510" s="135">
        <f>Ocorrências!A4506</f>
        <v>0</v>
      </c>
      <c r="H4510" s="136">
        <f>Ocorrências!H4506</f>
        <v>0</v>
      </c>
    </row>
    <row r="4511" spans="1:8" x14ac:dyDescent="0.2">
      <c r="A4511" s="156">
        <f>Ocorrências!G4507</f>
        <v>0</v>
      </c>
      <c r="B4511" s="136">
        <f>Ocorrências!B4507</f>
        <v>0</v>
      </c>
      <c r="C4511" s="136">
        <f>Ocorrências!C4507</f>
        <v>0</v>
      </c>
      <c r="D4511" s="136">
        <f>Ocorrências!D4507</f>
        <v>0</v>
      </c>
      <c r="E4511" s="136">
        <f>Ocorrências!E4507</f>
        <v>0</v>
      </c>
      <c r="F4511" s="136">
        <f>Ocorrências!F4507</f>
        <v>0</v>
      </c>
      <c r="G4511" s="135">
        <f>Ocorrências!A4507</f>
        <v>0</v>
      </c>
      <c r="H4511" s="136">
        <f>Ocorrências!H4507</f>
        <v>0</v>
      </c>
    </row>
    <row r="4512" spans="1:8" x14ac:dyDescent="0.2">
      <c r="A4512" s="156">
        <f>Ocorrências!G4508</f>
        <v>0</v>
      </c>
      <c r="B4512" s="136">
        <f>Ocorrências!B4508</f>
        <v>0</v>
      </c>
      <c r="C4512" s="136">
        <f>Ocorrências!C4508</f>
        <v>0</v>
      </c>
      <c r="D4512" s="136">
        <f>Ocorrências!D4508</f>
        <v>0</v>
      </c>
      <c r="E4512" s="136">
        <f>Ocorrências!E4508</f>
        <v>0</v>
      </c>
      <c r="F4512" s="136">
        <f>Ocorrências!F4508</f>
        <v>0</v>
      </c>
      <c r="G4512" s="135">
        <f>Ocorrências!A4508</f>
        <v>0</v>
      </c>
      <c r="H4512" s="136">
        <f>Ocorrências!H4508</f>
        <v>0</v>
      </c>
    </row>
    <row r="4513" spans="1:8" x14ac:dyDescent="0.2">
      <c r="A4513" s="156">
        <f>Ocorrências!G4509</f>
        <v>0</v>
      </c>
      <c r="B4513" s="136">
        <f>Ocorrências!B4509</f>
        <v>0</v>
      </c>
      <c r="C4513" s="136">
        <f>Ocorrências!C4509</f>
        <v>0</v>
      </c>
      <c r="D4513" s="136">
        <f>Ocorrências!D4509</f>
        <v>0</v>
      </c>
      <c r="E4513" s="136">
        <f>Ocorrências!E4509</f>
        <v>0</v>
      </c>
      <c r="F4513" s="136">
        <f>Ocorrências!F4509</f>
        <v>0</v>
      </c>
      <c r="G4513" s="135">
        <f>Ocorrências!A4509</f>
        <v>0</v>
      </c>
      <c r="H4513" s="136">
        <f>Ocorrências!H4509</f>
        <v>0</v>
      </c>
    </row>
    <row r="4514" spans="1:8" x14ac:dyDescent="0.2">
      <c r="A4514" s="156">
        <f>Ocorrências!G4510</f>
        <v>0</v>
      </c>
      <c r="B4514" s="136">
        <f>Ocorrências!B4510</f>
        <v>0</v>
      </c>
      <c r="C4514" s="136">
        <f>Ocorrências!C4510</f>
        <v>0</v>
      </c>
      <c r="D4514" s="136">
        <f>Ocorrências!D4510</f>
        <v>0</v>
      </c>
      <c r="E4514" s="136">
        <f>Ocorrências!E4510</f>
        <v>0</v>
      </c>
      <c r="F4514" s="136">
        <f>Ocorrências!F4510</f>
        <v>0</v>
      </c>
      <c r="G4514" s="135">
        <f>Ocorrências!A4510</f>
        <v>0</v>
      </c>
      <c r="H4514" s="136">
        <f>Ocorrências!H4510</f>
        <v>0</v>
      </c>
    </row>
    <row r="4515" spans="1:8" x14ac:dyDescent="0.2">
      <c r="A4515" s="156">
        <f>Ocorrências!G4511</f>
        <v>0</v>
      </c>
      <c r="B4515" s="136">
        <f>Ocorrências!B4511</f>
        <v>0</v>
      </c>
      <c r="C4515" s="136">
        <f>Ocorrências!C4511</f>
        <v>0</v>
      </c>
      <c r="D4515" s="136">
        <f>Ocorrências!D4511</f>
        <v>0</v>
      </c>
      <c r="E4515" s="136">
        <f>Ocorrências!E4511</f>
        <v>0</v>
      </c>
      <c r="F4515" s="136">
        <f>Ocorrências!F4511</f>
        <v>0</v>
      </c>
      <c r="G4515" s="135">
        <f>Ocorrências!A4511</f>
        <v>0</v>
      </c>
      <c r="H4515" s="136">
        <f>Ocorrências!H4511</f>
        <v>0</v>
      </c>
    </row>
    <row r="4516" spans="1:8" x14ac:dyDescent="0.2">
      <c r="A4516" s="156">
        <f>Ocorrências!G4512</f>
        <v>0</v>
      </c>
      <c r="B4516" s="136">
        <f>Ocorrências!B4512</f>
        <v>0</v>
      </c>
      <c r="C4516" s="136">
        <f>Ocorrências!C4512</f>
        <v>0</v>
      </c>
      <c r="D4516" s="136">
        <f>Ocorrências!D4512</f>
        <v>0</v>
      </c>
      <c r="E4516" s="136">
        <f>Ocorrências!E4512</f>
        <v>0</v>
      </c>
      <c r="F4516" s="136">
        <f>Ocorrências!F4512</f>
        <v>0</v>
      </c>
      <c r="G4516" s="135">
        <f>Ocorrências!A4512</f>
        <v>0</v>
      </c>
      <c r="H4516" s="136">
        <f>Ocorrências!H4512</f>
        <v>0</v>
      </c>
    </row>
    <row r="4517" spans="1:8" x14ac:dyDescent="0.2">
      <c r="A4517" s="156">
        <f>Ocorrências!G4513</f>
        <v>0</v>
      </c>
      <c r="B4517" s="136">
        <f>Ocorrências!B4513</f>
        <v>0</v>
      </c>
      <c r="C4517" s="136">
        <f>Ocorrências!C4513</f>
        <v>0</v>
      </c>
      <c r="D4517" s="136">
        <f>Ocorrências!D4513</f>
        <v>0</v>
      </c>
      <c r="E4517" s="136">
        <f>Ocorrências!E4513</f>
        <v>0</v>
      </c>
      <c r="F4517" s="136">
        <f>Ocorrências!F4513</f>
        <v>0</v>
      </c>
      <c r="G4517" s="135">
        <f>Ocorrências!A4513</f>
        <v>0</v>
      </c>
      <c r="H4517" s="136">
        <f>Ocorrências!H4513</f>
        <v>0</v>
      </c>
    </row>
    <row r="4518" spans="1:8" x14ac:dyDescent="0.2">
      <c r="A4518" s="156">
        <f>Ocorrências!G4514</f>
        <v>0</v>
      </c>
      <c r="B4518" s="136">
        <f>Ocorrências!B4514</f>
        <v>0</v>
      </c>
      <c r="C4518" s="136">
        <f>Ocorrências!C4514</f>
        <v>0</v>
      </c>
      <c r="D4518" s="136">
        <f>Ocorrências!D4514</f>
        <v>0</v>
      </c>
      <c r="E4518" s="136">
        <f>Ocorrências!E4514</f>
        <v>0</v>
      </c>
      <c r="F4518" s="136">
        <f>Ocorrências!F4514</f>
        <v>0</v>
      </c>
      <c r="G4518" s="135">
        <f>Ocorrências!A4514</f>
        <v>0</v>
      </c>
      <c r="H4518" s="136">
        <f>Ocorrências!H4514</f>
        <v>0</v>
      </c>
    </row>
    <row r="4519" spans="1:8" x14ac:dyDescent="0.2">
      <c r="A4519" s="156">
        <f>Ocorrências!G4515</f>
        <v>0</v>
      </c>
      <c r="B4519" s="136">
        <f>Ocorrências!B4515</f>
        <v>0</v>
      </c>
      <c r="C4519" s="136">
        <f>Ocorrências!C4515</f>
        <v>0</v>
      </c>
      <c r="D4519" s="136">
        <f>Ocorrências!D4515</f>
        <v>0</v>
      </c>
      <c r="E4519" s="136">
        <f>Ocorrências!E4515</f>
        <v>0</v>
      </c>
      <c r="F4519" s="136">
        <f>Ocorrências!F4515</f>
        <v>0</v>
      </c>
      <c r="G4519" s="135">
        <f>Ocorrências!A4515</f>
        <v>0</v>
      </c>
      <c r="H4519" s="136">
        <f>Ocorrências!H4515</f>
        <v>0</v>
      </c>
    </row>
    <row r="4520" spans="1:8" x14ac:dyDescent="0.2">
      <c r="A4520" s="156">
        <f>Ocorrências!G4516</f>
        <v>0</v>
      </c>
      <c r="B4520" s="136">
        <f>Ocorrências!B4516</f>
        <v>0</v>
      </c>
      <c r="C4520" s="136">
        <f>Ocorrências!C4516</f>
        <v>0</v>
      </c>
      <c r="D4520" s="136">
        <f>Ocorrências!D4516</f>
        <v>0</v>
      </c>
      <c r="E4520" s="136">
        <f>Ocorrências!E4516</f>
        <v>0</v>
      </c>
      <c r="F4520" s="136">
        <f>Ocorrências!F4516</f>
        <v>0</v>
      </c>
      <c r="G4520" s="135">
        <f>Ocorrências!A4516</f>
        <v>0</v>
      </c>
      <c r="H4520" s="136">
        <f>Ocorrências!H4516</f>
        <v>0</v>
      </c>
    </row>
    <row r="4521" spans="1:8" x14ac:dyDescent="0.2">
      <c r="A4521" s="156">
        <f>Ocorrências!G4517</f>
        <v>0</v>
      </c>
      <c r="B4521" s="136">
        <f>Ocorrências!B4517</f>
        <v>0</v>
      </c>
      <c r="C4521" s="136">
        <f>Ocorrências!C4517</f>
        <v>0</v>
      </c>
      <c r="D4521" s="136">
        <f>Ocorrências!D4517</f>
        <v>0</v>
      </c>
      <c r="E4521" s="136">
        <f>Ocorrências!E4517</f>
        <v>0</v>
      </c>
      <c r="F4521" s="136">
        <f>Ocorrências!F4517</f>
        <v>0</v>
      </c>
      <c r="G4521" s="135">
        <f>Ocorrências!A4517</f>
        <v>0</v>
      </c>
      <c r="H4521" s="136">
        <f>Ocorrências!H4517</f>
        <v>0</v>
      </c>
    </row>
    <row r="4522" spans="1:8" x14ac:dyDescent="0.2">
      <c r="A4522" s="156">
        <f>Ocorrências!G4518</f>
        <v>0</v>
      </c>
      <c r="B4522" s="136">
        <f>Ocorrências!B4518</f>
        <v>0</v>
      </c>
      <c r="C4522" s="136">
        <f>Ocorrências!C4518</f>
        <v>0</v>
      </c>
      <c r="D4522" s="136">
        <f>Ocorrências!D4518</f>
        <v>0</v>
      </c>
      <c r="E4522" s="136">
        <f>Ocorrências!E4518</f>
        <v>0</v>
      </c>
      <c r="F4522" s="136">
        <f>Ocorrências!F4518</f>
        <v>0</v>
      </c>
      <c r="G4522" s="135">
        <f>Ocorrências!A4518</f>
        <v>0</v>
      </c>
      <c r="H4522" s="136">
        <f>Ocorrências!H4518</f>
        <v>0</v>
      </c>
    </row>
    <row r="4523" spans="1:8" x14ac:dyDescent="0.2">
      <c r="A4523" s="156">
        <f>Ocorrências!G4519</f>
        <v>0</v>
      </c>
      <c r="B4523" s="136">
        <f>Ocorrências!B4519</f>
        <v>0</v>
      </c>
      <c r="C4523" s="136">
        <f>Ocorrências!C4519</f>
        <v>0</v>
      </c>
      <c r="D4523" s="136">
        <f>Ocorrências!D4519</f>
        <v>0</v>
      </c>
      <c r="E4523" s="136">
        <f>Ocorrências!E4519</f>
        <v>0</v>
      </c>
      <c r="F4523" s="136">
        <f>Ocorrências!F4519</f>
        <v>0</v>
      </c>
      <c r="G4523" s="135">
        <f>Ocorrências!A4519</f>
        <v>0</v>
      </c>
      <c r="H4523" s="136">
        <f>Ocorrências!H4519</f>
        <v>0</v>
      </c>
    </row>
    <row r="4524" spans="1:8" x14ac:dyDescent="0.2">
      <c r="A4524" s="156">
        <f>Ocorrências!G4520</f>
        <v>0</v>
      </c>
      <c r="B4524" s="136">
        <f>Ocorrências!B4520</f>
        <v>0</v>
      </c>
      <c r="C4524" s="136">
        <f>Ocorrências!C4520</f>
        <v>0</v>
      </c>
      <c r="D4524" s="136">
        <f>Ocorrências!D4520</f>
        <v>0</v>
      </c>
      <c r="E4524" s="136">
        <f>Ocorrências!E4520</f>
        <v>0</v>
      </c>
      <c r="F4524" s="136">
        <f>Ocorrências!F4520</f>
        <v>0</v>
      </c>
      <c r="G4524" s="135">
        <f>Ocorrências!A4520</f>
        <v>0</v>
      </c>
      <c r="H4524" s="136">
        <f>Ocorrências!H4520</f>
        <v>0</v>
      </c>
    </row>
    <row r="4525" spans="1:8" x14ac:dyDescent="0.2">
      <c r="A4525" s="156">
        <f>Ocorrências!G4521</f>
        <v>0</v>
      </c>
      <c r="B4525" s="136">
        <f>Ocorrências!B4521</f>
        <v>0</v>
      </c>
      <c r="C4525" s="136">
        <f>Ocorrências!C4521</f>
        <v>0</v>
      </c>
      <c r="D4525" s="136">
        <f>Ocorrências!D4521</f>
        <v>0</v>
      </c>
      <c r="E4525" s="136">
        <f>Ocorrências!E4521</f>
        <v>0</v>
      </c>
      <c r="F4525" s="136">
        <f>Ocorrências!F4521</f>
        <v>0</v>
      </c>
      <c r="G4525" s="135">
        <f>Ocorrências!A4521</f>
        <v>0</v>
      </c>
      <c r="H4525" s="136">
        <f>Ocorrências!H4521</f>
        <v>0</v>
      </c>
    </row>
    <row r="4526" spans="1:8" x14ac:dyDescent="0.2">
      <c r="A4526" s="156">
        <f>Ocorrências!G4522</f>
        <v>0</v>
      </c>
      <c r="B4526" s="136">
        <f>Ocorrências!B4522</f>
        <v>0</v>
      </c>
      <c r="C4526" s="136">
        <f>Ocorrências!C4522</f>
        <v>0</v>
      </c>
      <c r="D4526" s="136">
        <f>Ocorrências!D4522</f>
        <v>0</v>
      </c>
      <c r="E4526" s="136">
        <f>Ocorrências!E4522</f>
        <v>0</v>
      </c>
      <c r="F4526" s="136">
        <f>Ocorrências!F4522</f>
        <v>0</v>
      </c>
      <c r="G4526" s="135">
        <f>Ocorrências!A4522</f>
        <v>0</v>
      </c>
      <c r="H4526" s="136">
        <f>Ocorrências!H4522</f>
        <v>0</v>
      </c>
    </row>
    <row r="4527" spans="1:8" x14ac:dyDescent="0.2">
      <c r="A4527" s="156">
        <f>Ocorrências!G4523</f>
        <v>0</v>
      </c>
      <c r="B4527" s="136">
        <f>Ocorrências!B4523</f>
        <v>0</v>
      </c>
      <c r="C4527" s="136">
        <f>Ocorrências!C4523</f>
        <v>0</v>
      </c>
      <c r="D4527" s="136">
        <f>Ocorrências!D4523</f>
        <v>0</v>
      </c>
      <c r="E4527" s="136">
        <f>Ocorrências!E4523</f>
        <v>0</v>
      </c>
      <c r="F4527" s="136">
        <f>Ocorrências!F4523</f>
        <v>0</v>
      </c>
      <c r="G4527" s="135">
        <f>Ocorrências!A4523</f>
        <v>0</v>
      </c>
      <c r="H4527" s="136">
        <f>Ocorrências!H4523</f>
        <v>0</v>
      </c>
    </row>
    <row r="4528" spans="1:8" x14ac:dyDescent="0.2">
      <c r="A4528" s="156">
        <f>Ocorrências!G4524</f>
        <v>0</v>
      </c>
      <c r="B4528" s="136">
        <f>Ocorrências!B4524</f>
        <v>0</v>
      </c>
      <c r="C4528" s="136">
        <f>Ocorrências!C4524</f>
        <v>0</v>
      </c>
      <c r="D4528" s="136">
        <f>Ocorrências!D4524</f>
        <v>0</v>
      </c>
      <c r="E4528" s="136">
        <f>Ocorrências!E4524</f>
        <v>0</v>
      </c>
      <c r="F4528" s="136">
        <f>Ocorrências!F4524</f>
        <v>0</v>
      </c>
      <c r="G4528" s="135">
        <f>Ocorrências!A4524</f>
        <v>0</v>
      </c>
      <c r="H4528" s="136">
        <f>Ocorrências!H4524</f>
        <v>0</v>
      </c>
    </row>
    <row r="4529" spans="1:8" x14ac:dyDescent="0.2">
      <c r="A4529" s="156">
        <f>Ocorrências!G4525</f>
        <v>0</v>
      </c>
      <c r="B4529" s="136">
        <f>Ocorrências!B4525</f>
        <v>0</v>
      </c>
      <c r="C4529" s="136">
        <f>Ocorrências!C4525</f>
        <v>0</v>
      </c>
      <c r="D4529" s="136">
        <f>Ocorrências!D4525</f>
        <v>0</v>
      </c>
      <c r="E4529" s="136">
        <f>Ocorrências!E4525</f>
        <v>0</v>
      </c>
      <c r="F4529" s="136">
        <f>Ocorrências!F4525</f>
        <v>0</v>
      </c>
      <c r="G4529" s="135">
        <f>Ocorrências!A4525</f>
        <v>0</v>
      </c>
      <c r="H4529" s="136">
        <f>Ocorrências!H4525</f>
        <v>0</v>
      </c>
    </row>
    <row r="4530" spans="1:8" x14ac:dyDescent="0.2">
      <c r="A4530" s="156">
        <f>Ocorrências!G4526</f>
        <v>0</v>
      </c>
      <c r="B4530" s="136">
        <f>Ocorrências!B4526</f>
        <v>0</v>
      </c>
      <c r="C4530" s="136">
        <f>Ocorrências!C4526</f>
        <v>0</v>
      </c>
      <c r="D4530" s="136">
        <f>Ocorrências!D4526</f>
        <v>0</v>
      </c>
      <c r="E4530" s="136">
        <f>Ocorrências!E4526</f>
        <v>0</v>
      </c>
      <c r="F4530" s="136">
        <f>Ocorrências!F4526</f>
        <v>0</v>
      </c>
      <c r="G4530" s="135">
        <f>Ocorrências!A4526</f>
        <v>0</v>
      </c>
      <c r="H4530" s="136">
        <f>Ocorrências!H4526</f>
        <v>0</v>
      </c>
    </row>
    <row r="4531" spans="1:8" x14ac:dyDescent="0.2">
      <c r="A4531" s="156">
        <f>Ocorrências!G4527</f>
        <v>0</v>
      </c>
      <c r="B4531" s="136">
        <f>Ocorrências!B4527</f>
        <v>0</v>
      </c>
      <c r="C4531" s="136">
        <f>Ocorrências!C4527</f>
        <v>0</v>
      </c>
      <c r="D4531" s="136">
        <f>Ocorrências!D4527</f>
        <v>0</v>
      </c>
      <c r="E4531" s="136">
        <f>Ocorrências!E4527</f>
        <v>0</v>
      </c>
      <c r="F4531" s="136">
        <f>Ocorrências!F4527</f>
        <v>0</v>
      </c>
      <c r="G4531" s="135">
        <f>Ocorrências!A4527</f>
        <v>0</v>
      </c>
      <c r="H4531" s="136">
        <f>Ocorrências!H4527</f>
        <v>0</v>
      </c>
    </row>
    <row r="4532" spans="1:8" x14ac:dyDescent="0.2">
      <c r="A4532" s="156">
        <f>Ocorrências!G4528</f>
        <v>0</v>
      </c>
      <c r="B4532" s="136">
        <f>Ocorrências!B4528</f>
        <v>0</v>
      </c>
      <c r="C4532" s="136">
        <f>Ocorrências!C4528</f>
        <v>0</v>
      </c>
      <c r="D4532" s="136">
        <f>Ocorrências!D4528</f>
        <v>0</v>
      </c>
      <c r="E4532" s="136">
        <f>Ocorrências!E4528</f>
        <v>0</v>
      </c>
      <c r="F4532" s="136">
        <f>Ocorrências!F4528</f>
        <v>0</v>
      </c>
      <c r="G4532" s="135">
        <f>Ocorrências!A4528</f>
        <v>0</v>
      </c>
      <c r="H4532" s="136">
        <f>Ocorrências!H4528</f>
        <v>0</v>
      </c>
    </row>
    <row r="4533" spans="1:8" x14ac:dyDescent="0.2">
      <c r="A4533" s="156">
        <f>Ocorrências!G4529</f>
        <v>0</v>
      </c>
      <c r="B4533" s="136">
        <f>Ocorrências!B4529</f>
        <v>0</v>
      </c>
      <c r="C4533" s="136">
        <f>Ocorrências!C4529</f>
        <v>0</v>
      </c>
      <c r="D4533" s="136">
        <f>Ocorrências!D4529</f>
        <v>0</v>
      </c>
      <c r="E4533" s="136">
        <f>Ocorrências!E4529</f>
        <v>0</v>
      </c>
      <c r="F4533" s="136">
        <f>Ocorrências!F4529</f>
        <v>0</v>
      </c>
      <c r="G4533" s="135">
        <f>Ocorrências!A4529</f>
        <v>0</v>
      </c>
      <c r="H4533" s="136">
        <f>Ocorrências!H4529</f>
        <v>0</v>
      </c>
    </row>
    <row r="4534" spans="1:8" x14ac:dyDescent="0.2">
      <c r="A4534" s="156">
        <f>Ocorrências!G4530</f>
        <v>0</v>
      </c>
      <c r="B4534" s="136">
        <f>Ocorrências!B4530</f>
        <v>0</v>
      </c>
      <c r="C4534" s="136">
        <f>Ocorrências!C4530</f>
        <v>0</v>
      </c>
      <c r="D4534" s="136">
        <f>Ocorrências!D4530</f>
        <v>0</v>
      </c>
      <c r="E4534" s="136">
        <f>Ocorrências!E4530</f>
        <v>0</v>
      </c>
      <c r="F4534" s="136">
        <f>Ocorrências!F4530</f>
        <v>0</v>
      </c>
      <c r="G4534" s="135">
        <f>Ocorrências!A4530</f>
        <v>0</v>
      </c>
      <c r="H4534" s="136">
        <f>Ocorrências!H4530</f>
        <v>0</v>
      </c>
    </row>
    <row r="4535" spans="1:8" x14ac:dyDescent="0.2">
      <c r="A4535" s="156">
        <f>Ocorrências!G4531</f>
        <v>0</v>
      </c>
      <c r="B4535" s="136">
        <f>Ocorrências!B4531</f>
        <v>0</v>
      </c>
      <c r="C4535" s="136">
        <f>Ocorrências!C4531</f>
        <v>0</v>
      </c>
      <c r="D4535" s="136">
        <f>Ocorrências!D4531</f>
        <v>0</v>
      </c>
      <c r="E4535" s="136">
        <f>Ocorrências!E4531</f>
        <v>0</v>
      </c>
      <c r="F4535" s="136">
        <f>Ocorrências!F4531</f>
        <v>0</v>
      </c>
      <c r="G4535" s="135">
        <f>Ocorrências!A4531</f>
        <v>0</v>
      </c>
      <c r="H4535" s="136">
        <f>Ocorrências!H4531</f>
        <v>0</v>
      </c>
    </row>
    <row r="4536" spans="1:8" x14ac:dyDescent="0.2">
      <c r="A4536" s="156">
        <f>Ocorrências!G4532</f>
        <v>0</v>
      </c>
      <c r="B4536" s="136">
        <f>Ocorrências!B4532</f>
        <v>0</v>
      </c>
      <c r="C4536" s="136">
        <f>Ocorrências!C4532</f>
        <v>0</v>
      </c>
      <c r="D4536" s="136">
        <f>Ocorrências!D4532</f>
        <v>0</v>
      </c>
      <c r="E4536" s="136">
        <f>Ocorrências!E4532</f>
        <v>0</v>
      </c>
      <c r="F4536" s="136">
        <f>Ocorrências!F4532</f>
        <v>0</v>
      </c>
      <c r="G4536" s="135">
        <f>Ocorrências!A4532</f>
        <v>0</v>
      </c>
      <c r="H4536" s="136">
        <f>Ocorrências!H4532</f>
        <v>0</v>
      </c>
    </row>
    <row r="4537" spans="1:8" x14ac:dyDescent="0.2">
      <c r="A4537" s="156">
        <f>Ocorrências!G4533</f>
        <v>0</v>
      </c>
      <c r="B4537" s="136">
        <f>Ocorrências!B4533</f>
        <v>0</v>
      </c>
      <c r="C4537" s="136">
        <f>Ocorrências!C4533</f>
        <v>0</v>
      </c>
      <c r="D4537" s="136">
        <f>Ocorrências!D4533</f>
        <v>0</v>
      </c>
      <c r="E4537" s="136">
        <f>Ocorrências!E4533</f>
        <v>0</v>
      </c>
      <c r="F4537" s="136">
        <f>Ocorrências!F4533</f>
        <v>0</v>
      </c>
      <c r="G4537" s="135">
        <f>Ocorrências!A4533</f>
        <v>0</v>
      </c>
      <c r="H4537" s="136">
        <f>Ocorrências!H4533</f>
        <v>0</v>
      </c>
    </row>
    <row r="4538" spans="1:8" x14ac:dyDescent="0.2">
      <c r="A4538" s="156">
        <f>Ocorrências!G4534</f>
        <v>0</v>
      </c>
      <c r="B4538" s="136">
        <f>Ocorrências!B4534</f>
        <v>0</v>
      </c>
      <c r="C4538" s="136">
        <f>Ocorrências!C4534</f>
        <v>0</v>
      </c>
      <c r="D4538" s="136">
        <f>Ocorrências!D4534</f>
        <v>0</v>
      </c>
      <c r="E4538" s="136">
        <f>Ocorrências!E4534</f>
        <v>0</v>
      </c>
      <c r="F4538" s="136">
        <f>Ocorrências!F4534</f>
        <v>0</v>
      </c>
      <c r="G4538" s="135">
        <f>Ocorrências!A4534</f>
        <v>0</v>
      </c>
      <c r="H4538" s="136">
        <f>Ocorrências!H4534</f>
        <v>0</v>
      </c>
    </row>
    <row r="4539" spans="1:8" x14ac:dyDescent="0.2">
      <c r="A4539" s="156">
        <f>Ocorrências!G4535</f>
        <v>0</v>
      </c>
      <c r="B4539" s="136">
        <f>Ocorrências!B4535</f>
        <v>0</v>
      </c>
      <c r="C4539" s="136">
        <f>Ocorrências!C4535</f>
        <v>0</v>
      </c>
      <c r="D4539" s="136">
        <f>Ocorrências!D4535</f>
        <v>0</v>
      </c>
      <c r="E4539" s="136">
        <f>Ocorrências!E4535</f>
        <v>0</v>
      </c>
      <c r="F4539" s="136">
        <f>Ocorrências!F4535</f>
        <v>0</v>
      </c>
      <c r="G4539" s="135">
        <f>Ocorrências!A4535</f>
        <v>0</v>
      </c>
      <c r="H4539" s="136">
        <f>Ocorrências!H4535</f>
        <v>0</v>
      </c>
    </row>
    <row r="4540" spans="1:8" x14ac:dyDescent="0.2">
      <c r="A4540" s="156">
        <f>Ocorrências!G4536</f>
        <v>0</v>
      </c>
      <c r="B4540" s="136">
        <f>Ocorrências!B4536</f>
        <v>0</v>
      </c>
      <c r="C4540" s="136">
        <f>Ocorrências!C4536</f>
        <v>0</v>
      </c>
      <c r="D4540" s="136">
        <f>Ocorrências!D4536</f>
        <v>0</v>
      </c>
      <c r="E4540" s="136">
        <f>Ocorrências!E4536</f>
        <v>0</v>
      </c>
      <c r="F4540" s="136">
        <f>Ocorrências!F4536</f>
        <v>0</v>
      </c>
      <c r="G4540" s="135">
        <f>Ocorrências!A4536</f>
        <v>0</v>
      </c>
      <c r="H4540" s="136">
        <f>Ocorrências!H4536</f>
        <v>0</v>
      </c>
    </row>
    <row r="4541" spans="1:8" x14ac:dyDescent="0.2">
      <c r="A4541" s="156">
        <f>Ocorrências!G4537</f>
        <v>0</v>
      </c>
      <c r="B4541" s="136">
        <f>Ocorrências!B4537</f>
        <v>0</v>
      </c>
      <c r="C4541" s="136">
        <f>Ocorrências!C4537</f>
        <v>0</v>
      </c>
      <c r="D4541" s="136">
        <f>Ocorrências!D4537</f>
        <v>0</v>
      </c>
      <c r="E4541" s="136">
        <f>Ocorrências!E4537</f>
        <v>0</v>
      </c>
      <c r="F4541" s="136">
        <f>Ocorrências!F4537</f>
        <v>0</v>
      </c>
      <c r="G4541" s="135">
        <f>Ocorrências!A4537</f>
        <v>0</v>
      </c>
      <c r="H4541" s="136">
        <f>Ocorrências!H4537</f>
        <v>0</v>
      </c>
    </row>
    <row r="4542" spans="1:8" x14ac:dyDescent="0.2">
      <c r="A4542" s="156">
        <f>Ocorrências!G4538</f>
        <v>0</v>
      </c>
      <c r="B4542" s="136">
        <f>Ocorrências!B4538</f>
        <v>0</v>
      </c>
      <c r="C4542" s="136">
        <f>Ocorrências!C4538</f>
        <v>0</v>
      </c>
      <c r="D4542" s="136">
        <f>Ocorrências!D4538</f>
        <v>0</v>
      </c>
      <c r="E4542" s="136">
        <f>Ocorrências!E4538</f>
        <v>0</v>
      </c>
      <c r="F4542" s="136">
        <f>Ocorrências!F4538</f>
        <v>0</v>
      </c>
      <c r="G4542" s="135">
        <f>Ocorrências!A4538</f>
        <v>0</v>
      </c>
      <c r="H4542" s="136">
        <f>Ocorrências!H4538</f>
        <v>0</v>
      </c>
    </row>
    <row r="4543" spans="1:8" x14ac:dyDescent="0.2">
      <c r="A4543" s="156">
        <f>Ocorrências!G4539</f>
        <v>0</v>
      </c>
      <c r="B4543" s="136">
        <f>Ocorrências!B4539</f>
        <v>0</v>
      </c>
      <c r="C4543" s="136">
        <f>Ocorrências!C4539</f>
        <v>0</v>
      </c>
      <c r="D4543" s="136">
        <f>Ocorrências!D4539</f>
        <v>0</v>
      </c>
      <c r="E4543" s="136">
        <f>Ocorrências!E4539</f>
        <v>0</v>
      </c>
      <c r="F4543" s="136">
        <f>Ocorrências!F4539</f>
        <v>0</v>
      </c>
      <c r="G4543" s="135">
        <f>Ocorrências!A4539</f>
        <v>0</v>
      </c>
      <c r="H4543" s="136">
        <f>Ocorrências!H4539</f>
        <v>0</v>
      </c>
    </row>
    <row r="4544" spans="1:8" x14ac:dyDescent="0.2">
      <c r="A4544" s="156">
        <f>Ocorrências!G4540</f>
        <v>0</v>
      </c>
      <c r="B4544" s="136">
        <f>Ocorrências!B4540</f>
        <v>0</v>
      </c>
      <c r="C4544" s="136">
        <f>Ocorrências!C4540</f>
        <v>0</v>
      </c>
      <c r="D4544" s="136">
        <f>Ocorrências!D4540</f>
        <v>0</v>
      </c>
      <c r="E4544" s="136">
        <f>Ocorrências!E4540</f>
        <v>0</v>
      </c>
      <c r="F4544" s="136">
        <f>Ocorrências!F4540</f>
        <v>0</v>
      </c>
      <c r="G4544" s="135">
        <f>Ocorrências!A4540</f>
        <v>0</v>
      </c>
      <c r="H4544" s="136">
        <f>Ocorrências!H4540</f>
        <v>0</v>
      </c>
    </row>
    <row r="4545" spans="1:8" x14ac:dyDescent="0.2">
      <c r="A4545" s="156">
        <f>Ocorrências!G4541</f>
        <v>0</v>
      </c>
      <c r="B4545" s="136">
        <f>Ocorrências!B4541</f>
        <v>0</v>
      </c>
      <c r="C4545" s="136">
        <f>Ocorrências!C4541</f>
        <v>0</v>
      </c>
      <c r="D4545" s="136">
        <f>Ocorrências!D4541</f>
        <v>0</v>
      </c>
      <c r="E4545" s="136">
        <f>Ocorrências!E4541</f>
        <v>0</v>
      </c>
      <c r="F4545" s="136">
        <f>Ocorrências!F4541</f>
        <v>0</v>
      </c>
      <c r="G4545" s="135">
        <f>Ocorrências!A4541</f>
        <v>0</v>
      </c>
      <c r="H4545" s="136">
        <f>Ocorrências!H4541</f>
        <v>0</v>
      </c>
    </row>
    <row r="4546" spans="1:8" x14ac:dyDescent="0.2">
      <c r="A4546" s="156">
        <f>Ocorrências!G4542</f>
        <v>0</v>
      </c>
      <c r="B4546" s="136">
        <f>Ocorrências!B4542</f>
        <v>0</v>
      </c>
      <c r="C4546" s="136">
        <f>Ocorrências!C4542</f>
        <v>0</v>
      </c>
      <c r="D4546" s="136">
        <f>Ocorrências!D4542</f>
        <v>0</v>
      </c>
      <c r="E4546" s="136">
        <f>Ocorrências!E4542</f>
        <v>0</v>
      </c>
      <c r="F4546" s="136">
        <f>Ocorrências!F4542</f>
        <v>0</v>
      </c>
      <c r="G4546" s="135">
        <f>Ocorrências!A4542</f>
        <v>0</v>
      </c>
      <c r="H4546" s="136">
        <f>Ocorrências!H4542</f>
        <v>0</v>
      </c>
    </row>
    <row r="4547" spans="1:8" x14ac:dyDescent="0.2">
      <c r="A4547" s="156">
        <f>Ocorrências!G4543</f>
        <v>0</v>
      </c>
      <c r="B4547" s="136">
        <f>Ocorrências!B4543</f>
        <v>0</v>
      </c>
      <c r="C4547" s="136">
        <f>Ocorrências!C4543</f>
        <v>0</v>
      </c>
      <c r="D4547" s="136">
        <f>Ocorrências!D4543</f>
        <v>0</v>
      </c>
      <c r="E4547" s="136">
        <f>Ocorrências!E4543</f>
        <v>0</v>
      </c>
      <c r="F4547" s="136">
        <f>Ocorrências!F4543</f>
        <v>0</v>
      </c>
      <c r="G4547" s="135">
        <f>Ocorrências!A4543</f>
        <v>0</v>
      </c>
      <c r="H4547" s="136">
        <f>Ocorrências!H4543</f>
        <v>0</v>
      </c>
    </row>
    <row r="4548" spans="1:8" x14ac:dyDescent="0.2">
      <c r="A4548" s="156">
        <f>Ocorrências!G4544</f>
        <v>0</v>
      </c>
      <c r="B4548" s="136">
        <f>Ocorrências!B4544</f>
        <v>0</v>
      </c>
      <c r="C4548" s="136">
        <f>Ocorrências!C4544</f>
        <v>0</v>
      </c>
      <c r="D4548" s="136">
        <f>Ocorrências!D4544</f>
        <v>0</v>
      </c>
      <c r="E4548" s="136">
        <f>Ocorrências!E4544</f>
        <v>0</v>
      </c>
      <c r="F4548" s="136">
        <f>Ocorrências!F4544</f>
        <v>0</v>
      </c>
      <c r="G4548" s="135">
        <f>Ocorrências!A4544</f>
        <v>0</v>
      </c>
      <c r="H4548" s="136">
        <f>Ocorrências!H4544</f>
        <v>0</v>
      </c>
    </row>
    <row r="4549" spans="1:8" x14ac:dyDescent="0.2">
      <c r="A4549" s="156">
        <f>Ocorrências!G4545</f>
        <v>0</v>
      </c>
      <c r="B4549" s="136">
        <f>Ocorrências!B4545</f>
        <v>0</v>
      </c>
      <c r="C4549" s="136">
        <f>Ocorrências!C4545</f>
        <v>0</v>
      </c>
      <c r="D4549" s="136">
        <f>Ocorrências!D4545</f>
        <v>0</v>
      </c>
      <c r="E4549" s="136">
        <f>Ocorrências!E4545</f>
        <v>0</v>
      </c>
      <c r="F4549" s="136">
        <f>Ocorrências!F4545</f>
        <v>0</v>
      </c>
      <c r="G4549" s="135">
        <f>Ocorrências!A4545</f>
        <v>0</v>
      </c>
      <c r="H4549" s="136">
        <f>Ocorrências!H4545</f>
        <v>0</v>
      </c>
    </row>
    <row r="4550" spans="1:8" x14ac:dyDescent="0.2">
      <c r="A4550" s="156">
        <f>Ocorrências!G4546</f>
        <v>0</v>
      </c>
      <c r="B4550" s="136">
        <f>Ocorrências!B4546</f>
        <v>0</v>
      </c>
      <c r="C4550" s="136">
        <f>Ocorrências!C4546</f>
        <v>0</v>
      </c>
      <c r="D4550" s="136">
        <f>Ocorrências!D4546</f>
        <v>0</v>
      </c>
      <c r="E4550" s="136">
        <f>Ocorrências!E4546</f>
        <v>0</v>
      </c>
      <c r="F4550" s="136">
        <f>Ocorrências!F4546</f>
        <v>0</v>
      </c>
      <c r="G4550" s="135">
        <f>Ocorrências!A4546</f>
        <v>0</v>
      </c>
      <c r="H4550" s="136">
        <f>Ocorrências!H4546</f>
        <v>0</v>
      </c>
    </row>
    <row r="4551" spans="1:8" x14ac:dyDescent="0.2">
      <c r="A4551" s="156">
        <f>Ocorrências!G4547</f>
        <v>0</v>
      </c>
      <c r="B4551" s="136">
        <f>Ocorrências!B4547</f>
        <v>0</v>
      </c>
      <c r="C4551" s="136">
        <f>Ocorrências!C4547</f>
        <v>0</v>
      </c>
      <c r="D4551" s="136">
        <f>Ocorrências!D4547</f>
        <v>0</v>
      </c>
      <c r="E4551" s="136">
        <f>Ocorrências!E4547</f>
        <v>0</v>
      </c>
      <c r="F4551" s="136">
        <f>Ocorrências!F4547</f>
        <v>0</v>
      </c>
      <c r="G4551" s="135">
        <f>Ocorrências!A4547</f>
        <v>0</v>
      </c>
      <c r="H4551" s="136">
        <f>Ocorrências!H4547</f>
        <v>0</v>
      </c>
    </row>
    <row r="4552" spans="1:8" x14ac:dyDescent="0.2">
      <c r="A4552" s="156">
        <f>Ocorrências!G4548</f>
        <v>0</v>
      </c>
      <c r="B4552" s="136">
        <f>Ocorrências!B4548</f>
        <v>0</v>
      </c>
      <c r="C4552" s="136">
        <f>Ocorrências!C4548</f>
        <v>0</v>
      </c>
      <c r="D4552" s="136">
        <f>Ocorrências!D4548</f>
        <v>0</v>
      </c>
      <c r="E4552" s="136">
        <f>Ocorrências!E4548</f>
        <v>0</v>
      </c>
      <c r="F4552" s="136">
        <f>Ocorrências!F4548</f>
        <v>0</v>
      </c>
      <c r="G4552" s="135">
        <f>Ocorrências!A4548</f>
        <v>0</v>
      </c>
      <c r="H4552" s="136">
        <f>Ocorrências!H4548</f>
        <v>0</v>
      </c>
    </row>
    <row r="4553" spans="1:8" x14ac:dyDescent="0.2">
      <c r="A4553" s="156">
        <f>Ocorrências!G4549</f>
        <v>0</v>
      </c>
      <c r="B4553" s="136">
        <f>Ocorrências!B4549</f>
        <v>0</v>
      </c>
      <c r="C4553" s="136">
        <f>Ocorrências!C4549</f>
        <v>0</v>
      </c>
      <c r="D4553" s="136">
        <f>Ocorrências!D4549</f>
        <v>0</v>
      </c>
      <c r="E4553" s="136">
        <f>Ocorrências!E4549</f>
        <v>0</v>
      </c>
      <c r="F4553" s="136">
        <f>Ocorrências!F4549</f>
        <v>0</v>
      </c>
      <c r="G4553" s="135">
        <f>Ocorrências!A4549</f>
        <v>0</v>
      </c>
      <c r="H4553" s="136">
        <f>Ocorrências!H4549</f>
        <v>0</v>
      </c>
    </row>
    <row r="4554" spans="1:8" x14ac:dyDescent="0.2">
      <c r="A4554" s="156">
        <f>Ocorrências!G4550</f>
        <v>0</v>
      </c>
      <c r="B4554" s="136">
        <f>Ocorrências!B4550</f>
        <v>0</v>
      </c>
      <c r="C4554" s="136">
        <f>Ocorrências!C4550</f>
        <v>0</v>
      </c>
      <c r="D4554" s="136">
        <f>Ocorrências!D4550</f>
        <v>0</v>
      </c>
      <c r="E4554" s="136">
        <f>Ocorrências!E4550</f>
        <v>0</v>
      </c>
      <c r="F4554" s="136">
        <f>Ocorrências!F4550</f>
        <v>0</v>
      </c>
      <c r="G4554" s="135">
        <f>Ocorrências!A4550</f>
        <v>0</v>
      </c>
      <c r="H4554" s="136">
        <f>Ocorrências!H4550</f>
        <v>0</v>
      </c>
    </row>
    <row r="4555" spans="1:8" x14ac:dyDescent="0.2">
      <c r="A4555" s="156">
        <f>Ocorrências!G4551</f>
        <v>0</v>
      </c>
      <c r="B4555" s="136">
        <f>Ocorrências!B4551</f>
        <v>0</v>
      </c>
      <c r="C4555" s="136">
        <f>Ocorrências!C4551</f>
        <v>0</v>
      </c>
      <c r="D4555" s="136">
        <f>Ocorrências!D4551</f>
        <v>0</v>
      </c>
      <c r="E4555" s="136">
        <f>Ocorrências!E4551</f>
        <v>0</v>
      </c>
      <c r="F4555" s="136">
        <f>Ocorrências!F4551</f>
        <v>0</v>
      </c>
      <c r="G4555" s="135">
        <f>Ocorrências!A4551</f>
        <v>0</v>
      </c>
      <c r="H4555" s="136">
        <f>Ocorrências!H4551</f>
        <v>0</v>
      </c>
    </row>
    <row r="4556" spans="1:8" x14ac:dyDescent="0.2">
      <c r="A4556" s="156">
        <f>Ocorrências!G4552</f>
        <v>0</v>
      </c>
      <c r="B4556" s="136">
        <f>Ocorrências!B4552</f>
        <v>0</v>
      </c>
      <c r="C4556" s="136">
        <f>Ocorrências!C4552</f>
        <v>0</v>
      </c>
      <c r="D4556" s="136">
        <f>Ocorrências!D4552</f>
        <v>0</v>
      </c>
      <c r="E4556" s="136">
        <f>Ocorrências!E4552</f>
        <v>0</v>
      </c>
      <c r="F4556" s="136">
        <f>Ocorrências!F4552</f>
        <v>0</v>
      </c>
      <c r="G4556" s="135">
        <f>Ocorrências!A4552</f>
        <v>0</v>
      </c>
      <c r="H4556" s="136">
        <f>Ocorrências!H4552</f>
        <v>0</v>
      </c>
    </row>
    <row r="4557" spans="1:8" x14ac:dyDescent="0.2">
      <c r="A4557" s="156">
        <f>Ocorrências!G4553</f>
        <v>0</v>
      </c>
      <c r="B4557" s="136">
        <f>Ocorrências!B4553</f>
        <v>0</v>
      </c>
      <c r="C4557" s="136">
        <f>Ocorrências!C4553</f>
        <v>0</v>
      </c>
      <c r="D4557" s="136">
        <f>Ocorrências!D4553</f>
        <v>0</v>
      </c>
      <c r="E4557" s="136">
        <f>Ocorrências!E4553</f>
        <v>0</v>
      </c>
      <c r="F4557" s="136">
        <f>Ocorrências!F4553</f>
        <v>0</v>
      </c>
      <c r="G4557" s="135">
        <f>Ocorrências!A4553</f>
        <v>0</v>
      </c>
      <c r="H4557" s="136">
        <f>Ocorrências!H4553</f>
        <v>0</v>
      </c>
    </row>
    <row r="4558" spans="1:8" x14ac:dyDescent="0.2">
      <c r="A4558" s="156">
        <f>Ocorrências!G4554</f>
        <v>0</v>
      </c>
      <c r="B4558" s="136">
        <f>Ocorrências!B4554</f>
        <v>0</v>
      </c>
      <c r="C4558" s="136">
        <f>Ocorrências!C4554</f>
        <v>0</v>
      </c>
      <c r="D4558" s="136">
        <f>Ocorrências!D4554</f>
        <v>0</v>
      </c>
      <c r="E4558" s="136">
        <f>Ocorrências!E4554</f>
        <v>0</v>
      </c>
      <c r="F4558" s="136">
        <f>Ocorrências!F4554</f>
        <v>0</v>
      </c>
      <c r="G4558" s="135">
        <f>Ocorrências!A4554</f>
        <v>0</v>
      </c>
      <c r="H4558" s="136">
        <f>Ocorrências!H4554</f>
        <v>0</v>
      </c>
    </row>
    <row r="4559" spans="1:8" x14ac:dyDescent="0.2">
      <c r="A4559" s="156">
        <f>Ocorrências!G4555</f>
        <v>0</v>
      </c>
      <c r="B4559" s="136">
        <f>Ocorrências!B4555</f>
        <v>0</v>
      </c>
      <c r="C4559" s="136">
        <f>Ocorrências!C4555</f>
        <v>0</v>
      </c>
      <c r="D4559" s="136">
        <f>Ocorrências!D4555</f>
        <v>0</v>
      </c>
      <c r="E4559" s="136">
        <f>Ocorrências!E4555</f>
        <v>0</v>
      </c>
      <c r="F4559" s="136">
        <f>Ocorrências!F4555</f>
        <v>0</v>
      </c>
      <c r="G4559" s="135">
        <f>Ocorrências!A4555</f>
        <v>0</v>
      </c>
      <c r="H4559" s="136">
        <f>Ocorrências!H4555</f>
        <v>0</v>
      </c>
    </row>
    <row r="4560" spans="1:8" x14ac:dyDescent="0.2">
      <c r="A4560" s="156">
        <f>Ocorrências!G4556</f>
        <v>0</v>
      </c>
      <c r="B4560" s="136">
        <f>Ocorrências!B4556</f>
        <v>0</v>
      </c>
      <c r="C4560" s="136">
        <f>Ocorrências!C4556</f>
        <v>0</v>
      </c>
      <c r="D4560" s="136">
        <f>Ocorrências!D4556</f>
        <v>0</v>
      </c>
      <c r="E4560" s="136">
        <f>Ocorrências!E4556</f>
        <v>0</v>
      </c>
      <c r="F4560" s="136">
        <f>Ocorrências!F4556</f>
        <v>0</v>
      </c>
      <c r="G4560" s="135">
        <f>Ocorrências!A4556</f>
        <v>0</v>
      </c>
      <c r="H4560" s="136">
        <f>Ocorrências!H4556</f>
        <v>0</v>
      </c>
    </row>
    <row r="4561" spans="1:8" x14ac:dyDescent="0.2">
      <c r="A4561" s="156">
        <f>Ocorrências!G4557</f>
        <v>0</v>
      </c>
      <c r="B4561" s="136">
        <f>Ocorrências!B4557</f>
        <v>0</v>
      </c>
      <c r="C4561" s="136">
        <f>Ocorrências!C4557</f>
        <v>0</v>
      </c>
      <c r="D4561" s="136">
        <f>Ocorrências!D4557</f>
        <v>0</v>
      </c>
      <c r="E4561" s="136">
        <f>Ocorrências!E4557</f>
        <v>0</v>
      </c>
      <c r="F4561" s="136">
        <f>Ocorrências!F4557</f>
        <v>0</v>
      </c>
      <c r="G4561" s="135">
        <f>Ocorrências!A4557</f>
        <v>0</v>
      </c>
      <c r="H4561" s="136">
        <f>Ocorrências!H4557</f>
        <v>0</v>
      </c>
    </row>
    <row r="4562" spans="1:8" x14ac:dyDescent="0.2">
      <c r="A4562" s="156">
        <f>Ocorrências!G4558</f>
        <v>0</v>
      </c>
      <c r="B4562" s="136">
        <f>Ocorrências!B4558</f>
        <v>0</v>
      </c>
      <c r="C4562" s="136">
        <f>Ocorrências!C4558</f>
        <v>0</v>
      </c>
      <c r="D4562" s="136">
        <f>Ocorrências!D4558</f>
        <v>0</v>
      </c>
      <c r="E4562" s="136">
        <f>Ocorrências!E4558</f>
        <v>0</v>
      </c>
      <c r="F4562" s="136">
        <f>Ocorrências!F4558</f>
        <v>0</v>
      </c>
      <c r="G4562" s="135">
        <f>Ocorrências!A4558</f>
        <v>0</v>
      </c>
      <c r="H4562" s="136">
        <f>Ocorrências!H4558</f>
        <v>0</v>
      </c>
    </row>
    <row r="4563" spans="1:8" x14ac:dyDescent="0.2">
      <c r="A4563" s="156">
        <f>Ocorrências!G4559</f>
        <v>0</v>
      </c>
      <c r="B4563" s="136">
        <f>Ocorrências!B4559</f>
        <v>0</v>
      </c>
      <c r="C4563" s="136">
        <f>Ocorrências!C4559</f>
        <v>0</v>
      </c>
      <c r="D4563" s="136">
        <f>Ocorrências!D4559</f>
        <v>0</v>
      </c>
      <c r="E4563" s="136">
        <f>Ocorrências!E4559</f>
        <v>0</v>
      </c>
      <c r="F4563" s="136">
        <f>Ocorrências!F4559</f>
        <v>0</v>
      </c>
      <c r="G4563" s="135">
        <f>Ocorrências!A4559</f>
        <v>0</v>
      </c>
      <c r="H4563" s="136">
        <f>Ocorrências!H4559</f>
        <v>0</v>
      </c>
    </row>
    <row r="4564" spans="1:8" x14ac:dyDescent="0.2">
      <c r="A4564" s="156">
        <f>Ocorrências!G4560</f>
        <v>0</v>
      </c>
      <c r="B4564" s="136">
        <f>Ocorrências!B4560</f>
        <v>0</v>
      </c>
      <c r="C4564" s="136">
        <f>Ocorrências!C4560</f>
        <v>0</v>
      </c>
      <c r="D4564" s="136">
        <f>Ocorrências!D4560</f>
        <v>0</v>
      </c>
      <c r="E4564" s="136">
        <f>Ocorrências!E4560</f>
        <v>0</v>
      </c>
      <c r="F4564" s="136">
        <f>Ocorrências!F4560</f>
        <v>0</v>
      </c>
      <c r="G4564" s="135">
        <f>Ocorrências!A4560</f>
        <v>0</v>
      </c>
      <c r="H4564" s="136">
        <f>Ocorrências!H4560</f>
        <v>0</v>
      </c>
    </row>
    <row r="4565" spans="1:8" x14ac:dyDescent="0.2">
      <c r="A4565" s="156">
        <f>Ocorrências!G4561</f>
        <v>0</v>
      </c>
      <c r="B4565" s="136">
        <f>Ocorrências!B4561</f>
        <v>0</v>
      </c>
      <c r="C4565" s="136">
        <f>Ocorrências!C4561</f>
        <v>0</v>
      </c>
      <c r="D4565" s="136">
        <f>Ocorrências!D4561</f>
        <v>0</v>
      </c>
      <c r="E4565" s="136">
        <f>Ocorrências!E4561</f>
        <v>0</v>
      </c>
      <c r="F4565" s="136">
        <f>Ocorrências!F4561</f>
        <v>0</v>
      </c>
      <c r="G4565" s="135">
        <f>Ocorrências!A4561</f>
        <v>0</v>
      </c>
      <c r="H4565" s="136">
        <f>Ocorrências!H4561</f>
        <v>0</v>
      </c>
    </row>
    <row r="4566" spans="1:8" x14ac:dyDescent="0.2">
      <c r="A4566" s="156">
        <f>Ocorrências!G4562</f>
        <v>0</v>
      </c>
      <c r="B4566" s="136">
        <f>Ocorrências!B4562</f>
        <v>0</v>
      </c>
      <c r="C4566" s="136">
        <f>Ocorrências!C4562</f>
        <v>0</v>
      </c>
      <c r="D4566" s="136">
        <f>Ocorrências!D4562</f>
        <v>0</v>
      </c>
      <c r="E4566" s="136">
        <f>Ocorrências!E4562</f>
        <v>0</v>
      </c>
      <c r="F4566" s="136">
        <f>Ocorrências!F4562</f>
        <v>0</v>
      </c>
      <c r="G4566" s="135">
        <f>Ocorrências!A4562</f>
        <v>0</v>
      </c>
      <c r="H4566" s="136">
        <f>Ocorrências!H4562</f>
        <v>0</v>
      </c>
    </row>
    <row r="4567" spans="1:8" x14ac:dyDescent="0.2">
      <c r="A4567" s="156">
        <f>Ocorrências!G4563</f>
        <v>0</v>
      </c>
      <c r="B4567" s="136">
        <f>Ocorrências!B4563</f>
        <v>0</v>
      </c>
      <c r="C4567" s="136">
        <f>Ocorrências!C4563</f>
        <v>0</v>
      </c>
      <c r="D4567" s="136">
        <f>Ocorrências!D4563</f>
        <v>0</v>
      </c>
      <c r="E4567" s="136">
        <f>Ocorrências!E4563</f>
        <v>0</v>
      </c>
      <c r="F4567" s="136">
        <f>Ocorrências!F4563</f>
        <v>0</v>
      </c>
      <c r="G4567" s="135">
        <f>Ocorrências!A4563</f>
        <v>0</v>
      </c>
      <c r="H4567" s="136">
        <f>Ocorrências!H4563</f>
        <v>0</v>
      </c>
    </row>
    <row r="4568" spans="1:8" x14ac:dyDescent="0.2">
      <c r="A4568" s="156">
        <f>Ocorrências!G4564</f>
        <v>0</v>
      </c>
      <c r="B4568" s="136">
        <f>Ocorrências!B4564</f>
        <v>0</v>
      </c>
      <c r="C4568" s="136">
        <f>Ocorrências!C4564</f>
        <v>0</v>
      </c>
      <c r="D4568" s="136">
        <f>Ocorrências!D4564</f>
        <v>0</v>
      </c>
      <c r="E4568" s="136">
        <f>Ocorrências!E4564</f>
        <v>0</v>
      </c>
      <c r="F4568" s="136">
        <f>Ocorrências!F4564</f>
        <v>0</v>
      </c>
      <c r="G4568" s="135">
        <f>Ocorrências!A4564</f>
        <v>0</v>
      </c>
      <c r="H4568" s="136">
        <f>Ocorrências!H4564</f>
        <v>0</v>
      </c>
    </row>
    <row r="4569" spans="1:8" x14ac:dyDescent="0.2">
      <c r="A4569" s="156">
        <f>Ocorrências!G4565</f>
        <v>0</v>
      </c>
      <c r="B4569" s="136">
        <f>Ocorrências!B4565</f>
        <v>0</v>
      </c>
      <c r="C4569" s="136">
        <f>Ocorrências!C4565</f>
        <v>0</v>
      </c>
      <c r="D4569" s="136">
        <f>Ocorrências!D4565</f>
        <v>0</v>
      </c>
      <c r="E4569" s="136">
        <f>Ocorrências!E4565</f>
        <v>0</v>
      </c>
      <c r="F4569" s="136">
        <f>Ocorrências!F4565</f>
        <v>0</v>
      </c>
      <c r="G4569" s="135">
        <f>Ocorrências!A4565</f>
        <v>0</v>
      </c>
      <c r="H4569" s="136">
        <f>Ocorrências!H4565</f>
        <v>0</v>
      </c>
    </row>
    <row r="4570" spans="1:8" x14ac:dyDescent="0.2">
      <c r="A4570" s="156">
        <f>Ocorrências!G4566</f>
        <v>0</v>
      </c>
      <c r="B4570" s="136">
        <f>Ocorrências!B4566</f>
        <v>0</v>
      </c>
      <c r="C4570" s="136">
        <f>Ocorrências!C4566</f>
        <v>0</v>
      </c>
      <c r="D4570" s="136">
        <f>Ocorrências!D4566</f>
        <v>0</v>
      </c>
      <c r="E4570" s="136">
        <f>Ocorrências!E4566</f>
        <v>0</v>
      </c>
      <c r="F4570" s="136">
        <f>Ocorrências!F4566</f>
        <v>0</v>
      </c>
      <c r="G4570" s="135">
        <f>Ocorrências!A4566</f>
        <v>0</v>
      </c>
      <c r="H4570" s="136">
        <f>Ocorrências!H4566</f>
        <v>0</v>
      </c>
    </row>
    <row r="4571" spans="1:8" x14ac:dyDescent="0.2">
      <c r="A4571" s="156">
        <f>Ocorrências!G4567</f>
        <v>0</v>
      </c>
      <c r="B4571" s="136">
        <f>Ocorrências!B4567</f>
        <v>0</v>
      </c>
      <c r="C4571" s="136">
        <f>Ocorrências!C4567</f>
        <v>0</v>
      </c>
      <c r="D4571" s="136">
        <f>Ocorrências!D4567</f>
        <v>0</v>
      </c>
      <c r="E4571" s="136">
        <f>Ocorrências!E4567</f>
        <v>0</v>
      </c>
      <c r="F4571" s="136">
        <f>Ocorrências!F4567</f>
        <v>0</v>
      </c>
      <c r="G4571" s="135">
        <f>Ocorrências!A4567</f>
        <v>0</v>
      </c>
      <c r="H4571" s="136">
        <f>Ocorrências!H4567</f>
        <v>0</v>
      </c>
    </row>
    <row r="4572" spans="1:8" x14ac:dyDescent="0.2">
      <c r="A4572" s="156">
        <f>Ocorrências!G4568</f>
        <v>0</v>
      </c>
      <c r="B4572" s="136">
        <f>Ocorrências!B4568</f>
        <v>0</v>
      </c>
      <c r="C4572" s="136">
        <f>Ocorrências!C4568</f>
        <v>0</v>
      </c>
      <c r="D4572" s="136">
        <f>Ocorrências!D4568</f>
        <v>0</v>
      </c>
      <c r="E4572" s="136">
        <f>Ocorrências!E4568</f>
        <v>0</v>
      </c>
      <c r="F4572" s="136">
        <f>Ocorrências!F4568</f>
        <v>0</v>
      </c>
      <c r="G4572" s="135">
        <f>Ocorrências!A4568</f>
        <v>0</v>
      </c>
      <c r="H4572" s="136">
        <f>Ocorrências!H4568</f>
        <v>0</v>
      </c>
    </row>
    <row r="4573" spans="1:8" x14ac:dyDescent="0.2">
      <c r="A4573" s="156">
        <f>Ocorrências!G4569</f>
        <v>0</v>
      </c>
      <c r="B4573" s="136">
        <f>Ocorrências!B4569</f>
        <v>0</v>
      </c>
      <c r="C4573" s="136">
        <f>Ocorrências!C4569</f>
        <v>0</v>
      </c>
      <c r="D4573" s="136">
        <f>Ocorrências!D4569</f>
        <v>0</v>
      </c>
      <c r="E4573" s="136">
        <f>Ocorrências!E4569</f>
        <v>0</v>
      </c>
      <c r="F4573" s="136">
        <f>Ocorrências!F4569</f>
        <v>0</v>
      </c>
      <c r="G4573" s="135">
        <f>Ocorrências!A4569</f>
        <v>0</v>
      </c>
      <c r="H4573" s="136">
        <f>Ocorrências!H4569</f>
        <v>0</v>
      </c>
    </row>
    <row r="4574" spans="1:8" x14ac:dyDescent="0.2">
      <c r="A4574" s="156">
        <f>Ocorrências!G4570</f>
        <v>0</v>
      </c>
      <c r="B4574" s="136">
        <f>Ocorrências!B4570</f>
        <v>0</v>
      </c>
      <c r="C4574" s="136">
        <f>Ocorrências!C4570</f>
        <v>0</v>
      </c>
      <c r="D4574" s="136">
        <f>Ocorrências!D4570</f>
        <v>0</v>
      </c>
      <c r="E4574" s="136">
        <f>Ocorrências!E4570</f>
        <v>0</v>
      </c>
      <c r="F4574" s="136">
        <f>Ocorrências!F4570</f>
        <v>0</v>
      </c>
      <c r="G4574" s="135">
        <f>Ocorrências!A4570</f>
        <v>0</v>
      </c>
      <c r="H4574" s="136">
        <f>Ocorrências!H4570</f>
        <v>0</v>
      </c>
    </row>
    <row r="4575" spans="1:8" x14ac:dyDescent="0.2">
      <c r="A4575" s="156">
        <f>Ocorrências!G4571</f>
        <v>0</v>
      </c>
      <c r="B4575" s="136">
        <f>Ocorrências!B4571</f>
        <v>0</v>
      </c>
      <c r="C4575" s="136">
        <f>Ocorrências!C4571</f>
        <v>0</v>
      </c>
      <c r="D4575" s="136">
        <f>Ocorrências!D4571</f>
        <v>0</v>
      </c>
      <c r="E4575" s="136">
        <f>Ocorrências!E4571</f>
        <v>0</v>
      </c>
      <c r="F4575" s="136">
        <f>Ocorrências!F4571</f>
        <v>0</v>
      </c>
      <c r="G4575" s="135">
        <f>Ocorrências!A4571</f>
        <v>0</v>
      </c>
      <c r="H4575" s="136">
        <f>Ocorrências!H4571</f>
        <v>0</v>
      </c>
    </row>
    <row r="4576" spans="1:8" x14ac:dyDescent="0.2">
      <c r="A4576" s="156">
        <f>Ocorrências!G4572</f>
        <v>0</v>
      </c>
      <c r="B4576" s="136">
        <f>Ocorrências!B4572</f>
        <v>0</v>
      </c>
      <c r="C4576" s="136">
        <f>Ocorrências!C4572</f>
        <v>0</v>
      </c>
      <c r="D4576" s="136">
        <f>Ocorrências!D4572</f>
        <v>0</v>
      </c>
      <c r="E4576" s="136">
        <f>Ocorrências!E4572</f>
        <v>0</v>
      </c>
      <c r="F4576" s="136">
        <f>Ocorrências!F4572</f>
        <v>0</v>
      </c>
      <c r="G4576" s="135">
        <f>Ocorrências!A4572</f>
        <v>0</v>
      </c>
      <c r="H4576" s="136">
        <f>Ocorrências!H4572</f>
        <v>0</v>
      </c>
    </row>
    <row r="4577" spans="1:8" x14ac:dyDescent="0.2">
      <c r="A4577" s="156">
        <f>Ocorrências!G4573</f>
        <v>0</v>
      </c>
      <c r="B4577" s="136">
        <f>Ocorrências!B4573</f>
        <v>0</v>
      </c>
      <c r="C4577" s="136">
        <f>Ocorrências!C4573</f>
        <v>0</v>
      </c>
      <c r="D4577" s="136">
        <f>Ocorrências!D4573</f>
        <v>0</v>
      </c>
      <c r="E4577" s="136">
        <f>Ocorrências!E4573</f>
        <v>0</v>
      </c>
      <c r="F4577" s="136">
        <f>Ocorrências!F4573</f>
        <v>0</v>
      </c>
      <c r="G4577" s="135">
        <f>Ocorrências!A4573</f>
        <v>0</v>
      </c>
      <c r="H4577" s="136">
        <f>Ocorrências!H4573</f>
        <v>0</v>
      </c>
    </row>
    <row r="4578" spans="1:8" x14ac:dyDescent="0.2">
      <c r="A4578" s="156">
        <f>Ocorrências!G4574</f>
        <v>0</v>
      </c>
      <c r="B4578" s="136">
        <f>Ocorrências!B4574</f>
        <v>0</v>
      </c>
      <c r="C4578" s="136">
        <f>Ocorrências!C4574</f>
        <v>0</v>
      </c>
      <c r="D4578" s="136">
        <f>Ocorrências!D4574</f>
        <v>0</v>
      </c>
      <c r="E4578" s="136">
        <f>Ocorrências!E4574</f>
        <v>0</v>
      </c>
      <c r="F4578" s="136">
        <f>Ocorrências!F4574</f>
        <v>0</v>
      </c>
      <c r="G4578" s="135">
        <f>Ocorrências!A4574</f>
        <v>0</v>
      </c>
      <c r="H4578" s="136">
        <f>Ocorrências!H4574</f>
        <v>0</v>
      </c>
    </row>
    <row r="4579" spans="1:8" x14ac:dyDescent="0.2">
      <c r="A4579" s="156">
        <f>Ocorrências!G4575</f>
        <v>0</v>
      </c>
      <c r="B4579" s="136">
        <f>Ocorrências!B4575</f>
        <v>0</v>
      </c>
      <c r="C4579" s="136">
        <f>Ocorrências!C4575</f>
        <v>0</v>
      </c>
      <c r="D4579" s="136">
        <f>Ocorrências!D4575</f>
        <v>0</v>
      </c>
      <c r="E4579" s="136">
        <f>Ocorrências!E4575</f>
        <v>0</v>
      </c>
      <c r="F4579" s="136">
        <f>Ocorrências!F4575</f>
        <v>0</v>
      </c>
      <c r="G4579" s="135">
        <f>Ocorrências!A4575</f>
        <v>0</v>
      </c>
      <c r="H4579" s="136">
        <f>Ocorrências!H4575</f>
        <v>0</v>
      </c>
    </row>
    <row r="4580" spans="1:8" x14ac:dyDescent="0.2">
      <c r="A4580" s="156">
        <f>Ocorrências!G4576</f>
        <v>0</v>
      </c>
      <c r="B4580" s="136">
        <f>Ocorrências!B4576</f>
        <v>0</v>
      </c>
      <c r="C4580" s="136">
        <f>Ocorrências!C4576</f>
        <v>0</v>
      </c>
      <c r="D4580" s="136">
        <f>Ocorrências!D4576</f>
        <v>0</v>
      </c>
      <c r="E4580" s="136">
        <f>Ocorrências!E4576</f>
        <v>0</v>
      </c>
      <c r="F4580" s="136">
        <f>Ocorrências!F4576</f>
        <v>0</v>
      </c>
      <c r="G4580" s="135">
        <f>Ocorrências!A4576</f>
        <v>0</v>
      </c>
      <c r="H4580" s="136">
        <f>Ocorrências!H4576</f>
        <v>0</v>
      </c>
    </row>
    <row r="4581" spans="1:8" x14ac:dyDescent="0.2">
      <c r="A4581" s="156">
        <f>Ocorrências!G4577</f>
        <v>0</v>
      </c>
      <c r="B4581" s="136">
        <f>Ocorrências!B4577</f>
        <v>0</v>
      </c>
      <c r="C4581" s="136">
        <f>Ocorrências!C4577</f>
        <v>0</v>
      </c>
      <c r="D4581" s="136">
        <f>Ocorrências!D4577</f>
        <v>0</v>
      </c>
      <c r="E4581" s="136">
        <f>Ocorrências!E4577</f>
        <v>0</v>
      </c>
      <c r="F4581" s="136">
        <f>Ocorrências!F4577</f>
        <v>0</v>
      </c>
      <c r="G4581" s="135">
        <f>Ocorrências!A4577</f>
        <v>0</v>
      </c>
      <c r="H4581" s="136">
        <f>Ocorrências!H4577</f>
        <v>0</v>
      </c>
    </row>
    <row r="4582" spans="1:8" x14ac:dyDescent="0.2">
      <c r="A4582" s="156">
        <f>Ocorrências!G4578</f>
        <v>0</v>
      </c>
      <c r="B4582" s="136">
        <f>Ocorrências!B4578</f>
        <v>0</v>
      </c>
      <c r="C4582" s="136">
        <f>Ocorrências!C4578</f>
        <v>0</v>
      </c>
      <c r="D4582" s="136">
        <f>Ocorrências!D4578</f>
        <v>0</v>
      </c>
      <c r="E4582" s="136">
        <f>Ocorrências!E4578</f>
        <v>0</v>
      </c>
      <c r="F4582" s="136">
        <f>Ocorrências!F4578</f>
        <v>0</v>
      </c>
      <c r="G4582" s="135">
        <f>Ocorrências!A4578</f>
        <v>0</v>
      </c>
      <c r="H4582" s="136">
        <f>Ocorrências!H4578</f>
        <v>0</v>
      </c>
    </row>
    <row r="4583" spans="1:8" x14ac:dyDescent="0.2">
      <c r="A4583" s="156">
        <f>Ocorrências!G4579</f>
        <v>0</v>
      </c>
      <c r="B4583" s="136">
        <f>Ocorrências!B4579</f>
        <v>0</v>
      </c>
      <c r="C4583" s="136">
        <f>Ocorrências!C4579</f>
        <v>0</v>
      </c>
      <c r="D4583" s="136">
        <f>Ocorrências!D4579</f>
        <v>0</v>
      </c>
      <c r="E4583" s="136">
        <f>Ocorrências!E4579</f>
        <v>0</v>
      </c>
      <c r="F4583" s="136">
        <f>Ocorrências!F4579</f>
        <v>0</v>
      </c>
      <c r="G4583" s="135">
        <f>Ocorrências!A4579</f>
        <v>0</v>
      </c>
      <c r="H4583" s="136">
        <f>Ocorrências!H4579</f>
        <v>0</v>
      </c>
    </row>
    <row r="4584" spans="1:8" x14ac:dyDescent="0.2">
      <c r="A4584" s="156">
        <f>Ocorrências!G4580</f>
        <v>0</v>
      </c>
      <c r="B4584" s="136">
        <f>Ocorrências!B4580</f>
        <v>0</v>
      </c>
      <c r="C4584" s="136">
        <f>Ocorrências!C4580</f>
        <v>0</v>
      </c>
      <c r="D4584" s="136">
        <f>Ocorrências!D4580</f>
        <v>0</v>
      </c>
      <c r="E4584" s="136">
        <f>Ocorrências!E4580</f>
        <v>0</v>
      </c>
      <c r="F4584" s="136">
        <f>Ocorrências!F4580</f>
        <v>0</v>
      </c>
      <c r="G4584" s="135">
        <f>Ocorrências!A4580</f>
        <v>0</v>
      </c>
      <c r="H4584" s="136">
        <f>Ocorrências!H4580</f>
        <v>0</v>
      </c>
    </row>
    <row r="4585" spans="1:8" x14ac:dyDescent="0.2">
      <c r="A4585" s="156">
        <f>Ocorrências!G4581</f>
        <v>0</v>
      </c>
      <c r="B4585" s="136">
        <f>Ocorrências!B4581</f>
        <v>0</v>
      </c>
      <c r="C4585" s="136">
        <f>Ocorrências!C4581</f>
        <v>0</v>
      </c>
      <c r="D4585" s="136">
        <f>Ocorrências!D4581</f>
        <v>0</v>
      </c>
      <c r="E4585" s="136">
        <f>Ocorrências!E4581</f>
        <v>0</v>
      </c>
      <c r="F4585" s="136">
        <f>Ocorrências!F4581</f>
        <v>0</v>
      </c>
      <c r="G4585" s="135">
        <f>Ocorrências!A4581</f>
        <v>0</v>
      </c>
      <c r="H4585" s="136">
        <f>Ocorrências!H4581</f>
        <v>0</v>
      </c>
    </row>
    <row r="4586" spans="1:8" x14ac:dyDescent="0.2">
      <c r="A4586" s="156">
        <f>Ocorrências!G4582</f>
        <v>0</v>
      </c>
      <c r="B4586" s="136">
        <f>Ocorrências!B4582</f>
        <v>0</v>
      </c>
      <c r="C4586" s="136">
        <f>Ocorrências!C4582</f>
        <v>0</v>
      </c>
      <c r="D4586" s="136">
        <f>Ocorrências!D4582</f>
        <v>0</v>
      </c>
      <c r="E4586" s="136">
        <f>Ocorrências!E4582</f>
        <v>0</v>
      </c>
      <c r="F4586" s="136">
        <f>Ocorrências!F4582</f>
        <v>0</v>
      </c>
      <c r="G4586" s="135">
        <f>Ocorrências!A4582</f>
        <v>0</v>
      </c>
      <c r="H4586" s="136">
        <f>Ocorrências!H4582</f>
        <v>0</v>
      </c>
    </row>
    <row r="4587" spans="1:8" x14ac:dyDescent="0.2">
      <c r="A4587" s="156">
        <f>Ocorrências!G4583</f>
        <v>0</v>
      </c>
      <c r="B4587" s="136">
        <f>Ocorrências!B4583</f>
        <v>0</v>
      </c>
      <c r="C4587" s="136">
        <f>Ocorrências!C4583</f>
        <v>0</v>
      </c>
      <c r="D4587" s="136">
        <f>Ocorrências!D4583</f>
        <v>0</v>
      </c>
      <c r="E4587" s="136">
        <f>Ocorrências!E4583</f>
        <v>0</v>
      </c>
      <c r="F4587" s="136">
        <f>Ocorrências!F4583</f>
        <v>0</v>
      </c>
      <c r="G4587" s="135">
        <f>Ocorrências!A4583</f>
        <v>0</v>
      </c>
      <c r="H4587" s="136">
        <f>Ocorrências!H4583</f>
        <v>0</v>
      </c>
    </row>
    <row r="4588" spans="1:8" x14ac:dyDescent="0.2">
      <c r="A4588" s="156">
        <f>Ocorrências!G4584</f>
        <v>0</v>
      </c>
      <c r="B4588" s="136">
        <f>Ocorrências!B4584</f>
        <v>0</v>
      </c>
      <c r="C4588" s="136">
        <f>Ocorrências!C4584</f>
        <v>0</v>
      </c>
      <c r="D4588" s="136">
        <f>Ocorrências!D4584</f>
        <v>0</v>
      </c>
      <c r="E4588" s="136">
        <f>Ocorrências!E4584</f>
        <v>0</v>
      </c>
      <c r="F4588" s="136">
        <f>Ocorrências!F4584</f>
        <v>0</v>
      </c>
      <c r="G4588" s="135">
        <f>Ocorrências!A4584</f>
        <v>0</v>
      </c>
      <c r="H4588" s="136">
        <f>Ocorrências!H4584</f>
        <v>0</v>
      </c>
    </row>
    <row r="4589" spans="1:8" x14ac:dyDescent="0.2">
      <c r="A4589" s="156">
        <f>Ocorrências!G4585</f>
        <v>0</v>
      </c>
      <c r="B4589" s="136">
        <f>Ocorrências!B4585</f>
        <v>0</v>
      </c>
      <c r="C4589" s="136">
        <f>Ocorrências!C4585</f>
        <v>0</v>
      </c>
      <c r="D4589" s="136">
        <f>Ocorrências!D4585</f>
        <v>0</v>
      </c>
      <c r="E4589" s="136">
        <f>Ocorrências!E4585</f>
        <v>0</v>
      </c>
      <c r="F4589" s="136">
        <f>Ocorrências!F4585</f>
        <v>0</v>
      </c>
      <c r="G4589" s="135">
        <f>Ocorrências!A4585</f>
        <v>0</v>
      </c>
      <c r="H4589" s="136">
        <f>Ocorrências!H4585</f>
        <v>0</v>
      </c>
    </row>
    <row r="4590" spans="1:8" x14ac:dyDescent="0.2">
      <c r="A4590" s="156">
        <f>Ocorrências!G4586</f>
        <v>0</v>
      </c>
      <c r="B4590" s="136">
        <f>Ocorrências!B4586</f>
        <v>0</v>
      </c>
      <c r="C4590" s="136">
        <f>Ocorrências!C4586</f>
        <v>0</v>
      </c>
      <c r="D4590" s="136">
        <f>Ocorrências!D4586</f>
        <v>0</v>
      </c>
      <c r="E4590" s="136">
        <f>Ocorrências!E4586</f>
        <v>0</v>
      </c>
      <c r="F4590" s="136">
        <f>Ocorrências!F4586</f>
        <v>0</v>
      </c>
      <c r="G4590" s="135">
        <f>Ocorrências!A4586</f>
        <v>0</v>
      </c>
      <c r="H4590" s="136">
        <f>Ocorrências!H4586</f>
        <v>0</v>
      </c>
    </row>
    <row r="4591" spans="1:8" x14ac:dyDescent="0.2">
      <c r="A4591" s="156">
        <f>Ocorrências!G4587</f>
        <v>0</v>
      </c>
      <c r="B4591" s="136">
        <f>Ocorrências!B4587</f>
        <v>0</v>
      </c>
      <c r="C4591" s="136">
        <f>Ocorrências!C4587</f>
        <v>0</v>
      </c>
      <c r="D4591" s="136">
        <f>Ocorrências!D4587</f>
        <v>0</v>
      </c>
      <c r="E4591" s="136">
        <f>Ocorrências!E4587</f>
        <v>0</v>
      </c>
      <c r="F4591" s="136">
        <f>Ocorrências!F4587</f>
        <v>0</v>
      </c>
      <c r="G4591" s="135">
        <f>Ocorrências!A4587</f>
        <v>0</v>
      </c>
      <c r="H4591" s="136">
        <f>Ocorrências!H4587</f>
        <v>0</v>
      </c>
    </row>
    <row r="4592" spans="1:8" x14ac:dyDescent="0.2">
      <c r="A4592" s="156">
        <f>Ocorrências!G4588</f>
        <v>0</v>
      </c>
      <c r="B4592" s="136">
        <f>Ocorrências!B4588</f>
        <v>0</v>
      </c>
      <c r="C4592" s="136">
        <f>Ocorrências!C4588</f>
        <v>0</v>
      </c>
      <c r="D4592" s="136">
        <f>Ocorrências!D4588</f>
        <v>0</v>
      </c>
      <c r="E4592" s="136">
        <f>Ocorrências!E4588</f>
        <v>0</v>
      </c>
      <c r="F4592" s="136">
        <f>Ocorrências!F4588</f>
        <v>0</v>
      </c>
      <c r="G4592" s="135">
        <f>Ocorrências!A4588</f>
        <v>0</v>
      </c>
      <c r="H4592" s="136">
        <f>Ocorrências!H4588</f>
        <v>0</v>
      </c>
    </row>
    <row r="4593" spans="1:8" x14ac:dyDescent="0.2">
      <c r="A4593" s="156">
        <f>Ocorrências!G4589</f>
        <v>0</v>
      </c>
      <c r="B4593" s="136">
        <f>Ocorrências!B4589</f>
        <v>0</v>
      </c>
      <c r="C4593" s="136">
        <f>Ocorrências!C4589</f>
        <v>0</v>
      </c>
      <c r="D4593" s="136">
        <f>Ocorrências!D4589</f>
        <v>0</v>
      </c>
      <c r="E4593" s="136">
        <f>Ocorrências!E4589</f>
        <v>0</v>
      </c>
      <c r="F4593" s="136">
        <f>Ocorrências!F4589</f>
        <v>0</v>
      </c>
      <c r="G4593" s="135">
        <f>Ocorrências!A4589</f>
        <v>0</v>
      </c>
      <c r="H4593" s="136">
        <f>Ocorrências!H4589</f>
        <v>0</v>
      </c>
    </row>
    <row r="4594" spans="1:8" x14ac:dyDescent="0.2">
      <c r="A4594" s="156">
        <f>Ocorrências!G4590</f>
        <v>0</v>
      </c>
      <c r="B4594" s="136">
        <f>Ocorrências!B4590</f>
        <v>0</v>
      </c>
      <c r="C4594" s="136">
        <f>Ocorrências!C4590</f>
        <v>0</v>
      </c>
      <c r="D4594" s="136">
        <f>Ocorrências!D4590</f>
        <v>0</v>
      </c>
      <c r="E4594" s="136">
        <f>Ocorrências!E4590</f>
        <v>0</v>
      </c>
      <c r="F4594" s="136">
        <f>Ocorrências!F4590</f>
        <v>0</v>
      </c>
      <c r="G4594" s="135">
        <f>Ocorrências!A4590</f>
        <v>0</v>
      </c>
      <c r="H4594" s="136">
        <f>Ocorrências!H4590</f>
        <v>0</v>
      </c>
    </row>
    <row r="4595" spans="1:8" x14ac:dyDescent="0.2">
      <c r="A4595" s="156">
        <f>Ocorrências!G4591</f>
        <v>0</v>
      </c>
      <c r="B4595" s="136">
        <f>Ocorrências!B4591</f>
        <v>0</v>
      </c>
      <c r="C4595" s="136">
        <f>Ocorrências!C4591</f>
        <v>0</v>
      </c>
      <c r="D4595" s="136">
        <f>Ocorrências!D4591</f>
        <v>0</v>
      </c>
      <c r="E4595" s="136">
        <f>Ocorrências!E4591</f>
        <v>0</v>
      </c>
      <c r="F4595" s="136">
        <f>Ocorrências!F4591</f>
        <v>0</v>
      </c>
      <c r="G4595" s="135">
        <f>Ocorrências!A4591</f>
        <v>0</v>
      </c>
      <c r="H4595" s="136">
        <f>Ocorrências!H4591</f>
        <v>0</v>
      </c>
    </row>
    <row r="4596" spans="1:8" x14ac:dyDescent="0.2">
      <c r="A4596" s="156">
        <f>Ocorrências!G4592</f>
        <v>0</v>
      </c>
      <c r="B4596" s="136">
        <f>Ocorrências!B4592</f>
        <v>0</v>
      </c>
      <c r="C4596" s="136">
        <f>Ocorrências!C4592</f>
        <v>0</v>
      </c>
      <c r="D4596" s="136">
        <f>Ocorrências!D4592</f>
        <v>0</v>
      </c>
      <c r="E4596" s="136">
        <f>Ocorrências!E4592</f>
        <v>0</v>
      </c>
      <c r="F4596" s="136">
        <f>Ocorrências!F4592</f>
        <v>0</v>
      </c>
      <c r="G4596" s="135">
        <f>Ocorrências!A4592</f>
        <v>0</v>
      </c>
      <c r="H4596" s="136">
        <f>Ocorrências!H4592</f>
        <v>0</v>
      </c>
    </row>
    <row r="4597" spans="1:8" x14ac:dyDescent="0.2">
      <c r="A4597" s="156">
        <f>Ocorrências!G4593</f>
        <v>0</v>
      </c>
      <c r="B4597" s="136">
        <f>Ocorrências!B4593</f>
        <v>0</v>
      </c>
      <c r="C4597" s="136">
        <f>Ocorrências!C4593</f>
        <v>0</v>
      </c>
      <c r="D4597" s="136">
        <f>Ocorrências!D4593</f>
        <v>0</v>
      </c>
      <c r="E4597" s="136">
        <f>Ocorrências!E4593</f>
        <v>0</v>
      </c>
      <c r="F4597" s="136">
        <f>Ocorrências!F4593</f>
        <v>0</v>
      </c>
      <c r="G4597" s="135">
        <f>Ocorrências!A4593</f>
        <v>0</v>
      </c>
      <c r="H4597" s="136">
        <f>Ocorrências!H4593</f>
        <v>0</v>
      </c>
    </row>
    <row r="4598" spans="1:8" x14ac:dyDescent="0.2">
      <c r="A4598" s="156">
        <f>Ocorrências!G4594</f>
        <v>0</v>
      </c>
      <c r="B4598" s="136">
        <f>Ocorrências!B4594</f>
        <v>0</v>
      </c>
      <c r="C4598" s="136">
        <f>Ocorrências!C4594</f>
        <v>0</v>
      </c>
      <c r="D4598" s="136">
        <f>Ocorrências!D4594</f>
        <v>0</v>
      </c>
      <c r="E4598" s="136">
        <f>Ocorrências!E4594</f>
        <v>0</v>
      </c>
      <c r="F4598" s="136">
        <f>Ocorrências!F4594</f>
        <v>0</v>
      </c>
      <c r="G4598" s="135">
        <f>Ocorrências!A4594</f>
        <v>0</v>
      </c>
      <c r="H4598" s="136">
        <f>Ocorrências!H4594</f>
        <v>0</v>
      </c>
    </row>
    <row r="4599" spans="1:8" x14ac:dyDescent="0.2">
      <c r="A4599" s="156">
        <f>Ocorrências!G4595</f>
        <v>0</v>
      </c>
      <c r="B4599" s="136">
        <f>Ocorrências!B4595</f>
        <v>0</v>
      </c>
      <c r="C4599" s="136">
        <f>Ocorrências!C4595</f>
        <v>0</v>
      </c>
      <c r="D4599" s="136">
        <f>Ocorrências!D4595</f>
        <v>0</v>
      </c>
      <c r="E4599" s="136">
        <f>Ocorrências!E4595</f>
        <v>0</v>
      </c>
      <c r="F4599" s="136">
        <f>Ocorrências!F4595</f>
        <v>0</v>
      </c>
      <c r="G4599" s="135">
        <f>Ocorrências!A4595</f>
        <v>0</v>
      </c>
      <c r="H4599" s="136">
        <f>Ocorrências!H4595</f>
        <v>0</v>
      </c>
    </row>
    <row r="4600" spans="1:8" x14ac:dyDescent="0.2">
      <c r="A4600" s="156">
        <f>Ocorrências!G4596</f>
        <v>0</v>
      </c>
      <c r="B4600" s="136">
        <f>Ocorrências!B4596</f>
        <v>0</v>
      </c>
      <c r="C4600" s="136">
        <f>Ocorrências!C4596</f>
        <v>0</v>
      </c>
      <c r="D4600" s="136">
        <f>Ocorrências!D4596</f>
        <v>0</v>
      </c>
      <c r="E4600" s="136">
        <f>Ocorrências!E4596</f>
        <v>0</v>
      </c>
      <c r="F4600" s="136">
        <f>Ocorrências!F4596</f>
        <v>0</v>
      </c>
      <c r="G4600" s="135">
        <f>Ocorrências!A4596</f>
        <v>0</v>
      </c>
      <c r="H4600" s="136">
        <f>Ocorrências!H4596</f>
        <v>0</v>
      </c>
    </row>
    <row r="4601" spans="1:8" x14ac:dyDescent="0.2">
      <c r="A4601" s="156">
        <f>Ocorrências!G4597</f>
        <v>0</v>
      </c>
      <c r="B4601" s="136">
        <f>Ocorrências!B4597</f>
        <v>0</v>
      </c>
      <c r="C4601" s="136">
        <f>Ocorrências!C4597</f>
        <v>0</v>
      </c>
      <c r="D4601" s="136">
        <f>Ocorrências!D4597</f>
        <v>0</v>
      </c>
      <c r="E4601" s="136">
        <f>Ocorrências!E4597</f>
        <v>0</v>
      </c>
      <c r="F4601" s="136">
        <f>Ocorrências!F4597</f>
        <v>0</v>
      </c>
      <c r="G4601" s="135">
        <f>Ocorrências!A4597</f>
        <v>0</v>
      </c>
      <c r="H4601" s="136">
        <f>Ocorrências!H4597</f>
        <v>0</v>
      </c>
    </row>
    <row r="4602" spans="1:8" x14ac:dyDescent="0.2">
      <c r="A4602" s="156">
        <f>Ocorrências!G4598</f>
        <v>0</v>
      </c>
      <c r="B4602" s="136">
        <f>Ocorrências!B4598</f>
        <v>0</v>
      </c>
      <c r="C4602" s="136">
        <f>Ocorrências!C4598</f>
        <v>0</v>
      </c>
      <c r="D4602" s="136">
        <f>Ocorrências!D4598</f>
        <v>0</v>
      </c>
      <c r="E4602" s="136">
        <f>Ocorrências!E4598</f>
        <v>0</v>
      </c>
      <c r="F4602" s="136">
        <f>Ocorrências!F4598</f>
        <v>0</v>
      </c>
      <c r="G4602" s="135">
        <f>Ocorrências!A4598</f>
        <v>0</v>
      </c>
      <c r="H4602" s="136">
        <f>Ocorrências!H4598</f>
        <v>0</v>
      </c>
    </row>
    <row r="4603" spans="1:8" x14ac:dyDescent="0.2">
      <c r="A4603" s="156">
        <f>Ocorrências!G4599</f>
        <v>0</v>
      </c>
      <c r="B4603" s="136">
        <f>Ocorrências!B4599</f>
        <v>0</v>
      </c>
      <c r="C4603" s="136">
        <f>Ocorrências!C4599</f>
        <v>0</v>
      </c>
      <c r="D4603" s="136">
        <f>Ocorrências!D4599</f>
        <v>0</v>
      </c>
      <c r="E4603" s="136">
        <f>Ocorrências!E4599</f>
        <v>0</v>
      </c>
      <c r="F4603" s="136">
        <f>Ocorrências!F4599</f>
        <v>0</v>
      </c>
      <c r="G4603" s="135">
        <f>Ocorrências!A4599</f>
        <v>0</v>
      </c>
      <c r="H4603" s="136">
        <f>Ocorrências!H4599</f>
        <v>0</v>
      </c>
    </row>
    <row r="4604" spans="1:8" x14ac:dyDescent="0.2">
      <c r="A4604" s="156">
        <f>Ocorrências!G4600</f>
        <v>0</v>
      </c>
      <c r="B4604" s="136">
        <f>Ocorrências!B4600</f>
        <v>0</v>
      </c>
      <c r="C4604" s="136">
        <f>Ocorrências!C4600</f>
        <v>0</v>
      </c>
      <c r="D4604" s="136">
        <f>Ocorrências!D4600</f>
        <v>0</v>
      </c>
      <c r="E4604" s="136">
        <f>Ocorrências!E4600</f>
        <v>0</v>
      </c>
      <c r="F4604" s="136">
        <f>Ocorrências!F4600</f>
        <v>0</v>
      </c>
      <c r="G4604" s="135">
        <f>Ocorrências!A4600</f>
        <v>0</v>
      </c>
      <c r="H4604" s="136">
        <f>Ocorrências!H4600</f>
        <v>0</v>
      </c>
    </row>
    <row r="4605" spans="1:8" x14ac:dyDescent="0.2">
      <c r="A4605" s="156">
        <f>Ocorrências!G4601</f>
        <v>0</v>
      </c>
      <c r="B4605" s="136">
        <f>Ocorrências!B4601</f>
        <v>0</v>
      </c>
      <c r="C4605" s="136">
        <f>Ocorrências!C4601</f>
        <v>0</v>
      </c>
      <c r="D4605" s="136">
        <f>Ocorrências!D4601</f>
        <v>0</v>
      </c>
      <c r="E4605" s="136">
        <f>Ocorrências!E4601</f>
        <v>0</v>
      </c>
      <c r="F4605" s="136">
        <f>Ocorrências!F4601</f>
        <v>0</v>
      </c>
      <c r="G4605" s="135">
        <f>Ocorrências!A4601</f>
        <v>0</v>
      </c>
      <c r="H4605" s="136">
        <f>Ocorrências!H4601</f>
        <v>0</v>
      </c>
    </row>
    <row r="4606" spans="1:8" x14ac:dyDescent="0.2">
      <c r="A4606" s="156">
        <f>Ocorrências!G4602</f>
        <v>0</v>
      </c>
      <c r="B4606" s="136">
        <f>Ocorrências!B4602</f>
        <v>0</v>
      </c>
      <c r="C4606" s="136">
        <f>Ocorrências!C4602</f>
        <v>0</v>
      </c>
      <c r="D4606" s="136">
        <f>Ocorrências!D4602</f>
        <v>0</v>
      </c>
      <c r="E4606" s="136">
        <f>Ocorrências!E4602</f>
        <v>0</v>
      </c>
      <c r="F4606" s="136">
        <f>Ocorrências!F4602</f>
        <v>0</v>
      </c>
      <c r="G4606" s="135">
        <f>Ocorrências!A4602</f>
        <v>0</v>
      </c>
      <c r="H4606" s="136">
        <f>Ocorrências!H4602</f>
        <v>0</v>
      </c>
    </row>
    <row r="4607" spans="1:8" x14ac:dyDescent="0.2">
      <c r="A4607" s="156">
        <f>Ocorrências!G4603</f>
        <v>0</v>
      </c>
      <c r="B4607" s="136">
        <f>Ocorrências!B4603</f>
        <v>0</v>
      </c>
      <c r="C4607" s="136">
        <f>Ocorrências!C4603</f>
        <v>0</v>
      </c>
      <c r="D4607" s="136">
        <f>Ocorrências!D4603</f>
        <v>0</v>
      </c>
      <c r="E4607" s="136">
        <f>Ocorrências!E4603</f>
        <v>0</v>
      </c>
      <c r="F4607" s="136">
        <f>Ocorrências!F4603</f>
        <v>0</v>
      </c>
      <c r="G4607" s="135">
        <f>Ocorrências!A4603</f>
        <v>0</v>
      </c>
      <c r="H4607" s="136">
        <f>Ocorrências!H4603</f>
        <v>0</v>
      </c>
    </row>
    <row r="4608" spans="1:8" x14ac:dyDescent="0.2">
      <c r="A4608" s="156">
        <f>Ocorrências!G4604</f>
        <v>0</v>
      </c>
      <c r="B4608" s="136">
        <f>Ocorrências!B4604</f>
        <v>0</v>
      </c>
      <c r="C4608" s="136">
        <f>Ocorrências!C4604</f>
        <v>0</v>
      </c>
      <c r="D4608" s="136">
        <f>Ocorrências!D4604</f>
        <v>0</v>
      </c>
      <c r="E4608" s="136">
        <f>Ocorrências!E4604</f>
        <v>0</v>
      </c>
      <c r="F4608" s="136">
        <f>Ocorrências!F4604</f>
        <v>0</v>
      </c>
      <c r="G4608" s="135">
        <f>Ocorrências!A4604</f>
        <v>0</v>
      </c>
      <c r="H4608" s="136">
        <f>Ocorrências!H4604</f>
        <v>0</v>
      </c>
    </row>
    <row r="4609" spans="1:8" x14ac:dyDescent="0.2">
      <c r="A4609" s="156">
        <f>Ocorrências!G4605</f>
        <v>0</v>
      </c>
      <c r="B4609" s="136">
        <f>Ocorrências!B4605</f>
        <v>0</v>
      </c>
      <c r="C4609" s="136">
        <f>Ocorrências!C4605</f>
        <v>0</v>
      </c>
      <c r="D4609" s="136">
        <f>Ocorrências!D4605</f>
        <v>0</v>
      </c>
      <c r="E4609" s="136">
        <f>Ocorrências!E4605</f>
        <v>0</v>
      </c>
      <c r="F4609" s="136">
        <f>Ocorrências!F4605</f>
        <v>0</v>
      </c>
      <c r="G4609" s="135">
        <f>Ocorrências!A4605</f>
        <v>0</v>
      </c>
      <c r="H4609" s="136">
        <f>Ocorrências!H4605</f>
        <v>0</v>
      </c>
    </row>
    <row r="4610" spans="1:8" x14ac:dyDescent="0.2">
      <c r="A4610" s="156">
        <f>Ocorrências!G4606</f>
        <v>0</v>
      </c>
      <c r="B4610" s="136">
        <f>Ocorrências!B4606</f>
        <v>0</v>
      </c>
      <c r="C4610" s="136">
        <f>Ocorrências!C4606</f>
        <v>0</v>
      </c>
      <c r="D4610" s="136">
        <f>Ocorrências!D4606</f>
        <v>0</v>
      </c>
      <c r="E4610" s="136">
        <f>Ocorrências!E4606</f>
        <v>0</v>
      </c>
      <c r="F4610" s="136">
        <f>Ocorrências!F4606</f>
        <v>0</v>
      </c>
      <c r="G4610" s="135">
        <f>Ocorrências!A4606</f>
        <v>0</v>
      </c>
      <c r="H4610" s="136">
        <f>Ocorrências!H4606</f>
        <v>0</v>
      </c>
    </row>
    <row r="4611" spans="1:8" x14ac:dyDescent="0.2">
      <c r="A4611" s="156">
        <f>Ocorrências!G4607</f>
        <v>0</v>
      </c>
      <c r="B4611" s="136">
        <f>Ocorrências!B4607</f>
        <v>0</v>
      </c>
      <c r="C4611" s="136">
        <f>Ocorrências!C4607</f>
        <v>0</v>
      </c>
      <c r="D4611" s="136">
        <f>Ocorrências!D4607</f>
        <v>0</v>
      </c>
      <c r="E4611" s="136">
        <f>Ocorrências!E4607</f>
        <v>0</v>
      </c>
      <c r="F4611" s="136">
        <f>Ocorrências!F4607</f>
        <v>0</v>
      </c>
      <c r="G4611" s="135">
        <f>Ocorrências!A4607</f>
        <v>0</v>
      </c>
      <c r="H4611" s="136">
        <f>Ocorrências!H4607</f>
        <v>0</v>
      </c>
    </row>
    <row r="4612" spans="1:8" x14ac:dyDescent="0.2">
      <c r="A4612" s="156">
        <f>Ocorrências!G4608</f>
        <v>0</v>
      </c>
      <c r="B4612" s="136">
        <f>Ocorrências!B4608</f>
        <v>0</v>
      </c>
      <c r="C4612" s="136">
        <f>Ocorrências!C4608</f>
        <v>0</v>
      </c>
      <c r="D4612" s="136">
        <f>Ocorrências!D4608</f>
        <v>0</v>
      </c>
      <c r="E4612" s="136">
        <f>Ocorrências!E4608</f>
        <v>0</v>
      </c>
      <c r="F4612" s="136">
        <f>Ocorrências!F4608</f>
        <v>0</v>
      </c>
      <c r="G4612" s="135">
        <f>Ocorrências!A4608</f>
        <v>0</v>
      </c>
      <c r="H4612" s="136">
        <f>Ocorrências!H4608</f>
        <v>0</v>
      </c>
    </row>
    <row r="4613" spans="1:8" x14ac:dyDescent="0.2">
      <c r="A4613" s="156">
        <f>Ocorrências!G4609</f>
        <v>0</v>
      </c>
      <c r="B4613" s="136">
        <f>Ocorrências!B4609</f>
        <v>0</v>
      </c>
      <c r="C4613" s="136">
        <f>Ocorrências!C4609</f>
        <v>0</v>
      </c>
      <c r="D4613" s="136">
        <f>Ocorrências!D4609</f>
        <v>0</v>
      </c>
      <c r="E4613" s="136">
        <f>Ocorrências!E4609</f>
        <v>0</v>
      </c>
      <c r="F4613" s="136">
        <f>Ocorrências!F4609</f>
        <v>0</v>
      </c>
      <c r="G4613" s="135">
        <f>Ocorrências!A4609</f>
        <v>0</v>
      </c>
      <c r="H4613" s="136">
        <f>Ocorrências!H4609</f>
        <v>0</v>
      </c>
    </row>
    <row r="4614" spans="1:8" x14ac:dyDescent="0.2">
      <c r="A4614" s="156">
        <f>Ocorrências!G4610</f>
        <v>0</v>
      </c>
      <c r="B4614" s="136">
        <f>Ocorrências!B4610</f>
        <v>0</v>
      </c>
      <c r="C4614" s="136">
        <f>Ocorrências!C4610</f>
        <v>0</v>
      </c>
      <c r="D4614" s="136">
        <f>Ocorrências!D4610</f>
        <v>0</v>
      </c>
      <c r="E4614" s="136">
        <f>Ocorrências!E4610</f>
        <v>0</v>
      </c>
      <c r="F4614" s="136">
        <f>Ocorrências!F4610</f>
        <v>0</v>
      </c>
      <c r="G4614" s="135">
        <f>Ocorrências!A4610</f>
        <v>0</v>
      </c>
      <c r="H4614" s="136">
        <f>Ocorrências!H4610</f>
        <v>0</v>
      </c>
    </row>
    <row r="4615" spans="1:8" x14ac:dyDescent="0.2">
      <c r="A4615" s="156">
        <f>Ocorrências!G4611</f>
        <v>0</v>
      </c>
      <c r="B4615" s="136">
        <f>Ocorrências!B4611</f>
        <v>0</v>
      </c>
      <c r="C4615" s="136">
        <f>Ocorrências!C4611</f>
        <v>0</v>
      </c>
      <c r="D4615" s="136">
        <f>Ocorrências!D4611</f>
        <v>0</v>
      </c>
      <c r="E4615" s="136">
        <f>Ocorrências!E4611</f>
        <v>0</v>
      </c>
      <c r="F4615" s="136">
        <f>Ocorrências!F4611</f>
        <v>0</v>
      </c>
      <c r="G4615" s="135">
        <f>Ocorrências!A4611</f>
        <v>0</v>
      </c>
      <c r="H4615" s="136">
        <f>Ocorrências!H4611</f>
        <v>0</v>
      </c>
    </row>
    <row r="4616" spans="1:8" x14ac:dyDescent="0.2">
      <c r="A4616" s="156">
        <f>Ocorrências!G4612</f>
        <v>0</v>
      </c>
      <c r="B4616" s="136">
        <f>Ocorrências!B4612</f>
        <v>0</v>
      </c>
      <c r="C4616" s="136">
        <f>Ocorrências!C4612</f>
        <v>0</v>
      </c>
      <c r="D4616" s="136">
        <f>Ocorrências!D4612</f>
        <v>0</v>
      </c>
      <c r="E4616" s="136">
        <f>Ocorrências!E4612</f>
        <v>0</v>
      </c>
      <c r="F4616" s="136">
        <f>Ocorrências!F4612</f>
        <v>0</v>
      </c>
      <c r="G4616" s="135">
        <f>Ocorrências!A4612</f>
        <v>0</v>
      </c>
      <c r="H4616" s="136">
        <f>Ocorrências!H4612</f>
        <v>0</v>
      </c>
    </row>
    <row r="4617" spans="1:8" x14ac:dyDescent="0.2">
      <c r="A4617" s="156">
        <f>Ocorrências!G4613</f>
        <v>0</v>
      </c>
      <c r="B4617" s="136">
        <f>Ocorrências!B4613</f>
        <v>0</v>
      </c>
      <c r="C4617" s="136">
        <f>Ocorrências!C4613</f>
        <v>0</v>
      </c>
      <c r="D4617" s="136">
        <f>Ocorrências!D4613</f>
        <v>0</v>
      </c>
      <c r="E4617" s="136">
        <f>Ocorrências!E4613</f>
        <v>0</v>
      </c>
      <c r="F4617" s="136">
        <f>Ocorrências!F4613</f>
        <v>0</v>
      </c>
      <c r="G4617" s="135">
        <f>Ocorrências!A4613</f>
        <v>0</v>
      </c>
      <c r="H4617" s="136">
        <f>Ocorrências!H4613</f>
        <v>0</v>
      </c>
    </row>
    <row r="4618" spans="1:8" x14ac:dyDescent="0.2">
      <c r="A4618" s="156">
        <f>Ocorrências!G4614</f>
        <v>0</v>
      </c>
      <c r="B4618" s="136">
        <f>Ocorrências!B4614</f>
        <v>0</v>
      </c>
      <c r="C4618" s="136">
        <f>Ocorrências!C4614</f>
        <v>0</v>
      </c>
      <c r="D4618" s="136">
        <f>Ocorrências!D4614</f>
        <v>0</v>
      </c>
      <c r="E4618" s="136">
        <f>Ocorrências!E4614</f>
        <v>0</v>
      </c>
      <c r="F4618" s="136">
        <f>Ocorrências!F4614</f>
        <v>0</v>
      </c>
      <c r="G4618" s="135">
        <f>Ocorrências!A4614</f>
        <v>0</v>
      </c>
      <c r="H4618" s="136">
        <f>Ocorrências!H4614</f>
        <v>0</v>
      </c>
    </row>
    <row r="4619" spans="1:8" x14ac:dyDescent="0.2">
      <c r="A4619" s="156">
        <f>Ocorrências!G4615</f>
        <v>0</v>
      </c>
      <c r="B4619" s="136">
        <f>Ocorrências!B4615</f>
        <v>0</v>
      </c>
      <c r="C4619" s="136">
        <f>Ocorrências!C4615</f>
        <v>0</v>
      </c>
      <c r="D4619" s="136">
        <f>Ocorrências!D4615</f>
        <v>0</v>
      </c>
      <c r="E4619" s="136">
        <f>Ocorrências!E4615</f>
        <v>0</v>
      </c>
      <c r="F4619" s="136">
        <f>Ocorrências!F4615</f>
        <v>0</v>
      </c>
      <c r="G4619" s="135">
        <f>Ocorrências!A4615</f>
        <v>0</v>
      </c>
      <c r="H4619" s="136">
        <f>Ocorrências!H4615</f>
        <v>0</v>
      </c>
    </row>
    <row r="4620" spans="1:8" x14ac:dyDescent="0.2">
      <c r="A4620" s="156">
        <f>Ocorrências!G4616</f>
        <v>0</v>
      </c>
      <c r="B4620" s="136">
        <f>Ocorrências!B4616</f>
        <v>0</v>
      </c>
      <c r="C4620" s="136">
        <f>Ocorrências!C4616</f>
        <v>0</v>
      </c>
      <c r="D4620" s="136">
        <f>Ocorrências!D4616</f>
        <v>0</v>
      </c>
      <c r="E4620" s="136">
        <f>Ocorrências!E4616</f>
        <v>0</v>
      </c>
      <c r="F4620" s="136">
        <f>Ocorrências!F4616</f>
        <v>0</v>
      </c>
      <c r="G4620" s="135">
        <f>Ocorrências!A4616</f>
        <v>0</v>
      </c>
      <c r="H4620" s="136">
        <f>Ocorrências!H4616</f>
        <v>0</v>
      </c>
    </row>
    <row r="4621" spans="1:8" x14ac:dyDescent="0.2">
      <c r="A4621" s="156">
        <f>Ocorrências!G4617</f>
        <v>0</v>
      </c>
      <c r="B4621" s="136">
        <f>Ocorrências!B4617</f>
        <v>0</v>
      </c>
      <c r="C4621" s="136">
        <f>Ocorrências!C4617</f>
        <v>0</v>
      </c>
      <c r="D4621" s="136">
        <f>Ocorrências!D4617</f>
        <v>0</v>
      </c>
      <c r="E4621" s="136">
        <f>Ocorrências!E4617</f>
        <v>0</v>
      </c>
      <c r="F4621" s="136">
        <f>Ocorrências!F4617</f>
        <v>0</v>
      </c>
      <c r="G4621" s="135">
        <f>Ocorrências!A4617</f>
        <v>0</v>
      </c>
      <c r="H4621" s="136">
        <f>Ocorrências!H4617</f>
        <v>0</v>
      </c>
    </row>
    <row r="4622" spans="1:8" x14ac:dyDescent="0.2">
      <c r="A4622" s="156">
        <f>Ocorrências!G4618</f>
        <v>0</v>
      </c>
      <c r="B4622" s="136">
        <f>Ocorrências!B4618</f>
        <v>0</v>
      </c>
      <c r="C4622" s="136">
        <f>Ocorrências!C4618</f>
        <v>0</v>
      </c>
      <c r="D4622" s="136">
        <f>Ocorrências!D4618</f>
        <v>0</v>
      </c>
      <c r="E4622" s="136">
        <f>Ocorrências!E4618</f>
        <v>0</v>
      </c>
      <c r="F4622" s="136">
        <f>Ocorrências!F4618</f>
        <v>0</v>
      </c>
      <c r="G4622" s="135">
        <f>Ocorrências!A4618</f>
        <v>0</v>
      </c>
      <c r="H4622" s="136">
        <f>Ocorrências!H4618</f>
        <v>0</v>
      </c>
    </row>
    <row r="4623" spans="1:8" x14ac:dyDescent="0.2">
      <c r="A4623" s="156">
        <f>Ocorrências!G4619</f>
        <v>0</v>
      </c>
      <c r="B4623" s="136">
        <f>Ocorrências!B4619</f>
        <v>0</v>
      </c>
      <c r="C4623" s="136">
        <f>Ocorrências!C4619</f>
        <v>0</v>
      </c>
      <c r="D4623" s="136">
        <f>Ocorrências!D4619</f>
        <v>0</v>
      </c>
      <c r="E4623" s="136">
        <f>Ocorrências!E4619</f>
        <v>0</v>
      </c>
      <c r="F4623" s="136">
        <f>Ocorrências!F4619</f>
        <v>0</v>
      </c>
      <c r="G4623" s="135">
        <f>Ocorrências!A4619</f>
        <v>0</v>
      </c>
      <c r="H4623" s="136">
        <f>Ocorrências!H4619</f>
        <v>0</v>
      </c>
    </row>
    <row r="4624" spans="1:8" x14ac:dyDescent="0.2">
      <c r="A4624" s="156">
        <f>Ocorrências!G4620</f>
        <v>0</v>
      </c>
      <c r="B4624" s="136">
        <f>Ocorrências!B4620</f>
        <v>0</v>
      </c>
      <c r="C4624" s="136">
        <f>Ocorrências!C4620</f>
        <v>0</v>
      </c>
      <c r="D4624" s="136">
        <f>Ocorrências!D4620</f>
        <v>0</v>
      </c>
      <c r="E4624" s="136">
        <f>Ocorrências!E4620</f>
        <v>0</v>
      </c>
      <c r="F4624" s="136">
        <f>Ocorrências!F4620</f>
        <v>0</v>
      </c>
      <c r="G4624" s="135">
        <f>Ocorrências!A4620</f>
        <v>0</v>
      </c>
      <c r="H4624" s="136">
        <f>Ocorrências!H4620</f>
        <v>0</v>
      </c>
    </row>
    <row r="4625" spans="1:8" x14ac:dyDescent="0.2">
      <c r="A4625" s="156">
        <f>Ocorrências!G4621</f>
        <v>0</v>
      </c>
      <c r="B4625" s="136">
        <f>Ocorrências!B4621</f>
        <v>0</v>
      </c>
      <c r="C4625" s="136">
        <f>Ocorrências!C4621</f>
        <v>0</v>
      </c>
      <c r="D4625" s="136">
        <f>Ocorrências!D4621</f>
        <v>0</v>
      </c>
      <c r="E4625" s="136">
        <f>Ocorrências!E4621</f>
        <v>0</v>
      </c>
      <c r="F4625" s="136">
        <f>Ocorrências!F4621</f>
        <v>0</v>
      </c>
      <c r="G4625" s="135">
        <f>Ocorrências!A4621</f>
        <v>0</v>
      </c>
      <c r="H4625" s="136">
        <f>Ocorrências!H4621</f>
        <v>0</v>
      </c>
    </row>
    <row r="4626" spans="1:8" x14ac:dyDescent="0.2">
      <c r="A4626" s="156">
        <f>Ocorrências!G4622</f>
        <v>0</v>
      </c>
      <c r="B4626" s="136">
        <f>Ocorrências!B4622</f>
        <v>0</v>
      </c>
      <c r="C4626" s="136">
        <f>Ocorrências!C4622</f>
        <v>0</v>
      </c>
      <c r="D4626" s="136">
        <f>Ocorrências!D4622</f>
        <v>0</v>
      </c>
      <c r="E4626" s="136">
        <f>Ocorrências!E4622</f>
        <v>0</v>
      </c>
      <c r="F4626" s="136">
        <f>Ocorrências!F4622</f>
        <v>0</v>
      </c>
      <c r="G4626" s="135">
        <f>Ocorrências!A4622</f>
        <v>0</v>
      </c>
      <c r="H4626" s="136">
        <f>Ocorrências!H4622</f>
        <v>0</v>
      </c>
    </row>
    <row r="4627" spans="1:8" x14ac:dyDescent="0.2">
      <c r="A4627" s="156">
        <f>Ocorrências!G4623</f>
        <v>0</v>
      </c>
      <c r="B4627" s="136">
        <f>Ocorrências!B4623</f>
        <v>0</v>
      </c>
      <c r="C4627" s="136">
        <f>Ocorrências!C4623</f>
        <v>0</v>
      </c>
      <c r="D4627" s="136">
        <f>Ocorrências!D4623</f>
        <v>0</v>
      </c>
      <c r="E4627" s="136">
        <f>Ocorrências!E4623</f>
        <v>0</v>
      </c>
      <c r="F4627" s="136">
        <f>Ocorrências!F4623</f>
        <v>0</v>
      </c>
      <c r="G4627" s="135">
        <f>Ocorrências!A4623</f>
        <v>0</v>
      </c>
      <c r="H4627" s="136">
        <f>Ocorrências!H4623</f>
        <v>0</v>
      </c>
    </row>
    <row r="4628" spans="1:8" x14ac:dyDescent="0.2">
      <c r="A4628" s="156">
        <f>Ocorrências!G4624</f>
        <v>0</v>
      </c>
      <c r="B4628" s="136">
        <f>Ocorrências!B4624</f>
        <v>0</v>
      </c>
      <c r="C4628" s="136">
        <f>Ocorrências!C4624</f>
        <v>0</v>
      </c>
      <c r="D4628" s="136">
        <f>Ocorrências!D4624</f>
        <v>0</v>
      </c>
      <c r="E4628" s="136">
        <f>Ocorrências!E4624</f>
        <v>0</v>
      </c>
      <c r="F4628" s="136">
        <f>Ocorrências!F4624</f>
        <v>0</v>
      </c>
      <c r="G4628" s="135">
        <f>Ocorrências!A4624</f>
        <v>0</v>
      </c>
      <c r="H4628" s="136">
        <f>Ocorrências!H4624</f>
        <v>0</v>
      </c>
    </row>
    <row r="4629" spans="1:8" x14ac:dyDescent="0.2">
      <c r="A4629" s="156">
        <f>Ocorrências!G4625</f>
        <v>0</v>
      </c>
      <c r="B4629" s="136">
        <f>Ocorrências!B4625</f>
        <v>0</v>
      </c>
      <c r="C4629" s="136">
        <f>Ocorrências!C4625</f>
        <v>0</v>
      </c>
      <c r="D4629" s="136">
        <f>Ocorrências!D4625</f>
        <v>0</v>
      </c>
      <c r="E4629" s="136">
        <f>Ocorrências!E4625</f>
        <v>0</v>
      </c>
      <c r="F4629" s="136">
        <f>Ocorrências!F4625</f>
        <v>0</v>
      </c>
      <c r="G4629" s="135">
        <f>Ocorrências!A4625</f>
        <v>0</v>
      </c>
      <c r="H4629" s="136">
        <f>Ocorrências!H4625</f>
        <v>0</v>
      </c>
    </row>
    <row r="4630" spans="1:8" x14ac:dyDescent="0.2">
      <c r="A4630" s="156">
        <f>Ocorrências!G4626</f>
        <v>0</v>
      </c>
      <c r="B4630" s="136">
        <f>Ocorrências!B4626</f>
        <v>0</v>
      </c>
      <c r="C4630" s="136">
        <f>Ocorrências!C4626</f>
        <v>0</v>
      </c>
      <c r="D4630" s="136">
        <f>Ocorrências!D4626</f>
        <v>0</v>
      </c>
      <c r="E4630" s="136">
        <f>Ocorrências!E4626</f>
        <v>0</v>
      </c>
      <c r="F4630" s="136">
        <f>Ocorrências!F4626</f>
        <v>0</v>
      </c>
      <c r="G4630" s="135">
        <f>Ocorrências!A4626</f>
        <v>0</v>
      </c>
      <c r="H4630" s="136">
        <f>Ocorrências!H4626</f>
        <v>0</v>
      </c>
    </row>
    <row r="4631" spans="1:8" x14ac:dyDescent="0.2">
      <c r="A4631" s="156">
        <f>Ocorrências!G4627</f>
        <v>0</v>
      </c>
      <c r="B4631" s="136">
        <f>Ocorrências!B4627</f>
        <v>0</v>
      </c>
      <c r="C4631" s="136">
        <f>Ocorrências!C4627</f>
        <v>0</v>
      </c>
      <c r="D4631" s="136">
        <f>Ocorrências!D4627</f>
        <v>0</v>
      </c>
      <c r="E4631" s="136">
        <f>Ocorrências!E4627</f>
        <v>0</v>
      </c>
      <c r="F4631" s="136">
        <f>Ocorrências!F4627</f>
        <v>0</v>
      </c>
      <c r="G4631" s="135">
        <f>Ocorrências!A4627</f>
        <v>0</v>
      </c>
      <c r="H4631" s="136">
        <f>Ocorrências!H4627</f>
        <v>0</v>
      </c>
    </row>
    <row r="4632" spans="1:8" x14ac:dyDescent="0.2">
      <c r="A4632" s="156">
        <f>Ocorrências!G4628</f>
        <v>0</v>
      </c>
      <c r="B4632" s="136">
        <f>Ocorrências!B4628</f>
        <v>0</v>
      </c>
      <c r="C4632" s="136">
        <f>Ocorrências!C4628</f>
        <v>0</v>
      </c>
      <c r="D4632" s="136">
        <f>Ocorrências!D4628</f>
        <v>0</v>
      </c>
      <c r="E4632" s="136">
        <f>Ocorrências!E4628</f>
        <v>0</v>
      </c>
      <c r="F4632" s="136">
        <f>Ocorrências!F4628</f>
        <v>0</v>
      </c>
      <c r="G4632" s="135">
        <f>Ocorrências!A4628</f>
        <v>0</v>
      </c>
      <c r="H4632" s="136">
        <f>Ocorrências!H4628</f>
        <v>0</v>
      </c>
    </row>
    <row r="4633" spans="1:8" x14ac:dyDescent="0.2">
      <c r="A4633" s="156">
        <f>Ocorrências!G4629</f>
        <v>0</v>
      </c>
      <c r="B4633" s="136">
        <f>Ocorrências!B4629</f>
        <v>0</v>
      </c>
      <c r="C4633" s="136">
        <f>Ocorrências!C4629</f>
        <v>0</v>
      </c>
      <c r="D4633" s="136">
        <f>Ocorrências!D4629</f>
        <v>0</v>
      </c>
      <c r="E4633" s="136">
        <f>Ocorrências!E4629</f>
        <v>0</v>
      </c>
      <c r="F4633" s="136">
        <f>Ocorrências!F4629</f>
        <v>0</v>
      </c>
      <c r="G4633" s="135">
        <f>Ocorrências!A4629</f>
        <v>0</v>
      </c>
      <c r="H4633" s="136">
        <f>Ocorrências!H4629</f>
        <v>0</v>
      </c>
    </row>
    <row r="4634" spans="1:8" x14ac:dyDescent="0.2">
      <c r="A4634" s="156">
        <f>Ocorrências!G4630</f>
        <v>0</v>
      </c>
      <c r="B4634" s="136">
        <f>Ocorrências!B4630</f>
        <v>0</v>
      </c>
      <c r="C4634" s="136">
        <f>Ocorrências!C4630</f>
        <v>0</v>
      </c>
      <c r="D4634" s="136">
        <f>Ocorrências!D4630</f>
        <v>0</v>
      </c>
      <c r="E4634" s="136">
        <f>Ocorrências!E4630</f>
        <v>0</v>
      </c>
      <c r="F4634" s="136">
        <f>Ocorrências!F4630</f>
        <v>0</v>
      </c>
      <c r="G4634" s="135">
        <f>Ocorrências!A4630</f>
        <v>0</v>
      </c>
      <c r="H4634" s="136">
        <f>Ocorrências!H4630</f>
        <v>0</v>
      </c>
    </row>
    <row r="4635" spans="1:8" x14ac:dyDescent="0.2">
      <c r="A4635" s="156">
        <f>Ocorrências!G4631</f>
        <v>0</v>
      </c>
      <c r="B4635" s="136">
        <f>Ocorrências!B4631</f>
        <v>0</v>
      </c>
      <c r="C4635" s="136">
        <f>Ocorrências!C4631</f>
        <v>0</v>
      </c>
      <c r="D4635" s="136">
        <f>Ocorrências!D4631</f>
        <v>0</v>
      </c>
      <c r="E4635" s="136">
        <f>Ocorrências!E4631</f>
        <v>0</v>
      </c>
      <c r="F4635" s="136">
        <f>Ocorrências!F4631</f>
        <v>0</v>
      </c>
      <c r="G4635" s="135">
        <f>Ocorrências!A4631</f>
        <v>0</v>
      </c>
      <c r="H4635" s="136">
        <f>Ocorrências!H4631</f>
        <v>0</v>
      </c>
    </row>
    <row r="4636" spans="1:8" x14ac:dyDescent="0.2">
      <c r="A4636" s="156">
        <f>Ocorrências!G4632</f>
        <v>0</v>
      </c>
      <c r="B4636" s="136">
        <f>Ocorrências!B4632</f>
        <v>0</v>
      </c>
      <c r="C4636" s="136">
        <f>Ocorrências!C4632</f>
        <v>0</v>
      </c>
      <c r="D4636" s="136">
        <f>Ocorrências!D4632</f>
        <v>0</v>
      </c>
      <c r="E4636" s="136">
        <f>Ocorrências!E4632</f>
        <v>0</v>
      </c>
      <c r="F4636" s="136">
        <f>Ocorrências!F4632</f>
        <v>0</v>
      </c>
      <c r="G4636" s="135">
        <f>Ocorrências!A4632</f>
        <v>0</v>
      </c>
      <c r="H4636" s="136">
        <f>Ocorrências!H4632</f>
        <v>0</v>
      </c>
    </row>
    <row r="4637" spans="1:8" x14ac:dyDescent="0.2">
      <c r="A4637" s="156">
        <f>Ocorrências!G4633</f>
        <v>0</v>
      </c>
      <c r="B4637" s="136">
        <f>Ocorrências!B4633</f>
        <v>0</v>
      </c>
      <c r="C4637" s="136">
        <f>Ocorrências!C4633</f>
        <v>0</v>
      </c>
      <c r="D4637" s="136">
        <f>Ocorrências!D4633</f>
        <v>0</v>
      </c>
      <c r="E4637" s="136">
        <f>Ocorrências!E4633</f>
        <v>0</v>
      </c>
      <c r="F4637" s="136">
        <f>Ocorrências!F4633</f>
        <v>0</v>
      </c>
      <c r="G4637" s="135">
        <f>Ocorrências!A4633</f>
        <v>0</v>
      </c>
      <c r="H4637" s="136">
        <f>Ocorrências!H4633</f>
        <v>0</v>
      </c>
    </row>
    <row r="4638" spans="1:8" x14ac:dyDescent="0.2">
      <c r="A4638" s="156">
        <f>Ocorrências!G4634</f>
        <v>0</v>
      </c>
      <c r="B4638" s="136">
        <f>Ocorrências!B4634</f>
        <v>0</v>
      </c>
      <c r="C4638" s="136">
        <f>Ocorrências!C4634</f>
        <v>0</v>
      </c>
      <c r="D4638" s="136">
        <f>Ocorrências!D4634</f>
        <v>0</v>
      </c>
      <c r="E4638" s="136">
        <f>Ocorrências!E4634</f>
        <v>0</v>
      </c>
      <c r="F4638" s="136">
        <f>Ocorrências!F4634</f>
        <v>0</v>
      </c>
      <c r="G4638" s="135">
        <f>Ocorrências!A4634</f>
        <v>0</v>
      </c>
      <c r="H4638" s="136">
        <f>Ocorrências!H4634</f>
        <v>0</v>
      </c>
    </row>
    <row r="4639" spans="1:8" x14ac:dyDescent="0.2">
      <c r="A4639" s="156">
        <f>Ocorrências!G4635</f>
        <v>0</v>
      </c>
      <c r="B4639" s="136">
        <f>Ocorrências!B4635</f>
        <v>0</v>
      </c>
      <c r="C4639" s="136">
        <f>Ocorrências!C4635</f>
        <v>0</v>
      </c>
      <c r="D4639" s="136">
        <f>Ocorrências!D4635</f>
        <v>0</v>
      </c>
      <c r="E4639" s="136">
        <f>Ocorrências!E4635</f>
        <v>0</v>
      </c>
      <c r="F4639" s="136">
        <f>Ocorrências!F4635</f>
        <v>0</v>
      </c>
      <c r="G4639" s="135">
        <f>Ocorrências!A4635</f>
        <v>0</v>
      </c>
      <c r="H4639" s="136">
        <f>Ocorrências!H4635</f>
        <v>0</v>
      </c>
    </row>
    <row r="4640" spans="1:8" x14ac:dyDescent="0.2">
      <c r="A4640" s="156">
        <f>Ocorrências!G4636</f>
        <v>0</v>
      </c>
      <c r="B4640" s="136">
        <f>Ocorrências!B4636</f>
        <v>0</v>
      </c>
      <c r="C4640" s="136">
        <f>Ocorrências!C4636</f>
        <v>0</v>
      </c>
      <c r="D4640" s="136">
        <f>Ocorrências!D4636</f>
        <v>0</v>
      </c>
      <c r="E4640" s="136">
        <f>Ocorrências!E4636</f>
        <v>0</v>
      </c>
      <c r="F4640" s="136">
        <f>Ocorrências!F4636</f>
        <v>0</v>
      </c>
      <c r="G4640" s="135">
        <f>Ocorrências!A4636</f>
        <v>0</v>
      </c>
      <c r="H4640" s="136">
        <f>Ocorrências!H4636</f>
        <v>0</v>
      </c>
    </row>
    <row r="4641" spans="1:8" x14ac:dyDescent="0.2">
      <c r="A4641" s="156">
        <f>Ocorrências!G4637</f>
        <v>0</v>
      </c>
      <c r="B4641" s="136">
        <f>Ocorrências!B4637</f>
        <v>0</v>
      </c>
      <c r="C4641" s="136">
        <f>Ocorrências!C4637</f>
        <v>0</v>
      </c>
      <c r="D4641" s="136">
        <f>Ocorrências!D4637</f>
        <v>0</v>
      </c>
      <c r="E4641" s="136">
        <f>Ocorrências!E4637</f>
        <v>0</v>
      </c>
      <c r="F4641" s="136">
        <f>Ocorrências!F4637</f>
        <v>0</v>
      </c>
      <c r="G4641" s="135">
        <f>Ocorrências!A4637</f>
        <v>0</v>
      </c>
      <c r="H4641" s="136">
        <f>Ocorrências!H4637</f>
        <v>0</v>
      </c>
    </row>
    <row r="4642" spans="1:8" x14ac:dyDescent="0.2">
      <c r="A4642" s="156">
        <f>Ocorrências!G4638</f>
        <v>0</v>
      </c>
      <c r="B4642" s="136">
        <f>Ocorrências!B4638</f>
        <v>0</v>
      </c>
      <c r="C4642" s="136">
        <f>Ocorrências!C4638</f>
        <v>0</v>
      </c>
      <c r="D4642" s="136">
        <f>Ocorrências!D4638</f>
        <v>0</v>
      </c>
      <c r="E4642" s="136">
        <f>Ocorrências!E4638</f>
        <v>0</v>
      </c>
      <c r="F4642" s="136">
        <f>Ocorrências!F4638</f>
        <v>0</v>
      </c>
      <c r="G4642" s="135">
        <f>Ocorrências!A4638</f>
        <v>0</v>
      </c>
      <c r="H4642" s="136">
        <f>Ocorrências!H4638</f>
        <v>0</v>
      </c>
    </row>
    <row r="4643" spans="1:8" x14ac:dyDescent="0.2">
      <c r="A4643" s="156">
        <f>Ocorrências!G4639</f>
        <v>0</v>
      </c>
      <c r="B4643" s="136">
        <f>Ocorrências!B4639</f>
        <v>0</v>
      </c>
      <c r="C4643" s="136">
        <f>Ocorrências!C4639</f>
        <v>0</v>
      </c>
      <c r="D4643" s="136">
        <f>Ocorrências!D4639</f>
        <v>0</v>
      </c>
      <c r="E4643" s="136">
        <f>Ocorrências!E4639</f>
        <v>0</v>
      </c>
      <c r="F4643" s="136">
        <f>Ocorrências!F4639</f>
        <v>0</v>
      </c>
      <c r="G4643" s="135">
        <f>Ocorrências!A4639</f>
        <v>0</v>
      </c>
      <c r="H4643" s="136">
        <f>Ocorrências!H4639</f>
        <v>0</v>
      </c>
    </row>
    <row r="4644" spans="1:8" x14ac:dyDescent="0.2">
      <c r="A4644" s="156">
        <f>Ocorrências!G4640</f>
        <v>0</v>
      </c>
      <c r="B4644" s="136">
        <f>Ocorrências!B4640</f>
        <v>0</v>
      </c>
      <c r="C4644" s="136">
        <f>Ocorrências!C4640</f>
        <v>0</v>
      </c>
      <c r="D4644" s="136">
        <f>Ocorrências!D4640</f>
        <v>0</v>
      </c>
      <c r="E4644" s="136">
        <f>Ocorrências!E4640</f>
        <v>0</v>
      </c>
      <c r="F4644" s="136">
        <f>Ocorrências!F4640</f>
        <v>0</v>
      </c>
      <c r="G4644" s="135">
        <f>Ocorrências!A4640</f>
        <v>0</v>
      </c>
      <c r="H4644" s="136">
        <f>Ocorrências!H4640</f>
        <v>0</v>
      </c>
    </row>
    <row r="4645" spans="1:8" x14ac:dyDescent="0.2">
      <c r="A4645" s="156">
        <f>Ocorrências!G4641</f>
        <v>0</v>
      </c>
      <c r="B4645" s="136">
        <f>Ocorrências!B4641</f>
        <v>0</v>
      </c>
      <c r="C4645" s="136">
        <f>Ocorrências!C4641</f>
        <v>0</v>
      </c>
      <c r="D4645" s="136">
        <f>Ocorrências!D4641</f>
        <v>0</v>
      </c>
      <c r="E4645" s="136">
        <f>Ocorrências!E4641</f>
        <v>0</v>
      </c>
      <c r="F4645" s="136">
        <f>Ocorrências!F4641</f>
        <v>0</v>
      </c>
      <c r="G4645" s="135">
        <f>Ocorrências!A4641</f>
        <v>0</v>
      </c>
      <c r="H4645" s="136">
        <f>Ocorrências!H4641</f>
        <v>0</v>
      </c>
    </row>
    <row r="4646" spans="1:8" x14ac:dyDescent="0.2">
      <c r="A4646" s="156">
        <f>Ocorrências!G4642</f>
        <v>0</v>
      </c>
      <c r="B4646" s="136">
        <f>Ocorrências!B4642</f>
        <v>0</v>
      </c>
      <c r="C4646" s="136">
        <f>Ocorrências!C4642</f>
        <v>0</v>
      </c>
      <c r="D4646" s="136">
        <f>Ocorrências!D4642</f>
        <v>0</v>
      </c>
      <c r="E4646" s="136">
        <f>Ocorrências!E4642</f>
        <v>0</v>
      </c>
      <c r="F4646" s="136">
        <f>Ocorrências!F4642</f>
        <v>0</v>
      </c>
      <c r="G4646" s="135">
        <f>Ocorrências!A4642</f>
        <v>0</v>
      </c>
      <c r="H4646" s="136">
        <f>Ocorrências!H4642</f>
        <v>0</v>
      </c>
    </row>
    <row r="4647" spans="1:8" x14ac:dyDescent="0.2">
      <c r="A4647" s="156">
        <f>Ocorrências!G4643</f>
        <v>0</v>
      </c>
      <c r="B4647" s="136">
        <f>Ocorrências!B4643</f>
        <v>0</v>
      </c>
      <c r="C4647" s="136">
        <f>Ocorrências!C4643</f>
        <v>0</v>
      </c>
      <c r="D4647" s="136">
        <f>Ocorrências!D4643</f>
        <v>0</v>
      </c>
      <c r="E4647" s="136">
        <f>Ocorrências!E4643</f>
        <v>0</v>
      </c>
      <c r="F4647" s="136">
        <f>Ocorrências!F4643</f>
        <v>0</v>
      </c>
      <c r="G4647" s="135">
        <f>Ocorrências!A4643</f>
        <v>0</v>
      </c>
      <c r="H4647" s="136">
        <f>Ocorrências!H4643</f>
        <v>0</v>
      </c>
    </row>
    <row r="4648" spans="1:8" x14ac:dyDescent="0.2">
      <c r="A4648" s="156">
        <f>Ocorrências!G4644</f>
        <v>0</v>
      </c>
      <c r="B4648" s="136">
        <f>Ocorrências!B4644</f>
        <v>0</v>
      </c>
      <c r="C4648" s="136">
        <f>Ocorrências!C4644</f>
        <v>0</v>
      </c>
      <c r="D4648" s="136">
        <f>Ocorrências!D4644</f>
        <v>0</v>
      </c>
      <c r="E4648" s="136">
        <f>Ocorrências!E4644</f>
        <v>0</v>
      </c>
      <c r="F4648" s="136">
        <f>Ocorrências!F4644</f>
        <v>0</v>
      </c>
      <c r="G4648" s="135">
        <f>Ocorrências!A4644</f>
        <v>0</v>
      </c>
      <c r="H4648" s="136">
        <f>Ocorrências!H4644</f>
        <v>0</v>
      </c>
    </row>
    <row r="4649" spans="1:8" x14ac:dyDescent="0.2">
      <c r="A4649" s="156">
        <f>Ocorrências!G4645</f>
        <v>0</v>
      </c>
      <c r="B4649" s="136">
        <f>Ocorrências!B4645</f>
        <v>0</v>
      </c>
      <c r="C4649" s="136">
        <f>Ocorrências!C4645</f>
        <v>0</v>
      </c>
      <c r="D4649" s="136">
        <f>Ocorrências!D4645</f>
        <v>0</v>
      </c>
      <c r="E4649" s="136">
        <f>Ocorrências!E4645</f>
        <v>0</v>
      </c>
      <c r="F4649" s="136">
        <f>Ocorrências!F4645</f>
        <v>0</v>
      </c>
      <c r="G4649" s="135">
        <f>Ocorrências!A4645</f>
        <v>0</v>
      </c>
      <c r="H4649" s="136">
        <f>Ocorrências!H4645</f>
        <v>0</v>
      </c>
    </row>
    <row r="4650" spans="1:8" x14ac:dyDescent="0.2">
      <c r="A4650" s="156">
        <f>Ocorrências!G4646</f>
        <v>0</v>
      </c>
      <c r="B4650" s="136">
        <f>Ocorrências!B4646</f>
        <v>0</v>
      </c>
      <c r="C4650" s="136">
        <f>Ocorrências!C4646</f>
        <v>0</v>
      </c>
      <c r="D4650" s="136">
        <f>Ocorrências!D4646</f>
        <v>0</v>
      </c>
      <c r="E4650" s="136">
        <f>Ocorrências!E4646</f>
        <v>0</v>
      </c>
      <c r="F4650" s="136">
        <f>Ocorrências!F4646</f>
        <v>0</v>
      </c>
      <c r="G4650" s="135">
        <f>Ocorrências!A4646</f>
        <v>0</v>
      </c>
      <c r="H4650" s="136">
        <f>Ocorrências!H4646</f>
        <v>0</v>
      </c>
    </row>
    <row r="4651" spans="1:8" x14ac:dyDescent="0.2">
      <c r="A4651" s="156">
        <f>Ocorrências!G4647</f>
        <v>0</v>
      </c>
      <c r="B4651" s="136">
        <f>Ocorrências!B4647</f>
        <v>0</v>
      </c>
      <c r="C4651" s="136">
        <f>Ocorrências!C4647</f>
        <v>0</v>
      </c>
      <c r="D4651" s="136">
        <f>Ocorrências!D4647</f>
        <v>0</v>
      </c>
      <c r="E4651" s="136">
        <f>Ocorrências!E4647</f>
        <v>0</v>
      </c>
      <c r="F4651" s="136">
        <f>Ocorrências!F4647</f>
        <v>0</v>
      </c>
      <c r="G4651" s="135">
        <f>Ocorrências!A4647</f>
        <v>0</v>
      </c>
      <c r="H4651" s="136">
        <f>Ocorrências!H4647</f>
        <v>0</v>
      </c>
    </row>
    <row r="4652" spans="1:8" x14ac:dyDescent="0.2">
      <c r="A4652" s="156">
        <f>Ocorrências!G4648</f>
        <v>0</v>
      </c>
      <c r="B4652" s="136">
        <f>Ocorrências!B4648</f>
        <v>0</v>
      </c>
      <c r="C4652" s="136">
        <f>Ocorrências!C4648</f>
        <v>0</v>
      </c>
      <c r="D4652" s="136">
        <f>Ocorrências!D4648</f>
        <v>0</v>
      </c>
      <c r="E4652" s="136">
        <f>Ocorrências!E4648</f>
        <v>0</v>
      </c>
      <c r="F4652" s="136">
        <f>Ocorrências!F4648</f>
        <v>0</v>
      </c>
      <c r="G4652" s="135">
        <f>Ocorrências!A4648</f>
        <v>0</v>
      </c>
      <c r="H4652" s="136">
        <f>Ocorrências!H4648</f>
        <v>0</v>
      </c>
    </row>
    <row r="4653" spans="1:8" x14ac:dyDescent="0.2">
      <c r="A4653" s="156">
        <f>Ocorrências!G4649</f>
        <v>0</v>
      </c>
      <c r="B4653" s="136">
        <f>Ocorrências!B4649</f>
        <v>0</v>
      </c>
      <c r="C4653" s="136">
        <f>Ocorrências!C4649</f>
        <v>0</v>
      </c>
      <c r="D4653" s="136">
        <f>Ocorrências!D4649</f>
        <v>0</v>
      </c>
      <c r="E4653" s="136">
        <f>Ocorrências!E4649</f>
        <v>0</v>
      </c>
      <c r="F4653" s="136">
        <f>Ocorrências!F4649</f>
        <v>0</v>
      </c>
      <c r="G4653" s="135">
        <f>Ocorrências!A4649</f>
        <v>0</v>
      </c>
      <c r="H4653" s="136">
        <f>Ocorrências!H4649</f>
        <v>0</v>
      </c>
    </row>
    <row r="4654" spans="1:8" x14ac:dyDescent="0.2">
      <c r="A4654" s="156">
        <f>Ocorrências!G4650</f>
        <v>0</v>
      </c>
      <c r="B4654" s="136">
        <f>Ocorrências!B4650</f>
        <v>0</v>
      </c>
      <c r="C4654" s="136">
        <f>Ocorrências!C4650</f>
        <v>0</v>
      </c>
      <c r="D4654" s="136">
        <f>Ocorrências!D4650</f>
        <v>0</v>
      </c>
      <c r="E4654" s="136">
        <f>Ocorrências!E4650</f>
        <v>0</v>
      </c>
      <c r="F4654" s="136">
        <f>Ocorrências!F4650</f>
        <v>0</v>
      </c>
      <c r="G4654" s="135">
        <f>Ocorrências!A4650</f>
        <v>0</v>
      </c>
      <c r="H4654" s="136">
        <f>Ocorrências!H4650</f>
        <v>0</v>
      </c>
    </row>
    <row r="4655" spans="1:8" x14ac:dyDescent="0.2">
      <c r="A4655" s="156">
        <f>Ocorrências!G4651</f>
        <v>0</v>
      </c>
      <c r="B4655" s="136">
        <f>Ocorrências!B4651</f>
        <v>0</v>
      </c>
      <c r="C4655" s="136">
        <f>Ocorrências!C4651</f>
        <v>0</v>
      </c>
      <c r="D4655" s="136">
        <f>Ocorrências!D4651</f>
        <v>0</v>
      </c>
      <c r="E4655" s="136">
        <f>Ocorrências!E4651</f>
        <v>0</v>
      </c>
      <c r="F4655" s="136">
        <f>Ocorrências!F4651</f>
        <v>0</v>
      </c>
      <c r="G4655" s="135">
        <f>Ocorrências!A4651</f>
        <v>0</v>
      </c>
      <c r="H4655" s="136">
        <f>Ocorrências!H4651</f>
        <v>0</v>
      </c>
    </row>
    <row r="4656" spans="1:8" x14ac:dyDescent="0.2">
      <c r="A4656" s="156">
        <f>Ocorrências!G4652</f>
        <v>0</v>
      </c>
      <c r="B4656" s="136">
        <f>Ocorrências!B4652</f>
        <v>0</v>
      </c>
      <c r="C4656" s="136">
        <f>Ocorrências!C4652</f>
        <v>0</v>
      </c>
      <c r="D4656" s="136">
        <f>Ocorrências!D4652</f>
        <v>0</v>
      </c>
      <c r="E4656" s="136">
        <f>Ocorrências!E4652</f>
        <v>0</v>
      </c>
      <c r="F4656" s="136">
        <f>Ocorrências!F4652</f>
        <v>0</v>
      </c>
      <c r="G4656" s="135">
        <f>Ocorrências!A4652</f>
        <v>0</v>
      </c>
      <c r="H4656" s="136">
        <f>Ocorrências!H4652</f>
        <v>0</v>
      </c>
    </row>
    <row r="4657" spans="1:8" x14ac:dyDescent="0.2">
      <c r="A4657" s="156">
        <f>Ocorrências!G4653</f>
        <v>0</v>
      </c>
      <c r="B4657" s="136">
        <f>Ocorrências!B4653</f>
        <v>0</v>
      </c>
      <c r="C4657" s="136">
        <f>Ocorrências!C4653</f>
        <v>0</v>
      </c>
      <c r="D4657" s="136">
        <f>Ocorrências!D4653</f>
        <v>0</v>
      </c>
      <c r="E4657" s="136">
        <f>Ocorrências!E4653</f>
        <v>0</v>
      </c>
      <c r="F4657" s="136">
        <f>Ocorrências!F4653</f>
        <v>0</v>
      </c>
      <c r="G4657" s="135">
        <f>Ocorrências!A4653</f>
        <v>0</v>
      </c>
      <c r="H4657" s="136">
        <f>Ocorrências!H4653</f>
        <v>0</v>
      </c>
    </row>
    <row r="4658" spans="1:8" x14ac:dyDescent="0.2">
      <c r="A4658" s="156">
        <f>Ocorrências!G4654</f>
        <v>0</v>
      </c>
      <c r="B4658" s="136">
        <f>Ocorrências!B4654</f>
        <v>0</v>
      </c>
      <c r="C4658" s="136">
        <f>Ocorrências!C4654</f>
        <v>0</v>
      </c>
      <c r="D4658" s="136">
        <f>Ocorrências!D4654</f>
        <v>0</v>
      </c>
      <c r="E4658" s="136">
        <f>Ocorrências!E4654</f>
        <v>0</v>
      </c>
      <c r="F4658" s="136">
        <f>Ocorrências!F4654</f>
        <v>0</v>
      </c>
      <c r="G4658" s="135">
        <f>Ocorrências!A4654</f>
        <v>0</v>
      </c>
      <c r="H4658" s="136">
        <f>Ocorrências!H4654</f>
        <v>0</v>
      </c>
    </row>
    <row r="4659" spans="1:8" x14ac:dyDescent="0.2">
      <c r="A4659" s="156">
        <f>Ocorrências!G4655</f>
        <v>0</v>
      </c>
      <c r="B4659" s="136">
        <f>Ocorrências!B4655</f>
        <v>0</v>
      </c>
      <c r="C4659" s="136">
        <f>Ocorrências!C4655</f>
        <v>0</v>
      </c>
      <c r="D4659" s="136">
        <f>Ocorrências!D4655</f>
        <v>0</v>
      </c>
      <c r="E4659" s="136">
        <f>Ocorrências!E4655</f>
        <v>0</v>
      </c>
      <c r="F4659" s="136">
        <f>Ocorrências!F4655</f>
        <v>0</v>
      </c>
      <c r="G4659" s="135">
        <f>Ocorrências!A4655</f>
        <v>0</v>
      </c>
      <c r="H4659" s="136">
        <f>Ocorrências!H4655</f>
        <v>0</v>
      </c>
    </row>
    <row r="4660" spans="1:8" x14ac:dyDescent="0.2">
      <c r="A4660" s="156">
        <f>Ocorrências!G4656</f>
        <v>0</v>
      </c>
      <c r="B4660" s="136">
        <f>Ocorrências!B4656</f>
        <v>0</v>
      </c>
      <c r="C4660" s="136">
        <f>Ocorrências!C4656</f>
        <v>0</v>
      </c>
      <c r="D4660" s="136">
        <f>Ocorrências!D4656</f>
        <v>0</v>
      </c>
      <c r="E4660" s="136">
        <f>Ocorrências!E4656</f>
        <v>0</v>
      </c>
      <c r="F4660" s="136">
        <f>Ocorrências!F4656</f>
        <v>0</v>
      </c>
      <c r="G4660" s="135">
        <f>Ocorrências!A4656</f>
        <v>0</v>
      </c>
      <c r="H4660" s="136">
        <f>Ocorrências!H4656</f>
        <v>0</v>
      </c>
    </row>
    <row r="4661" spans="1:8" x14ac:dyDescent="0.2">
      <c r="A4661" s="156">
        <f>Ocorrências!G4657</f>
        <v>0</v>
      </c>
      <c r="B4661" s="136">
        <f>Ocorrências!B4657</f>
        <v>0</v>
      </c>
      <c r="C4661" s="136">
        <f>Ocorrências!C4657</f>
        <v>0</v>
      </c>
      <c r="D4661" s="136">
        <f>Ocorrências!D4657</f>
        <v>0</v>
      </c>
      <c r="E4661" s="136">
        <f>Ocorrências!E4657</f>
        <v>0</v>
      </c>
      <c r="F4661" s="136">
        <f>Ocorrências!F4657</f>
        <v>0</v>
      </c>
      <c r="G4661" s="135">
        <f>Ocorrências!A4657</f>
        <v>0</v>
      </c>
      <c r="H4661" s="136">
        <f>Ocorrências!H4657</f>
        <v>0</v>
      </c>
    </row>
    <row r="4662" spans="1:8" x14ac:dyDescent="0.2">
      <c r="A4662" s="156">
        <f>Ocorrências!G4658</f>
        <v>0</v>
      </c>
      <c r="B4662" s="136">
        <f>Ocorrências!B4658</f>
        <v>0</v>
      </c>
      <c r="C4662" s="136">
        <f>Ocorrências!C4658</f>
        <v>0</v>
      </c>
      <c r="D4662" s="136">
        <f>Ocorrências!D4658</f>
        <v>0</v>
      </c>
      <c r="E4662" s="136">
        <f>Ocorrências!E4658</f>
        <v>0</v>
      </c>
      <c r="F4662" s="136">
        <f>Ocorrências!F4658</f>
        <v>0</v>
      </c>
      <c r="G4662" s="135">
        <f>Ocorrências!A4658</f>
        <v>0</v>
      </c>
      <c r="H4662" s="136">
        <f>Ocorrências!H4658</f>
        <v>0</v>
      </c>
    </row>
    <row r="4663" spans="1:8" x14ac:dyDescent="0.2">
      <c r="A4663" s="156">
        <f>Ocorrências!G4659</f>
        <v>0</v>
      </c>
      <c r="B4663" s="136">
        <f>Ocorrências!B4659</f>
        <v>0</v>
      </c>
      <c r="C4663" s="136">
        <f>Ocorrências!C4659</f>
        <v>0</v>
      </c>
      <c r="D4663" s="136">
        <f>Ocorrências!D4659</f>
        <v>0</v>
      </c>
      <c r="E4663" s="136">
        <f>Ocorrências!E4659</f>
        <v>0</v>
      </c>
      <c r="F4663" s="136">
        <f>Ocorrências!F4659</f>
        <v>0</v>
      </c>
      <c r="G4663" s="135">
        <f>Ocorrências!A4659</f>
        <v>0</v>
      </c>
      <c r="H4663" s="136">
        <f>Ocorrências!H4659</f>
        <v>0</v>
      </c>
    </row>
    <row r="4664" spans="1:8" x14ac:dyDescent="0.2">
      <c r="A4664" s="156">
        <f>Ocorrências!G4660</f>
        <v>0</v>
      </c>
      <c r="B4664" s="136">
        <f>Ocorrências!B4660</f>
        <v>0</v>
      </c>
      <c r="C4664" s="136">
        <f>Ocorrências!C4660</f>
        <v>0</v>
      </c>
      <c r="D4664" s="136">
        <f>Ocorrências!D4660</f>
        <v>0</v>
      </c>
      <c r="E4664" s="136">
        <f>Ocorrências!E4660</f>
        <v>0</v>
      </c>
      <c r="F4664" s="136">
        <f>Ocorrências!F4660</f>
        <v>0</v>
      </c>
      <c r="G4664" s="135">
        <f>Ocorrências!A4660</f>
        <v>0</v>
      </c>
      <c r="H4664" s="136">
        <f>Ocorrências!H4660</f>
        <v>0</v>
      </c>
    </row>
    <row r="4665" spans="1:8" x14ac:dyDescent="0.2">
      <c r="A4665" s="156">
        <f>Ocorrências!G4661</f>
        <v>0</v>
      </c>
      <c r="B4665" s="136">
        <f>Ocorrências!B4661</f>
        <v>0</v>
      </c>
      <c r="C4665" s="136">
        <f>Ocorrências!C4661</f>
        <v>0</v>
      </c>
      <c r="D4665" s="136">
        <f>Ocorrências!D4661</f>
        <v>0</v>
      </c>
      <c r="E4665" s="136">
        <f>Ocorrências!E4661</f>
        <v>0</v>
      </c>
      <c r="F4665" s="136">
        <f>Ocorrências!F4661</f>
        <v>0</v>
      </c>
      <c r="G4665" s="135">
        <f>Ocorrências!A4661</f>
        <v>0</v>
      </c>
      <c r="H4665" s="136">
        <f>Ocorrências!H4661</f>
        <v>0</v>
      </c>
    </row>
    <row r="4666" spans="1:8" x14ac:dyDescent="0.2">
      <c r="A4666" s="156">
        <f>Ocorrências!G4662</f>
        <v>0</v>
      </c>
      <c r="B4666" s="136">
        <f>Ocorrências!B4662</f>
        <v>0</v>
      </c>
      <c r="C4666" s="136">
        <f>Ocorrências!C4662</f>
        <v>0</v>
      </c>
      <c r="D4666" s="136">
        <f>Ocorrências!D4662</f>
        <v>0</v>
      </c>
      <c r="E4666" s="136">
        <f>Ocorrências!E4662</f>
        <v>0</v>
      </c>
      <c r="F4666" s="136">
        <f>Ocorrências!F4662</f>
        <v>0</v>
      </c>
      <c r="G4666" s="135">
        <f>Ocorrências!A4662</f>
        <v>0</v>
      </c>
      <c r="H4666" s="136">
        <f>Ocorrências!H4662</f>
        <v>0</v>
      </c>
    </row>
    <row r="4667" spans="1:8" x14ac:dyDescent="0.2">
      <c r="A4667" s="156">
        <f>Ocorrências!G4663</f>
        <v>0</v>
      </c>
      <c r="B4667" s="136">
        <f>Ocorrências!B4663</f>
        <v>0</v>
      </c>
      <c r="C4667" s="136">
        <f>Ocorrências!C4663</f>
        <v>0</v>
      </c>
      <c r="D4667" s="136">
        <f>Ocorrências!D4663</f>
        <v>0</v>
      </c>
      <c r="E4667" s="136">
        <f>Ocorrências!E4663</f>
        <v>0</v>
      </c>
      <c r="F4667" s="136">
        <f>Ocorrências!F4663</f>
        <v>0</v>
      </c>
      <c r="G4667" s="135">
        <f>Ocorrências!A4663</f>
        <v>0</v>
      </c>
      <c r="H4667" s="136">
        <f>Ocorrências!H4663</f>
        <v>0</v>
      </c>
    </row>
    <row r="4668" spans="1:8" x14ac:dyDescent="0.2">
      <c r="A4668" s="156">
        <f>Ocorrências!G4664</f>
        <v>0</v>
      </c>
      <c r="B4668" s="136">
        <f>Ocorrências!B4664</f>
        <v>0</v>
      </c>
      <c r="C4668" s="136">
        <f>Ocorrências!C4664</f>
        <v>0</v>
      </c>
      <c r="D4668" s="136">
        <f>Ocorrências!D4664</f>
        <v>0</v>
      </c>
      <c r="E4668" s="136">
        <f>Ocorrências!E4664</f>
        <v>0</v>
      </c>
      <c r="F4668" s="136">
        <f>Ocorrências!F4664</f>
        <v>0</v>
      </c>
      <c r="G4668" s="135">
        <f>Ocorrências!A4664</f>
        <v>0</v>
      </c>
      <c r="H4668" s="136">
        <f>Ocorrências!H4664</f>
        <v>0</v>
      </c>
    </row>
    <row r="4669" spans="1:8" x14ac:dyDescent="0.2">
      <c r="A4669" s="156">
        <f>Ocorrências!G4665</f>
        <v>0</v>
      </c>
      <c r="B4669" s="136">
        <f>Ocorrências!B4665</f>
        <v>0</v>
      </c>
      <c r="C4669" s="136">
        <f>Ocorrências!C4665</f>
        <v>0</v>
      </c>
      <c r="D4669" s="136">
        <f>Ocorrências!D4665</f>
        <v>0</v>
      </c>
      <c r="E4669" s="136">
        <f>Ocorrências!E4665</f>
        <v>0</v>
      </c>
      <c r="F4669" s="136">
        <f>Ocorrências!F4665</f>
        <v>0</v>
      </c>
      <c r="G4669" s="135">
        <f>Ocorrências!A4665</f>
        <v>0</v>
      </c>
      <c r="H4669" s="136">
        <f>Ocorrências!H4665</f>
        <v>0</v>
      </c>
    </row>
    <row r="4670" spans="1:8" x14ac:dyDescent="0.2">
      <c r="A4670" s="156">
        <f>Ocorrências!G4666</f>
        <v>0</v>
      </c>
      <c r="B4670" s="136">
        <f>Ocorrências!B4666</f>
        <v>0</v>
      </c>
      <c r="C4670" s="136">
        <f>Ocorrências!C4666</f>
        <v>0</v>
      </c>
      <c r="D4670" s="136">
        <f>Ocorrências!D4666</f>
        <v>0</v>
      </c>
      <c r="E4670" s="136">
        <f>Ocorrências!E4666</f>
        <v>0</v>
      </c>
      <c r="F4670" s="136">
        <f>Ocorrências!F4666</f>
        <v>0</v>
      </c>
      <c r="G4670" s="135">
        <f>Ocorrências!A4666</f>
        <v>0</v>
      </c>
      <c r="H4670" s="136">
        <f>Ocorrências!H4666</f>
        <v>0</v>
      </c>
    </row>
    <row r="4671" spans="1:8" x14ac:dyDescent="0.2">
      <c r="A4671" s="156">
        <f>Ocorrências!G4667</f>
        <v>0</v>
      </c>
      <c r="B4671" s="136">
        <f>Ocorrências!B4667</f>
        <v>0</v>
      </c>
      <c r="C4671" s="136">
        <f>Ocorrências!C4667</f>
        <v>0</v>
      </c>
      <c r="D4671" s="136">
        <f>Ocorrências!D4667</f>
        <v>0</v>
      </c>
      <c r="E4671" s="136">
        <f>Ocorrências!E4667</f>
        <v>0</v>
      </c>
      <c r="F4671" s="136">
        <f>Ocorrências!F4667</f>
        <v>0</v>
      </c>
      <c r="G4671" s="135">
        <f>Ocorrências!A4667</f>
        <v>0</v>
      </c>
      <c r="H4671" s="136">
        <f>Ocorrências!H4667</f>
        <v>0</v>
      </c>
    </row>
    <row r="4672" spans="1:8" x14ac:dyDescent="0.2">
      <c r="A4672" s="156">
        <f>Ocorrências!G4668</f>
        <v>0</v>
      </c>
      <c r="B4672" s="136">
        <f>Ocorrências!B4668</f>
        <v>0</v>
      </c>
      <c r="C4672" s="136">
        <f>Ocorrências!C4668</f>
        <v>0</v>
      </c>
      <c r="D4672" s="136">
        <f>Ocorrências!D4668</f>
        <v>0</v>
      </c>
      <c r="E4672" s="136">
        <f>Ocorrências!E4668</f>
        <v>0</v>
      </c>
      <c r="F4672" s="136">
        <f>Ocorrências!F4668</f>
        <v>0</v>
      </c>
      <c r="G4672" s="135">
        <f>Ocorrências!A4668</f>
        <v>0</v>
      </c>
      <c r="H4672" s="136">
        <f>Ocorrências!H4668</f>
        <v>0</v>
      </c>
    </row>
    <row r="4673" spans="1:8" x14ac:dyDescent="0.2">
      <c r="A4673" s="156">
        <f>Ocorrências!G4669</f>
        <v>0</v>
      </c>
      <c r="B4673" s="136">
        <f>Ocorrências!B4669</f>
        <v>0</v>
      </c>
      <c r="C4673" s="136">
        <f>Ocorrências!C4669</f>
        <v>0</v>
      </c>
      <c r="D4673" s="136">
        <f>Ocorrências!D4669</f>
        <v>0</v>
      </c>
      <c r="E4673" s="136">
        <f>Ocorrências!E4669</f>
        <v>0</v>
      </c>
      <c r="F4673" s="136">
        <f>Ocorrências!F4669</f>
        <v>0</v>
      </c>
      <c r="G4673" s="135">
        <f>Ocorrências!A4669</f>
        <v>0</v>
      </c>
      <c r="H4673" s="136">
        <f>Ocorrências!H4669</f>
        <v>0</v>
      </c>
    </row>
    <row r="4674" spans="1:8" x14ac:dyDescent="0.2">
      <c r="A4674" s="156">
        <f>Ocorrências!G4670</f>
        <v>0</v>
      </c>
      <c r="B4674" s="136">
        <f>Ocorrências!B4670</f>
        <v>0</v>
      </c>
      <c r="C4674" s="136">
        <f>Ocorrências!C4670</f>
        <v>0</v>
      </c>
      <c r="D4674" s="136">
        <f>Ocorrências!D4670</f>
        <v>0</v>
      </c>
      <c r="E4674" s="136">
        <f>Ocorrências!E4670</f>
        <v>0</v>
      </c>
      <c r="F4674" s="136">
        <f>Ocorrências!F4670</f>
        <v>0</v>
      </c>
      <c r="G4674" s="135">
        <f>Ocorrências!A4670</f>
        <v>0</v>
      </c>
      <c r="H4674" s="136">
        <f>Ocorrências!H4670</f>
        <v>0</v>
      </c>
    </row>
    <row r="4675" spans="1:8" x14ac:dyDescent="0.2">
      <c r="A4675" s="156">
        <f>Ocorrências!G4671</f>
        <v>0</v>
      </c>
      <c r="B4675" s="136">
        <f>Ocorrências!B4671</f>
        <v>0</v>
      </c>
      <c r="C4675" s="136">
        <f>Ocorrências!C4671</f>
        <v>0</v>
      </c>
      <c r="D4675" s="136">
        <f>Ocorrências!D4671</f>
        <v>0</v>
      </c>
      <c r="E4675" s="136">
        <f>Ocorrências!E4671</f>
        <v>0</v>
      </c>
      <c r="F4675" s="136">
        <f>Ocorrências!F4671</f>
        <v>0</v>
      </c>
      <c r="G4675" s="135">
        <f>Ocorrências!A4671</f>
        <v>0</v>
      </c>
      <c r="H4675" s="136">
        <f>Ocorrências!H4671</f>
        <v>0</v>
      </c>
    </row>
    <row r="4676" spans="1:8" x14ac:dyDescent="0.2">
      <c r="A4676" s="156">
        <f>Ocorrências!G4672</f>
        <v>0</v>
      </c>
      <c r="B4676" s="136">
        <f>Ocorrências!B4672</f>
        <v>0</v>
      </c>
      <c r="C4676" s="136">
        <f>Ocorrências!C4672</f>
        <v>0</v>
      </c>
      <c r="D4676" s="136">
        <f>Ocorrências!D4672</f>
        <v>0</v>
      </c>
      <c r="E4676" s="136">
        <f>Ocorrências!E4672</f>
        <v>0</v>
      </c>
      <c r="F4676" s="136">
        <f>Ocorrências!F4672</f>
        <v>0</v>
      </c>
      <c r="G4676" s="135">
        <f>Ocorrências!A4672</f>
        <v>0</v>
      </c>
      <c r="H4676" s="136">
        <f>Ocorrências!H4672</f>
        <v>0</v>
      </c>
    </row>
    <row r="4677" spans="1:8" x14ac:dyDescent="0.2">
      <c r="A4677" s="156">
        <f>Ocorrências!G4673</f>
        <v>0</v>
      </c>
      <c r="B4677" s="136">
        <f>Ocorrências!B4673</f>
        <v>0</v>
      </c>
      <c r="C4677" s="136">
        <f>Ocorrências!C4673</f>
        <v>0</v>
      </c>
      <c r="D4677" s="136">
        <f>Ocorrências!D4673</f>
        <v>0</v>
      </c>
      <c r="E4677" s="136">
        <f>Ocorrências!E4673</f>
        <v>0</v>
      </c>
      <c r="F4677" s="136">
        <f>Ocorrências!F4673</f>
        <v>0</v>
      </c>
      <c r="G4677" s="135">
        <f>Ocorrências!A4673</f>
        <v>0</v>
      </c>
      <c r="H4677" s="136">
        <f>Ocorrências!H4673</f>
        <v>0</v>
      </c>
    </row>
    <row r="4678" spans="1:8" x14ac:dyDescent="0.2">
      <c r="A4678" s="156">
        <f>Ocorrências!G4674</f>
        <v>0</v>
      </c>
      <c r="B4678" s="136">
        <f>Ocorrências!B4674</f>
        <v>0</v>
      </c>
      <c r="C4678" s="136">
        <f>Ocorrências!C4674</f>
        <v>0</v>
      </c>
      <c r="D4678" s="136">
        <f>Ocorrências!D4674</f>
        <v>0</v>
      </c>
      <c r="E4678" s="136">
        <f>Ocorrências!E4674</f>
        <v>0</v>
      </c>
      <c r="F4678" s="136">
        <f>Ocorrências!F4674</f>
        <v>0</v>
      </c>
      <c r="G4678" s="135">
        <f>Ocorrências!A4674</f>
        <v>0</v>
      </c>
      <c r="H4678" s="136">
        <f>Ocorrências!H4674</f>
        <v>0</v>
      </c>
    </row>
    <row r="4679" spans="1:8" x14ac:dyDescent="0.2">
      <c r="A4679" s="156">
        <f>Ocorrências!G4675</f>
        <v>0</v>
      </c>
      <c r="B4679" s="136">
        <f>Ocorrências!B4675</f>
        <v>0</v>
      </c>
      <c r="C4679" s="136">
        <f>Ocorrências!C4675</f>
        <v>0</v>
      </c>
      <c r="D4679" s="136">
        <f>Ocorrências!D4675</f>
        <v>0</v>
      </c>
      <c r="E4679" s="136">
        <f>Ocorrências!E4675</f>
        <v>0</v>
      </c>
      <c r="F4679" s="136">
        <f>Ocorrências!F4675</f>
        <v>0</v>
      </c>
      <c r="G4679" s="135">
        <f>Ocorrências!A4675</f>
        <v>0</v>
      </c>
      <c r="H4679" s="136">
        <f>Ocorrências!H4675</f>
        <v>0</v>
      </c>
    </row>
    <row r="4680" spans="1:8" x14ac:dyDescent="0.2">
      <c r="A4680" s="156">
        <f>Ocorrências!G4676</f>
        <v>0</v>
      </c>
      <c r="B4680" s="136">
        <f>Ocorrências!B4676</f>
        <v>0</v>
      </c>
      <c r="C4680" s="136">
        <f>Ocorrências!C4676</f>
        <v>0</v>
      </c>
      <c r="D4680" s="136">
        <f>Ocorrências!D4676</f>
        <v>0</v>
      </c>
      <c r="E4680" s="136">
        <f>Ocorrências!E4676</f>
        <v>0</v>
      </c>
      <c r="F4680" s="136">
        <f>Ocorrências!F4676</f>
        <v>0</v>
      </c>
      <c r="G4680" s="135">
        <f>Ocorrências!A4676</f>
        <v>0</v>
      </c>
      <c r="H4680" s="136">
        <f>Ocorrências!H4676</f>
        <v>0</v>
      </c>
    </row>
    <row r="4681" spans="1:8" x14ac:dyDescent="0.2">
      <c r="A4681" s="156">
        <f>Ocorrências!G4677</f>
        <v>0</v>
      </c>
      <c r="B4681" s="136">
        <f>Ocorrências!B4677</f>
        <v>0</v>
      </c>
      <c r="C4681" s="136">
        <f>Ocorrências!C4677</f>
        <v>0</v>
      </c>
      <c r="D4681" s="136">
        <f>Ocorrências!D4677</f>
        <v>0</v>
      </c>
      <c r="E4681" s="136">
        <f>Ocorrências!E4677</f>
        <v>0</v>
      </c>
      <c r="F4681" s="136">
        <f>Ocorrências!F4677</f>
        <v>0</v>
      </c>
      <c r="G4681" s="135">
        <f>Ocorrências!A4677</f>
        <v>0</v>
      </c>
      <c r="H4681" s="136">
        <f>Ocorrências!H4677</f>
        <v>0</v>
      </c>
    </row>
    <row r="4682" spans="1:8" x14ac:dyDescent="0.2">
      <c r="A4682" s="156">
        <f>Ocorrências!G4678</f>
        <v>0</v>
      </c>
      <c r="B4682" s="136">
        <f>Ocorrências!B4678</f>
        <v>0</v>
      </c>
      <c r="C4682" s="136">
        <f>Ocorrências!C4678</f>
        <v>0</v>
      </c>
      <c r="D4682" s="136">
        <f>Ocorrências!D4678</f>
        <v>0</v>
      </c>
      <c r="E4682" s="136">
        <f>Ocorrências!E4678</f>
        <v>0</v>
      </c>
      <c r="F4682" s="136">
        <f>Ocorrências!F4678</f>
        <v>0</v>
      </c>
      <c r="G4682" s="135">
        <f>Ocorrências!A4678</f>
        <v>0</v>
      </c>
      <c r="H4682" s="136">
        <f>Ocorrências!H4678</f>
        <v>0</v>
      </c>
    </row>
    <row r="4683" spans="1:8" x14ac:dyDescent="0.2">
      <c r="A4683" s="156">
        <f>Ocorrências!G4679</f>
        <v>0</v>
      </c>
      <c r="B4683" s="136">
        <f>Ocorrências!B4679</f>
        <v>0</v>
      </c>
      <c r="C4683" s="136">
        <f>Ocorrências!C4679</f>
        <v>0</v>
      </c>
      <c r="D4683" s="136">
        <f>Ocorrências!D4679</f>
        <v>0</v>
      </c>
      <c r="E4683" s="136">
        <f>Ocorrências!E4679</f>
        <v>0</v>
      </c>
      <c r="F4683" s="136">
        <f>Ocorrências!F4679</f>
        <v>0</v>
      </c>
      <c r="G4683" s="135">
        <f>Ocorrências!A4679</f>
        <v>0</v>
      </c>
      <c r="H4683" s="136">
        <f>Ocorrências!H4679</f>
        <v>0</v>
      </c>
    </row>
    <row r="4684" spans="1:8" x14ac:dyDescent="0.2">
      <c r="A4684" s="156">
        <f>Ocorrências!G4680</f>
        <v>0</v>
      </c>
      <c r="B4684" s="136">
        <f>Ocorrências!B4680</f>
        <v>0</v>
      </c>
      <c r="C4684" s="136">
        <f>Ocorrências!C4680</f>
        <v>0</v>
      </c>
      <c r="D4684" s="136">
        <f>Ocorrências!D4680</f>
        <v>0</v>
      </c>
      <c r="E4684" s="136">
        <f>Ocorrências!E4680</f>
        <v>0</v>
      </c>
      <c r="F4684" s="136">
        <f>Ocorrências!F4680</f>
        <v>0</v>
      </c>
      <c r="G4684" s="135">
        <f>Ocorrências!A4680</f>
        <v>0</v>
      </c>
      <c r="H4684" s="136">
        <f>Ocorrências!H4680</f>
        <v>0</v>
      </c>
    </row>
    <row r="4685" spans="1:8" x14ac:dyDescent="0.2">
      <c r="A4685" s="156">
        <f>Ocorrências!G4681</f>
        <v>0</v>
      </c>
      <c r="B4685" s="136">
        <f>Ocorrências!B4681</f>
        <v>0</v>
      </c>
      <c r="C4685" s="136">
        <f>Ocorrências!C4681</f>
        <v>0</v>
      </c>
      <c r="D4685" s="136">
        <f>Ocorrências!D4681</f>
        <v>0</v>
      </c>
      <c r="E4685" s="136">
        <f>Ocorrências!E4681</f>
        <v>0</v>
      </c>
      <c r="F4685" s="136">
        <f>Ocorrências!F4681</f>
        <v>0</v>
      </c>
      <c r="G4685" s="135">
        <f>Ocorrências!A4681</f>
        <v>0</v>
      </c>
      <c r="H4685" s="136">
        <f>Ocorrências!H4681</f>
        <v>0</v>
      </c>
    </row>
    <row r="4686" spans="1:8" x14ac:dyDescent="0.2">
      <c r="A4686" s="156">
        <f>Ocorrências!G4682</f>
        <v>0</v>
      </c>
      <c r="B4686" s="136">
        <f>Ocorrências!B4682</f>
        <v>0</v>
      </c>
      <c r="C4686" s="136">
        <f>Ocorrências!C4682</f>
        <v>0</v>
      </c>
      <c r="D4686" s="136">
        <f>Ocorrências!D4682</f>
        <v>0</v>
      </c>
      <c r="E4686" s="136">
        <f>Ocorrências!E4682</f>
        <v>0</v>
      </c>
      <c r="F4686" s="136">
        <f>Ocorrências!F4682</f>
        <v>0</v>
      </c>
      <c r="G4686" s="135">
        <f>Ocorrências!A4682</f>
        <v>0</v>
      </c>
      <c r="H4686" s="136">
        <f>Ocorrências!H4682</f>
        <v>0</v>
      </c>
    </row>
    <row r="4687" spans="1:8" x14ac:dyDescent="0.2">
      <c r="A4687" s="156">
        <f>Ocorrências!G4683</f>
        <v>0</v>
      </c>
      <c r="B4687" s="136">
        <f>Ocorrências!B4683</f>
        <v>0</v>
      </c>
      <c r="C4687" s="136">
        <f>Ocorrências!C4683</f>
        <v>0</v>
      </c>
      <c r="D4687" s="136">
        <f>Ocorrências!D4683</f>
        <v>0</v>
      </c>
      <c r="E4687" s="136">
        <f>Ocorrências!E4683</f>
        <v>0</v>
      </c>
      <c r="F4687" s="136">
        <f>Ocorrências!F4683</f>
        <v>0</v>
      </c>
      <c r="G4687" s="135">
        <f>Ocorrências!A4683</f>
        <v>0</v>
      </c>
      <c r="H4687" s="136">
        <f>Ocorrências!H4683</f>
        <v>0</v>
      </c>
    </row>
    <row r="4688" spans="1:8" x14ac:dyDescent="0.2">
      <c r="A4688" s="156">
        <f>Ocorrências!G4684</f>
        <v>0</v>
      </c>
      <c r="B4688" s="136">
        <f>Ocorrências!B4684</f>
        <v>0</v>
      </c>
      <c r="C4688" s="136">
        <f>Ocorrências!C4684</f>
        <v>0</v>
      </c>
      <c r="D4688" s="136">
        <f>Ocorrências!D4684</f>
        <v>0</v>
      </c>
      <c r="E4688" s="136">
        <f>Ocorrências!E4684</f>
        <v>0</v>
      </c>
      <c r="F4688" s="136">
        <f>Ocorrências!F4684</f>
        <v>0</v>
      </c>
      <c r="G4688" s="135">
        <f>Ocorrências!A4684</f>
        <v>0</v>
      </c>
      <c r="H4688" s="136">
        <f>Ocorrências!H4684</f>
        <v>0</v>
      </c>
    </row>
    <row r="4689" spans="1:8" x14ac:dyDescent="0.2">
      <c r="A4689" s="156">
        <f>Ocorrências!G4685</f>
        <v>0</v>
      </c>
      <c r="B4689" s="136">
        <f>Ocorrências!B4685</f>
        <v>0</v>
      </c>
      <c r="C4689" s="136">
        <f>Ocorrências!C4685</f>
        <v>0</v>
      </c>
      <c r="D4689" s="136">
        <f>Ocorrências!D4685</f>
        <v>0</v>
      </c>
      <c r="E4689" s="136">
        <f>Ocorrências!E4685</f>
        <v>0</v>
      </c>
      <c r="F4689" s="136">
        <f>Ocorrências!F4685</f>
        <v>0</v>
      </c>
      <c r="G4689" s="135">
        <f>Ocorrências!A4685</f>
        <v>0</v>
      </c>
      <c r="H4689" s="136">
        <f>Ocorrências!H4685</f>
        <v>0</v>
      </c>
    </row>
    <row r="4690" spans="1:8" x14ac:dyDescent="0.2">
      <c r="A4690" s="156">
        <f>Ocorrências!G4686</f>
        <v>0</v>
      </c>
      <c r="B4690" s="136">
        <f>Ocorrências!B4686</f>
        <v>0</v>
      </c>
      <c r="C4690" s="136">
        <f>Ocorrências!C4686</f>
        <v>0</v>
      </c>
      <c r="D4690" s="136">
        <f>Ocorrências!D4686</f>
        <v>0</v>
      </c>
      <c r="E4690" s="136">
        <f>Ocorrências!E4686</f>
        <v>0</v>
      </c>
      <c r="F4690" s="136">
        <f>Ocorrências!F4686</f>
        <v>0</v>
      </c>
      <c r="G4690" s="135">
        <f>Ocorrências!A4686</f>
        <v>0</v>
      </c>
      <c r="H4690" s="136">
        <f>Ocorrências!H4686</f>
        <v>0</v>
      </c>
    </row>
    <row r="4691" spans="1:8" x14ac:dyDescent="0.2">
      <c r="A4691" s="156">
        <f>Ocorrências!G4687</f>
        <v>0</v>
      </c>
      <c r="B4691" s="136">
        <f>Ocorrências!B4687</f>
        <v>0</v>
      </c>
      <c r="C4691" s="136">
        <f>Ocorrências!C4687</f>
        <v>0</v>
      </c>
      <c r="D4691" s="136">
        <f>Ocorrências!D4687</f>
        <v>0</v>
      </c>
      <c r="E4691" s="136">
        <f>Ocorrências!E4687</f>
        <v>0</v>
      </c>
      <c r="F4691" s="136">
        <f>Ocorrências!F4687</f>
        <v>0</v>
      </c>
      <c r="G4691" s="135">
        <f>Ocorrências!A4687</f>
        <v>0</v>
      </c>
      <c r="H4691" s="136">
        <f>Ocorrências!H4687</f>
        <v>0</v>
      </c>
    </row>
    <row r="4692" spans="1:8" x14ac:dyDescent="0.2">
      <c r="A4692" s="156">
        <f>Ocorrências!G4688</f>
        <v>0</v>
      </c>
      <c r="B4692" s="136">
        <f>Ocorrências!B4688</f>
        <v>0</v>
      </c>
      <c r="C4692" s="136">
        <f>Ocorrências!C4688</f>
        <v>0</v>
      </c>
      <c r="D4692" s="136">
        <f>Ocorrências!D4688</f>
        <v>0</v>
      </c>
      <c r="E4692" s="136">
        <f>Ocorrências!E4688</f>
        <v>0</v>
      </c>
      <c r="F4692" s="136">
        <f>Ocorrências!F4688</f>
        <v>0</v>
      </c>
      <c r="G4692" s="135">
        <f>Ocorrências!A4688</f>
        <v>0</v>
      </c>
      <c r="H4692" s="136">
        <f>Ocorrências!H4688</f>
        <v>0</v>
      </c>
    </row>
    <row r="4693" spans="1:8" x14ac:dyDescent="0.2">
      <c r="A4693" s="156">
        <f>Ocorrências!G4689</f>
        <v>0</v>
      </c>
      <c r="B4693" s="136">
        <f>Ocorrências!B4689</f>
        <v>0</v>
      </c>
      <c r="C4693" s="136">
        <f>Ocorrências!C4689</f>
        <v>0</v>
      </c>
      <c r="D4693" s="136">
        <f>Ocorrências!D4689</f>
        <v>0</v>
      </c>
      <c r="E4693" s="136">
        <f>Ocorrências!E4689</f>
        <v>0</v>
      </c>
      <c r="F4693" s="136">
        <f>Ocorrências!F4689</f>
        <v>0</v>
      </c>
      <c r="G4693" s="135">
        <f>Ocorrências!A4689</f>
        <v>0</v>
      </c>
      <c r="H4693" s="136">
        <f>Ocorrências!H4689</f>
        <v>0</v>
      </c>
    </row>
    <row r="4694" spans="1:8" x14ac:dyDescent="0.2">
      <c r="A4694" s="156">
        <f>Ocorrências!G4690</f>
        <v>0</v>
      </c>
      <c r="B4694" s="136">
        <f>Ocorrências!B4690</f>
        <v>0</v>
      </c>
      <c r="C4694" s="136">
        <f>Ocorrências!C4690</f>
        <v>0</v>
      </c>
      <c r="D4694" s="136">
        <f>Ocorrências!D4690</f>
        <v>0</v>
      </c>
      <c r="E4694" s="136">
        <f>Ocorrências!E4690</f>
        <v>0</v>
      </c>
      <c r="F4694" s="136">
        <f>Ocorrências!F4690</f>
        <v>0</v>
      </c>
      <c r="G4694" s="135">
        <f>Ocorrências!A4690</f>
        <v>0</v>
      </c>
      <c r="H4694" s="136">
        <f>Ocorrências!H4690</f>
        <v>0</v>
      </c>
    </row>
    <row r="4695" spans="1:8" x14ac:dyDescent="0.2">
      <c r="A4695" s="156">
        <f>Ocorrências!G4691</f>
        <v>0</v>
      </c>
      <c r="B4695" s="136">
        <f>Ocorrências!B4691</f>
        <v>0</v>
      </c>
      <c r="C4695" s="136">
        <f>Ocorrências!C4691</f>
        <v>0</v>
      </c>
      <c r="D4695" s="136">
        <f>Ocorrências!D4691</f>
        <v>0</v>
      </c>
      <c r="E4695" s="136">
        <f>Ocorrências!E4691</f>
        <v>0</v>
      </c>
      <c r="F4695" s="136">
        <f>Ocorrências!F4691</f>
        <v>0</v>
      </c>
      <c r="G4695" s="135">
        <f>Ocorrências!A4691</f>
        <v>0</v>
      </c>
      <c r="H4695" s="136">
        <f>Ocorrências!H4691</f>
        <v>0</v>
      </c>
    </row>
    <row r="4696" spans="1:8" x14ac:dyDescent="0.2">
      <c r="A4696" s="156">
        <f>Ocorrências!G4692</f>
        <v>0</v>
      </c>
      <c r="B4696" s="136">
        <f>Ocorrências!B4692</f>
        <v>0</v>
      </c>
      <c r="C4696" s="136">
        <f>Ocorrências!C4692</f>
        <v>0</v>
      </c>
      <c r="D4696" s="136">
        <f>Ocorrências!D4692</f>
        <v>0</v>
      </c>
      <c r="E4696" s="136">
        <f>Ocorrências!E4692</f>
        <v>0</v>
      </c>
      <c r="F4696" s="136">
        <f>Ocorrências!F4692</f>
        <v>0</v>
      </c>
      <c r="G4696" s="135">
        <f>Ocorrências!A4692</f>
        <v>0</v>
      </c>
      <c r="H4696" s="136">
        <f>Ocorrências!H4692</f>
        <v>0</v>
      </c>
    </row>
    <row r="4697" spans="1:8" x14ac:dyDescent="0.2">
      <c r="A4697" s="156">
        <f>Ocorrências!G4693</f>
        <v>0</v>
      </c>
      <c r="B4697" s="136">
        <f>Ocorrências!B4693</f>
        <v>0</v>
      </c>
      <c r="C4697" s="136">
        <f>Ocorrências!C4693</f>
        <v>0</v>
      </c>
      <c r="D4697" s="136">
        <f>Ocorrências!D4693</f>
        <v>0</v>
      </c>
      <c r="E4697" s="136">
        <f>Ocorrências!E4693</f>
        <v>0</v>
      </c>
      <c r="F4697" s="136">
        <f>Ocorrências!F4693</f>
        <v>0</v>
      </c>
      <c r="G4697" s="135">
        <f>Ocorrências!A4693</f>
        <v>0</v>
      </c>
      <c r="H4697" s="136">
        <f>Ocorrências!H4693</f>
        <v>0</v>
      </c>
    </row>
    <row r="4698" spans="1:8" x14ac:dyDescent="0.2">
      <c r="A4698" s="156">
        <f>Ocorrências!G4694</f>
        <v>0</v>
      </c>
      <c r="B4698" s="136">
        <f>Ocorrências!B4694</f>
        <v>0</v>
      </c>
      <c r="C4698" s="136">
        <f>Ocorrências!C4694</f>
        <v>0</v>
      </c>
      <c r="D4698" s="136">
        <f>Ocorrências!D4694</f>
        <v>0</v>
      </c>
      <c r="E4698" s="136">
        <f>Ocorrências!E4694</f>
        <v>0</v>
      </c>
      <c r="F4698" s="136">
        <f>Ocorrências!F4694</f>
        <v>0</v>
      </c>
      <c r="G4698" s="135">
        <f>Ocorrências!A4694</f>
        <v>0</v>
      </c>
      <c r="H4698" s="136">
        <f>Ocorrências!H4694</f>
        <v>0</v>
      </c>
    </row>
    <row r="4699" spans="1:8" x14ac:dyDescent="0.2">
      <c r="A4699" s="156">
        <f>Ocorrências!G4695</f>
        <v>0</v>
      </c>
      <c r="B4699" s="136">
        <f>Ocorrências!B4695</f>
        <v>0</v>
      </c>
      <c r="C4699" s="136">
        <f>Ocorrências!C4695</f>
        <v>0</v>
      </c>
      <c r="D4699" s="136">
        <f>Ocorrências!D4695</f>
        <v>0</v>
      </c>
      <c r="E4699" s="136">
        <f>Ocorrências!E4695</f>
        <v>0</v>
      </c>
      <c r="F4699" s="136">
        <f>Ocorrências!F4695</f>
        <v>0</v>
      </c>
      <c r="G4699" s="135">
        <f>Ocorrências!A4695</f>
        <v>0</v>
      </c>
      <c r="H4699" s="136">
        <f>Ocorrências!H4695</f>
        <v>0</v>
      </c>
    </row>
    <row r="4700" spans="1:8" x14ac:dyDescent="0.2">
      <c r="A4700" s="156">
        <f>Ocorrências!G4696</f>
        <v>0</v>
      </c>
      <c r="B4700" s="136">
        <f>Ocorrências!B4696</f>
        <v>0</v>
      </c>
      <c r="C4700" s="136">
        <f>Ocorrências!C4696</f>
        <v>0</v>
      </c>
      <c r="D4700" s="136">
        <f>Ocorrências!D4696</f>
        <v>0</v>
      </c>
      <c r="E4700" s="136">
        <f>Ocorrências!E4696</f>
        <v>0</v>
      </c>
      <c r="F4700" s="136">
        <f>Ocorrências!F4696</f>
        <v>0</v>
      </c>
      <c r="G4700" s="135">
        <f>Ocorrências!A4696</f>
        <v>0</v>
      </c>
      <c r="H4700" s="136">
        <f>Ocorrências!H4696</f>
        <v>0</v>
      </c>
    </row>
    <row r="4701" spans="1:8" x14ac:dyDescent="0.2">
      <c r="A4701" s="156">
        <f>Ocorrências!G4697</f>
        <v>0</v>
      </c>
      <c r="B4701" s="136">
        <f>Ocorrências!B4697</f>
        <v>0</v>
      </c>
      <c r="C4701" s="136">
        <f>Ocorrências!C4697</f>
        <v>0</v>
      </c>
      <c r="D4701" s="136">
        <f>Ocorrências!D4697</f>
        <v>0</v>
      </c>
      <c r="E4701" s="136">
        <f>Ocorrências!E4697</f>
        <v>0</v>
      </c>
      <c r="F4701" s="136">
        <f>Ocorrências!F4697</f>
        <v>0</v>
      </c>
      <c r="G4701" s="135">
        <f>Ocorrências!A4697</f>
        <v>0</v>
      </c>
      <c r="H4701" s="136">
        <f>Ocorrências!H4697</f>
        <v>0</v>
      </c>
    </row>
    <row r="4702" spans="1:8" x14ac:dyDescent="0.2">
      <c r="A4702" s="156">
        <f>Ocorrências!G4698</f>
        <v>0</v>
      </c>
      <c r="B4702" s="136">
        <f>Ocorrências!B4698</f>
        <v>0</v>
      </c>
      <c r="C4702" s="136">
        <f>Ocorrências!C4698</f>
        <v>0</v>
      </c>
      <c r="D4702" s="136">
        <f>Ocorrências!D4698</f>
        <v>0</v>
      </c>
      <c r="E4702" s="136">
        <f>Ocorrências!E4698</f>
        <v>0</v>
      </c>
      <c r="F4702" s="136">
        <f>Ocorrências!F4698</f>
        <v>0</v>
      </c>
      <c r="G4702" s="135">
        <f>Ocorrências!A4698</f>
        <v>0</v>
      </c>
      <c r="H4702" s="136">
        <f>Ocorrências!H4698</f>
        <v>0</v>
      </c>
    </row>
    <row r="4703" spans="1:8" x14ac:dyDescent="0.2">
      <c r="A4703" s="156">
        <f>Ocorrências!G4699</f>
        <v>0</v>
      </c>
      <c r="B4703" s="136">
        <f>Ocorrências!B4699</f>
        <v>0</v>
      </c>
      <c r="C4703" s="136">
        <f>Ocorrências!C4699</f>
        <v>0</v>
      </c>
      <c r="D4703" s="136">
        <f>Ocorrências!D4699</f>
        <v>0</v>
      </c>
      <c r="E4703" s="136">
        <f>Ocorrências!E4699</f>
        <v>0</v>
      </c>
      <c r="F4703" s="136">
        <f>Ocorrências!F4699</f>
        <v>0</v>
      </c>
      <c r="G4703" s="135">
        <f>Ocorrências!A4699</f>
        <v>0</v>
      </c>
      <c r="H4703" s="136">
        <f>Ocorrências!H4699</f>
        <v>0</v>
      </c>
    </row>
    <row r="4704" spans="1:8" x14ac:dyDescent="0.2">
      <c r="A4704" s="156">
        <f>Ocorrências!G4700</f>
        <v>0</v>
      </c>
      <c r="B4704" s="136">
        <f>Ocorrências!B4700</f>
        <v>0</v>
      </c>
      <c r="C4704" s="136">
        <f>Ocorrências!C4700</f>
        <v>0</v>
      </c>
      <c r="D4704" s="136">
        <f>Ocorrências!D4700</f>
        <v>0</v>
      </c>
      <c r="E4704" s="136">
        <f>Ocorrências!E4700</f>
        <v>0</v>
      </c>
      <c r="F4704" s="136">
        <f>Ocorrências!F4700</f>
        <v>0</v>
      </c>
      <c r="G4704" s="135">
        <f>Ocorrências!A4700</f>
        <v>0</v>
      </c>
      <c r="H4704" s="136">
        <f>Ocorrências!H4700</f>
        <v>0</v>
      </c>
    </row>
    <row r="4705" spans="1:8" x14ac:dyDescent="0.2">
      <c r="A4705" s="156">
        <f>Ocorrências!G4701</f>
        <v>0</v>
      </c>
      <c r="B4705" s="136">
        <f>Ocorrências!B4701</f>
        <v>0</v>
      </c>
      <c r="C4705" s="136">
        <f>Ocorrências!C4701</f>
        <v>0</v>
      </c>
      <c r="D4705" s="136">
        <f>Ocorrências!D4701</f>
        <v>0</v>
      </c>
      <c r="E4705" s="136">
        <f>Ocorrências!E4701</f>
        <v>0</v>
      </c>
      <c r="F4705" s="136">
        <f>Ocorrências!F4701</f>
        <v>0</v>
      </c>
      <c r="G4705" s="135">
        <f>Ocorrências!A4701</f>
        <v>0</v>
      </c>
      <c r="H4705" s="136">
        <f>Ocorrências!H4701</f>
        <v>0</v>
      </c>
    </row>
    <row r="4706" spans="1:8" x14ac:dyDescent="0.2">
      <c r="A4706" s="156">
        <f>Ocorrências!G4702</f>
        <v>0</v>
      </c>
      <c r="B4706" s="136">
        <f>Ocorrências!B4702</f>
        <v>0</v>
      </c>
      <c r="C4706" s="136">
        <f>Ocorrências!C4702</f>
        <v>0</v>
      </c>
      <c r="D4706" s="136">
        <f>Ocorrências!D4702</f>
        <v>0</v>
      </c>
      <c r="E4706" s="136">
        <f>Ocorrências!E4702</f>
        <v>0</v>
      </c>
      <c r="F4706" s="136">
        <f>Ocorrências!F4702</f>
        <v>0</v>
      </c>
      <c r="G4706" s="135">
        <f>Ocorrências!A4702</f>
        <v>0</v>
      </c>
      <c r="H4706" s="136">
        <f>Ocorrências!H4702</f>
        <v>0</v>
      </c>
    </row>
    <row r="4707" spans="1:8" x14ac:dyDescent="0.2">
      <c r="A4707" s="156">
        <f>Ocorrências!G4703</f>
        <v>0</v>
      </c>
      <c r="B4707" s="136">
        <f>Ocorrências!B4703</f>
        <v>0</v>
      </c>
      <c r="C4707" s="136">
        <f>Ocorrências!C4703</f>
        <v>0</v>
      </c>
      <c r="D4707" s="136">
        <f>Ocorrências!D4703</f>
        <v>0</v>
      </c>
      <c r="E4707" s="136">
        <f>Ocorrências!E4703</f>
        <v>0</v>
      </c>
      <c r="F4707" s="136">
        <f>Ocorrências!F4703</f>
        <v>0</v>
      </c>
      <c r="G4707" s="135">
        <f>Ocorrências!A4703</f>
        <v>0</v>
      </c>
      <c r="H4707" s="136">
        <f>Ocorrências!H4703</f>
        <v>0</v>
      </c>
    </row>
    <row r="4708" spans="1:8" x14ac:dyDescent="0.2">
      <c r="A4708" s="156">
        <f>Ocorrências!G4704</f>
        <v>0</v>
      </c>
      <c r="B4708" s="136">
        <f>Ocorrências!B4704</f>
        <v>0</v>
      </c>
      <c r="C4708" s="136">
        <f>Ocorrências!C4704</f>
        <v>0</v>
      </c>
      <c r="D4708" s="136">
        <f>Ocorrências!D4704</f>
        <v>0</v>
      </c>
      <c r="E4708" s="136">
        <f>Ocorrências!E4704</f>
        <v>0</v>
      </c>
      <c r="F4708" s="136">
        <f>Ocorrências!F4704</f>
        <v>0</v>
      </c>
      <c r="G4708" s="135">
        <f>Ocorrências!A4704</f>
        <v>0</v>
      </c>
      <c r="H4708" s="136">
        <f>Ocorrências!H4704</f>
        <v>0</v>
      </c>
    </row>
    <row r="4709" spans="1:8" x14ac:dyDescent="0.2">
      <c r="A4709" s="156">
        <f>Ocorrências!G4705</f>
        <v>0</v>
      </c>
      <c r="B4709" s="136">
        <f>Ocorrências!B4705</f>
        <v>0</v>
      </c>
      <c r="C4709" s="136">
        <f>Ocorrências!C4705</f>
        <v>0</v>
      </c>
      <c r="D4709" s="136">
        <f>Ocorrências!D4705</f>
        <v>0</v>
      </c>
      <c r="E4709" s="136">
        <f>Ocorrências!E4705</f>
        <v>0</v>
      </c>
      <c r="F4709" s="136">
        <f>Ocorrências!F4705</f>
        <v>0</v>
      </c>
      <c r="G4709" s="135">
        <f>Ocorrências!A4705</f>
        <v>0</v>
      </c>
      <c r="H4709" s="136">
        <f>Ocorrências!H4705</f>
        <v>0</v>
      </c>
    </row>
    <row r="4710" spans="1:8" x14ac:dyDescent="0.2">
      <c r="A4710" s="156">
        <f>Ocorrências!G4706</f>
        <v>0</v>
      </c>
      <c r="B4710" s="136">
        <f>Ocorrências!B4706</f>
        <v>0</v>
      </c>
      <c r="C4710" s="136">
        <f>Ocorrências!C4706</f>
        <v>0</v>
      </c>
      <c r="D4710" s="136">
        <f>Ocorrências!D4706</f>
        <v>0</v>
      </c>
      <c r="E4710" s="136">
        <f>Ocorrências!E4706</f>
        <v>0</v>
      </c>
      <c r="F4710" s="136">
        <f>Ocorrências!F4706</f>
        <v>0</v>
      </c>
      <c r="G4710" s="135">
        <f>Ocorrências!A4706</f>
        <v>0</v>
      </c>
      <c r="H4710" s="136">
        <f>Ocorrências!H4706</f>
        <v>0</v>
      </c>
    </row>
    <row r="4711" spans="1:8" x14ac:dyDescent="0.2">
      <c r="A4711" s="156">
        <f>Ocorrências!G4707</f>
        <v>0</v>
      </c>
      <c r="B4711" s="136">
        <f>Ocorrências!B4707</f>
        <v>0</v>
      </c>
      <c r="C4711" s="136">
        <f>Ocorrências!C4707</f>
        <v>0</v>
      </c>
      <c r="D4711" s="136">
        <f>Ocorrências!D4707</f>
        <v>0</v>
      </c>
      <c r="E4711" s="136">
        <f>Ocorrências!E4707</f>
        <v>0</v>
      </c>
      <c r="F4711" s="136">
        <f>Ocorrências!F4707</f>
        <v>0</v>
      </c>
      <c r="G4711" s="135">
        <f>Ocorrências!A4707</f>
        <v>0</v>
      </c>
      <c r="H4711" s="136">
        <f>Ocorrências!H4707</f>
        <v>0</v>
      </c>
    </row>
    <row r="4712" spans="1:8" x14ac:dyDescent="0.2">
      <c r="A4712" s="156">
        <f>Ocorrências!G4708</f>
        <v>0</v>
      </c>
      <c r="B4712" s="136">
        <f>Ocorrências!B4708</f>
        <v>0</v>
      </c>
      <c r="C4712" s="136">
        <f>Ocorrências!C4708</f>
        <v>0</v>
      </c>
      <c r="D4712" s="136">
        <f>Ocorrências!D4708</f>
        <v>0</v>
      </c>
      <c r="E4712" s="136">
        <f>Ocorrências!E4708</f>
        <v>0</v>
      </c>
      <c r="F4712" s="136">
        <f>Ocorrências!F4708</f>
        <v>0</v>
      </c>
      <c r="G4712" s="135">
        <f>Ocorrências!A4708</f>
        <v>0</v>
      </c>
      <c r="H4712" s="136">
        <f>Ocorrências!H4708</f>
        <v>0</v>
      </c>
    </row>
    <row r="4713" spans="1:8" x14ac:dyDescent="0.2">
      <c r="A4713" s="156">
        <f>Ocorrências!G4709</f>
        <v>0</v>
      </c>
      <c r="B4713" s="136">
        <f>Ocorrências!B4709</f>
        <v>0</v>
      </c>
      <c r="C4713" s="136">
        <f>Ocorrências!C4709</f>
        <v>0</v>
      </c>
      <c r="D4713" s="136">
        <f>Ocorrências!D4709</f>
        <v>0</v>
      </c>
      <c r="E4713" s="136">
        <f>Ocorrências!E4709</f>
        <v>0</v>
      </c>
      <c r="F4713" s="136">
        <f>Ocorrências!F4709</f>
        <v>0</v>
      </c>
      <c r="G4713" s="135">
        <f>Ocorrências!A4709</f>
        <v>0</v>
      </c>
      <c r="H4713" s="136">
        <f>Ocorrências!H4709</f>
        <v>0</v>
      </c>
    </row>
    <row r="4714" spans="1:8" x14ac:dyDescent="0.2">
      <c r="A4714" s="156">
        <f>Ocorrências!G4710</f>
        <v>0</v>
      </c>
      <c r="B4714" s="136">
        <f>Ocorrências!B4710</f>
        <v>0</v>
      </c>
      <c r="C4714" s="136">
        <f>Ocorrências!C4710</f>
        <v>0</v>
      </c>
      <c r="D4714" s="136">
        <f>Ocorrências!D4710</f>
        <v>0</v>
      </c>
      <c r="E4714" s="136">
        <f>Ocorrências!E4710</f>
        <v>0</v>
      </c>
      <c r="F4714" s="136">
        <f>Ocorrências!F4710</f>
        <v>0</v>
      </c>
      <c r="G4714" s="135">
        <f>Ocorrências!A4710</f>
        <v>0</v>
      </c>
      <c r="H4714" s="136">
        <f>Ocorrências!H4710</f>
        <v>0</v>
      </c>
    </row>
    <row r="4715" spans="1:8" x14ac:dyDescent="0.2">
      <c r="A4715" s="156">
        <f>Ocorrências!G4711</f>
        <v>0</v>
      </c>
      <c r="B4715" s="136">
        <f>Ocorrências!B4711</f>
        <v>0</v>
      </c>
      <c r="C4715" s="136">
        <f>Ocorrências!C4711</f>
        <v>0</v>
      </c>
      <c r="D4715" s="136">
        <f>Ocorrências!D4711</f>
        <v>0</v>
      </c>
      <c r="E4715" s="136">
        <f>Ocorrências!E4711</f>
        <v>0</v>
      </c>
      <c r="F4715" s="136">
        <f>Ocorrências!F4711</f>
        <v>0</v>
      </c>
      <c r="G4715" s="135">
        <f>Ocorrências!A4711</f>
        <v>0</v>
      </c>
      <c r="H4715" s="136">
        <f>Ocorrências!H4711</f>
        <v>0</v>
      </c>
    </row>
    <row r="4716" spans="1:8" x14ac:dyDescent="0.2">
      <c r="A4716" s="156">
        <f>Ocorrências!G4712</f>
        <v>0</v>
      </c>
      <c r="B4716" s="136">
        <f>Ocorrências!B4712</f>
        <v>0</v>
      </c>
      <c r="C4716" s="136">
        <f>Ocorrências!C4712</f>
        <v>0</v>
      </c>
      <c r="D4716" s="136">
        <f>Ocorrências!D4712</f>
        <v>0</v>
      </c>
      <c r="E4716" s="136">
        <f>Ocorrências!E4712</f>
        <v>0</v>
      </c>
      <c r="F4716" s="136">
        <f>Ocorrências!F4712</f>
        <v>0</v>
      </c>
      <c r="G4716" s="135">
        <f>Ocorrências!A4712</f>
        <v>0</v>
      </c>
      <c r="H4716" s="136">
        <f>Ocorrências!H4712</f>
        <v>0</v>
      </c>
    </row>
    <row r="4717" spans="1:8" x14ac:dyDescent="0.2">
      <c r="A4717" s="156">
        <f>Ocorrências!G4713</f>
        <v>0</v>
      </c>
      <c r="B4717" s="136">
        <f>Ocorrências!B4713</f>
        <v>0</v>
      </c>
      <c r="C4717" s="136">
        <f>Ocorrências!C4713</f>
        <v>0</v>
      </c>
      <c r="D4717" s="136">
        <f>Ocorrências!D4713</f>
        <v>0</v>
      </c>
      <c r="E4717" s="136">
        <f>Ocorrências!E4713</f>
        <v>0</v>
      </c>
      <c r="F4717" s="136">
        <f>Ocorrências!F4713</f>
        <v>0</v>
      </c>
      <c r="G4717" s="135">
        <f>Ocorrências!A4713</f>
        <v>0</v>
      </c>
      <c r="H4717" s="136">
        <f>Ocorrências!H4713</f>
        <v>0</v>
      </c>
    </row>
    <row r="4718" spans="1:8" x14ac:dyDescent="0.2">
      <c r="A4718" s="156">
        <f>Ocorrências!G4714</f>
        <v>0</v>
      </c>
      <c r="B4718" s="136">
        <f>Ocorrências!B4714</f>
        <v>0</v>
      </c>
      <c r="C4718" s="136">
        <f>Ocorrências!C4714</f>
        <v>0</v>
      </c>
      <c r="D4718" s="136">
        <f>Ocorrências!D4714</f>
        <v>0</v>
      </c>
      <c r="E4718" s="136">
        <f>Ocorrências!E4714</f>
        <v>0</v>
      </c>
      <c r="F4718" s="136">
        <f>Ocorrências!F4714</f>
        <v>0</v>
      </c>
      <c r="G4718" s="135">
        <f>Ocorrências!A4714</f>
        <v>0</v>
      </c>
      <c r="H4718" s="136">
        <f>Ocorrências!H4714</f>
        <v>0</v>
      </c>
    </row>
    <row r="4719" spans="1:8" x14ac:dyDescent="0.2">
      <c r="A4719" s="156">
        <f>Ocorrências!G4715</f>
        <v>0</v>
      </c>
      <c r="B4719" s="136">
        <f>Ocorrências!B4715</f>
        <v>0</v>
      </c>
      <c r="C4719" s="136">
        <f>Ocorrências!C4715</f>
        <v>0</v>
      </c>
      <c r="D4719" s="136">
        <f>Ocorrências!D4715</f>
        <v>0</v>
      </c>
      <c r="E4719" s="136">
        <f>Ocorrências!E4715</f>
        <v>0</v>
      </c>
      <c r="F4719" s="136">
        <f>Ocorrências!F4715</f>
        <v>0</v>
      </c>
      <c r="G4719" s="135">
        <f>Ocorrências!A4715</f>
        <v>0</v>
      </c>
      <c r="H4719" s="136">
        <f>Ocorrências!H4715</f>
        <v>0</v>
      </c>
    </row>
    <row r="4720" spans="1:8" x14ac:dyDescent="0.2">
      <c r="A4720" s="156">
        <f>Ocorrências!G4716</f>
        <v>0</v>
      </c>
      <c r="B4720" s="136">
        <f>Ocorrências!B4716</f>
        <v>0</v>
      </c>
      <c r="C4720" s="136">
        <f>Ocorrências!C4716</f>
        <v>0</v>
      </c>
      <c r="D4720" s="136">
        <f>Ocorrências!D4716</f>
        <v>0</v>
      </c>
      <c r="E4720" s="136">
        <f>Ocorrências!E4716</f>
        <v>0</v>
      </c>
      <c r="F4720" s="136">
        <f>Ocorrências!F4716</f>
        <v>0</v>
      </c>
      <c r="G4720" s="135">
        <f>Ocorrências!A4716</f>
        <v>0</v>
      </c>
      <c r="H4720" s="136">
        <f>Ocorrências!H4716</f>
        <v>0</v>
      </c>
    </row>
    <row r="4721" spans="1:8" x14ac:dyDescent="0.2">
      <c r="A4721" s="156">
        <f>Ocorrências!G4717</f>
        <v>0</v>
      </c>
      <c r="B4721" s="136">
        <f>Ocorrências!B4717</f>
        <v>0</v>
      </c>
      <c r="C4721" s="136">
        <f>Ocorrências!C4717</f>
        <v>0</v>
      </c>
      <c r="D4721" s="136">
        <f>Ocorrências!D4717</f>
        <v>0</v>
      </c>
      <c r="E4721" s="136">
        <f>Ocorrências!E4717</f>
        <v>0</v>
      </c>
      <c r="F4721" s="136">
        <f>Ocorrências!F4717</f>
        <v>0</v>
      </c>
      <c r="G4721" s="135">
        <f>Ocorrências!A4717</f>
        <v>0</v>
      </c>
      <c r="H4721" s="136">
        <f>Ocorrências!H4717</f>
        <v>0</v>
      </c>
    </row>
    <row r="4722" spans="1:8" x14ac:dyDescent="0.2">
      <c r="A4722" s="156">
        <f>Ocorrências!G4718</f>
        <v>0</v>
      </c>
      <c r="B4722" s="136">
        <f>Ocorrências!B4718</f>
        <v>0</v>
      </c>
      <c r="C4722" s="136">
        <f>Ocorrências!C4718</f>
        <v>0</v>
      </c>
      <c r="D4722" s="136">
        <f>Ocorrências!D4718</f>
        <v>0</v>
      </c>
      <c r="E4722" s="136">
        <f>Ocorrências!E4718</f>
        <v>0</v>
      </c>
      <c r="F4722" s="136">
        <f>Ocorrências!F4718</f>
        <v>0</v>
      </c>
      <c r="G4722" s="135">
        <f>Ocorrências!A4718</f>
        <v>0</v>
      </c>
      <c r="H4722" s="136">
        <f>Ocorrências!H4718</f>
        <v>0</v>
      </c>
    </row>
    <row r="4723" spans="1:8" x14ac:dyDescent="0.2">
      <c r="A4723" s="156">
        <f>Ocorrências!G4719</f>
        <v>0</v>
      </c>
      <c r="B4723" s="136">
        <f>Ocorrências!B4719</f>
        <v>0</v>
      </c>
      <c r="C4723" s="136">
        <f>Ocorrências!C4719</f>
        <v>0</v>
      </c>
      <c r="D4723" s="136">
        <f>Ocorrências!D4719</f>
        <v>0</v>
      </c>
      <c r="E4723" s="136">
        <f>Ocorrências!E4719</f>
        <v>0</v>
      </c>
      <c r="F4723" s="136">
        <f>Ocorrências!F4719</f>
        <v>0</v>
      </c>
      <c r="G4723" s="135">
        <f>Ocorrências!A4719</f>
        <v>0</v>
      </c>
      <c r="H4723" s="136">
        <f>Ocorrências!H4719</f>
        <v>0</v>
      </c>
    </row>
    <row r="4724" spans="1:8" x14ac:dyDescent="0.2">
      <c r="A4724" s="156">
        <f>Ocorrências!G4720</f>
        <v>0</v>
      </c>
      <c r="B4724" s="136">
        <f>Ocorrências!B4720</f>
        <v>0</v>
      </c>
      <c r="C4724" s="136">
        <f>Ocorrências!C4720</f>
        <v>0</v>
      </c>
      <c r="D4724" s="136">
        <f>Ocorrências!D4720</f>
        <v>0</v>
      </c>
      <c r="E4724" s="136">
        <f>Ocorrências!E4720</f>
        <v>0</v>
      </c>
      <c r="F4724" s="136">
        <f>Ocorrências!F4720</f>
        <v>0</v>
      </c>
      <c r="G4724" s="135">
        <f>Ocorrências!A4720</f>
        <v>0</v>
      </c>
      <c r="H4724" s="136">
        <f>Ocorrências!H4720</f>
        <v>0</v>
      </c>
    </row>
    <row r="4725" spans="1:8" x14ac:dyDescent="0.2">
      <c r="A4725" s="156">
        <f>Ocorrências!G4721</f>
        <v>0</v>
      </c>
      <c r="B4725" s="136">
        <f>Ocorrências!B4721</f>
        <v>0</v>
      </c>
      <c r="C4725" s="136">
        <f>Ocorrências!C4721</f>
        <v>0</v>
      </c>
      <c r="D4725" s="136">
        <f>Ocorrências!D4721</f>
        <v>0</v>
      </c>
      <c r="E4725" s="136">
        <f>Ocorrências!E4721</f>
        <v>0</v>
      </c>
      <c r="F4725" s="136">
        <f>Ocorrências!F4721</f>
        <v>0</v>
      </c>
      <c r="G4725" s="135">
        <f>Ocorrências!A4721</f>
        <v>0</v>
      </c>
      <c r="H4725" s="136">
        <f>Ocorrências!H4721</f>
        <v>0</v>
      </c>
    </row>
    <row r="4726" spans="1:8" x14ac:dyDescent="0.2">
      <c r="A4726" s="156">
        <f>Ocorrências!G4722</f>
        <v>0</v>
      </c>
      <c r="B4726" s="136">
        <f>Ocorrências!B4722</f>
        <v>0</v>
      </c>
      <c r="C4726" s="136">
        <f>Ocorrências!C4722</f>
        <v>0</v>
      </c>
      <c r="D4726" s="136">
        <f>Ocorrências!D4722</f>
        <v>0</v>
      </c>
      <c r="E4726" s="136">
        <f>Ocorrências!E4722</f>
        <v>0</v>
      </c>
      <c r="F4726" s="136">
        <f>Ocorrências!F4722</f>
        <v>0</v>
      </c>
      <c r="G4726" s="135">
        <f>Ocorrências!A4722</f>
        <v>0</v>
      </c>
      <c r="H4726" s="136">
        <f>Ocorrências!H4722</f>
        <v>0</v>
      </c>
    </row>
    <row r="4727" spans="1:8" x14ac:dyDescent="0.2">
      <c r="A4727" s="156">
        <f>Ocorrências!G4723</f>
        <v>0</v>
      </c>
      <c r="B4727" s="136">
        <f>Ocorrências!B4723</f>
        <v>0</v>
      </c>
      <c r="C4727" s="136">
        <f>Ocorrências!C4723</f>
        <v>0</v>
      </c>
      <c r="D4727" s="136">
        <f>Ocorrências!D4723</f>
        <v>0</v>
      </c>
      <c r="E4727" s="136">
        <f>Ocorrências!E4723</f>
        <v>0</v>
      </c>
      <c r="F4727" s="136">
        <f>Ocorrências!F4723</f>
        <v>0</v>
      </c>
      <c r="G4727" s="135">
        <f>Ocorrências!A4723</f>
        <v>0</v>
      </c>
      <c r="H4727" s="136">
        <f>Ocorrências!H4723</f>
        <v>0</v>
      </c>
    </row>
    <row r="4728" spans="1:8" x14ac:dyDescent="0.2">
      <c r="A4728" s="156">
        <f>Ocorrências!G4724</f>
        <v>0</v>
      </c>
      <c r="B4728" s="136">
        <f>Ocorrências!B4724</f>
        <v>0</v>
      </c>
      <c r="C4728" s="136">
        <f>Ocorrências!C4724</f>
        <v>0</v>
      </c>
      <c r="D4728" s="136">
        <f>Ocorrências!D4724</f>
        <v>0</v>
      </c>
      <c r="E4728" s="136">
        <f>Ocorrências!E4724</f>
        <v>0</v>
      </c>
      <c r="F4728" s="136">
        <f>Ocorrências!F4724</f>
        <v>0</v>
      </c>
      <c r="G4728" s="135">
        <f>Ocorrências!A4724</f>
        <v>0</v>
      </c>
      <c r="H4728" s="136">
        <f>Ocorrências!H4724</f>
        <v>0</v>
      </c>
    </row>
    <row r="4729" spans="1:8" x14ac:dyDescent="0.2">
      <c r="A4729" s="156">
        <f>Ocorrências!G4725</f>
        <v>0</v>
      </c>
      <c r="B4729" s="136">
        <f>Ocorrências!B4725</f>
        <v>0</v>
      </c>
      <c r="C4729" s="136">
        <f>Ocorrências!C4725</f>
        <v>0</v>
      </c>
      <c r="D4729" s="136">
        <f>Ocorrências!D4725</f>
        <v>0</v>
      </c>
      <c r="E4729" s="136">
        <f>Ocorrências!E4725</f>
        <v>0</v>
      </c>
      <c r="F4729" s="136">
        <f>Ocorrências!F4725</f>
        <v>0</v>
      </c>
      <c r="G4729" s="135">
        <f>Ocorrências!A4725</f>
        <v>0</v>
      </c>
      <c r="H4729" s="136">
        <f>Ocorrências!H4725</f>
        <v>0</v>
      </c>
    </row>
    <row r="4730" spans="1:8" x14ac:dyDescent="0.2">
      <c r="A4730" s="156">
        <f>Ocorrências!G4726</f>
        <v>0</v>
      </c>
      <c r="B4730" s="136">
        <f>Ocorrências!B4726</f>
        <v>0</v>
      </c>
      <c r="C4730" s="136">
        <f>Ocorrências!C4726</f>
        <v>0</v>
      </c>
      <c r="D4730" s="136">
        <f>Ocorrências!D4726</f>
        <v>0</v>
      </c>
      <c r="E4730" s="136">
        <f>Ocorrências!E4726</f>
        <v>0</v>
      </c>
      <c r="F4730" s="136">
        <f>Ocorrências!F4726</f>
        <v>0</v>
      </c>
      <c r="G4730" s="135">
        <f>Ocorrências!A4726</f>
        <v>0</v>
      </c>
      <c r="H4730" s="136">
        <f>Ocorrências!H4726</f>
        <v>0</v>
      </c>
    </row>
    <row r="4731" spans="1:8" x14ac:dyDescent="0.2">
      <c r="A4731" s="156">
        <f>Ocorrências!G4727</f>
        <v>0</v>
      </c>
      <c r="B4731" s="136">
        <f>Ocorrências!B4727</f>
        <v>0</v>
      </c>
      <c r="C4731" s="136">
        <f>Ocorrências!C4727</f>
        <v>0</v>
      </c>
      <c r="D4731" s="136">
        <f>Ocorrências!D4727</f>
        <v>0</v>
      </c>
      <c r="E4731" s="136">
        <f>Ocorrências!E4727</f>
        <v>0</v>
      </c>
      <c r="F4731" s="136">
        <f>Ocorrências!F4727</f>
        <v>0</v>
      </c>
      <c r="G4731" s="135">
        <f>Ocorrências!A4727</f>
        <v>0</v>
      </c>
      <c r="H4731" s="136">
        <f>Ocorrências!H4727</f>
        <v>0</v>
      </c>
    </row>
    <row r="4732" spans="1:8" x14ac:dyDescent="0.2">
      <c r="A4732" s="156">
        <f>Ocorrências!G4728</f>
        <v>0</v>
      </c>
      <c r="B4732" s="136">
        <f>Ocorrências!B4728</f>
        <v>0</v>
      </c>
      <c r="C4732" s="136">
        <f>Ocorrências!C4728</f>
        <v>0</v>
      </c>
      <c r="D4732" s="136">
        <f>Ocorrências!D4728</f>
        <v>0</v>
      </c>
      <c r="E4732" s="136">
        <f>Ocorrências!E4728</f>
        <v>0</v>
      </c>
      <c r="F4732" s="136">
        <f>Ocorrências!F4728</f>
        <v>0</v>
      </c>
      <c r="G4732" s="135">
        <f>Ocorrências!A4728</f>
        <v>0</v>
      </c>
      <c r="H4732" s="136">
        <f>Ocorrências!H4728</f>
        <v>0</v>
      </c>
    </row>
    <row r="4733" spans="1:8" x14ac:dyDescent="0.2">
      <c r="A4733" s="156">
        <f>Ocorrências!G4729</f>
        <v>0</v>
      </c>
      <c r="B4733" s="136">
        <f>Ocorrências!B4729</f>
        <v>0</v>
      </c>
      <c r="C4733" s="136">
        <f>Ocorrências!C4729</f>
        <v>0</v>
      </c>
      <c r="D4733" s="136">
        <f>Ocorrências!D4729</f>
        <v>0</v>
      </c>
      <c r="E4733" s="136">
        <f>Ocorrências!E4729</f>
        <v>0</v>
      </c>
      <c r="F4733" s="136">
        <f>Ocorrências!F4729</f>
        <v>0</v>
      </c>
      <c r="G4733" s="135">
        <f>Ocorrências!A4729</f>
        <v>0</v>
      </c>
      <c r="H4733" s="136">
        <f>Ocorrências!H4729</f>
        <v>0</v>
      </c>
    </row>
    <row r="4734" spans="1:8" x14ac:dyDescent="0.2">
      <c r="A4734" s="156">
        <f>Ocorrências!G4730</f>
        <v>0</v>
      </c>
      <c r="B4734" s="136">
        <f>Ocorrências!B4730</f>
        <v>0</v>
      </c>
      <c r="C4734" s="136">
        <f>Ocorrências!C4730</f>
        <v>0</v>
      </c>
      <c r="D4734" s="136">
        <f>Ocorrências!D4730</f>
        <v>0</v>
      </c>
      <c r="E4734" s="136">
        <f>Ocorrências!E4730</f>
        <v>0</v>
      </c>
      <c r="F4734" s="136">
        <f>Ocorrências!F4730</f>
        <v>0</v>
      </c>
      <c r="G4734" s="135">
        <f>Ocorrências!A4730</f>
        <v>0</v>
      </c>
      <c r="H4734" s="136">
        <f>Ocorrências!H4730</f>
        <v>0</v>
      </c>
    </row>
    <row r="4735" spans="1:8" x14ac:dyDescent="0.2">
      <c r="A4735" s="156">
        <f>Ocorrências!G4731</f>
        <v>0</v>
      </c>
      <c r="B4735" s="136">
        <f>Ocorrências!B4731</f>
        <v>0</v>
      </c>
      <c r="C4735" s="136">
        <f>Ocorrências!C4731</f>
        <v>0</v>
      </c>
      <c r="D4735" s="136">
        <f>Ocorrências!D4731</f>
        <v>0</v>
      </c>
      <c r="E4735" s="136">
        <f>Ocorrências!E4731</f>
        <v>0</v>
      </c>
      <c r="F4735" s="136">
        <f>Ocorrências!F4731</f>
        <v>0</v>
      </c>
      <c r="G4735" s="135">
        <f>Ocorrências!A4731</f>
        <v>0</v>
      </c>
      <c r="H4735" s="136">
        <f>Ocorrências!H4731</f>
        <v>0</v>
      </c>
    </row>
    <row r="4736" spans="1:8" x14ac:dyDescent="0.2">
      <c r="A4736" s="156">
        <f>Ocorrências!G4732</f>
        <v>0</v>
      </c>
      <c r="B4736" s="136">
        <f>Ocorrências!B4732</f>
        <v>0</v>
      </c>
      <c r="C4736" s="136">
        <f>Ocorrências!C4732</f>
        <v>0</v>
      </c>
      <c r="D4736" s="136">
        <f>Ocorrências!D4732</f>
        <v>0</v>
      </c>
      <c r="E4736" s="136">
        <f>Ocorrências!E4732</f>
        <v>0</v>
      </c>
      <c r="F4736" s="136">
        <f>Ocorrências!F4732</f>
        <v>0</v>
      </c>
      <c r="G4736" s="135">
        <f>Ocorrências!A4732</f>
        <v>0</v>
      </c>
      <c r="H4736" s="136">
        <f>Ocorrências!H4732</f>
        <v>0</v>
      </c>
    </row>
    <row r="4737" spans="1:8" x14ac:dyDescent="0.2">
      <c r="A4737" s="156">
        <f>Ocorrências!G4733</f>
        <v>0</v>
      </c>
      <c r="B4737" s="136">
        <f>Ocorrências!B4733</f>
        <v>0</v>
      </c>
      <c r="C4737" s="136">
        <f>Ocorrências!C4733</f>
        <v>0</v>
      </c>
      <c r="D4737" s="136">
        <f>Ocorrências!D4733</f>
        <v>0</v>
      </c>
      <c r="E4737" s="136">
        <f>Ocorrências!E4733</f>
        <v>0</v>
      </c>
      <c r="F4737" s="136">
        <f>Ocorrências!F4733</f>
        <v>0</v>
      </c>
      <c r="G4737" s="135">
        <f>Ocorrências!A4733</f>
        <v>0</v>
      </c>
      <c r="H4737" s="136">
        <f>Ocorrências!H4733</f>
        <v>0</v>
      </c>
    </row>
    <row r="4738" spans="1:8" x14ac:dyDescent="0.2">
      <c r="A4738" s="156">
        <f>Ocorrências!G4734</f>
        <v>0</v>
      </c>
      <c r="B4738" s="136">
        <f>Ocorrências!B4734</f>
        <v>0</v>
      </c>
      <c r="C4738" s="136">
        <f>Ocorrências!C4734</f>
        <v>0</v>
      </c>
      <c r="D4738" s="136">
        <f>Ocorrências!D4734</f>
        <v>0</v>
      </c>
      <c r="E4738" s="136">
        <f>Ocorrências!E4734</f>
        <v>0</v>
      </c>
      <c r="F4738" s="136">
        <f>Ocorrências!F4734</f>
        <v>0</v>
      </c>
      <c r="G4738" s="135">
        <f>Ocorrências!A4734</f>
        <v>0</v>
      </c>
      <c r="H4738" s="136">
        <f>Ocorrências!H4734</f>
        <v>0</v>
      </c>
    </row>
    <row r="4739" spans="1:8" x14ac:dyDescent="0.2">
      <c r="A4739" s="156">
        <f>Ocorrências!G4735</f>
        <v>0</v>
      </c>
      <c r="B4739" s="136">
        <f>Ocorrências!B4735</f>
        <v>0</v>
      </c>
      <c r="C4739" s="136">
        <f>Ocorrências!C4735</f>
        <v>0</v>
      </c>
      <c r="D4739" s="136">
        <f>Ocorrências!D4735</f>
        <v>0</v>
      </c>
      <c r="E4739" s="136">
        <f>Ocorrências!E4735</f>
        <v>0</v>
      </c>
      <c r="F4739" s="136">
        <f>Ocorrências!F4735</f>
        <v>0</v>
      </c>
      <c r="G4739" s="135">
        <f>Ocorrências!A4735</f>
        <v>0</v>
      </c>
      <c r="H4739" s="136">
        <f>Ocorrências!H4735</f>
        <v>0</v>
      </c>
    </row>
    <row r="4740" spans="1:8" x14ac:dyDescent="0.2">
      <c r="A4740" s="156">
        <f>Ocorrências!G4736</f>
        <v>0</v>
      </c>
      <c r="B4740" s="136">
        <f>Ocorrências!B4736</f>
        <v>0</v>
      </c>
      <c r="C4740" s="136">
        <f>Ocorrências!C4736</f>
        <v>0</v>
      </c>
      <c r="D4740" s="136">
        <f>Ocorrências!D4736</f>
        <v>0</v>
      </c>
      <c r="E4740" s="136">
        <f>Ocorrências!E4736</f>
        <v>0</v>
      </c>
      <c r="F4740" s="136">
        <f>Ocorrências!F4736</f>
        <v>0</v>
      </c>
      <c r="G4740" s="135">
        <f>Ocorrências!A4736</f>
        <v>0</v>
      </c>
      <c r="H4740" s="136">
        <f>Ocorrências!H4736</f>
        <v>0</v>
      </c>
    </row>
    <row r="4741" spans="1:8" x14ac:dyDescent="0.2">
      <c r="A4741" s="156">
        <f>Ocorrências!G4737</f>
        <v>0</v>
      </c>
      <c r="B4741" s="136">
        <f>Ocorrências!B4737</f>
        <v>0</v>
      </c>
      <c r="C4741" s="136">
        <f>Ocorrências!C4737</f>
        <v>0</v>
      </c>
      <c r="D4741" s="136">
        <f>Ocorrências!D4737</f>
        <v>0</v>
      </c>
      <c r="E4741" s="136">
        <f>Ocorrências!E4737</f>
        <v>0</v>
      </c>
      <c r="F4741" s="136">
        <f>Ocorrências!F4737</f>
        <v>0</v>
      </c>
      <c r="G4741" s="135">
        <f>Ocorrências!A4737</f>
        <v>0</v>
      </c>
      <c r="H4741" s="136">
        <f>Ocorrências!H4737</f>
        <v>0</v>
      </c>
    </row>
    <row r="4742" spans="1:8" x14ac:dyDescent="0.2">
      <c r="A4742" s="156">
        <f>Ocorrências!G4738</f>
        <v>0</v>
      </c>
      <c r="B4742" s="136">
        <f>Ocorrências!B4738</f>
        <v>0</v>
      </c>
      <c r="C4742" s="136">
        <f>Ocorrências!C4738</f>
        <v>0</v>
      </c>
      <c r="D4742" s="136">
        <f>Ocorrências!D4738</f>
        <v>0</v>
      </c>
      <c r="E4742" s="136">
        <f>Ocorrências!E4738</f>
        <v>0</v>
      </c>
      <c r="F4742" s="136">
        <f>Ocorrências!F4738</f>
        <v>0</v>
      </c>
      <c r="G4742" s="135">
        <f>Ocorrências!A4738</f>
        <v>0</v>
      </c>
      <c r="H4742" s="136">
        <f>Ocorrências!H4738</f>
        <v>0</v>
      </c>
    </row>
    <row r="4743" spans="1:8" x14ac:dyDescent="0.2">
      <c r="A4743" s="156">
        <f>Ocorrências!G4739</f>
        <v>0</v>
      </c>
      <c r="B4743" s="136">
        <f>Ocorrências!B4739</f>
        <v>0</v>
      </c>
      <c r="C4743" s="136">
        <f>Ocorrências!C4739</f>
        <v>0</v>
      </c>
      <c r="D4743" s="136">
        <f>Ocorrências!D4739</f>
        <v>0</v>
      </c>
      <c r="E4743" s="136">
        <f>Ocorrências!E4739</f>
        <v>0</v>
      </c>
      <c r="F4743" s="136">
        <f>Ocorrências!F4739</f>
        <v>0</v>
      </c>
      <c r="G4743" s="135">
        <f>Ocorrências!A4739</f>
        <v>0</v>
      </c>
      <c r="H4743" s="136">
        <f>Ocorrências!H4739</f>
        <v>0</v>
      </c>
    </row>
    <row r="4744" spans="1:8" x14ac:dyDescent="0.2">
      <c r="A4744" s="156">
        <f>Ocorrências!G4740</f>
        <v>0</v>
      </c>
      <c r="B4744" s="136">
        <f>Ocorrências!B4740</f>
        <v>0</v>
      </c>
      <c r="C4744" s="136">
        <f>Ocorrências!C4740</f>
        <v>0</v>
      </c>
      <c r="D4744" s="136">
        <f>Ocorrências!D4740</f>
        <v>0</v>
      </c>
      <c r="E4744" s="136">
        <f>Ocorrências!E4740</f>
        <v>0</v>
      </c>
      <c r="F4744" s="136">
        <f>Ocorrências!F4740</f>
        <v>0</v>
      </c>
      <c r="G4744" s="135">
        <f>Ocorrências!A4740</f>
        <v>0</v>
      </c>
      <c r="H4744" s="136">
        <f>Ocorrências!H4740</f>
        <v>0</v>
      </c>
    </row>
    <row r="4745" spans="1:8" x14ac:dyDescent="0.2">
      <c r="A4745" s="156">
        <f>Ocorrências!G4741</f>
        <v>0</v>
      </c>
      <c r="B4745" s="136">
        <f>Ocorrências!B4741</f>
        <v>0</v>
      </c>
      <c r="C4745" s="136">
        <f>Ocorrências!C4741</f>
        <v>0</v>
      </c>
      <c r="D4745" s="136">
        <f>Ocorrências!D4741</f>
        <v>0</v>
      </c>
      <c r="E4745" s="136">
        <f>Ocorrências!E4741</f>
        <v>0</v>
      </c>
      <c r="F4745" s="136">
        <f>Ocorrências!F4741</f>
        <v>0</v>
      </c>
      <c r="G4745" s="135">
        <f>Ocorrências!A4741</f>
        <v>0</v>
      </c>
      <c r="H4745" s="136">
        <f>Ocorrências!H4741</f>
        <v>0</v>
      </c>
    </row>
    <row r="4746" spans="1:8" x14ac:dyDescent="0.2">
      <c r="A4746" s="156">
        <f>Ocorrências!G4742</f>
        <v>0</v>
      </c>
      <c r="B4746" s="136">
        <f>Ocorrências!B4742</f>
        <v>0</v>
      </c>
      <c r="C4746" s="136">
        <f>Ocorrências!C4742</f>
        <v>0</v>
      </c>
      <c r="D4746" s="136">
        <f>Ocorrências!D4742</f>
        <v>0</v>
      </c>
      <c r="E4746" s="136">
        <f>Ocorrências!E4742</f>
        <v>0</v>
      </c>
      <c r="F4746" s="136">
        <f>Ocorrências!F4742</f>
        <v>0</v>
      </c>
      <c r="G4746" s="135">
        <f>Ocorrências!A4742</f>
        <v>0</v>
      </c>
      <c r="H4746" s="136">
        <f>Ocorrências!H4742</f>
        <v>0</v>
      </c>
    </row>
    <row r="4747" spans="1:8" x14ac:dyDescent="0.2">
      <c r="A4747" s="156">
        <f>Ocorrências!G4743</f>
        <v>0</v>
      </c>
      <c r="B4747" s="136">
        <f>Ocorrências!B4743</f>
        <v>0</v>
      </c>
      <c r="C4747" s="136">
        <f>Ocorrências!C4743</f>
        <v>0</v>
      </c>
      <c r="D4747" s="136">
        <f>Ocorrências!D4743</f>
        <v>0</v>
      </c>
      <c r="E4747" s="136">
        <f>Ocorrências!E4743</f>
        <v>0</v>
      </c>
      <c r="F4747" s="136">
        <f>Ocorrências!F4743</f>
        <v>0</v>
      </c>
      <c r="G4747" s="135">
        <f>Ocorrências!A4743</f>
        <v>0</v>
      </c>
      <c r="H4747" s="136">
        <f>Ocorrências!H4743</f>
        <v>0</v>
      </c>
    </row>
    <row r="4748" spans="1:8" x14ac:dyDescent="0.2">
      <c r="A4748" s="156">
        <f>Ocorrências!G4744</f>
        <v>0</v>
      </c>
      <c r="B4748" s="136">
        <f>Ocorrências!B4744</f>
        <v>0</v>
      </c>
      <c r="C4748" s="136">
        <f>Ocorrências!C4744</f>
        <v>0</v>
      </c>
      <c r="D4748" s="136">
        <f>Ocorrências!D4744</f>
        <v>0</v>
      </c>
      <c r="E4748" s="136">
        <f>Ocorrências!E4744</f>
        <v>0</v>
      </c>
      <c r="F4748" s="136">
        <f>Ocorrências!F4744</f>
        <v>0</v>
      </c>
      <c r="G4748" s="135">
        <f>Ocorrências!A4744</f>
        <v>0</v>
      </c>
      <c r="H4748" s="136">
        <f>Ocorrências!H4744</f>
        <v>0</v>
      </c>
    </row>
    <row r="4749" spans="1:8" x14ac:dyDescent="0.2">
      <c r="A4749" s="156">
        <f>Ocorrências!G4745</f>
        <v>0</v>
      </c>
      <c r="B4749" s="136">
        <f>Ocorrências!B4745</f>
        <v>0</v>
      </c>
      <c r="C4749" s="136">
        <f>Ocorrências!C4745</f>
        <v>0</v>
      </c>
      <c r="D4749" s="136">
        <f>Ocorrências!D4745</f>
        <v>0</v>
      </c>
      <c r="E4749" s="136">
        <f>Ocorrências!E4745</f>
        <v>0</v>
      </c>
      <c r="F4749" s="136">
        <f>Ocorrências!F4745</f>
        <v>0</v>
      </c>
      <c r="G4749" s="135">
        <f>Ocorrências!A4745</f>
        <v>0</v>
      </c>
      <c r="H4749" s="136">
        <f>Ocorrências!H4745</f>
        <v>0</v>
      </c>
    </row>
    <row r="4750" spans="1:8" x14ac:dyDescent="0.2">
      <c r="A4750" s="156">
        <f>Ocorrências!G4746</f>
        <v>0</v>
      </c>
      <c r="B4750" s="136">
        <f>Ocorrências!B4746</f>
        <v>0</v>
      </c>
      <c r="C4750" s="136">
        <f>Ocorrências!C4746</f>
        <v>0</v>
      </c>
      <c r="D4750" s="136">
        <f>Ocorrências!D4746</f>
        <v>0</v>
      </c>
      <c r="E4750" s="136">
        <f>Ocorrências!E4746</f>
        <v>0</v>
      </c>
      <c r="F4750" s="136">
        <f>Ocorrências!F4746</f>
        <v>0</v>
      </c>
      <c r="G4750" s="135">
        <f>Ocorrências!A4746</f>
        <v>0</v>
      </c>
      <c r="H4750" s="136">
        <f>Ocorrências!H4746</f>
        <v>0</v>
      </c>
    </row>
    <row r="4751" spans="1:8" x14ac:dyDescent="0.2">
      <c r="A4751" s="156">
        <f>Ocorrências!G4747</f>
        <v>0</v>
      </c>
      <c r="B4751" s="136">
        <f>Ocorrências!B4747</f>
        <v>0</v>
      </c>
      <c r="C4751" s="136">
        <f>Ocorrências!C4747</f>
        <v>0</v>
      </c>
      <c r="D4751" s="136">
        <f>Ocorrências!D4747</f>
        <v>0</v>
      </c>
      <c r="E4751" s="136">
        <f>Ocorrências!E4747</f>
        <v>0</v>
      </c>
      <c r="F4751" s="136">
        <f>Ocorrências!F4747</f>
        <v>0</v>
      </c>
      <c r="G4751" s="135">
        <f>Ocorrências!A4747</f>
        <v>0</v>
      </c>
      <c r="H4751" s="136">
        <f>Ocorrências!H4747</f>
        <v>0</v>
      </c>
    </row>
    <row r="4752" spans="1:8" x14ac:dyDescent="0.2">
      <c r="A4752" s="156">
        <f>Ocorrências!G4748</f>
        <v>0</v>
      </c>
      <c r="B4752" s="136">
        <f>Ocorrências!B4748</f>
        <v>0</v>
      </c>
      <c r="C4752" s="136">
        <f>Ocorrências!C4748</f>
        <v>0</v>
      </c>
      <c r="D4752" s="136">
        <f>Ocorrências!D4748</f>
        <v>0</v>
      </c>
      <c r="E4752" s="136">
        <f>Ocorrências!E4748</f>
        <v>0</v>
      </c>
      <c r="F4752" s="136">
        <f>Ocorrências!F4748</f>
        <v>0</v>
      </c>
      <c r="G4752" s="135">
        <f>Ocorrências!A4748</f>
        <v>0</v>
      </c>
      <c r="H4752" s="136">
        <f>Ocorrências!H4748</f>
        <v>0</v>
      </c>
    </row>
    <row r="4753" spans="1:8" x14ac:dyDescent="0.2">
      <c r="A4753" s="156">
        <f>Ocorrências!G4749</f>
        <v>0</v>
      </c>
      <c r="B4753" s="136">
        <f>Ocorrências!B4749</f>
        <v>0</v>
      </c>
      <c r="C4753" s="136">
        <f>Ocorrências!C4749</f>
        <v>0</v>
      </c>
      <c r="D4753" s="136">
        <f>Ocorrências!D4749</f>
        <v>0</v>
      </c>
      <c r="E4753" s="136">
        <f>Ocorrências!E4749</f>
        <v>0</v>
      </c>
      <c r="F4753" s="136">
        <f>Ocorrências!F4749</f>
        <v>0</v>
      </c>
      <c r="G4753" s="135">
        <f>Ocorrências!A4749</f>
        <v>0</v>
      </c>
      <c r="H4753" s="136">
        <f>Ocorrências!H4749</f>
        <v>0</v>
      </c>
    </row>
    <row r="4754" spans="1:8" x14ac:dyDescent="0.2">
      <c r="A4754" s="156">
        <f>Ocorrências!G4750</f>
        <v>0</v>
      </c>
      <c r="B4754" s="136">
        <f>Ocorrências!B4750</f>
        <v>0</v>
      </c>
      <c r="C4754" s="136">
        <f>Ocorrências!C4750</f>
        <v>0</v>
      </c>
      <c r="D4754" s="136">
        <f>Ocorrências!D4750</f>
        <v>0</v>
      </c>
      <c r="E4754" s="136">
        <f>Ocorrências!E4750</f>
        <v>0</v>
      </c>
      <c r="F4754" s="136">
        <f>Ocorrências!F4750</f>
        <v>0</v>
      </c>
      <c r="G4754" s="135">
        <f>Ocorrências!A4750</f>
        <v>0</v>
      </c>
      <c r="H4754" s="136">
        <f>Ocorrências!H4750</f>
        <v>0</v>
      </c>
    </row>
    <row r="4755" spans="1:8" x14ac:dyDescent="0.2">
      <c r="A4755" s="156">
        <f>Ocorrências!G4751</f>
        <v>0</v>
      </c>
      <c r="B4755" s="136">
        <f>Ocorrências!B4751</f>
        <v>0</v>
      </c>
      <c r="C4755" s="136">
        <f>Ocorrências!C4751</f>
        <v>0</v>
      </c>
      <c r="D4755" s="136">
        <f>Ocorrências!D4751</f>
        <v>0</v>
      </c>
      <c r="E4755" s="136">
        <f>Ocorrências!E4751</f>
        <v>0</v>
      </c>
      <c r="F4755" s="136">
        <f>Ocorrências!F4751</f>
        <v>0</v>
      </c>
      <c r="G4755" s="135">
        <f>Ocorrências!A4751</f>
        <v>0</v>
      </c>
      <c r="H4755" s="136">
        <f>Ocorrências!H4751</f>
        <v>0</v>
      </c>
    </row>
    <row r="4756" spans="1:8" x14ac:dyDescent="0.2">
      <c r="A4756" s="156">
        <f>Ocorrências!G4752</f>
        <v>0</v>
      </c>
      <c r="B4756" s="136">
        <f>Ocorrências!B4752</f>
        <v>0</v>
      </c>
      <c r="C4756" s="136">
        <f>Ocorrências!C4752</f>
        <v>0</v>
      </c>
      <c r="D4756" s="136">
        <f>Ocorrências!D4752</f>
        <v>0</v>
      </c>
      <c r="E4756" s="136">
        <f>Ocorrências!E4752</f>
        <v>0</v>
      </c>
      <c r="F4756" s="136">
        <f>Ocorrências!F4752</f>
        <v>0</v>
      </c>
      <c r="G4756" s="135">
        <f>Ocorrências!A4752</f>
        <v>0</v>
      </c>
      <c r="H4756" s="136">
        <f>Ocorrências!H4752</f>
        <v>0</v>
      </c>
    </row>
    <row r="4757" spans="1:8" x14ac:dyDescent="0.2">
      <c r="A4757" s="156">
        <f>Ocorrências!G4753</f>
        <v>0</v>
      </c>
      <c r="B4757" s="136">
        <f>Ocorrências!B4753</f>
        <v>0</v>
      </c>
      <c r="C4757" s="136">
        <f>Ocorrências!C4753</f>
        <v>0</v>
      </c>
      <c r="D4757" s="136">
        <f>Ocorrências!D4753</f>
        <v>0</v>
      </c>
      <c r="E4757" s="136">
        <f>Ocorrências!E4753</f>
        <v>0</v>
      </c>
      <c r="F4757" s="136">
        <f>Ocorrências!F4753</f>
        <v>0</v>
      </c>
      <c r="G4757" s="135">
        <f>Ocorrências!A4753</f>
        <v>0</v>
      </c>
      <c r="H4757" s="136">
        <f>Ocorrências!H4753</f>
        <v>0</v>
      </c>
    </row>
    <row r="4758" spans="1:8" x14ac:dyDescent="0.2">
      <c r="A4758" s="156">
        <f>Ocorrências!G4754</f>
        <v>0</v>
      </c>
      <c r="B4758" s="136">
        <f>Ocorrências!B4754</f>
        <v>0</v>
      </c>
      <c r="C4758" s="136">
        <f>Ocorrências!C4754</f>
        <v>0</v>
      </c>
      <c r="D4758" s="136">
        <f>Ocorrências!D4754</f>
        <v>0</v>
      </c>
      <c r="E4758" s="136">
        <f>Ocorrências!E4754</f>
        <v>0</v>
      </c>
      <c r="F4758" s="136">
        <f>Ocorrências!F4754</f>
        <v>0</v>
      </c>
      <c r="G4758" s="135">
        <f>Ocorrências!A4754</f>
        <v>0</v>
      </c>
      <c r="H4758" s="136">
        <f>Ocorrências!H4754</f>
        <v>0</v>
      </c>
    </row>
    <row r="4759" spans="1:8" x14ac:dyDescent="0.2">
      <c r="A4759" s="156">
        <f>Ocorrências!G4755</f>
        <v>0</v>
      </c>
      <c r="B4759" s="136">
        <f>Ocorrências!B4755</f>
        <v>0</v>
      </c>
      <c r="C4759" s="136">
        <f>Ocorrências!C4755</f>
        <v>0</v>
      </c>
      <c r="D4759" s="136">
        <f>Ocorrências!D4755</f>
        <v>0</v>
      </c>
      <c r="E4759" s="136">
        <f>Ocorrências!E4755</f>
        <v>0</v>
      </c>
      <c r="F4759" s="136">
        <f>Ocorrências!F4755</f>
        <v>0</v>
      </c>
      <c r="G4759" s="135">
        <f>Ocorrências!A4755</f>
        <v>0</v>
      </c>
      <c r="H4759" s="136">
        <f>Ocorrências!H4755</f>
        <v>0</v>
      </c>
    </row>
    <row r="4760" spans="1:8" x14ac:dyDescent="0.2">
      <c r="A4760" s="156">
        <f>Ocorrências!G4756</f>
        <v>0</v>
      </c>
      <c r="B4760" s="136">
        <f>Ocorrências!B4756</f>
        <v>0</v>
      </c>
      <c r="C4760" s="136">
        <f>Ocorrências!C4756</f>
        <v>0</v>
      </c>
      <c r="D4760" s="136">
        <f>Ocorrências!D4756</f>
        <v>0</v>
      </c>
      <c r="E4760" s="136">
        <f>Ocorrências!E4756</f>
        <v>0</v>
      </c>
      <c r="F4760" s="136">
        <f>Ocorrências!F4756</f>
        <v>0</v>
      </c>
      <c r="G4760" s="135">
        <f>Ocorrências!A4756</f>
        <v>0</v>
      </c>
      <c r="H4760" s="136">
        <f>Ocorrências!H4756</f>
        <v>0</v>
      </c>
    </row>
    <row r="4761" spans="1:8" x14ac:dyDescent="0.2">
      <c r="A4761" s="156">
        <f>Ocorrências!G4757</f>
        <v>0</v>
      </c>
      <c r="B4761" s="136">
        <f>Ocorrências!B4757</f>
        <v>0</v>
      </c>
      <c r="C4761" s="136">
        <f>Ocorrências!C4757</f>
        <v>0</v>
      </c>
      <c r="D4761" s="136">
        <f>Ocorrências!D4757</f>
        <v>0</v>
      </c>
      <c r="E4761" s="136">
        <f>Ocorrências!E4757</f>
        <v>0</v>
      </c>
      <c r="F4761" s="136">
        <f>Ocorrências!F4757</f>
        <v>0</v>
      </c>
      <c r="G4761" s="135">
        <f>Ocorrências!A4757</f>
        <v>0</v>
      </c>
      <c r="H4761" s="136">
        <f>Ocorrências!H4757</f>
        <v>0</v>
      </c>
    </row>
    <row r="4762" spans="1:8" x14ac:dyDescent="0.2">
      <c r="A4762" s="156">
        <f>Ocorrências!G4758</f>
        <v>0</v>
      </c>
      <c r="B4762" s="136">
        <f>Ocorrências!B4758</f>
        <v>0</v>
      </c>
      <c r="C4762" s="136">
        <f>Ocorrências!C4758</f>
        <v>0</v>
      </c>
      <c r="D4762" s="136">
        <f>Ocorrências!D4758</f>
        <v>0</v>
      </c>
      <c r="E4762" s="136">
        <f>Ocorrências!E4758</f>
        <v>0</v>
      </c>
      <c r="F4762" s="136">
        <f>Ocorrências!F4758</f>
        <v>0</v>
      </c>
      <c r="G4762" s="135">
        <f>Ocorrências!A4758</f>
        <v>0</v>
      </c>
      <c r="H4762" s="136">
        <f>Ocorrências!H4758</f>
        <v>0</v>
      </c>
    </row>
    <row r="4763" spans="1:8" x14ac:dyDescent="0.2">
      <c r="A4763" s="156">
        <f>Ocorrências!G4759</f>
        <v>0</v>
      </c>
      <c r="B4763" s="136">
        <f>Ocorrências!B4759</f>
        <v>0</v>
      </c>
      <c r="C4763" s="136">
        <f>Ocorrências!C4759</f>
        <v>0</v>
      </c>
      <c r="D4763" s="136">
        <f>Ocorrências!D4759</f>
        <v>0</v>
      </c>
      <c r="E4763" s="136">
        <f>Ocorrências!E4759</f>
        <v>0</v>
      </c>
      <c r="F4763" s="136">
        <f>Ocorrências!F4759</f>
        <v>0</v>
      </c>
      <c r="G4763" s="135">
        <f>Ocorrências!A4759</f>
        <v>0</v>
      </c>
      <c r="H4763" s="136">
        <f>Ocorrências!H4759</f>
        <v>0</v>
      </c>
    </row>
    <row r="4764" spans="1:8" x14ac:dyDescent="0.2">
      <c r="A4764" s="156">
        <f>Ocorrências!G4760</f>
        <v>0</v>
      </c>
      <c r="B4764" s="136">
        <f>Ocorrências!B4760</f>
        <v>0</v>
      </c>
      <c r="C4764" s="136">
        <f>Ocorrências!C4760</f>
        <v>0</v>
      </c>
      <c r="D4764" s="136">
        <f>Ocorrências!D4760</f>
        <v>0</v>
      </c>
      <c r="E4764" s="136">
        <f>Ocorrências!E4760</f>
        <v>0</v>
      </c>
      <c r="F4764" s="136">
        <f>Ocorrências!F4760</f>
        <v>0</v>
      </c>
      <c r="G4764" s="135">
        <f>Ocorrências!A4760</f>
        <v>0</v>
      </c>
      <c r="H4764" s="136">
        <f>Ocorrências!H4760</f>
        <v>0</v>
      </c>
    </row>
    <row r="4765" spans="1:8" x14ac:dyDescent="0.2">
      <c r="A4765" s="156">
        <f>Ocorrências!G4761</f>
        <v>0</v>
      </c>
      <c r="B4765" s="136">
        <f>Ocorrências!B4761</f>
        <v>0</v>
      </c>
      <c r="C4765" s="136">
        <f>Ocorrências!C4761</f>
        <v>0</v>
      </c>
      <c r="D4765" s="136">
        <f>Ocorrências!D4761</f>
        <v>0</v>
      </c>
      <c r="E4765" s="136">
        <f>Ocorrências!E4761</f>
        <v>0</v>
      </c>
      <c r="F4765" s="136">
        <f>Ocorrências!F4761</f>
        <v>0</v>
      </c>
      <c r="G4765" s="135">
        <f>Ocorrências!A4761</f>
        <v>0</v>
      </c>
      <c r="H4765" s="136">
        <f>Ocorrências!H4761</f>
        <v>0</v>
      </c>
    </row>
    <row r="4766" spans="1:8" x14ac:dyDescent="0.2">
      <c r="A4766" s="156">
        <f>Ocorrências!G4762</f>
        <v>0</v>
      </c>
      <c r="B4766" s="136">
        <f>Ocorrências!B4762</f>
        <v>0</v>
      </c>
      <c r="C4766" s="136">
        <f>Ocorrências!C4762</f>
        <v>0</v>
      </c>
      <c r="D4766" s="136">
        <f>Ocorrências!D4762</f>
        <v>0</v>
      </c>
      <c r="E4766" s="136">
        <f>Ocorrências!E4762</f>
        <v>0</v>
      </c>
      <c r="F4766" s="136">
        <f>Ocorrências!F4762</f>
        <v>0</v>
      </c>
      <c r="G4766" s="135">
        <f>Ocorrências!A4762</f>
        <v>0</v>
      </c>
      <c r="H4766" s="136">
        <f>Ocorrências!H4762</f>
        <v>0</v>
      </c>
    </row>
    <row r="4767" spans="1:8" x14ac:dyDescent="0.2">
      <c r="A4767" s="156">
        <f>Ocorrências!G4763</f>
        <v>0</v>
      </c>
      <c r="B4767" s="136">
        <f>Ocorrências!B4763</f>
        <v>0</v>
      </c>
      <c r="C4767" s="136">
        <f>Ocorrências!C4763</f>
        <v>0</v>
      </c>
      <c r="D4767" s="136">
        <f>Ocorrências!D4763</f>
        <v>0</v>
      </c>
      <c r="E4767" s="136">
        <f>Ocorrências!E4763</f>
        <v>0</v>
      </c>
      <c r="F4767" s="136">
        <f>Ocorrências!F4763</f>
        <v>0</v>
      </c>
      <c r="G4767" s="135">
        <f>Ocorrências!A4763</f>
        <v>0</v>
      </c>
      <c r="H4767" s="136">
        <f>Ocorrências!H4763</f>
        <v>0</v>
      </c>
    </row>
    <row r="4768" spans="1:8" x14ac:dyDescent="0.2">
      <c r="A4768" s="156">
        <f>Ocorrências!G4764</f>
        <v>0</v>
      </c>
      <c r="B4768" s="136">
        <f>Ocorrências!B4764</f>
        <v>0</v>
      </c>
      <c r="C4768" s="136">
        <f>Ocorrências!C4764</f>
        <v>0</v>
      </c>
      <c r="D4768" s="136">
        <f>Ocorrências!D4764</f>
        <v>0</v>
      </c>
      <c r="E4768" s="136">
        <f>Ocorrências!E4764</f>
        <v>0</v>
      </c>
      <c r="F4768" s="136">
        <f>Ocorrências!F4764</f>
        <v>0</v>
      </c>
      <c r="G4768" s="135">
        <f>Ocorrências!A4764</f>
        <v>0</v>
      </c>
      <c r="H4768" s="136">
        <f>Ocorrências!H4764</f>
        <v>0</v>
      </c>
    </row>
    <row r="4769" spans="1:8" x14ac:dyDescent="0.2">
      <c r="A4769" s="156">
        <f>Ocorrências!G4765</f>
        <v>0</v>
      </c>
      <c r="B4769" s="136">
        <f>Ocorrências!B4765</f>
        <v>0</v>
      </c>
      <c r="C4769" s="136">
        <f>Ocorrências!C4765</f>
        <v>0</v>
      </c>
      <c r="D4769" s="136">
        <f>Ocorrências!D4765</f>
        <v>0</v>
      </c>
      <c r="E4769" s="136">
        <f>Ocorrências!E4765</f>
        <v>0</v>
      </c>
      <c r="F4769" s="136">
        <f>Ocorrências!F4765</f>
        <v>0</v>
      </c>
      <c r="G4769" s="135">
        <f>Ocorrências!A4765</f>
        <v>0</v>
      </c>
      <c r="H4769" s="136">
        <f>Ocorrências!H4765</f>
        <v>0</v>
      </c>
    </row>
    <row r="4770" spans="1:8" x14ac:dyDescent="0.2">
      <c r="A4770" s="156">
        <f>Ocorrências!G4766</f>
        <v>0</v>
      </c>
      <c r="B4770" s="136">
        <f>Ocorrências!B4766</f>
        <v>0</v>
      </c>
      <c r="C4770" s="136">
        <f>Ocorrências!C4766</f>
        <v>0</v>
      </c>
      <c r="D4770" s="136">
        <f>Ocorrências!D4766</f>
        <v>0</v>
      </c>
      <c r="E4770" s="136">
        <f>Ocorrências!E4766</f>
        <v>0</v>
      </c>
      <c r="F4770" s="136">
        <f>Ocorrências!F4766</f>
        <v>0</v>
      </c>
      <c r="G4770" s="135">
        <f>Ocorrências!A4766</f>
        <v>0</v>
      </c>
      <c r="H4770" s="136">
        <f>Ocorrências!H4766</f>
        <v>0</v>
      </c>
    </row>
    <row r="4771" spans="1:8" x14ac:dyDescent="0.2">
      <c r="A4771" s="156">
        <f>Ocorrências!G4767</f>
        <v>0</v>
      </c>
      <c r="B4771" s="136">
        <f>Ocorrências!B4767</f>
        <v>0</v>
      </c>
      <c r="C4771" s="136">
        <f>Ocorrências!C4767</f>
        <v>0</v>
      </c>
      <c r="D4771" s="136">
        <f>Ocorrências!D4767</f>
        <v>0</v>
      </c>
      <c r="E4771" s="136">
        <f>Ocorrências!E4767</f>
        <v>0</v>
      </c>
      <c r="F4771" s="136">
        <f>Ocorrências!F4767</f>
        <v>0</v>
      </c>
      <c r="G4771" s="135">
        <f>Ocorrências!A4767</f>
        <v>0</v>
      </c>
      <c r="H4771" s="136">
        <f>Ocorrências!H4767</f>
        <v>0</v>
      </c>
    </row>
    <row r="4772" spans="1:8" x14ac:dyDescent="0.2">
      <c r="A4772" s="156">
        <f>Ocorrências!G4768</f>
        <v>0</v>
      </c>
      <c r="B4772" s="136">
        <f>Ocorrências!B4768</f>
        <v>0</v>
      </c>
      <c r="C4772" s="136">
        <f>Ocorrências!C4768</f>
        <v>0</v>
      </c>
      <c r="D4772" s="136">
        <f>Ocorrências!D4768</f>
        <v>0</v>
      </c>
      <c r="E4772" s="136">
        <f>Ocorrências!E4768</f>
        <v>0</v>
      </c>
      <c r="F4772" s="136">
        <f>Ocorrências!F4768</f>
        <v>0</v>
      </c>
      <c r="G4772" s="135">
        <f>Ocorrências!A4768</f>
        <v>0</v>
      </c>
      <c r="H4772" s="136">
        <f>Ocorrências!H4768</f>
        <v>0</v>
      </c>
    </row>
    <row r="4773" spans="1:8" x14ac:dyDescent="0.2">
      <c r="A4773" s="156">
        <f>Ocorrências!G4769</f>
        <v>0</v>
      </c>
      <c r="B4773" s="136">
        <f>Ocorrências!B4769</f>
        <v>0</v>
      </c>
      <c r="C4773" s="136">
        <f>Ocorrências!C4769</f>
        <v>0</v>
      </c>
      <c r="D4773" s="136">
        <f>Ocorrências!D4769</f>
        <v>0</v>
      </c>
      <c r="E4773" s="136">
        <f>Ocorrências!E4769</f>
        <v>0</v>
      </c>
      <c r="F4773" s="136">
        <f>Ocorrências!F4769</f>
        <v>0</v>
      </c>
      <c r="G4773" s="135">
        <f>Ocorrências!A4769</f>
        <v>0</v>
      </c>
      <c r="H4773" s="136">
        <f>Ocorrências!H4769</f>
        <v>0</v>
      </c>
    </row>
    <row r="4774" spans="1:8" x14ac:dyDescent="0.2">
      <c r="A4774" s="156">
        <f>Ocorrências!G4770</f>
        <v>0</v>
      </c>
      <c r="B4774" s="136">
        <f>Ocorrências!B4770</f>
        <v>0</v>
      </c>
      <c r="C4774" s="136">
        <f>Ocorrências!C4770</f>
        <v>0</v>
      </c>
      <c r="D4774" s="136">
        <f>Ocorrências!D4770</f>
        <v>0</v>
      </c>
      <c r="E4774" s="136">
        <f>Ocorrências!E4770</f>
        <v>0</v>
      </c>
      <c r="F4774" s="136">
        <f>Ocorrências!F4770</f>
        <v>0</v>
      </c>
      <c r="G4774" s="135">
        <f>Ocorrências!A4770</f>
        <v>0</v>
      </c>
      <c r="H4774" s="136">
        <f>Ocorrências!H4770</f>
        <v>0</v>
      </c>
    </row>
    <row r="4775" spans="1:8" x14ac:dyDescent="0.2">
      <c r="A4775" s="156">
        <f>Ocorrências!G4771</f>
        <v>0</v>
      </c>
      <c r="B4775" s="136">
        <f>Ocorrências!B4771</f>
        <v>0</v>
      </c>
      <c r="C4775" s="136">
        <f>Ocorrências!C4771</f>
        <v>0</v>
      </c>
      <c r="D4775" s="136">
        <f>Ocorrências!D4771</f>
        <v>0</v>
      </c>
      <c r="E4775" s="136">
        <f>Ocorrências!E4771</f>
        <v>0</v>
      </c>
      <c r="F4775" s="136">
        <f>Ocorrências!F4771</f>
        <v>0</v>
      </c>
      <c r="G4775" s="135">
        <f>Ocorrências!A4771</f>
        <v>0</v>
      </c>
      <c r="H4775" s="136">
        <f>Ocorrências!H4771</f>
        <v>0</v>
      </c>
    </row>
    <row r="4776" spans="1:8" x14ac:dyDescent="0.2">
      <c r="A4776" s="156">
        <f>Ocorrências!G4772</f>
        <v>0</v>
      </c>
      <c r="B4776" s="136">
        <f>Ocorrências!B4772</f>
        <v>0</v>
      </c>
      <c r="C4776" s="136">
        <f>Ocorrências!C4772</f>
        <v>0</v>
      </c>
      <c r="D4776" s="136">
        <f>Ocorrências!D4772</f>
        <v>0</v>
      </c>
      <c r="E4776" s="136">
        <f>Ocorrências!E4772</f>
        <v>0</v>
      </c>
      <c r="F4776" s="136">
        <f>Ocorrências!F4772</f>
        <v>0</v>
      </c>
      <c r="G4776" s="135">
        <f>Ocorrências!A4772</f>
        <v>0</v>
      </c>
      <c r="H4776" s="136">
        <f>Ocorrências!H4772</f>
        <v>0</v>
      </c>
    </row>
    <row r="4777" spans="1:8" x14ac:dyDescent="0.2">
      <c r="A4777" s="156">
        <f>Ocorrências!G4773</f>
        <v>0</v>
      </c>
      <c r="B4777" s="136">
        <f>Ocorrências!B4773</f>
        <v>0</v>
      </c>
      <c r="C4777" s="136">
        <f>Ocorrências!C4773</f>
        <v>0</v>
      </c>
      <c r="D4777" s="136">
        <f>Ocorrências!D4773</f>
        <v>0</v>
      </c>
      <c r="E4777" s="136">
        <f>Ocorrências!E4773</f>
        <v>0</v>
      </c>
      <c r="F4777" s="136">
        <f>Ocorrências!F4773</f>
        <v>0</v>
      </c>
      <c r="G4777" s="135">
        <f>Ocorrências!A4773</f>
        <v>0</v>
      </c>
      <c r="H4777" s="136">
        <f>Ocorrências!H4773</f>
        <v>0</v>
      </c>
    </row>
    <row r="4778" spans="1:8" x14ac:dyDescent="0.2">
      <c r="A4778" s="156">
        <f>Ocorrências!G4774</f>
        <v>0</v>
      </c>
      <c r="B4778" s="136">
        <f>Ocorrências!B4774</f>
        <v>0</v>
      </c>
      <c r="C4778" s="136">
        <f>Ocorrências!C4774</f>
        <v>0</v>
      </c>
      <c r="D4778" s="136">
        <f>Ocorrências!D4774</f>
        <v>0</v>
      </c>
      <c r="E4778" s="136">
        <f>Ocorrências!E4774</f>
        <v>0</v>
      </c>
      <c r="F4778" s="136">
        <f>Ocorrências!F4774</f>
        <v>0</v>
      </c>
      <c r="G4778" s="135">
        <f>Ocorrências!A4774</f>
        <v>0</v>
      </c>
      <c r="H4778" s="136">
        <f>Ocorrências!H4774</f>
        <v>0</v>
      </c>
    </row>
    <row r="4779" spans="1:8" x14ac:dyDescent="0.2">
      <c r="A4779" s="156">
        <f>Ocorrências!G4775</f>
        <v>0</v>
      </c>
      <c r="B4779" s="136">
        <f>Ocorrências!B4775</f>
        <v>0</v>
      </c>
      <c r="C4779" s="136">
        <f>Ocorrências!C4775</f>
        <v>0</v>
      </c>
      <c r="D4779" s="136">
        <f>Ocorrências!D4775</f>
        <v>0</v>
      </c>
      <c r="E4779" s="136">
        <f>Ocorrências!E4775</f>
        <v>0</v>
      </c>
      <c r="F4779" s="136">
        <f>Ocorrências!F4775</f>
        <v>0</v>
      </c>
      <c r="G4779" s="135">
        <f>Ocorrências!A4775</f>
        <v>0</v>
      </c>
      <c r="H4779" s="136">
        <f>Ocorrências!H4775</f>
        <v>0</v>
      </c>
    </row>
    <row r="4780" spans="1:8" x14ac:dyDescent="0.2">
      <c r="A4780" s="156">
        <f>Ocorrências!G4776</f>
        <v>0</v>
      </c>
      <c r="B4780" s="136">
        <f>Ocorrências!B4776</f>
        <v>0</v>
      </c>
      <c r="C4780" s="136">
        <f>Ocorrências!C4776</f>
        <v>0</v>
      </c>
      <c r="D4780" s="136">
        <f>Ocorrências!D4776</f>
        <v>0</v>
      </c>
      <c r="E4780" s="136">
        <f>Ocorrências!E4776</f>
        <v>0</v>
      </c>
      <c r="F4780" s="136">
        <f>Ocorrências!F4776</f>
        <v>0</v>
      </c>
      <c r="G4780" s="135">
        <f>Ocorrências!A4776</f>
        <v>0</v>
      </c>
      <c r="H4780" s="136">
        <f>Ocorrências!H4776</f>
        <v>0</v>
      </c>
    </row>
    <row r="4781" spans="1:8" x14ac:dyDescent="0.2">
      <c r="A4781" s="156">
        <f>Ocorrências!G4777</f>
        <v>0</v>
      </c>
      <c r="B4781" s="136">
        <f>Ocorrências!B4777</f>
        <v>0</v>
      </c>
      <c r="C4781" s="136">
        <f>Ocorrências!C4777</f>
        <v>0</v>
      </c>
      <c r="D4781" s="136">
        <f>Ocorrências!D4777</f>
        <v>0</v>
      </c>
      <c r="E4781" s="136">
        <f>Ocorrências!E4777</f>
        <v>0</v>
      </c>
      <c r="F4781" s="136">
        <f>Ocorrências!F4777</f>
        <v>0</v>
      </c>
      <c r="G4781" s="135">
        <f>Ocorrências!A4777</f>
        <v>0</v>
      </c>
      <c r="H4781" s="136">
        <f>Ocorrências!H4777</f>
        <v>0</v>
      </c>
    </row>
    <row r="4782" spans="1:8" x14ac:dyDescent="0.2">
      <c r="A4782" s="156">
        <f>Ocorrências!G4778</f>
        <v>0</v>
      </c>
      <c r="B4782" s="136">
        <f>Ocorrências!B4778</f>
        <v>0</v>
      </c>
      <c r="C4782" s="136">
        <f>Ocorrências!C4778</f>
        <v>0</v>
      </c>
      <c r="D4782" s="136">
        <f>Ocorrências!D4778</f>
        <v>0</v>
      </c>
      <c r="E4782" s="136">
        <f>Ocorrências!E4778</f>
        <v>0</v>
      </c>
      <c r="F4782" s="136">
        <f>Ocorrências!F4778</f>
        <v>0</v>
      </c>
      <c r="G4782" s="135">
        <f>Ocorrências!A4778</f>
        <v>0</v>
      </c>
      <c r="H4782" s="136">
        <f>Ocorrências!H4778</f>
        <v>0</v>
      </c>
    </row>
    <row r="4783" spans="1:8" x14ac:dyDescent="0.2">
      <c r="A4783" s="156">
        <f>Ocorrências!G4779</f>
        <v>0</v>
      </c>
      <c r="B4783" s="136">
        <f>Ocorrências!B4779</f>
        <v>0</v>
      </c>
      <c r="C4783" s="136">
        <f>Ocorrências!C4779</f>
        <v>0</v>
      </c>
      <c r="D4783" s="136">
        <f>Ocorrências!D4779</f>
        <v>0</v>
      </c>
      <c r="E4783" s="136">
        <f>Ocorrências!E4779</f>
        <v>0</v>
      </c>
      <c r="F4783" s="136">
        <f>Ocorrências!F4779</f>
        <v>0</v>
      </c>
      <c r="G4783" s="135">
        <f>Ocorrências!A4779</f>
        <v>0</v>
      </c>
      <c r="H4783" s="136">
        <f>Ocorrências!H4779</f>
        <v>0</v>
      </c>
    </row>
    <row r="4784" spans="1:8" x14ac:dyDescent="0.2">
      <c r="A4784" s="156">
        <f>Ocorrências!G4780</f>
        <v>0</v>
      </c>
      <c r="B4784" s="136">
        <f>Ocorrências!B4780</f>
        <v>0</v>
      </c>
      <c r="C4784" s="136">
        <f>Ocorrências!C4780</f>
        <v>0</v>
      </c>
      <c r="D4784" s="136">
        <f>Ocorrências!D4780</f>
        <v>0</v>
      </c>
      <c r="E4784" s="136">
        <f>Ocorrências!E4780</f>
        <v>0</v>
      </c>
      <c r="F4784" s="136">
        <f>Ocorrências!F4780</f>
        <v>0</v>
      </c>
      <c r="G4784" s="135">
        <f>Ocorrências!A4780</f>
        <v>0</v>
      </c>
      <c r="H4784" s="136">
        <f>Ocorrências!H4780</f>
        <v>0</v>
      </c>
    </row>
    <row r="4785" spans="1:8" x14ac:dyDescent="0.2">
      <c r="A4785" s="156">
        <f>Ocorrências!G4781</f>
        <v>0</v>
      </c>
      <c r="B4785" s="136">
        <f>Ocorrências!B4781</f>
        <v>0</v>
      </c>
      <c r="C4785" s="136">
        <f>Ocorrências!C4781</f>
        <v>0</v>
      </c>
      <c r="D4785" s="136">
        <f>Ocorrências!D4781</f>
        <v>0</v>
      </c>
      <c r="E4785" s="136">
        <f>Ocorrências!E4781</f>
        <v>0</v>
      </c>
      <c r="F4785" s="136">
        <f>Ocorrências!F4781</f>
        <v>0</v>
      </c>
      <c r="G4785" s="135">
        <f>Ocorrências!A4781</f>
        <v>0</v>
      </c>
      <c r="H4785" s="136">
        <f>Ocorrências!H4781</f>
        <v>0</v>
      </c>
    </row>
    <row r="4786" spans="1:8" x14ac:dyDescent="0.2">
      <c r="A4786" s="156">
        <f>Ocorrências!G4782</f>
        <v>0</v>
      </c>
      <c r="B4786" s="136">
        <f>Ocorrências!B4782</f>
        <v>0</v>
      </c>
      <c r="C4786" s="136">
        <f>Ocorrências!C4782</f>
        <v>0</v>
      </c>
      <c r="D4786" s="136">
        <f>Ocorrências!D4782</f>
        <v>0</v>
      </c>
      <c r="E4786" s="136">
        <f>Ocorrências!E4782</f>
        <v>0</v>
      </c>
      <c r="F4786" s="136">
        <f>Ocorrências!F4782</f>
        <v>0</v>
      </c>
      <c r="G4786" s="135">
        <f>Ocorrências!A4782</f>
        <v>0</v>
      </c>
      <c r="H4786" s="136">
        <f>Ocorrências!H4782</f>
        <v>0</v>
      </c>
    </row>
    <row r="4787" spans="1:8" x14ac:dyDescent="0.2">
      <c r="A4787" s="156">
        <f>Ocorrências!G4783</f>
        <v>0</v>
      </c>
      <c r="B4787" s="136">
        <f>Ocorrências!B4783</f>
        <v>0</v>
      </c>
      <c r="C4787" s="136">
        <f>Ocorrências!C4783</f>
        <v>0</v>
      </c>
      <c r="D4787" s="136">
        <f>Ocorrências!D4783</f>
        <v>0</v>
      </c>
      <c r="E4787" s="136">
        <f>Ocorrências!E4783</f>
        <v>0</v>
      </c>
      <c r="F4787" s="136">
        <f>Ocorrências!F4783</f>
        <v>0</v>
      </c>
      <c r="G4787" s="135">
        <f>Ocorrências!A4783</f>
        <v>0</v>
      </c>
      <c r="H4787" s="136">
        <f>Ocorrências!H4783</f>
        <v>0</v>
      </c>
    </row>
    <row r="4788" spans="1:8" x14ac:dyDescent="0.2">
      <c r="A4788" s="156">
        <f>Ocorrências!G4784</f>
        <v>0</v>
      </c>
      <c r="B4788" s="136">
        <f>Ocorrências!B4784</f>
        <v>0</v>
      </c>
      <c r="C4788" s="136">
        <f>Ocorrências!C4784</f>
        <v>0</v>
      </c>
      <c r="D4788" s="136">
        <f>Ocorrências!D4784</f>
        <v>0</v>
      </c>
      <c r="E4788" s="136">
        <f>Ocorrências!E4784</f>
        <v>0</v>
      </c>
      <c r="F4788" s="136">
        <f>Ocorrências!F4784</f>
        <v>0</v>
      </c>
      <c r="G4788" s="135">
        <f>Ocorrências!A4784</f>
        <v>0</v>
      </c>
      <c r="H4788" s="136">
        <f>Ocorrências!H4784</f>
        <v>0</v>
      </c>
    </row>
    <row r="4789" spans="1:8" x14ac:dyDescent="0.2">
      <c r="A4789" s="156">
        <f>Ocorrências!G4785</f>
        <v>0</v>
      </c>
      <c r="B4789" s="136">
        <f>Ocorrências!B4785</f>
        <v>0</v>
      </c>
      <c r="C4789" s="136">
        <f>Ocorrências!C4785</f>
        <v>0</v>
      </c>
      <c r="D4789" s="136">
        <f>Ocorrências!D4785</f>
        <v>0</v>
      </c>
      <c r="E4789" s="136">
        <f>Ocorrências!E4785</f>
        <v>0</v>
      </c>
      <c r="F4789" s="136">
        <f>Ocorrências!F4785</f>
        <v>0</v>
      </c>
      <c r="G4789" s="135">
        <f>Ocorrências!A4785</f>
        <v>0</v>
      </c>
      <c r="H4789" s="136">
        <f>Ocorrências!H4785</f>
        <v>0</v>
      </c>
    </row>
    <row r="4790" spans="1:8" x14ac:dyDescent="0.2">
      <c r="A4790" s="156">
        <f>Ocorrências!G4786</f>
        <v>0</v>
      </c>
      <c r="B4790" s="136">
        <f>Ocorrências!B4786</f>
        <v>0</v>
      </c>
      <c r="C4790" s="136">
        <f>Ocorrências!C4786</f>
        <v>0</v>
      </c>
      <c r="D4790" s="136">
        <f>Ocorrências!D4786</f>
        <v>0</v>
      </c>
      <c r="E4790" s="136">
        <f>Ocorrências!E4786</f>
        <v>0</v>
      </c>
      <c r="F4790" s="136">
        <f>Ocorrências!F4786</f>
        <v>0</v>
      </c>
      <c r="G4790" s="135">
        <f>Ocorrências!A4786</f>
        <v>0</v>
      </c>
      <c r="H4790" s="136">
        <f>Ocorrências!H4786</f>
        <v>0</v>
      </c>
    </row>
    <row r="4791" spans="1:8" x14ac:dyDescent="0.2">
      <c r="A4791" s="156">
        <f>Ocorrências!G4787</f>
        <v>0</v>
      </c>
      <c r="B4791" s="136">
        <f>Ocorrências!B4787</f>
        <v>0</v>
      </c>
      <c r="C4791" s="136">
        <f>Ocorrências!C4787</f>
        <v>0</v>
      </c>
      <c r="D4791" s="136">
        <f>Ocorrências!D4787</f>
        <v>0</v>
      </c>
      <c r="E4791" s="136">
        <f>Ocorrências!E4787</f>
        <v>0</v>
      </c>
      <c r="F4791" s="136">
        <f>Ocorrências!F4787</f>
        <v>0</v>
      </c>
      <c r="G4791" s="135">
        <f>Ocorrências!A4787</f>
        <v>0</v>
      </c>
      <c r="H4791" s="136">
        <f>Ocorrências!H4787</f>
        <v>0</v>
      </c>
    </row>
    <row r="4792" spans="1:8" x14ac:dyDescent="0.2">
      <c r="A4792" s="156">
        <f>Ocorrências!G4788</f>
        <v>0</v>
      </c>
      <c r="B4792" s="136">
        <f>Ocorrências!B4788</f>
        <v>0</v>
      </c>
      <c r="C4792" s="136">
        <f>Ocorrências!C4788</f>
        <v>0</v>
      </c>
      <c r="D4792" s="136">
        <f>Ocorrências!D4788</f>
        <v>0</v>
      </c>
      <c r="E4792" s="136">
        <f>Ocorrências!E4788</f>
        <v>0</v>
      </c>
      <c r="F4792" s="136">
        <f>Ocorrências!F4788</f>
        <v>0</v>
      </c>
      <c r="G4792" s="135">
        <f>Ocorrências!A4788</f>
        <v>0</v>
      </c>
      <c r="H4792" s="136">
        <f>Ocorrências!H4788</f>
        <v>0</v>
      </c>
    </row>
    <row r="4793" spans="1:8" x14ac:dyDescent="0.2">
      <c r="A4793" s="156">
        <f>Ocorrências!G4789</f>
        <v>0</v>
      </c>
      <c r="B4793" s="136">
        <f>Ocorrências!B4789</f>
        <v>0</v>
      </c>
      <c r="C4793" s="136">
        <f>Ocorrências!C4789</f>
        <v>0</v>
      </c>
      <c r="D4793" s="136">
        <f>Ocorrências!D4789</f>
        <v>0</v>
      </c>
      <c r="E4793" s="136">
        <f>Ocorrências!E4789</f>
        <v>0</v>
      </c>
      <c r="F4793" s="136">
        <f>Ocorrências!F4789</f>
        <v>0</v>
      </c>
      <c r="G4793" s="135">
        <f>Ocorrências!A4789</f>
        <v>0</v>
      </c>
      <c r="H4793" s="136">
        <f>Ocorrências!H4789</f>
        <v>0</v>
      </c>
    </row>
    <row r="4794" spans="1:8" x14ac:dyDescent="0.2">
      <c r="A4794" s="156">
        <f>Ocorrências!G4790</f>
        <v>0</v>
      </c>
      <c r="B4794" s="136">
        <f>Ocorrências!B4790</f>
        <v>0</v>
      </c>
      <c r="C4794" s="136">
        <f>Ocorrências!C4790</f>
        <v>0</v>
      </c>
      <c r="D4794" s="136">
        <f>Ocorrências!D4790</f>
        <v>0</v>
      </c>
      <c r="E4794" s="136">
        <f>Ocorrências!E4790</f>
        <v>0</v>
      </c>
      <c r="F4794" s="136">
        <f>Ocorrências!F4790</f>
        <v>0</v>
      </c>
      <c r="G4794" s="135">
        <f>Ocorrências!A4790</f>
        <v>0</v>
      </c>
      <c r="H4794" s="136">
        <f>Ocorrências!H4790</f>
        <v>0</v>
      </c>
    </row>
    <row r="4795" spans="1:8" x14ac:dyDescent="0.2">
      <c r="A4795" s="156">
        <f>Ocorrências!G4791</f>
        <v>0</v>
      </c>
      <c r="B4795" s="136">
        <f>Ocorrências!B4791</f>
        <v>0</v>
      </c>
      <c r="C4795" s="136">
        <f>Ocorrências!C4791</f>
        <v>0</v>
      </c>
      <c r="D4795" s="136">
        <f>Ocorrências!D4791</f>
        <v>0</v>
      </c>
      <c r="E4795" s="136">
        <f>Ocorrências!E4791</f>
        <v>0</v>
      </c>
      <c r="F4795" s="136">
        <f>Ocorrências!F4791</f>
        <v>0</v>
      </c>
      <c r="G4795" s="135">
        <f>Ocorrências!A4791</f>
        <v>0</v>
      </c>
      <c r="H4795" s="136">
        <f>Ocorrências!H4791</f>
        <v>0</v>
      </c>
    </row>
    <row r="4796" spans="1:8" x14ac:dyDescent="0.2">
      <c r="A4796" s="156">
        <f>Ocorrências!G4792</f>
        <v>0</v>
      </c>
      <c r="B4796" s="136">
        <f>Ocorrências!B4792</f>
        <v>0</v>
      </c>
      <c r="C4796" s="136">
        <f>Ocorrências!C4792</f>
        <v>0</v>
      </c>
      <c r="D4796" s="136">
        <f>Ocorrências!D4792</f>
        <v>0</v>
      </c>
      <c r="E4796" s="136">
        <f>Ocorrências!E4792</f>
        <v>0</v>
      </c>
      <c r="F4796" s="136">
        <f>Ocorrências!F4792</f>
        <v>0</v>
      </c>
      <c r="G4796" s="135">
        <f>Ocorrências!A4792</f>
        <v>0</v>
      </c>
      <c r="H4796" s="136">
        <f>Ocorrências!H4792</f>
        <v>0</v>
      </c>
    </row>
    <row r="4797" spans="1:8" x14ac:dyDescent="0.2">
      <c r="A4797" s="156">
        <f>Ocorrências!G4793</f>
        <v>0</v>
      </c>
      <c r="B4797" s="136">
        <f>Ocorrências!B4793</f>
        <v>0</v>
      </c>
      <c r="C4797" s="136">
        <f>Ocorrências!C4793</f>
        <v>0</v>
      </c>
      <c r="D4797" s="136">
        <f>Ocorrências!D4793</f>
        <v>0</v>
      </c>
      <c r="E4797" s="136">
        <f>Ocorrências!E4793</f>
        <v>0</v>
      </c>
      <c r="F4797" s="136">
        <f>Ocorrências!F4793</f>
        <v>0</v>
      </c>
      <c r="G4797" s="135">
        <f>Ocorrências!A4793</f>
        <v>0</v>
      </c>
      <c r="H4797" s="136">
        <f>Ocorrências!H4793</f>
        <v>0</v>
      </c>
    </row>
    <row r="4798" spans="1:8" x14ac:dyDescent="0.2">
      <c r="A4798" s="156">
        <f>Ocorrências!G4794</f>
        <v>0</v>
      </c>
      <c r="B4798" s="136">
        <f>Ocorrências!B4794</f>
        <v>0</v>
      </c>
      <c r="C4798" s="136">
        <f>Ocorrências!C4794</f>
        <v>0</v>
      </c>
      <c r="D4798" s="136">
        <f>Ocorrências!D4794</f>
        <v>0</v>
      </c>
      <c r="E4798" s="136">
        <f>Ocorrências!E4794</f>
        <v>0</v>
      </c>
      <c r="F4798" s="136">
        <f>Ocorrências!F4794</f>
        <v>0</v>
      </c>
      <c r="G4798" s="135">
        <f>Ocorrências!A4794</f>
        <v>0</v>
      </c>
      <c r="H4798" s="136">
        <f>Ocorrências!H4794</f>
        <v>0</v>
      </c>
    </row>
    <row r="4799" spans="1:8" x14ac:dyDescent="0.2">
      <c r="A4799" s="156">
        <f>Ocorrências!G4795</f>
        <v>0</v>
      </c>
      <c r="B4799" s="136">
        <f>Ocorrências!B4795</f>
        <v>0</v>
      </c>
      <c r="C4799" s="136">
        <f>Ocorrências!C4795</f>
        <v>0</v>
      </c>
      <c r="D4799" s="136">
        <f>Ocorrências!D4795</f>
        <v>0</v>
      </c>
      <c r="E4799" s="136">
        <f>Ocorrências!E4795</f>
        <v>0</v>
      </c>
      <c r="F4799" s="136">
        <f>Ocorrências!F4795</f>
        <v>0</v>
      </c>
      <c r="G4799" s="135">
        <f>Ocorrências!A4795</f>
        <v>0</v>
      </c>
      <c r="H4799" s="136">
        <f>Ocorrências!H4795</f>
        <v>0</v>
      </c>
    </row>
    <row r="4800" spans="1:8" x14ac:dyDescent="0.2">
      <c r="A4800" s="156">
        <f>Ocorrências!G4796</f>
        <v>0</v>
      </c>
      <c r="B4800" s="136">
        <f>Ocorrências!B4796</f>
        <v>0</v>
      </c>
      <c r="C4800" s="136">
        <f>Ocorrências!C4796</f>
        <v>0</v>
      </c>
      <c r="D4800" s="136">
        <f>Ocorrências!D4796</f>
        <v>0</v>
      </c>
      <c r="E4800" s="136">
        <f>Ocorrências!E4796</f>
        <v>0</v>
      </c>
      <c r="F4800" s="136">
        <f>Ocorrências!F4796</f>
        <v>0</v>
      </c>
      <c r="G4800" s="135">
        <f>Ocorrências!A4796</f>
        <v>0</v>
      </c>
      <c r="H4800" s="136">
        <f>Ocorrências!H4796</f>
        <v>0</v>
      </c>
    </row>
    <row r="4801" spans="1:8" x14ac:dyDescent="0.2">
      <c r="A4801" s="156">
        <f>Ocorrências!G4797</f>
        <v>0</v>
      </c>
      <c r="B4801" s="136">
        <f>Ocorrências!B4797</f>
        <v>0</v>
      </c>
      <c r="C4801" s="136">
        <f>Ocorrências!C4797</f>
        <v>0</v>
      </c>
      <c r="D4801" s="136">
        <f>Ocorrências!D4797</f>
        <v>0</v>
      </c>
      <c r="E4801" s="136">
        <f>Ocorrências!E4797</f>
        <v>0</v>
      </c>
      <c r="F4801" s="136">
        <f>Ocorrências!F4797</f>
        <v>0</v>
      </c>
      <c r="G4801" s="135">
        <f>Ocorrências!A4797</f>
        <v>0</v>
      </c>
      <c r="H4801" s="136">
        <f>Ocorrências!H4797</f>
        <v>0</v>
      </c>
    </row>
    <row r="4802" spans="1:8" x14ac:dyDescent="0.2">
      <c r="A4802" s="156">
        <f>Ocorrências!G4798</f>
        <v>0</v>
      </c>
      <c r="B4802" s="136">
        <f>Ocorrências!B4798</f>
        <v>0</v>
      </c>
      <c r="C4802" s="136">
        <f>Ocorrências!C4798</f>
        <v>0</v>
      </c>
      <c r="D4802" s="136">
        <f>Ocorrências!D4798</f>
        <v>0</v>
      </c>
      <c r="E4802" s="136">
        <f>Ocorrências!E4798</f>
        <v>0</v>
      </c>
      <c r="F4802" s="136">
        <f>Ocorrências!F4798</f>
        <v>0</v>
      </c>
      <c r="G4802" s="135">
        <f>Ocorrências!A4798</f>
        <v>0</v>
      </c>
      <c r="H4802" s="136">
        <f>Ocorrências!H4798</f>
        <v>0</v>
      </c>
    </row>
    <row r="4803" spans="1:8" x14ac:dyDescent="0.2">
      <c r="A4803" s="156">
        <f>Ocorrências!G4799</f>
        <v>0</v>
      </c>
      <c r="B4803" s="136">
        <f>Ocorrências!B4799</f>
        <v>0</v>
      </c>
      <c r="C4803" s="136">
        <f>Ocorrências!C4799</f>
        <v>0</v>
      </c>
      <c r="D4803" s="136">
        <f>Ocorrências!D4799</f>
        <v>0</v>
      </c>
      <c r="E4803" s="136">
        <f>Ocorrências!E4799</f>
        <v>0</v>
      </c>
      <c r="F4803" s="136">
        <f>Ocorrências!F4799</f>
        <v>0</v>
      </c>
      <c r="G4803" s="135">
        <f>Ocorrências!A4799</f>
        <v>0</v>
      </c>
      <c r="H4803" s="136">
        <f>Ocorrências!H4799</f>
        <v>0</v>
      </c>
    </row>
    <row r="4804" spans="1:8" x14ac:dyDescent="0.2">
      <c r="A4804" s="156">
        <f>Ocorrências!G4800</f>
        <v>0</v>
      </c>
      <c r="B4804" s="136">
        <f>Ocorrências!B4800</f>
        <v>0</v>
      </c>
      <c r="C4804" s="136">
        <f>Ocorrências!C4800</f>
        <v>0</v>
      </c>
      <c r="D4804" s="136">
        <f>Ocorrências!D4800</f>
        <v>0</v>
      </c>
      <c r="E4804" s="136">
        <f>Ocorrências!E4800</f>
        <v>0</v>
      </c>
      <c r="F4804" s="136">
        <f>Ocorrências!F4800</f>
        <v>0</v>
      </c>
      <c r="G4804" s="135">
        <f>Ocorrências!A4800</f>
        <v>0</v>
      </c>
      <c r="H4804" s="136">
        <f>Ocorrências!H4800</f>
        <v>0</v>
      </c>
    </row>
    <row r="4805" spans="1:8" x14ac:dyDescent="0.2">
      <c r="A4805" s="156">
        <f>Ocorrências!G4801</f>
        <v>0</v>
      </c>
      <c r="B4805" s="136">
        <f>Ocorrências!B4801</f>
        <v>0</v>
      </c>
      <c r="C4805" s="136">
        <f>Ocorrências!C4801</f>
        <v>0</v>
      </c>
      <c r="D4805" s="136">
        <f>Ocorrências!D4801</f>
        <v>0</v>
      </c>
      <c r="E4805" s="136">
        <f>Ocorrências!E4801</f>
        <v>0</v>
      </c>
      <c r="F4805" s="136">
        <f>Ocorrências!F4801</f>
        <v>0</v>
      </c>
      <c r="G4805" s="135">
        <f>Ocorrências!A4801</f>
        <v>0</v>
      </c>
      <c r="H4805" s="136">
        <f>Ocorrências!H4801</f>
        <v>0</v>
      </c>
    </row>
    <row r="4806" spans="1:8" x14ac:dyDescent="0.2">
      <c r="A4806" s="156">
        <f>Ocorrências!G4802</f>
        <v>0</v>
      </c>
      <c r="B4806" s="136">
        <f>Ocorrências!B4802</f>
        <v>0</v>
      </c>
      <c r="C4806" s="136">
        <f>Ocorrências!C4802</f>
        <v>0</v>
      </c>
      <c r="D4806" s="136">
        <f>Ocorrências!D4802</f>
        <v>0</v>
      </c>
      <c r="E4806" s="136">
        <f>Ocorrências!E4802</f>
        <v>0</v>
      </c>
      <c r="F4806" s="136">
        <f>Ocorrências!F4802</f>
        <v>0</v>
      </c>
      <c r="G4806" s="135">
        <f>Ocorrências!A4802</f>
        <v>0</v>
      </c>
      <c r="H4806" s="136">
        <f>Ocorrências!H4802</f>
        <v>0</v>
      </c>
    </row>
    <row r="4807" spans="1:8" x14ac:dyDescent="0.2">
      <c r="A4807" s="156">
        <f>Ocorrências!G4803</f>
        <v>0</v>
      </c>
      <c r="B4807" s="136">
        <f>Ocorrências!B4803</f>
        <v>0</v>
      </c>
      <c r="C4807" s="136">
        <f>Ocorrências!C4803</f>
        <v>0</v>
      </c>
      <c r="D4807" s="136">
        <f>Ocorrências!D4803</f>
        <v>0</v>
      </c>
      <c r="E4807" s="136">
        <f>Ocorrências!E4803</f>
        <v>0</v>
      </c>
      <c r="F4807" s="136">
        <f>Ocorrências!F4803</f>
        <v>0</v>
      </c>
      <c r="G4807" s="135">
        <f>Ocorrências!A4803</f>
        <v>0</v>
      </c>
      <c r="H4807" s="136">
        <f>Ocorrências!H4803</f>
        <v>0</v>
      </c>
    </row>
    <row r="4808" spans="1:8" x14ac:dyDescent="0.2">
      <c r="A4808" s="156">
        <f>Ocorrências!G4804</f>
        <v>0</v>
      </c>
      <c r="B4808" s="136">
        <f>Ocorrências!B4804</f>
        <v>0</v>
      </c>
      <c r="C4808" s="136">
        <f>Ocorrências!C4804</f>
        <v>0</v>
      </c>
      <c r="D4808" s="136">
        <f>Ocorrências!D4804</f>
        <v>0</v>
      </c>
      <c r="E4808" s="136">
        <f>Ocorrências!E4804</f>
        <v>0</v>
      </c>
      <c r="F4808" s="136">
        <f>Ocorrências!F4804</f>
        <v>0</v>
      </c>
      <c r="G4808" s="135">
        <f>Ocorrências!A4804</f>
        <v>0</v>
      </c>
      <c r="H4808" s="136">
        <f>Ocorrências!H4804</f>
        <v>0</v>
      </c>
    </row>
    <row r="4809" spans="1:8" x14ac:dyDescent="0.2">
      <c r="A4809" s="156">
        <f>Ocorrências!G4805</f>
        <v>0</v>
      </c>
      <c r="B4809" s="136">
        <f>Ocorrências!B4805</f>
        <v>0</v>
      </c>
      <c r="C4809" s="136">
        <f>Ocorrências!C4805</f>
        <v>0</v>
      </c>
      <c r="D4809" s="136">
        <f>Ocorrências!D4805</f>
        <v>0</v>
      </c>
      <c r="E4809" s="136">
        <f>Ocorrências!E4805</f>
        <v>0</v>
      </c>
      <c r="F4809" s="136">
        <f>Ocorrências!F4805</f>
        <v>0</v>
      </c>
      <c r="G4809" s="135">
        <f>Ocorrências!A4805</f>
        <v>0</v>
      </c>
      <c r="H4809" s="136">
        <f>Ocorrências!H4805</f>
        <v>0</v>
      </c>
    </row>
    <row r="4810" spans="1:8" x14ac:dyDescent="0.2">
      <c r="A4810" s="156">
        <f>Ocorrências!G4806</f>
        <v>0</v>
      </c>
      <c r="B4810" s="136">
        <f>Ocorrências!B4806</f>
        <v>0</v>
      </c>
      <c r="C4810" s="136">
        <f>Ocorrências!C4806</f>
        <v>0</v>
      </c>
      <c r="D4810" s="136">
        <f>Ocorrências!D4806</f>
        <v>0</v>
      </c>
      <c r="E4810" s="136">
        <f>Ocorrências!E4806</f>
        <v>0</v>
      </c>
      <c r="F4810" s="136">
        <f>Ocorrências!F4806</f>
        <v>0</v>
      </c>
      <c r="G4810" s="135">
        <f>Ocorrências!A4806</f>
        <v>0</v>
      </c>
      <c r="H4810" s="136">
        <f>Ocorrências!H4806</f>
        <v>0</v>
      </c>
    </row>
    <row r="4811" spans="1:8" x14ac:dyDescent="0.2">
      <c r="A4811" s="156">
        <f>Ocorrências!G4807</f>
        <v>0</v>
      </c>
      <c r="B4811" s="136">
        <f>Ocorrências!B4807</f>
        <v>0</v>
      </c>
      <c r="C4811" s="136">
        <f>Ocorrências!C4807</f>
        <v>0</v>
      </c>
      <c r="D4811" s="136">
        <f>Ocorrências!D4807</f>
        <v>0</v>
      </c>
      <c r="E4811" s="136">
        <f>Ocorrências!E4807</f>
        <v>0</v>
      </c>
      <c r="F4811" s="136">
        <f>Ocorrências!F4807</f>
        <v>0</v>
      </c>
      <c r="G4811" s="135">
        <f>Ocorrências!A4807</f>
        <v>0</v>
      </c>
      <c r="H4811" s="136">
        <f>Ocorrências!H4807</f>
        <v>0</v>
      </c>
    </row>
    <row r="4812" spans="1:8" x14ac:dyDescent="0.2">
      <c r="A4812" s="156">
        <f>Ocorrências!G4808</f>
        <v>0</v>
      </c>
      <c r="B4812" s="136">
        <f>Ocorrências!B4808</f>
        <v>0</v>
      </c>
      <c r="C4812" s="136">
        <f>Ocorrências!C4808</f>
        <v>0</v>
      </c>
      <c r="D4812" s="136">
        <f>Ocorrências!D4808</f>
        <v>0</v>
      </c>
      <c r="E4812" s="136">
        <f>Ocorrências!E4808</f>
        <v>0</v>
      </c>
      <c r="F4812" s="136">
        <f>Ocorrências!F4808</f>
        <v>0</v>
      </c>
      <c r="G4812" s="135">
        <f>Ocorrências!A4808</f>
        <v>0</v>
      </c>
      <c r="H4812" s="136">
        <f>Ocorrências!H4808</f>
        <v>0</v>
      </c>
    </row>
    <row r="4813" spans="1:8" x14ac:dyDescent="0.2">
      <c r="A4813" s="156">
        <f>Ocorrências!G4809</f>
        <v>0</v>
      </c>
      <c r="B4813" s="136">
        <f>Ocorrências!B4809</f>
        <v>0</v>
      </c>
      <c r="C4813" s="136">
        <f>Ocorrências!C4809</f>
        <v>0</v>
      </c>
      <c r="D4813" s="136">
        <f>Ocorrências!D4809</f>
        <v>0</v>
      </c>
      <c r="E4813" s="136">
        <f>Ocorrências!E4809</f>
        <v>0</v>
      </c>
      <c r="F4813" s="136">
        <f>Ocorrências!F4809</f>
        <v>0</v>
      </c>
      <c r="G4813" s="135">
        <f>Ocorrências!A4809</f>
        <v>0</v>
      </c>
      <c r="H4813" s="136">
        <f>Ocorrências!H4809</f>
        <v>0</v>
      </c>
    </row>
    <row r="4814" spans="1:8" x14ac:dyDescent="0.2">
      <c r="A4814" s="156">
        <f>Ocorrências!G4810</f>
        <v>0</v>
      </c>
      <c r="B4814" s="136">
        <f>Ocorrências!B4810</f>
        <v>0</v>
      </c>
      <c r="C4814" s="136">
        <f>Ocorrências!C4810</f>
        <v>0</v>
      </c>
      <c r="D4814" s="136">
        <f>Ocorrências!D4810</f>
        <v>0</v>
      </c>
      <c r="E4814" s="136">
        <f>Ocorrências!E4810</f>
        <v>0</v>
      </c>
      <c r="F4814" s="136">
        <f>Ocorrências!F4810</f>
        <v>0</v>
      </c>
      <c r="G4814" s="135">
        <f>Ocorrências!A4810</f>
        <v>0</v>
      </c>
      <c r="H4814" s="136">
        <f>Ocorrências!H4810</f>
        <v>0</v>
      </c>
    </row>
    <row r="4815" spans="1:8" x14ac:dyDescent="0.2">
      <c r="A4815" s="156">
        <f>Ocorrências!G4811</f>
        <v>0</v>
      </c>
      <c r="B4815" s="136">
        <f>Ocorrências!B4811</f>
        <v>0</v>
      </c>
      <c r="C4815" s="136">
        <f>Ocorrências!C4811</f>
        <v>0</v>
      </c>
      <c r="D4815" s="136">
        <f>Ocorrências!D4811</f>
        <v>0</v>
      </c>
      <c r="E4815" s="136">
        <f>Ocorrências!E4811</f>
        <v>0</v>
      </c>
      <c r="F4815" s="136">
        <f>Ocorrências!F4811</f>
        <v>0</v>
      </c>
      <c r="G4815" s="135">
        <f>Ocorrências!A4811</f>
        <v>0</v>
      </c>
      <c r="H4815" s="136">
        <f>Ocorrências!H4811</f>
        <v>0</v>
      </c>
    </row>
    <row r="4816" spans="1:8" x14ac:dyDescent="0.2">
      <c r="A4816" s="156">
        <f>Ocorrências!G4812</f>
        <v>0</v>
      </c>
      <c r="B4816" s="136">
        <f>Ocorrências!B4812</f>
        <v>0</v>
      </c>
      <c r="C4816" s="136">
        <f>Ocorrências!C4812</f>
        <v>0</v>
      </c>
      <c r="D4816" s="136">
        <f>Ocorrências!D4812</f>
        <v>0</v>
      </c>
      <c r="E4816" s="136">
        <f>Ocorrências!E4812</f>
        <v>0</v>
      </c>
      <c r="F4816" s="136">
        <f>Ocorrências!F4812</f>
        <v>0</v>
      </c>
      <c r="G4816" s="135">
        <f>Ocorrências!A4812</f>
        <v>0</v>
      </c>
      <c r="H4816" s="136">
        <f>Ocorrências!H4812</f>
        <v>0</v>
      </c>
    </row>
    <row r="4817" spans="1:8" x14ac:dyDescent="0.2">
      <c r="A4817" s="156">
        <f>Ocorrências!G4813</f>
        <v>0</v>
      </c>
      <c r="B4817" s="136">
        <f>Ocorrências!B4813</f>
        <v>0</v>
      </c>
      <c r="C4817" s="136">
        <f>Ocorrências!C4813</f>
        <v>0</v>
      </c>
      <c r="D4817" s="136">
        <f>Ocorrências!D4813</f>
        <v>0</v>
      </c>
      <c r="E4817" s="136">
        <f>Ocorrências!E4813</f>
        <v>0</v>
      </c>
      <c r="F4817" s="136">
        <f>Ocorrências!F4813</f>
        <v>0</v>
      </c>
      <c r="G4817" s="135">
        <f>Ocorrências!A4813</f>
        <v>0</v>
      </c>
      <c r="H4817" s="136">
        <f>Ocorrências!H4813</f>
        <v>0</v>
      </c>
    </row>
    <row r="4818" spans="1:8" x14ac:dyDescent="0.2">
      <c r="A4818" s="156">
        <f>Ocorrências!G4814</f>
        <v>0</v>
      </c>
      <c r="B4818" s="136">
        <f>Ocorrências!B4814</f>
        <v>0</v>
      </c>
      <c r="C4818" s="136">
        <f>Ocorrências!C4814</f>
        <v>0</v>
      </c>
      <c r="D4818" s="136">
        <f>Ocorrências!D4814</f>
        <v>0</v>
      </c>
      <c r="E4818" s="136">
        <f>Ocorrências!E4814</f>
        <v>0</v>
      </c>
      <c r="F4818" s="136">
        <f>Ocorrências!F4814</f>
        <v>0</v>
      </c>
      <c r="G4818" s="135">
        <f>Ocorrências!A4814</f>
        <v>0</v>
      </c>
      <c r="H4818" s="136">
        <f>Ocorrências!H4814</f>
        <v>0</v>
      </c>
    </row>
    <row r="4819" spans="1:8" x14ac:dyDescent="0.2">
      <c r="A4819" s="156">
        <f>Ocorrências!G4815</f>
        <v>0</v>
      </c>
      <c r="B4819" s="136">
        <f>Ocorrências!B4815</f>
        <v>0</v>
      </c>
      <c r="C4819" s="136">
        <f>Ocorrências!C4815</f>
        <v>0</v>
      </c>
      <c r="D4819" s="136">
        <f>Ocorrências!D4815</f>
        <v>0</v>
      </c>
      <c r="E4819" s="136">
        <f>Ocorrências!E4815</f>
        <v>0</v>
      </c>
      <c r="F4819" s="136">
        <f>Ocorrências!F4815</f>
        <v>0</v>
      </c>
      <c r="G4819" s="135">
        <f>Ocorrências!A4815</f>
        <v>0</v>
      </c>
      <c r="H4819" s="136">
        <f>Ocorrências!H4815</f>
        <v>0</v>
      </c>
    </row>
    <row r="4820" spans="1:8" x14ac:dyDescent="0.2">
      <c r="A4820" s="156">
        <f>Ocorrências!G4816</f>
        <v>0</v>
      </c>
      <c r="B4820" s="136">
        <f>Ocorrências!B4816</f>
        <v>0</v>
      </c>
      <c r="C4820" s="136">
        <f>Ocorrências!C4816</f>
        <v>0</v>
      </c>
      <c r="D4820" s="136">
        <f>Ocorrências!D4816</f>
        <v>0</v>
      </c>
      <c r="E4820" s="136">
        <f>Ocorrências!E4816</f>
        <v>0</v>
      </c>
      <c r="F4820" s="136">
        <f>Ocorrências!F4816</f>
        <v>0</v>
      </c>
      <c r="G4820" s="135">
        <f>Ocorrências!A4816</f>
        <v>0</v>
      </c>
      <c r="H4820" s="136">
        <f>Ocorrências!H4816</f>
        <v>0</v>
      </c>
    </row>
    <row r="4821" spans="1:8" x14ac:dyDescent="0.2">
      <c r="A4821" s="156">
        <f>Ocorrências!G4817</f>
        <v>0</v>
      </c>
      <c r="B4821" s="136">
        <f>Ocorrências!B4817</f>
        <v>0</v>
      </c>
      <c r="C4821" s="136">
        <f>Ocorrências!C4817</f>
        <v>0</v>
      </c>
      <c r="D4821" s="136">
        <f>Ocorrências!D4817</f>
        <v>0</v>
      </c>
      <c r="E4821" s="136">
        <f>Ocorrências!E4817</f>
        <v>0</v>
      </c>
      <c r="F4821" s="136">
        <f>Ocorrências!F4817</f>
        <v>0</v>
      </c>
      <c r="G4821" s="135">
        <f>Ocorrências!A4817</f>
        <v>0</v>
      </c>
      <c r="H4821" s="136">
        <f>Ocorrências!H4817</f>
        <v>0</v>
      </c>
    </row>
    <row r="4822" spans="1:8" x14ac:dyDescent="0.2">
      <c r="A4822" s="156">
        <f>Ocorrências!G4818</f>
        <v>0</v>
      </c>
      <c r="B4822" s="136">
        <f>Ocorrências!B4818</f>
        <v>0</v>
      </c>
      <c r="C4822" s="136">
        <f>Ocorrências!C4818</f>
        <v>0</v>
      </c>
      <c r="D4822" s="136">
        <f>Ocorrências!D4818</f>
        <v>0</v>
      </c>
      <c r="E4822" s="136">
        <f>Ocorrências!E4818</f>
        <v>0</v>
      </c>
      <c r="F4822" s="136">
        <f>Ocorrências!F4818</f>
        <v>0</v>
      </c>
      <c r="G4822" s="135">
        <f>Ocorrências!A4818</f>
        <v>0</v>
      </c>
      <c r="H4822" s="136">
        <f>Ocorrências!H4818</f>
        <v>0</v>
      </c>
    </row>
    <row r="4823" spans="1:8" x14ac:dyDescent="0.2">
      <c r="A4823" s="156">
        <f>Ocorrências!G4819</f>
        <v>0</v>
      </c>
      <c r="B4823" s="136">
        <f>Ocorrências!B4819</f>
        <v>0</v>
      </c>
      <c r="C4823" s="136">
        <f>Ocorrências!C4819</f>
        <v>0</v>
      </c>
      <c r="D4823" s="136">
        <f>Ocorrências!D4819</f>
        <v>0</v>
      </c>
      <c r="E4823" s="136">
        <f>Ocorrências!E4819</f>
        <v>0</v>
      </c>
      <c r="F4823" s="136">
        <f>Ocorrências!F4819</f>
        <v>0</v>
      </c>
      <c r="G4823" s="135">
        <f>Ocorrências!A4819</f>
        <v>0</v>
      </c>
      <c r="H4823" s="136">
        <f>Ocorrências!H4819</f>
        <v>0</v>
      </c>
    </row>
    <row r="4824" spans="1:8" x14ac:dyDescent="0.2">
      <c r="A4824" s="156">
        <f>Ocorrências!G4820</f>
        <v>0</v>
      </c>
      <c r="B4824" s="136">
        <f>Ocorrências!B4820</f>
        <v>0</v>
      </c>
      <c r="C4824" s="136">
        <f>Ocorrências!C4820</f>
        <v>0</v>
      </c>
      <c r="D4824" s="136">
        <f>Ocorrências!D4820</f>
        <v>0</v>
      </c>
      <c r="E4824" s="136">
        <f>Ocorrências!E4820</f>
        <v>0</v>
      </c>
      <c r="F4824" s="136">
        <f>Ocorrências!F4820</f>
        <v>0</v>
      </c>
      <c r="G4824" s="135">
        <f>Ocorrências!A4820</f>
        <v>0</v>
      </c>
      <c r="H4824" s="136">
        <f>Ocorrências!H4820</f>
        <v>0</v>
      </c>
    </row>
    <row r="4825" spans="1:8" x14ac:dyDescent="0.2">
      <c r="A4825" s="156">
        <f>Ocorrências!G4821</f>
        <v>0</v>
      </c>
      <c r="B4825" s="136">
        <f>Ocorrências!B4821</f>
        <v>0</v>
      </c>
      <c r="C4825" s="136">
        <f>Ocorrências!C4821</f>
        <v>0</v>
      </c>
      <c r="D4825" s="136">
        <f>Ocorrências!D4821</f>
        <v>0</v>
      </c>
      <c r="E4825" s="136">
        <f>Ocorrências!E4821</f>
        <v>0</v>
      </c>
      <c r="F4825" s="136">
        <f>Ocorrências!F4821</f>
        <v>0</v>
      </c>
      <c r="G4825" s="135">
        <f>Ocorrências!A4821</f>
        <v>0</v>
      </c>
      <c r="H4825" s="136">
        <f>Ocorrências!H4821</f>
        <v>0</v>
      </c>
    </row>
    <row r="4826" spans="1:8" x14ac:dyDescent="0.2">
      <c r="A4826" s="156">
        <f>Ocorrências!G4822</f>
        <v>0</v>
      </c>
      <c r="B4826" s="136">
        <f>Ocorrências!B4822</f>
        <v>0</v>
      </c>
      <c r="C4826" s="136">
        <f>Ocorrências!C4822</f>
        <v>0</v>
      </c>
      <c r="D4826" s="136">
        <f>Ocorrências!D4822</f>
        <v>0</v>
      </c>
      <c r="E4826" s="136">
        <f>Ocorrências!E4822</f>
        <v>0</v>
      </c>
      <c r="F4826" s="136">
        <f>Ocorrências!F4822</f>
        <v>0</v>
      </c>
      <c r="G4826" s="135">
        <f>Ocorrências!A4822</f>
        <v>0</v>
      </c>
      <c r="H4826" s="136">
        <f>Ocorrências!H4822</f>
        <v>0</v>
      </c>
    </row>
    <row r="4827" spans="1:8" x14ac:dyDescent="0.2">
      <c r="A4827" s="156">
        <f>Ocorrências!G4823</f>
        <v>0</v>
      </c>
      <c r="B4827" s="136">
        <f>Ocorrências!B4823</f>
        <v>0</v>
      </c>
      <c r="C4827" s="136">
        <f>Ocorrências!C4823</f>
        <v>0</v>
      </c>
      <c r="D4827" s="136">
        <f>Ocorrências!D4823</f>
        <v>0</v>
      </c>
      <c r="E4827" s="136">
        <f>Ocorrências!E4823</f>
        <v>0</v>
      </c>
      <c r="F4827" s="136">
        <f>Ocorrências!F4823</f>
        <v>0</v>
      </c>
      <c r="G4827" s="135">
        <f>Ocorrências!A4823</f>
        <v>0</v>
      </c>
      <c r="H4827" s="136">
        <f>Ocorrências!H4823</f>
        <v>0</v>
      </c>
    </row>
    <row r="4828" spans="1:8" x14ac:dyDescent="0.2">
      <c r="A4828" s="156">
        <f>Ocorrências!G4824</f>
        <v>0</v>
      </c>
      <c r="B4828" s="136">
        <f>Ocorrências!B4824</f>
        <v>0</v>
      </c>
      <c r="C4828" s="136">
        <f>Ocorrências!C4824</f>
        <v>0</v>
      </c>
      <c r="D4828" s="136">
        <f>Ocorrências!D4824</f>
        <v>0</v>
      </c>
      <c r="E4828" s="136">
        <f>Ocorrências!E4824</f>
        <v>0</v>
      </c>
      <c r="F4828" s="136">
        <f>Ocorrências!F4824</f>
        <v>0</v>
      </c>
      <c r="G4828" s="135">
        <f>Ocorrências!A4824</f>
        <v>0</v>
      </c>
      <c r="H4828" s="136">
        <f>Ocorrências!H4824</f>
        <v>0</v>
      </c>
    </row>
    <row r="4829" spans="1:8" x14ac:dyDescent="0.2">
      <c r="A4829" s="156">
        <f>Ocorrências!G4825</f>
        <v>0</v>
      </c>
      <c r="B4829" s="136">
        <f>Ocorrências!B4825</f>
        <v>0</v>
      </c>
      <c r="C4829" s="136">
        <f>Ocorrências!C4825</f>
        <v>0</v>
      </c>
      <c r="D4829" s="136">
        <f>Ocorrências!D4825</f>
        <v>0</v>
      </c>
      <c r="E4829" s="136">
        <f>Ocorrências!E4825</f>
        <v>0</v>
      </c>
      <c r="F4829" s="136">
        <f>Ocorrências!F4825</f>
        <v>0</v>
      </c>
      <c r="G4829" s="135">
        <f>Ocorrências!A4825</f>
        <v>0</v>
      </c>
      <c r="H4829" s="136">
        <f>Ocorrências!H4825</f>
        <v>0</v>
      </c>
    </row>
    <row r="4830" spans="1:8" x14ac:dyDescent="0.2">
      <c r="A4830" s="156">
        <f>Ocorrências!G4826</f>
        <v>0</v>
      </c>
      <c r="B4830" s="136">
        <f>Ocorrências!B4826</f>
        <v>0</v>
      </c>
      <c r="C4830" s="136">
        <f>Ocorrências!C4826</f>
        <v>0</v>
      </c>
      <c r="D4830" s="136">
        <f>Ocorrências!D4826</f>
        <v>0</v>
      </c>
      <c r="E4830" s="136">
        <f>Ocorrências!E4826</f>
        <v>0</v>
      </c>
      <c r="F4830" s="136">
        <f>Ocorrências!F4826</f>
        <v>0</v>
      </c>
      <c r="G4830" s="135">
        <f>Ocorrências!A4826</f>
        <v>0</v>
      </c>
      <c r="H4830" s="136">
        <f>Ocorrências!H4826</f>
        <v>0</v>
      </c>
    </row>
    <row r="4831" spans="1:8" x14ac:dyDescent="0.2">
      <c r="A4831" s="156">
        <f>Ocorrências!G4827</f>
        <v>0</v>
      </c>
      <c r="B4831" s="136">
        <f>Ocorrências!B4827</f>
        <v>0</v>
      </c>
      <c r="C4831" s="136">
        <f>Ocorrências!C4827</f>
        <v>0</v>
      </c>
      <c r="D4831" s="136">
        <f>Ocorrências!D4827</f>
        <v>0</v>
      </c>
      <c r="E4831" s="136">
        <f>Ocorrências!E4827</f>
        <v>0</v>
      </c>
      <c r="F4831" s="136">
        <f>Ocorrências!F4827</f>
        <v>0</v>
      </c>
      <c r="G4831" s="135">
        <f>Ocorrências!A4827</f>
        <v>0</v>
      </c>
      <c r="H4831" s="136">
        <f>Ocorrências!H4827</f>
        <v>0</v>
      </c>
    </row>
    <row r="4832" spans="1:8" x14ac:dyDescent="0.2">
      <c r="A4832" s="156">
        <f>Ocorrências!G4828</f>
        <v>0</v>
      </c>
      <c r="B4832" s="136">
        <f>Ocorrências!B4828</f>
        <v>0</v>
      </c>
      <c r="C4832" s="136">
        <f>Ocorrências!C4828</f>
        <v>0</v>
      </c>
      <c r="D4832" s="136">
        <f>Ocorrências!D4828</f>
        <v>0</v>
      </c>
      <c r="E4832" s="136">
        <f>Ocorrências!E4828</f>
        <v>0</v>
      </c>
      <c r="F4832" s="136">
        <f>Ocorrências!F4828</f>
        <v>0</v>
      </c>
      <c r="G4832" s="135">
        <f>Ocorrências!A4828</f>
        <v>0</v>
      </c>
      <c r="H4832" s="136">
        <f>Ocorrências!H4828</f>
        <v>0</v>
      </c>
    </row>
    <row r="4833" spans="1:8" x14ac:dyDescent="0.2">
      <c r="A4833" s="156">
        <f>Ocorrências!G4829</f>
        <v>0</v>
      </c>
      <c r="B4833" s="136">
        <f>Ocorrências!B4829</f>
        <v>0</v>
      </c>
      <c r="C4833" s="136">
        <f>Ocorrências!C4829</f>
        <v>0</v>
      </c>
      <c r="D4833" s="136">
        <f>Ocorrências!D4829</f>
        <v>0</v>
      </c>
      <c r="E4833" s="136">
        <f>Ocorrências!E4829</f>
        <v>0</v>
      </c>
      <c r="F4833" s="136">
        <f>Ocorrências!F4829</f>
        <v>0</v>
      </c>
      <c r="G4833" s="135">
        <f>Ocorrências!A4829</f>
        <v>0</v>
      </c>
      <c r="H4833" s="136">
        <f>Ocorrências!H4829</f>
        <v>0</v>
      </c>
    </row>
    <row r="4834" spans="1:8" x14ac:dyDescent="0.2">
      <c r="A4834" s="156">
        <f>Ocorrências!G4830</f>
        <v>0</v>
      </c>
      <c r="B4834" s="136">
        <f>Ocorrências!B4830</f>
        <v>0</v>
      </c>
      <c r="C4834" s="136">
        <f>Ocorrências!C4830</f>
        <v>0</v>
      </c>
      <c r="D4834" s="136">
        <f>Ocorrências!D4830</f>
        <v>0</v>
      </c>
      <c r="E4834" s="136">
        <f>Ocorrências!E4830</f>
        <v>0</v>
      </c>
      <c r="F4834" s="136">
        <f>Ocorrências!F4830</f>
        <v>0</v>
      </c>
      <c r="G4834" s="135">
        <f>Ocorrências!A4830</f>
        <v>0</v>
      </c>
      <c r="H4834" s="136">
        <f>Ocorrências!H4830</f>
        <v>0</v>
      </c>
    </row>
    <row r="4835" spans="1:8" x14ac:dyDescent="0.2">
      <c r="A4835" s="156">
        <f>Ocorrências!G4831</f>
        <v>0</v>
      </c>
      <c r="B4835" s="136">
        <f>Ocorrências!B4831</f>
        <v>0</v>
      </c>
      <c r="C4835" s="136">
        <f>Ocorrências!C4831</f>
        <v>0</v>
      </c>
      <c r="D4835" s="136">
        <f>Ocorrências!D4831</f>
        <v>0</v>
      </c>
      <c r="E4835" s="136">
        <f>Ocorrências!E4831</f>
        <v>0</v>
      </c>
      <c r="F4835" s="136">
        <f>Ocorrências!F4831</f>
        <v>0</v>
      </c>
      <c r="G4835" s="135">
        <f>Ocorrências!A4831</f>
        <v>0</v>
      </c>
      <c r="H4835" s="136">
        <f>Ocorrências!H4831</f>
        <v>0</v>
      </c>
    </row>
    <row r="4836" spans="1:8" x14ac:dyDescent="0.2">
      <c r="A4836" s="156">
        <f>Ocorrências!G4832</f>
        <v>0</v>
      </c>
      <c r="B4836" s="136">
        <f>Ocorrências!B4832</f>
        <v>0</v>
      </c>
      <c r="C4836" s="136">
        <f>Ocorrências!C4832</f>
        <v>0</v>
      </c>
      <c r="D4836" s="136">
        <f>Ocorrências!D4832</f>
        <v>0</v>
      </c>
      <c r="E4836" s="136">
        <f>Ocorrências!E4832</f>
        <v>0</v>
      </c>
      <c r="F4836" s="136">
        <f>Ocorrências!F4832</f>
        <v>0</v>
      </c>
      <c r="G4836" s="135">
        <f>Ocorrências!A4832</f>
        <v>0</v>
      </c>
      <c r="H4836" s="136">
        <f>Ocorrências!H4832</f>
        <v>0</v>
      </c>
    </row>
    <row r="4837" spans="1:8" x14ac:dyDescent="0.2">
      <c r="A4837" s="156">
        <f>Ocorrências!G4833</f>
        <v>0</v>
      </c>
      <c r="B4837" s="136">
        <f>Ocorrências!B4833</f>
        <v>0</v>
      </c>
      <c r="C4837" s="136">
        <f>Ocorrências!C4833</f>
        <v>0</v>
      </c>
      <c r="D4837" s="136">
        <f>Ocorrências!D4833</f>
        <v>0</v>
      </c>
      <c r="E4837" s="136">
        <f>Ocorrências!E4833</f>
        <v>0</v>
      </c>
      <c r="F4837" s="136">
        <f>Ocorrências!F4833</f>
        <v>0</v>
      </c>
      <c r="G4837" s="135">
        <f>Ocorrências!A4833</f>
        <v>0</v>
      </c>
      <c r="H4837" s="136">
        <f>Ocorrências!H4833</f>
        <v>0</v>
      </c>
    </row>
    <row r="4838" spans="1:8" x14ac:dyDescent="0.2">
      <c r="A4838" s="156">
        <f>Ocorrências!G4834</f>
        <v>0</v>
      </c>
      <c r="B4838" s="136">
        <f>Ocorrências!B4834</f>
        <v>0</v>
      </c>
      <c r="C4838" s="136">
        <f>Ocorrências!C4834</f>
        <v>0</v>
      </c>
      <c r="D4838" s="136">
        <f>Ocorrências!D4834</f>
        <v>0</v>
      </c>
      <c r="E4838" s="136">
        <f>Ocorrências!E4834</f>
        <v>0</v>
      </c>
      <c r="F4838" s="136">
        <f>Ocorrências!F4834</f>
        <v>0</v>
      </c>
      <c r="G4838" s="135">
        <f>Ocorrências!A4834</f>
        <v>0</v>
      </c>
      <c r="H4838" s="136">
        <f>Ocorrências!H4834</f>
        <v>0</v>
      </c>
    </row>
    <row r="4839" spans="1:8" x14ac:dyDescent="0.2">
      <c r="A4839" s="156">
        <f>Ocorrências!G4835</f>
        <v>0</v>
      </c>
      <c r="B4839" s="136">
        <f>Ocorrências!B4835</f>
        <v>0</v>
      </c>
      <c r="C4839" s="136">
        <f>Ocorrências!C4835</f>
        <v>0</v>
      </c>
      <c r="D4839" s="136">
        <f>Ocorrências!D4835</f>
        <v>0</v>
      </c>
      <c r="E4839" s="136">
        <f>Ocorrências!E4835</f>
        <v>0</v>
      </c>
      <c r="F4839" s="136">
        <f>Ocorrências!F4835</f>
        <v>0</v>
      </c>
      <c r="G4839" s="135">
        <f>Ocorrências!A4835</f>
        <v>0</v>
      </c>
      <c r="H4839" s="136">
        <f>Ocorrências!H4835</f>
        <v>0</v>
      </c>
    </row>
    <row r="4840" spans="1:8" x14ac:dyDescent="0.2">
      <c r="A4840" s="156">
        <f>Ocorrências!G4836</f>
        <v>0</v>
      </c>
      <c r="B4840" s="136">
        <f>Ocorrências!B4836</f>
        <v>0</v>
      </c>
      <c r="C4840" s="136">
        <f>Ocorrências!C4836</f>
        <v>0</v>
      </c>
      <c r="D4840" s="136">
        <f>Ocorrências!D4836</f>
        <v>0</v>
      </c>
      <c r="E4840" s="136">
        <f>Ocorrências!E4836</f>
        <v>0</v>
      </c>
      <c r="F4840" s="136">
        <f>Ocorrências!F4836</f>
        <v>0</v>
      </c>
      <c r="G4840" s="135">
        <f>Ocorrências!A4836</f>
        <v>0</v>
      </c>
      <c r="H4840" s="136">
        <f>Ocorrências!H4836</f>
        <v>0</v>
      </c>
    </row>
    <row r="4841" spans="1:8" x14ac:dyDescent="0.2">
      <c r="A4841" s="156">
        <f>Ocorrências!G4837</f>
        <v>0</v>
      </c>
      <c r="B4841" s="136">
        <f>Ocorrências!B4837</f>
        <v>0</v>
      </c>
      <c r="C4841" s="136">
        <f>Ocorrências!C4837</f>
        <v>0</v>
      </c>
      <c r="D4841" s="136">
        <f>Ocorrências!D4837</f>
        <v>0</v>
      </c>
      <c r="E4841" s="136">
        <f>Ocorrências!E4837</f>
        <v>0</v>
      </c>
      <c r="F4841" s="136">
        <f>Ocorrências!F4837</f>
        <v>0</v>
      </c>
      <c r="G4841" s="135">
        <f>Ocorrências!A4837</f>
        <v>0</v>
      </c>
      <c r="H4841" s="136">
        <f>Ocorrências!H4837</f>
        <v>0</v>
      </c>
    </row>
    <row r="4842" spans="1:8" x14ac:dyDescent="0.2">
      <c r="A4842" s="156">
        <f>Ocorrências!G4838</f>
        <v>0</v>
      </c>
      <c r="B4842" s="136">
        <f>Ocorrências!B4838</f>
        <v>0</v>
      </c>
      <c r="C4842" s="136">
        <f>Ocorrências!C4838</f>
        <v>0</v>
      </c>
      <c r="D4842" s="136">
        <f>Ocorrências!D4838</f>
        <v>0</v>
      </c>
      <c r="E4842" s="136">
        <f>Ocorrências!E4838</f>
        <v>0</v>
      </c>
      <c r="F4842" s="136">
        <f>Ocorrências!F4838</f>
        <v>0</v>
      </c>
      <c r="G4842" s="135">
        <f>Ocorrências!A4838</f>
        <v>0</v>
      </c>
      <c r="H4842" s="136">
        <f>Ocorrências!H4838</f>
        <v>0</v>
      </c>
    </row>
    <row r="4843" spans="1:8" x14ac:dyDescent="0.2">
      <c r="A4843" s="156">
        <f>Ocorrências!G4839</f>
        <v>0</v>
      </c>
      <c r="B4843" s="136">
        <f>Ocorrências!B4839</f>
        <v>0</v>
      </c>
      <c r="C4843" s="136">
        <f>Ocorrências!C4839</f>
        <v>0</v>
      </c>
      <c r="D4843" s="136">
        <f>Ocorrências!D4839</f>
        <v>0</v>
      </c>
      <c r="E4843" s="136">
        <f>Ocorrências!E4839</f>
        <v>0</v>
      </c>
      <c r="F4843" s="136">
        <f>Ocorrências!F4839</f>
        <v>0</v>
      </c>
      <c r="G4843" s="135">
        <f>Ocorrências!A4839</f>
        <v>0</v>
      </c>
      <c r="H4843" s="136">
        <f>Ocorrências!H4839</f>
        <v>0</v>
      </c>
    </row>
    <row r="4844" spans="1:8" x14ac:dyDescent="0.2">
      <c r="A4844" s="156">
        <f>Ocorrências!G4840</f>
        <v>0</v>
      </c>
      <c r="B4844" s="136">
        <f>Ocorrências!B4840</f>
        <v>0</v>
      </c>
      <c r="C4844" s="136">
        <f>Ocorrências!C4840</f>
        <v>0</v>
      </c>
      <c r="D4844" s="136">
        <f>Ocorrências!D4840</f>
        <v>0</v>
      </c>
      <c r="E4844" s="136">
        <f>Ocorrências!E4840</f>
        <v>0</v>
      </c>
      <c r="F4844" s="136">
        <f>Ocorrências!F4840</f>
        <v>0</v>
      </c>
      <c r="G4844" s="135">
        <f>Ocorrências!A4840</f>
        <v>0</v>
      </c>
      <c r="H4844" s="136">
        <f>Ocorrências!H4840</f>
        <v>0</v>
      </c>
    </row>
    <row r="4845" spans="1:8" x14ac:dyDescent="0.2">
      <c r="A4845" s="156">
        <f>Ocorrências!G4841</f>
        <v>0</v>
      </c>
      <c r="B4845" s="136">
        <f>Ocorrências!B4841</f>
        <v>0</v>
      </c>
      <c r="C4845" s="136">
        <f>Ocorrências!C4841</f>
        <v>0</v>
      </c>
      <c r="D4845" s="136">
        <f>Ocorrências!D4841</f>
        <v>0</v>
      </c>
      <c r="E4845" s="136">
        <f>Ocorrências!E4841</f>
        <v>0</v>
      </c>
      <c r="F4845" s="136">
        <f>Ocorrências!F4841</f>
        <v>0</v>
      </c>
      <c r="G4845" s="135">
        <f>Ocorrências!A4841</f>
        <v>0</v>
      </c>
      <c r="H4845" s="136">
        <f>Ocorrências!H4841</f>
        <v>0</v>
      </c>
    </row>
    <row r="4846" spans="1:8" x14ac:dyDescent="0.2">
      <c r="A4846" s="156">
        <f>Ocorrências!G4842</f>
        <v>0</v>
      </c>
      <c r="B4846" s="136">
        <f>Ocorrências!B4842</f>
        <v>0</v>
      </c>
      <c r="C4846" s="136">
        <f>Ocorrências!C4842</f>
        <v>0</v>
      </c>
      <c r="D4846" s="136">
        <f>Ocorrências!D4842</f>
        <v>0</v>
      </c>
      <c r="E4846" s="136">
        <f>Ocorrências!E4842</f>
        <v>0</v>
      </c>
      <c r="F4846" s="136">
        <f>Ocorrências!F4842</f>
        <v>0</v>
      </c>
      <c r="G4846" s="135">
        <f>Ocorrências!A4842</f>
        <v>0</v>
      </c>
      <c r="H4846" s="136">
        <f>Ocorrências!H4842</f>
        <v>0</v>
      </c>
    </row>
    <row r="4847" spans="1:8" x14ac:dyDescent="0.2">
      <c r="A4847" s="156">
        <f>Ocorrências!G4843</f>
        <v>0</v>
      </c>
      <c r="B4847" s="136">
        <f>Ocorrências!B4843</f>
        <v>0</v>
      </c>
      <c r="C4847" s="136">
        <f>Ocorrências!C4843</f>
        <v>0</v>
      </c>
      <c r="D4847" s="136">
        <f>Ocorrências!D4843</f>
        <v>0</v>
      </c>
      <c r="E4847" s="136">
        <f>Ocorrências!E4843</f>
        <v>0</v>
      </c>
      <c r="F4847" s="136">
        <f>Ocorrências!F4843</f>
        <v>0</v>
      </c>
      <c r="G4847" s="135">
        <f>Ocorrências!A4843</f>
        <v>0</v>
      </c>
      <c r="H4847" s="136">
        <f>Ocorrências!H4843</f>
        <v>0</v>
      </c>
    </row>
    <row r="4848" spans="1:8" x14ac:dyDescent="0.2">
      <c r="A4848" s="156">
        <f>Ocorrências!G4844</f>
        <v>0</v>
      </c>
      <c r="B4848" s="136">
        <f>Ocorrências!B4844</f>
        <v>0</v>
      </c>
      <c r="C4848" s="136">
        <f>Ocorrências!C4844</f>
        <v>0</v>
      </c>
      <c r="D4848" s="136">
        <f>Ocorrências!D4844</f>
        <v>0</v>
      </c>
      <c r="E4848" s="136">
        <f>Ocorrências!E4844</f>
        <v>0</v>
      </c>
      <c r="F4848" s="136">
        <f>Ocorrências!F4844</f>
        <v>0</v>
      </c>
      <c r="G4848" s="135">
        <f>Ocorrências!A4844</f>
        <v>0</v>
      </c>
      <c r="H4848" s="136">
        <f>Ocorrências!H4844</f>
        <v>0</v>
      </c>
    </row>
    <row r="4849" spans="1:8" x14ac:dyDescent="0.2">
      <c r="A4849" s="156">
        <f>Ocorrências!G4845</f>
        <v>0</v>
      </c>
      <c r="B4849" s="136">
        <f>Ocorrências!B4845</f>
        <v>0</v>
      </c>
      <c r="C4849" s="136">
        <f>Ocorrências!C4845</f>
        <v>0</v>
      </c>
      <c r="D4849" s="136">
        <f>Ocorrências!D4845</f>
        <v>0</v>
      </c>
      <c r="E4849" s="136">
        <f>Ocorrências!E4845</f>
        <v>0</v>
      </c>
      <c r="F4849" s="136">
        <f>Ocorrências!F4845</f>
        <v>0</v>
      </c>
      <c r="G4849" s="135">
        <f>Ocorrências!A4845</f>
        <v>0</v>
      </c>
      <c r="H4849" s="136">
        <f>Ocorrências!H4845</f>
        <v>0</v>
      </c>
    </row>
    <row r="4850" spans="1:8" x14ac:dyDescent="0.2">
      <c r="A4850" s="156">
        <f>Ocorrências!G4846</f>
        <v>0</v>
      </c>
      <c r="B4850" s="136">
        <f>Ocorrências!B4846</f>
        <v>0</v>
      </c>
      <c r="C4850" s="136">
        <f>Ocorrências!C4846</f>
        <v>0</v>
      </c>
      <c r="D4850" s="136">
        <f>Ocorrências!D4846</f>
        <v>0</v>
      </c>
      <c r="E4850" s="136">
        <f>Ocorrências!E4846</f>
        <v>0</v>
      </c>
      <c r="F4850" s="136">
        <f>Ocorrências!F4846</f>
        <v>0</v>
      </c>
      <c r="G4850" s="135">
        <f>Ocorrências!A4846</f>
        <v>0</v>
      </c>
      <c r="H4850" s="136">
        <f>Ocorrências!H4846</f>
        <v>0</v>
      </c>
    </row>
    <row r="4851" spans="1:8" x14ac:dyDescent="0.2">
      <c r="A4851" s="156">
        <f>Ocorrências!G4847</f>
        <v>0</v>
      </c>
      <c r="B4851" s="136">
        <f>Ocorrências!B4847</f>
        <v>0</v>
      </c>
      <c r="C4851" s="136">
        <f>Ocorrências!C4847</f>
        <v>0</v>
      </c>
      <c r="D4851" s="136">
        <f>Ocorrências!D4847</f>
        <v>0</v>
      </c>
      <c r="E4851" s="136">
        <f>Ocorrências!E4847</f>
        <v>0</v>
      </c>
      <c r="F4851" s="136">
        <f>Ocorrências!F4847</f>
        <v>0</v>
      </c>
      <c r="G4851" s="135">
        <f>Ocorrências!A4847</f>
        <v>0</v>
      </c>
      <c r="H4851" s="136">
        <f>Ocorrências!H4847</f>
        <v>0</v>
      </c>
    </row>
    <row r="4852" spans="1:8" x14ac:dyDescent="0.2">
      <c r="A4852" s="156">
        <f>Ocorrências!G4848</f>
        <v>0</v>
      </c>
      <c r="B4852" s="136">
        <f>Ocorrências!B4848</f>
        <v>0</v>
      </c>
      <c r="C4852" s="136">
        <f>Ocorrências!C4848</f>
        <v>0</v>
      </c>
      <c r="D4852" s="136">
        <f>Ocorrências!D4848</f>
        <v>0</v>
      </c>
      <c r="E4852" s="136">
        <f>Ocorrências!E4848</f>
        <v>0</v>
      </c>
      <c r="F4852" s="136">
        <f>Ocorrências!F4848</f>
        <v>0</v>
      </c>
      <c r="G4852" s="135">
        <f>Ocorrências!A4848</f>
        <v>0</v>
      </c>
      <c r="H4852" s="136">
        <f>Ocorrências!H4848</f>
        <v>0</v>
      </c>
    </row>
    <row r="4853" spans="1:8" x14ac:dyDescent="0.2">
      <c r="A4853" s="156">
        <f>Ocorrências!G4849</f>
        <v>0</v>
      </c>
      <c r="B4853" s="136">
        <f>Ocorrências!B4849</f>
        <v>0</v>
      </c>
      <c r="C4853" s="136">
        <f>Ocorrências!C4849</f>
        <v>0</v>
      </c>
      <c r="D4853" s="136">
        <f>Ocorrências!D4849</f>
        <v>0</v>
      </c>
      <c r="E4853" s="136">
        <f>Ocorrências!E4849</f>
        <v>0</v>
      </c>
      <c r="F4853" s="136">
        <f>Ocorrências!F4849</f>
        <v>0</v>
      </c>
      <c r="G4853" s="135">
        <f>Ocorrências!A4849</f>
        <v>0</v>
      </c>
      <c r="H4853" s="136">
        <f>Ocorrências!H4849</f>
        <v>0</v>
      </c>
    </row>
    <row r="4854" spans="1:8" x14ac:dyDescent="0.2">
      <c r="A4854" s="156">
        <f>Ocorrências!G4850</f>
        <v>0</v>
      </c>
      <c r="B4854" s="136">
        <f>Ocorrências!B4850</f>
        <v>0</v>
      </c>
      <c r="C4854" s="136">
        <f>Ocorrências!C4850</f>
        <v>0</v>
      </c>
      <c r="D4854" s="136">
        <f>Ocorrências!D4850</f>
        <v>0</v>
      </c>
      <c r="E4854" s="136">
        <f>Ocorrências!E4850</f>
        <v>0</v>
      </c>
      <c r="F4854" s="136">
        <f>Ocorrências!F4850</f>
        <v>0</v>
      </c>
      <c r="G4854" s="135">
        <f>Ocorrências!A4850</f>
        <v>0</v>
      </c>
      <c r="H4854" s="136">
        <f>Ocorrências!H4850</f>
        <v>0</v>
      </c>
    </row>
    <row r="4855" spans="1:8" x14ac:dyDescent="0.2">
      <c r="A4855" s="156">
        <f>Ocorrências!G4851</f>
        <v>0</v>
      </c>
      <c r="B4855" s="136">
        <f>Ocorrências!B4851</f>
        <v>0</v>
      </c>
      <c r="C4855" s="136">
        <f>Ocorrências!C4851</f>
        <v>0</v>
      </c>
      <c r="D4855" s="136">
        <f>Ocorrências!D4851</f>
        <v>0</v>
      </c>
      <c r="E4855" s="136">
        <f>Ocorrências!E4851</f>
        <v>0</v>
      </c>
      <c r="F4855" s="136">
        <f>Ocorrências!F4851</f>
        <v>0</v>
      </c>
      <c r="G4855" s="135">
        <f>Ocorrências!A4851</f>
        <v>0</v>
      </c>
      <c r="H4855" s="136">
        <f>Ocorrências!H4851</f>
        <v>0</v>
      </c>
    </row>
    <row r="4856" spans="1:8" x14ac:dyDescent="0.2">
      <c r="A4856" s="156">
        <f>Ocorrências!G4852</f>
        <v>0</v>
      </c>
      <c r="B4856" s="136">
        <f>Ocorrências!B4852</f>
        <v>0</v>
      </c>
      <c r="C4856" s="136">
        <f>Ocorrências!C4852</f>
        <v>0</v>
      </c>
      <c r="D4856" s="136">
        <f>Ocorrências!D4852</f>
        <v>0</v>
      </c>
      <c r="E4856" s="136">
        <f>Ocorrências!E4852</f>
        <v>0</v>
      </c>
      <c r="F4856" s="136">
        <f>Ocorrências!F4852</f>
        <v>0</v>
      </c>
      <c r="G4856" s="135">
        <f>Ocorrências!A4852</f>
        <v>0</v>
      </c>
      <c r="H4856" s="136">
        <f>Ocorrências!H4852</f>
        <v>0</v>
      </c>
    </row>
    <row r="4857" spans="1:8" x14ac:dyDescent="0.2">
      <c r="A4857" s="156">
        <f>Ocorrências!G4853</f>
        <v>0</v>
      </c>
      <c r="B4857" s="136">
        <f>Ocorrências!B4853</f>
        <v>0</v>
      </c>
      <c r="C4857" s="136">
        <f>Ocorrências!C4853</f>
        <v>0</v>
      </c>
      <c r="D4857" s="136">
        <f>Ocorrências!D4853</f>
        <v>0</v>
      </c>
      <c r="E4857" s="136">
        <f>Ocorrências!E4853</f>
        <v>0</v>
      </c>
      <c r="F4857" s="136">
        <f>Ocorrências!F4853</f>
        <v>0</v>
      </c>
      <c r="G4857" s="135">
        <f>Ocorrências!A4853</f>
        <v>0</v>
      </c>
      <c r="H4857" s="136">
        <f>Ocorrências!H4853</f>
        <v>0</v>
      </c>
    </row>
    <row r="4858" spans="1:8" x14ac:dyDescent="0.2">
      <c r="A4858" s="156">
        <f>Ocorrências!G4854</f>
        <v>0</v>
      </c>
      <c r="B4858" s="136">
        <f>Ocorrências!B4854</f>
        <v>0</v>
      </c>
      <c r="C4858" s="136">
        <f>Ocorrências!C4854</f>
        <v>0</v>
      </c>
      <c r="D4858" s="136">
        <f>Ocorrências!D4854</f>
        <v>0</v>
      </c>
      <c r="E4858" s="136">
        <f>Ocorrências!E4854</f>
        <v>0</v>
      </c>
      <c r="F4858" s="136">
        <f>Ocorrências!F4854</f>
        <v>0</v>
      </c>
      <c r="G4858" s="135">
        <f>Ocorrências!A4854</f>
        <v>0</v>
      </c>
      <c r="H4858" s="136">
        <f>Ocorrências!H4854</f>
        <v>0</v>
      </c>
    </row>
    <row r="4859" spans="1:8" x14ac:dyDescent="0.2">
      <c r="A4859" s="156">
        <f>Ocorrências!G4855</f>
        <v>0</v>
      </c>
      <c r="B4859" s="136">
        <f>Ocorrências!B4855</f>
        <v>0</v>
      </c>
      <c r="C4859" s="136">
        <f>Ocorrências!C4855</f>
        <v>0</v>
      </c>
      <c r="D4859" s="136">
        <f>Ocorrências!D4855</f>
        <v>0</v>
      </c>
      <c r="E4859" s="136">
        <f>Ocorrências!E4855</f>
        <v>0</v>
      </c>
      <c r="F4859" s="136">
        <f>Ocorrências!F4855</f>
        <v>0</v>
      </c>
      <c r="G4859" s="135">
        <f>Ocorrências!A4855</f>
        <v>0</v>
      </c>
      <c r="H4859" s="136">
        <f>Ocorrências!H4855</f>
        <v>0</v>
      </c>
    </row>
    <row r="4860" spans="1:8" x14ac:dyDescent="0.2">
      <c r="A4860" s="156">
        <f>Ocorrências!G4856</f>
        <v>0</v>
      </c>
      <c r="B4860" s="136">
        <f>Ocorrências!B4856</f>
        <v>0</v>
      </c>
      <c r="C4860" s="136">
        <f>Ocorrências!C4856</f>
        <v>0</v>
      </c>
      <c r="D4860" s="136">
        <f>Ocorrências!D4856</f>
        <v>0</v>
      </c>
      <c r="E4860" s="136">
        <f>Ocorrências!E4856</f>
        <v>0</v>
      </c>
      <c r="F4860" s="136">
        <f>Ocorrências!F4856</f>
        <v>0</v>
      </c>
      <c r="G4860" s="135">
        <f>Ocorrências!A4856</f>
        <v>0</v>
      </c>
      <c r="H4860" s="136">
        <f>Ocorrências!H4856</f>
        <v>0</v>
      </c>
    </row>
    <row r="4861" spans="1:8" x14ac:dyDescent="0.2">
      <c r="A4861" s="156">
        <f>Ocorrências!G4857</f>
        <v>0</v>
      </c>
      <c r="B4861" s="136">
        <f>Ocorrências!B4857</f>
        <v>0</v>
      </c>
      <c r="C4861" s="136">
        <f>Ocorrências!C4857</f>
        <v>0</v>
      </c>
      <c r="D4861" s="136">
        <f>Ocorrências!D4857</f>
        <v>0</v>
      </c>
      <c r="E4861" s="136">
        <f>Ocorrências!E4857</f>
        <v>0</v>
      </c>
      <c r="F4861" s="136">
        <f>Ocorrências!F4857</f>
        <v>0</v>
      </c>
      <c r="G4861" s="135">
        <f>Ocorrências!A4857</f>
        <v>0</v>
      </c>
      <c r="H4861" s="136">
        <f>Ocorrências!H4857</f>
        <v>0</v>
      </c>
    </row>
    <row r="4862" spans="1:8" x14ac:dyDescent="0.2">
      <c r="A4862" s="156">
        <f>Ocorrências!G4858</f>
        <v>0</v>
      </c>
      <c r="B4862" s="136">
        <f>Ocorrências!B4858</f>
        <v>0</v>
      </c>
      <c r="C4862" s="136">
        <f>Ocorrências!C4858</f>
        <v>0</v>
      </c>
      <c r="D4862" s="136">
        <f>Ocorrências!D4858</f>
        <v>0</v>
      </c>
      <c r="E4862" s="136">
        <f>Ocorrências!E4858</f>
        <v>0</v>
      </c>
      <c r="F4862" s="136">
        <f>Ocorrências!F4858</f>
        <v>0</v>
      </c>
      <c r="G4862" s="135">
        <f>Ocorrências!A4858</f>
        <v>0</v>
      </c>
      <c r="H4862" s="136">
        <f>Ocorrências!H4858</f>
        <v>0</v>
      </c>
    </row>
    <row r="4863" spans="1:8" x14ac:dyDescent="0.2">
      <c r="A4863" s="156">
        <f>Ocorrências!G4859</f>
        <v>0</v>
      </c>
      <c r="B4863" s="136">
        <f>Ocorrências!B4859</f>
        <v>0</v>
      </c>
      <c r="C4863" s="136">
        <f>Ocorrências!C4859</f>
        <v>0</v>
      </c>
      <c r="D4863" s="136">
        <f>Ocorrências!D4859</f>
        <v>0</v>
      </c>
      <c r="E4863" s="136">
        <f>Ocorrências!E4859</f>
        <v>0</v>
      </c>
      <c r="F4863" s="136">
        <f>Ocorrências!F4859</f>
        <v>0</v>
      </c>
      <c r="G4863" s="135">
        <f>Ocorrências!A4859</f>
        <v>0</v>
      </c>
      <c r="H4863" s="136">
        <f>Ocorrências!H4859</f>
        <v>0</v>
      </c>
    </row>
    <row r="4864" spans="1:8" x14ac:dyDescent="0.2">
      <c r="A4864" s="156">
        <f>Ocorrências!G4860</f>
        <v>0</v>
      </c>
      <c r="B4864" s="136">
        <f>Ocorrências!B4860</f>
        <v>0</v>
      </c>
      <c r="C4864" s="136">
        <f>Ocorrências!C4860</f>
        <v>0</v>
      </c>
      <c r="D4864" s="136">
        <f>Ocorrências!D4860</f>
        <v>0</v>
      </c>
      <c r="E4864" s="136">
        <f>Ocorrências!E4860</f>
        <v>0</v>
      </c>
      <c r="F4864" s="136">
        <f>Ocorrências!F4860</f>
        <v>0</v>
      </c>
      <c r="G4864" s="135">
        <f>Ocorrências!A4860</f>
        <v>0</v>
      </c>
      <c r="H4864" s="136">
        <f>Ocorrências!H4860</f>
        <v>0</v>
      </c>
    </row>
    <row r="4865" spans="1:8" x14ac:dyDescent="0.2">
      <c r="A4865" s="156">
        <f>Ocorrências!G4861</f>
        <v>0</v>
      </c>
      <c r="B4865" s="136">
        <f>Ocorrências!B4861</f>
        <v>0</v>
      </c>
      <c r="C4865" s="136">
        <f>Ocorrências!C4861</f>
        <v>0</v>
      </c>
      <c r="D4865" s="136">
        <f>Ocorrências!D4861</f>
        <v>0</v>
      </c>
      <c r="E4865" s="136">
        <f>Ocorrências!E4861</f>
        <v>0</v>
      </c>
      <c r="F4865" s="136">
        <f>Ocorrências!F4861</f>
        <v>0</v>
      </c>
      <c r="G4865" s="135">
        <f>Ocorrências!A4861</f>
        <v>0</v>
      </c>
      <c r="H4865" s="136">
        <f>Ocorrências!H4861</f>
        <v>0</v>
      </c>
    </row>
    <row r="4866" spans="1:8" x14ac:dyDescent="0.2">
      <c r="A4866" s="156">
        <f>Ocorrências!G4862</f>
        <v>0</v>
      </c>
      <c r="B4866" s="136">
        <f>Ocorrências!B4862</f>
        <v>0</v>
      </c>
      <c r="C4866" s="136">
        <f>Ocorrências!C4862</f>
        <v>0</v>
      </c>
      <c r="D4866" s="136">
        <f>Ocorrências!D4862</f>
        <v>0</v>
      </c>
      <c r="E4866" s="136">
        <f>Ocorrências!E4862</f>
        <v>0</v>
      </c>
      <c r="F4866" s="136">
        <f>Ocorrências!F4862</f>
        <v>0</v>
      </c>
      <c r="G4866" s="135">
        <f>Ocorrências!A4862</f>
        <v>0</v>
      </c>
      <c r="H4866" s="136">
        <f>Ocorrências!H4862</f>
        <v>0</v>
      </c>
    </row>
    <row r="4867" spans="1:8" x14ac:dyDescent="0.2">
      <c r="A4867" s="156">
        <f>Ocorrências!G4863</f>
        <v>0</v>
      </c>
      <c r="B4867" s="136">
        <f>Ocorrências!B4863</f>
        <v>0</v>
      </c>
      <c r="C4867" s="136">
        <f>Ocorrências!C4863</f>
        <v>0</v>
      </c>
      <c r="D4867" s="136">
        <f>Ocorrências!D4863</f>
        <v>0</v>
      </c>
      <c r="E4867" s="136">
        <f>Ocorrências!E4863</f>
        <v>0</v>
      </c>
      <c r="F4867" s="136">
        <f>Ocorrências!F4863</f>
        <v>0</v>
      </c>
      <c r="G4867" s="135">
        <f>Ocorrências!A4863</f>
        <v>0</v>
      </c>
      <c r="H4867" s="136">
        <f>Ocorrências!H4863</f>
        <v>0</v>
      </c>
    </row>
    <row r="4868" spans="1:8" x14ac:dyDescent="0.2">
      <c r="A4868" s="156">
        <f>Ocorrências!G4864</f>
        <v>0</v>
      </c>
      <c r="B4868" s="136">
        <f>Ocorrências!B4864</f>
        <v>0</v>
      </c>
      <c r="C4868" s="136">
        <f>Ocorrências!C4864</f>
        <v>0</v>
      </c>
      <c r="D4868" s="136">
        <f>Ocorrências!D4864</f>
        <v>0</v>
      </c>
      <c r="E4868" s="136">
        <f>Ocorrências!E4864</f>
        <v>0</v>
      </c>
      <c r="F4868" s="136">
        <f>Ocorrências!F4864</f>
        <v>0</v>
      </c>
      <c r="G4868" s="135">
        <f>Ocorrências!A4864</f>
        <v>0</v>
      </c>
      <c r="H4868" s="136">
        <f>Ocorrências!H4864</f>
        <v>0</v>
      </c>
    </row>
    <row r="4869" spans="1:8" x14ac:dyDescent="0.2">
      <c r="A4869" s="156">
        <f>Ocorrências!G4865</f>
        <v>0</v>
      </c>
      <c r="B4869" s="136">
        <f>Ocorrências!B4865</f>
        <v>0</v>
      </c>
      <c r="C4869" s="136">
        <f>Ocorrências!C4865</f>
        <v>0</v>
      </c>
      <c r="D4869" s="136">
        <f>Ocorrências!D4865</f>
        <v>0</v>
      </c>
      <c r="E4869" s="136">
        <f>Ocorrências!E4865</f>
        <v>0</v>
      </c>
      <c r="F4869" s="136">
        <f>Ocorrências!F4865</f>
        <v>0</v>
      </c>
      <c r="G4869" s="135">
        <f>Ocorrências!A4865</f>
        <v>0</v>
      </c>
      <c r="H4869" s="136">
        <f>Ocorrências!H4865</f>
        <v>0</v>
      </c>
    </row>
    <row r="4870" spans="1:8" x14ac:dyDescent="0.2">
      <c r="A4870" s="156">
        <f>Ocorrências!G4866</f>
        <v>0</v>
      </c>
      <c r="B4870" s="136">
        <f>Ocorrências!B4866</f>
        <v>0</v>
      </c>
      <c r="C4870" s="136">
        <f>Ocorrências!C4866</f>
        <v>0</v>
      </c>
      <c r="D4870" s="136">
        <f>Ocorrências!D4866</f>
        <v>0</v>
      </c>
      <c r="E4870" s="136">
        <f>Ocorrências!E4866</f>
        <v>0</v>
      </c>
      <c r="F4870" s="136">
        <f>Ocorrências!F4866</f>
        <v>0</v>
      </c>
      <c r="G4870" s="135">
        <f>Ocorrências!A4866</f>
        <v>0</v>
      </c>
      <c r="H4870" s="136">
        <f>Ocorrências!H4866</f>
        <v>0</v>
      </c>
    </row>
    <row r="4871" spans="1:8" x14ac:dyDescent="0.2">
      <c r="A4871" s="156">
        <f>Ocorrências!G4867</f>
        <v>0</v>
      </c>
      <c r="B4871" s="136">
        <f>Ocorrências!B4867</f>
        <v>0</v>
      </c>
      <c r="C4871" s="136">
        <f>Ocorrências!C4867</f>
        <v>0</v>
      </c>
      <c r="D4871" s="136">
        <f>Ocorrências!D4867</f>
        <v>0</v>
      </c>
      <c r="E4871" s="136">
        <f>Ocorrências!E4867</f>
        <v>0</v>
      </c>
      <c r="F4871" s="136">
        <f>Ocorrências!F4867</f>
        <v>0</v>
      </c>
      <c r="G4871" s="135">
        <f>Ocorrências!A4867</f>
        <v>0</v>
      </c>
      <c r="H4871" s="136">
        <f>Ocorrências!H4867</f>
        <v>0</v>
      </c>
    </row>
    <row r="4872" spans="1:8" x14ac:dyDescent="0.2">
      <c r="A4872" s="156">
        <f>Ocorrências!G4868</f>
        <v>0</v>
      </c>
      <c r="B4872" s="136">
        <f>Ocorrências!B4868</f>
        <v>0</v>
      </c>
      <c r="C4872" s="136">
        <f>Ocorrências!C4868</f>
        <v>0</v>
      </c>
      <c r="D4872" s="136">
        <f>Ocorrências!D4868</f>
        <v>0</v>
      </c>
      <c r="E4872" s="136">
        <f>Ocorrências!E4868</f>
        <v>0</v>
      </c>
      <c r="F4872" s="136">
        <f>Ocorrências!F4868</f>
        <v>0</v>
      </c>
      <c r="G4872" s="135">
        <f>Ocorrências!A4868</f>
        <v>0</v>
      </c>
      <c r="H4872" s="136">
        <f>Ocorrências!H4868</f>
        <v>0</v>
      </c>
    </row>
    <row r="4873" spans="1:8" x14ac:dyDescent="0.2">
      <c r="A4873" s="156">
        <f>Ocorrências!G4869</f>
        <v>0</v>
      </c>
      <c r="B4873" s="136">
        <f>Ocorrências!B4869</f>
        <v>0</v>
      </c>
      <c r="C4873" s="136">
        <f>Ocorrências!C4869</f>
        <v>0</v>
      </c>
      <c r="D4873" s="136">
        <f>Ocorrências!D4869</f>
        <v>0</v>
      </c>
      <c r="E4873" s="136">
        <f>Ocorrências!E4869</f>
        <v>0</v>
      </c>
      <c r="F4873" s="136">
        <f>Ocorrências!F4869</f>
        <v>0</v>
      </c>
      <c r="G4873" s="135">
        <f>Ocorrências!A4869</f>
        <v>0</v>
      </c>
      <c r="H4873" s="136">
        <f>Ocorrências!H4869</f>
        <v>0</v>
      </c>
    </row>
    <row r="4874" spans="1:8" x14ac:dyDescent="0.2">
      <c r="A4874" s="156">
        <f>Ocorrências!G4870</f>
        <v>0</v>
      </c>
      <c r="B4874" s="136">
        <f>Ocorrências!B4870</f>
        <v>0</v>
      </c>
      <c r="C4874" s="136">
        <f>Ocorrências!C4870</f>
        <v>0</v>
      </c>
      <c r="D4874" s="136">
        <f>Ocorrências!D4870</f>
        <v>0</v>
      </c>
      <c r="E4874" s="136">
        <f>Ocorrências!E4870</f>
        <v>0</v>
      </c>
      <c r="F4874" s="136">
        <f>Ocorrências!F4870</f>
        <v>0</v>
      </c>
      <c r="G4874" s="135">
        <f>Ocorrências!A4870</f>
        <v>0</v>
      </c>
      <c r="H4874" s="136">
        <f>Ocorrências!H4870</f>
        <v>0</v>
      </c>
    </row>
    <row r="4875" spans="1:8" x14ac:dyDescent="0.2">
      <c r="A4875" s="156">
        <f>Ocorrências!G4871</f>
        <v>0</v>
      </c>
      <c r="B4875" s="136">
        <f>Ocorrências!B4871</f>
        <v>0</v>
      </c>
      <c r="C4875" s="136">
        <f>Ocorrências!C4871</f>
        <v>0</v>
      </c>
      <c r="D4875" s="136">
        <f>Ocorrências!D4871</f>
        <v>0</v>
      </c>
      <c r="E4875" s="136">
        <f>Ocorrências!E4871</f>
        <v>0</v>
      </c>
      <c r="F4875" s="136">
        <f>Ocorrências!F4871</f>
        <v>0</v>
      </c>
      <c r="G4875" s="135">
        <f>Ocorrências!A4871</f>
        <v>0</v>
      </c>
      <c r="H4875" s="136">
        <f>Ocorrências!H4871</f>
        <v>0</v>
      </c>
    </row>
    <row r="4876" spans="1:8" x14ac:dyDescent="0.2">
      <c r="A4876" s="156">
        <f>Ocorrências!G4872</f>
        <v>0</v>
      </c>
      <c r="B4876" s="136">
        <f>Ocorrências!B4872</f>
        <v>0</v>
      </c>
      <c r="C4876" s="136">
        <f>Ocorrências!C4872</f>
        <v>0</v>
      </c>
      <c r="D4876" s="136">
        <f>Ocorrências!D4872</f>
        <v>0</v>
      </c>
      <c r="E4876" s="136">
        <f>Ocorrências!E4872</f>
        <v>0</v>
      </c>
      <c r="F4876" s="136">
        <f>Ocorrências!F4872</f>
        <v>0</v>
      </c>
      <c r="G4876" s="135">
        <f>Ocorrências!A4872</f>
        <v>0</v>
      </c>
      <c r="H4876" s="136">
        <f>Ocorrências!H4872</f>
        <v>0</v>
      </c>
    </row>
    <row r="4877" spans="1:8" x14ac:dyDescent="0.2">
      <c r="A4877" s="156">
        <f>Ocorrências!G4873</f>
        <v>0</v>
      </c>
      <c r="B4877" s="136">
        <f>Ocorrências!B4873</f>
        <v>0</v>
      </c>
      <c r="C4877" s="136">
        <f>Ocorrências!C4873</f>
        <v>0</v>
      </c>
      <c r="D4877" s="136">
        <f>Ocorrências!D4873</f>
        <v>0</v>
      </c>
      <c r="E4877" s="136">
        <f>Ocorrências!E4873</f>
        <v>0</v>
      </c>
      <c r="F4877" s="136">
        <f>Ocorrências!F4873</f>
        <v>0</v>
      </c>
      <c r="G4877" s="135">
        <f>Ocorrências!A4873</f>
        <v>0</v>
      </c>
      <c r="H4877" s="136">
        <f>Ocorrências!H4873</f>
        <v>0</v>
      </c>
    </row>
    <row r="4878" spans="1:8" x14ac:dyDescent="0.2">
      <c r="A4878" s="156">
        <f>Ocorrências!G4874</f>
        <v>0</v>
      </c>
      <c r="B4878" s="136">
        <f>Ocorrências!B4874</f>
        <v>0</v>
      </c>
      <c r="C4878" s="136">
        <f>Ocorrências!C4874</f>
        <v>0</v>
      </c>
      <c r="D4878" s="136">
        <f>Ocorrências!D4874</f>
        <v>0</v>
      </c>
      <c r="E4878" s="136">
        <f>Ocorrências!E4874</f>
        <v>0</v>
      </c>
      <c r="F4878" s="136">
        <f>Ocorrências!F4874</f>
        <v>0</v>
      </c>
      <c r="G4878" s="135">
        <f>Ocorrências!A4874</f>
        <v>0</v>
      </c>
      <c r="H4878" s="136">
        <f>Ocorrências!H4874</f>
        <v>0</v>
      </c>
    </row>
    <row r="4879" spans="1:8" x14ac:dyDescent="0.2">
      <c r="A4879" s="156">
        <f>Ocorrências!G4875</f>
        <v>0</v>
      </c>
      <c r="B4879" s="136">
        <f>Ocorrências!B4875</f>
        <v>0</v>
      </c>
      <c r="C4879" s="136">
        <f>Ocorrências!C4875</f>
        <v>0</v>
      </c>
      <c r="D4879" s="136">
        <f>Ocorrências!D4875</f>
        <v>0</v>
      </c>
      <c r="E4879" s="136">
        <f>Ocorrências!E4875</f>
        <v>0</v>
      </c>
      <c r="F4879" s="136">
        <f>Ocorrências!F4875</f>
        <v>0</v>
      </c>
      <c r="G4879" s="135">
        <f>Ocorrências!A4875</f>
        <v>0</v>
      </c>
      <c r="H4879" s="136">
        <f>Ocorrências!H4875</f>
        <v>0</v>
      </c>
    </row>
    <row r="4880" spans="1:8" x14ac:dyDescent="0.2">
      <c r="A4880" s="156">
        <f>Ocorrências!G4876</f>
        <v>0</v>
      </c>
      <c r="B4880" s="136">
        <f>Ocorrências!B4876</f>
        <v>0</v>
      </c>
      <c r="C4880" s="136">
        <f>Ocorrências!C4876</f>
        <v>0</v>
      </c>
      <c r="D4880" s="136">
        <f>Ocorrências!D4876</f>
        <v>0</v>
      </c>
      <c r="E4880" s="136">
        <f>Ocorrências!E4876</f>
        <v>0</v>
      </c>
      <c r="F4880" s="136">
        <f>Ocorrências!F4876</f>
        <v>0</v>
      </c>
      <c r="G4880" s="135">
        <f>Ocorrências!A4876</f>
        <v>0</v>
      </c>
      <c r="H4880" s="136">
        <f>Ocorrências!H4876</f>
        <v>0</v>
      </c>
    </row>
    <row r="4881" spans="1:8" x14ac:dyDescent="0.2">
      <c r="A4881" s="156">
        <f>Ocorrências!G4877</f>
        <v>0</v>
      </c>
      <c r="B4881" s="136">
        <f>Ocorrências!B4877</f>
        <v>0</v>
      </c>
      <c r="C4881" s="136">
        <f>Ocorrências!C4877</f>
        <v>0</v>
      </c>
      <c r="D4881" s="136">
        <f>Ocorrências!D4877</f>
        <v>0</v>
      </c>
      <c r="E4881" s="136">
        <f>Ocorrências!E4877</f>
        <v>0</v>
      </c>
      <c r="F4881" s="136">
        <f>Ocorrências!F4877</f>
        <v>0</v>
      </c>
      <c r="G4881" s="135">
        <f>Ocorrências!A4877</f>
        <v>0</v>
      </c>
      <c r="H4881" s="136">
        <f>Ocorrências!H4877</f>
        <v>0</v>
      </c>
    </row>
    <row r="4882" spans="1:8" x14ac:dyDescent="0.2">
      <c r="A4882" s="156">
        <f>Ocorrências!G4878</f>
        <v>0</v>
      </c>
      <c r="B4882" s="136">
        <f>Ocorrências!B4878</f>
        <v>0</v>
      </c>
      <c r="C4882" s="136">
        <f>Ocorrências!C4878</f>
        <v>0</v>
      </c>
      <c r="D4882" s="136">
        <f>Ocorrências!D4878</f>
        <v>0</v>
      </c>
      <c r="E4882" s="136">
        <f>Ocorrências!E4878</f>
        <v>0</v>
      </c>
      <c r="F4882" s="136">
        <f>Ocorrências!F4878</f>
        <v>0</v>
      </c>
      <c r="G4882" s="135">
        <f>Ocorrências!A4878</f>
        <v>0</v>
      </c>
      <c r="H4882" s="136">
        <f>Ocorrências!H4878</f>
        <v>0</v>
      </c>
    </row>
    <row r="4883" spans="1:8" x14ac:dyDescent="0.2">
      <c r="A4883" s="156">
        <f>Ocorrências!G4879</f>
        <v>0</v>
      </c>
      <c r="B4883" s="136">
        <f>Ocorrências!B4879</f>
        <v>0</v>
      </c>
      <c r="C4883" s="136">
        <f>Ocorrências!C4879</f>
        <v>0</v>
      </c>
      <c r="D4883" s="136">
        <f>Ocorrências!D4879</f>
        <v>0</v>
      </c>
      <c r="E4883" s="136">
        <f>Ocorrências!E4879</f>
        <v>0</v>
      </c>
      <c r="F4883" s="136">
        <f>Ocorrências!F4879</f>
        <v>0</v>
      </c>
      <c r="G4883" s="135">
        <f>Ocorrências!A4879</f>
        <v>0</v>
      </c>
      <c r="H4883" s="136">
        <f>Ocorrências!H4879</f>
        <v>0</v>
      </c>
    </row>
    <row r="4884" spans="1:8" x14ac:dyDescent="0.2">
      <c r="A4884" s="156">
        <f>Ocorrências!G4880</f>
        <v>0</v>
      </c>
      <c r="B4884" s="136">
        <f>Ocorrências!B4880</f>
        <v>0</v>
      </c>
      <c r="C4884" s="136">
        <f>Ocorrências!C4880</f>
        <v>0</v>
      </c>
      <c r="D4884" s="136">
        <f>Ocorrências!D4880</f>
        <v>0</v>
      </c>
      <c r="E4884" s="136">
        <f>Ocorrências!E4880</f>
        <v>0</v>
      </c>
      <c r="F4884" s="136">
        <f>Ocorrências!F4880</f>
        <v>0</v>
      </c>
      <c r="G4884" s="135">
        <f>Ocorrências!A4880</f>
        <v>0</v>
      </c>
      <c r="H4884" s="136">
        <f>Ocorrências!H4880</f>
        <v>0</v>
      </c>
    </row>
    <row r="4885" spans="1:8" x14ac:dyDescent="0.2">
      <c r="A4885" s="156">
        <f>Ocorrências!G4881</f>
        <v>0</v>
      </c>
      <c r="B4885" s="136">
        <f>Ocorrências!B4881</f>
        <v>0</v>
      </c>
      <c r="C4885" s="136">
        <f>Ocorrências!C4881</f>
        <v>0</v>
      </c>
      <c r="D4885" s="136">
        <f>Ocorrências!D4881</f>
        <v>0</v>
      </c>
      <c r="E4885" s="136">
        <f>Ocorrências!E4881</f>
        <v>0</v>
      </c>
      <c r="F4885" s="136">
        <f>Ocorrências!F4881</f>
        <v>0</v>
      </c>
      <c r="G4885" s="135">
        <f>Ocorrências!A4881</f>
        <v>0</v>
      </c>
      <c r="H4885" s="136">
        <f>Ocorrências!H4881</f>
        <v>0</v>
      </c>
    </row>
    <row r="4886" spans="1:8" x14ac:dyDescent="0.2">
      <c r="A4886" s="156">
        <f>Ocorrências!G4882</f>
        <v>0</v>
      </c>
      <c r="B4886" s="136">
        <f>Ocorrências!B4882</f>
        <v>0</v>
      </c>
      <c r="C4886" s="136">
        <f>Ocorrências!C4882</f>
        <v>0</v>
      </c>
      <c r="D4886" s="136">
        <f>Ocorrências!D4882</f>
        <v>0</v>
      </c>
      <c r="E4886" s="136">
        <f>Ocorrências!E4882</f>
        <v>0</v>
      </c>
      <c r="F4886" s="136">
        <f>Ocorrências!F4882</f>
        <v>0</v>
      </c>
      <c r="G4886" s="135">
        <f>Ocorrências!A4882</f>
        <v>0</v>
      </c>
      <c r="H4886" s="136">
        <f>Ocorrências!H4882</f>
        <v>0</v>
      </c>
    </row>
    <row r="4887" spans="1:8" x14ac:dyDescent="0.2">
      <c r="A4887" s="156">
        <f>Ocorrências!G4883</f>
        <v>0</v>
      </c>
      <c r="B4887" s="136">
        <f>Ocorrências!B4883</f>
        <v>0</v>
      </c>
      <c r="C4887" s="136">
        <f>Ocorrências!C4883</f>
        <v>0</v>
      </c>
      <c r="D4887" s="136">
        <f>Ocorrências!D4883</f>
        <v>0</v>
      </c>
      <c r="E4887" s="136">
        <f>Ocorrências!E4883</f>
        <v>0</v>
      </c>
      <c r="F4887" s="136">
        <f>Ocorrências!F4883</f>
        <v>0</v>
      </c>
      <c r="G4887" s="135">
        <f>Ocorrências!A4883</f>
        <v>0</v>
      </c>
      <c r="H4887" s="136">
        <f>Ocorrências!H4883</f>
        <v>0</v>
      </c>
    </row>
    <row r="4888" spans="1:8" x14ac:dyDescent="0.2">
      <c r="A4888" s="156">
        <f>Ocorrências!G4884</f>
        <v>0</v>
      </c>
      <c r="B4888" s="136">
        <f>Ocorrências!B4884</f>
        <v>0</v>
      </c>
      <c r="C4888" s="136">
        <f>Ocorrências!C4884</f>
        <v>0</v>
      </c>
      <c r="D4888" s="136">
        <f>Ocorrências!D4884</f>
        <v>0</v>
      </c>
      <c r="E4888" s="136">
        <f>Ocorrências!E4884</f>
        <v>0</v>
      </c>
      <c r="F4888" s="136">
        <f>Ocorrências!F4884</f>
        <v>0</v>
      </c>
      <c r="G4888" s="135">
        <f>Ocorrências!A4884</f>
        <v>0</v>
      </c>
      <c r="H4888" s="136">
        <f>Ocorrências!H4884</f>
        <v>0</v>
      </c>
    </row>
    <row r="4889" spans="1:8" x14ac:dyDescent="0.2">
      <c r="A4889" s="156">
        <f>Ocorrências!G4885</f>
        <v>0</v>
      </c>
      <c r="B4889" s="136">
        <f>Ocorrências!B4885</f>
        <v>0</v>
      </c>
      <c r="C4889" s="136">
        <f>Ocorrências!C4885</f>
        <v>0</v>
      </c>
      <c r="D4889" s="136">
        <f>Ocorrências!D4885</f>
        <v>0</v>
      </c>
      <c r="E4889" s="136">
        <f>Ocorrências!E4885</f>
        <v>0</v>
      </c>
      <c r="F4889" s="136">
        <f>Ocorrências!F4885</f>
        <v>0</v>
      </c>
      <c r="G4889" s="135">
        <f>Ocorrências!A4885</f>
        <v>0</v>
      </c>
      <c r="H4889" s="136">
        <f>Ocorrências!H4885</f>
        <v>0</v>
      </c>
    </row>
    <row r="4890" spans="1:8" x14ac:dyDescent="0.2">
      <c r="A4890" s="156">
        <f>Ocorrências!G4886</f>
        <v>0</v>
      </c>
      <c r="B4890" s="136">
        <f>Ocorrências!B4886</f>
        <v>0</v>
      </c>
      <c r="C4890" s="136">
        <f>Ocorrências!C4886</f>
        <v>0</v>
      </c>
      <c r="D4890" s="136">
        <f>Ocorrências!D4886</f>
        <v>0</v>
      </c>
      <c r="E4890" s="136">
        <f>Ocorrências!E4886</f>
        <v>0</v>
      </c>
      <c r="F4890" s="136">
        <f>Ocorrências!F4886</f>
        <v>0</v>
      </c>
      <c r="G4890" s="135">
        <f>Ocorrências!A4886</f>
        <v>0</v>
      </c>
      <c r="H4890" s="136">
        <f>Ocorrências!H4886</f>
        <v>0</v>
      </c>
    </row>
    <row r="4891" spans="1:8" x14ac:dyDescent="0.2">
      <c r="A4891" s="156">
        <f>Ocorrências!G4887</f>
        <v>0</v>
      </c>
      <c r="B4891" s="136">
        <f>Ocorrências!B4887</f>
        <v>0</v>
      </c>
      <c r="C4891" s="136">
        <f>Ocorrências!C4887</f>
        <v>0</v>
      </c>
      <c r="D4891" s="136">
        <f>Ocorrências!D4887</f>
        <v>0</v>
      </c>
      <c r="E4891" s="136">
        <f>Ocorrências!E4887</f>
        <v>0</v>
      </c>
      <c r="F4891" s="136">
        <f>Ocorrências!F4887</f>
        <v>0</v>
      </c>
      <c r="G4891" s="135">
        <f>Ocorrências!A4887</f>
        <v>0</v>
      </c>
      <c r="H4891" s="136">
        <f>Ocorrências!H4887</f>
        <v>0</v>
      </c>
    </row>
    <row r="4892" spans="1:8" x14ac:dyDescent="0.2">
      <c r="A4892" s="156">
        <f>Ocorrências!G4888</f>
        <v>0</v>
      </c>
      <c r="B4892" s="136">
        <f>Ocorrências!B4888</f>
        <v>0</v>
      </c>
      <c r="C4892" s="136">
        <f>Ocorrências!C4888</f>
        <v>0</v>
      </c>
      <c r="D4892" s="136">
        <f>Ocorrências!D4888</f>
        <v>0</v>
      </c>
      <c r="E4892" s="136">
        <f>Ocorrências!E4888</f>
        <v>0</v>
      </c>
      <c r="F4892" s="136">
        <f>Ocorrências!F4888</f>
        <v>0</v>
      </c>
      <c r="G4892" s="135">
        <f>Ocorrências!A4888</f>
        <v>0</v>
      </c>
      <c r="H4892" s="136">
        <f>Ocorrências!H4888</f>
        <v>0</v>
      </c>
    </row>
    <row r="4893" spans="1:8" x14ac:dyDescent="0.2">
      <c r="A4893" s="156">
        <f>Ocorrências!G4889</f>
        <v>0</v>
      </c>
      <c r="B4893" s="136">
        <f>Ocorrências!B4889</f>
        <v>0</v>
      </c>
      <c r="C4893" s="136">
        <f>Ocorrências!C4889</f>
        <v>0</v>
      </c>
      <c r="D4893" s="136">
        <f>Ocorrências!D4889</f>
        <v>0</v>
      </c>
      <c r="E4893" s="136">
        <f>Ocorrências!E4889</f>
        <v>0</v>
      </c>
      <c r="F4893" s="136">
        <f>Ocorrências!F4889</f>
        <v>0</v>
      </c>
      <c r="G4893" s="135">
        <f>Ocorrências!A4889</f>
        <v>0</v>
      </c>
      <c r="H4893" s="136">
        <f>Ocorrências!H4889</f>
        <v>0</v>
      </c>
    </row>
    <row r="4894" spans="1:8" x14ac:dyDescent="0.2">
      <c r="A4894" s="156">
        <f>Ocorrências!G4890</f>
        <v>0</v>
      </c>
      <c r="B4894" s="136">
        <f>Ocorrências!B4890</f>
        <v>0</v>
      </c>
      <c r="C4894" s="136">
        <f>Ocorrências!C4890</f>
        <v>0</v>
      </c>
      <c r="D4894" s="136">
        <f>Ocorrências!D4890</f>
        <v>0</v>
      </c>
      <c r="E4894" s="136">
        <f>Ocorrências!E4890</f>
        <v>0</v>
      </c>
      <c r="F4894" s="136">
        <f>Ocorrências!F4890</f>
        <v>0</v>
      </c>
      <c r="G4894" s="135">
        <f>Ocorrências!A4890</f>
        <v>0</v>
      </c>
      <c r="H4894" s="136">
        <f>Ocorrências!H4890</f>
        <v>0</v>
      </c>
    </row>
    <row r="4895" spans="1:8" x14ac:dyDescent="0.2">
      <c r="A4895" s="156">
        <f>Ocorrências!G4891</f>
        <v>0</v>
      </c>
      <c r="B4895" s="136">
        <f>Ocorrências!B4891</f>
        <v>0</v>
      </c>
      <c r="C4895" s="136">
        <f>Ocorrências!C4891</f>
        <v>0</v>
      </c>
      <c r="D4895" s="136">
        <f>Ocorrências!D4891</f>
        <v>0</v>
      </c>
      <c r="E4895" s="136">
        <f>Ocorrências!E4891</f>
        <v>0</v>
      </c>
      <c r="F4895" s="136">
        <f>Ocorrências!F4891</f>
        <v>0</v>
      </c>
      <c r="G4895" s="135">
        <f>Ocorrências!A4891</f>
        <v>0</v>
      </c>
      <c r="H4895" s="136">
        <f>Ocorrências!H4891</f>
        <v>0</v>
      </c>
    </row>
    <row r="4896" spans="1:8" x14ac:dyDescent="0.2">
      <c r="A4896" s="156">
        <f>Ocorrências!G4892</f>
        <v>0</v>
      </c>
      <c r="B4896" s="136">
        <f>Ocorrências!B4892</f>
        <v>0</v>
      </c>
      <c r="C4896" s="136">
        <f>Ocorrências!C4892</f>
        <v>0</v>
      </c>
      <c r="D4896" s="136">
        <f>Ocorrências!D4892</f>
        <v>0</v>
      </c>
      <c r="E4896" s="136">
        <f>Ocorrências!E4892</f>
        <v>0</v>
      </c>
      <c r="F4896" s="136">
        <f>Ocorrências!F4892</f>
        <v>0</v>
      </c>
      <c r="G4896" s="135">
        <f>Ocorrências!A4892</f>
        <v>0</v>
      </c>
      <c r="H4896" s="136">
        <f>Ocorrências!H4892</f>
        <v>0</v>
      </c>
    </row>
    <row r="4897" spans="1:8" x14ac:dyDescent="0.2">
      <c r="A4897" s="156">
        <f>Ocorrências!G4893</f>
        <v>0</v>
      </c>
      <c r="B4897" s="136">
        <f>Ocorrências!B4893</f>
        <v>0</v>
      </c>
      <c r="C4897" s="136">
        <f>Ocorrências!C4893</f>
        <v>0</v>
      </c>
      <c r="D4897" s="136">
        <f>Ocorrências!D4893</f>
        <v>0</v>
      </c>
      <c r="E4897" s="136">
        <f>Ocorrências!E4893</f>
        <v>0</v>
      </c>
      <c r="F4897" s="136">
        <f>Ocorrências!F4893</f>
        <v>0</v>
      </c>
      <c r="G4897" s="135">
        <f>Ocorrências!A4893</f>
        <v>0</v>
      </c>
      <c r="H4897" s="136">
        <f>Ocorrências!H4893</f>
        <v>0</v>
      </c>
    </row>
    <row r="4898" spans="1:8" x14ac:dyDescent="0.2">
      <c r="A4898" s="156">
        <f>Ocorrências!G4894</f>
        <v>0</v>
      </c>
      <c r="B4898" s="136">
        <f>Ocorrências!B4894</f>
        <v>0</v>
      </c>
      <c r="C4898" s="136">
        <f>Ocorrências!C4894</f>
        <v>0</v>
      </c>
      <c r="D4898" s="136">
        <f>Ocorrências!D4894</f>
        <v>0</v>
      </c>
      <c r="E4898" s="136">
        <f>Ocorrências!E4894</f>
        <v>0</v>
      </c>
      <c r="F4898" s="136">
        <f>Ocorrências!F4894</f>
        <v>0</v>
      </c>
      <c r="G4898" s="135">
        <f>Ocorrências!A4894</f>
        <v>0</v>
      </c>
      <c r="H4898" s="136">
        <f>Ocorrências!H4894</f>
        <v>0</v>
      </c>
    </row>
    <row r="4899" spans="1:8" x14ac:dyDescent="0.2">
      <c r="A4899" s="156">
        <f>Ocorrências!G4895</f>
        <v>0</v>
      </c>
      <c r="B4899" s="136">
        <f>Ocorrências!B4895</f>
        <v>0</v>
      </c>
      <c r="C4899" s="136">
        <f>Ocorrências!C4895</f>
        <v>0</v>
      </c>
      <c r="D4899" s="136">
        <f>Ocorrências!D4895</f>
        <v>0</v>
      </c>
      <c r="E4899" s="136">
        <f>Ocorrências!E4895</f>
        <v>0</v>
      </c>
      <c r="F4899" s="136">
        <f>Ocorrências!F4895</f>
        <v>0</v>
      </c>
      <c r="G4899" s="135">
        <f>Ocorrências!A4895</f>
        <v>0</v>
      </c>
      <c r="H4899" s="136">
        <f>Ocorrências!H4895</f>
        <v>0</v>
      </c>
    </row>
    <row r="4900" spans="1:8" x14ac:dyDescent="0.2">
      <c r="A4900" s="156">
        <f>Ocorrências!G4896</f>
        <v>0</v>
      </c>
      <c r="B4900" s="136">
        <f>Ocorrências!B4896</f>
        <v>0</v>
      </c>
      <c r="C4900" s="136">
        <f>Ocorrências!C4896</f>
        <v>0</v>
      </c>
      <c r="D4900" s="136">
        <f>Ocorrências!D4896</f>
        <v>0</v>
      </c>
      <c r="E4900" s="136">
        <f>Ocorrências!E4896</f>
        <v>0</v>
      </c>
      <c r="F4900" s="136">
        <f>Ocorrências!F4896</f>
        <v>0</v>
      </c>
      <c r="G4900" s="135">
        <f>Ocorrências!A4896</f>
        <v>0</v>
      </c>
      <c r="H4900" s="136">
        <f>Ocorrências!H4896</f>
        <v>0</v>
      </c>
    </row>
    <row r="4901" spans="1:8" x14ac:dyDescent="0.2">
      <c r="A4901" s="156">
        <f>Ocorrências!G4897</f>
        <v>0</v>
      </c>
      <c r="B4901" s="136">
        <f>Ocorrências!B4897</f>
        <v>0</v>
      </c>
      <c r="C4901" s="136">
        <f>Ocorrências!C4897</f>
        <v>0</v>
      </c>
      <c r="D4901" s="136">
        <f>Ocorrências!D4897</f>
        <v>0</v>
      </c>
      <c r="E4901" s="136">
        <f>Ocorrências!E4897</f>
        <v>0</v>
      </c>
      <c r="F4901" s="136">
        <f>Ocorrências!F4897</f>
        <v>0</v>
      </c>
      <c r="G4901" s="135">
        <f>Ocorrências!A4897</f>
        <v>0</v>
      </c>
      <c r="H4901" s="136">
        <f>Ocorrências!H4897</f>
        <v>0</v>
      </c>
    </row>
    <row r="4902" spans="1:8" x14ac:dyDescent="0.2">
      <c r="A4902" s="156">
        <f>Ocorrências!G4898</f>
        <v>0</v>
      </c>
      <c r="B4902" s="136">
        <f>Ocorrências!B4898</f>
        <v>0</v>
      </c>
      <c r="C4902" s="136">
        <f>Ocorrências!C4898</f>
        <v>0</v>
      </c>
      <c r="D4902" s="136">
        <f>Ocorrências!D4898</f>
        <v>0</v>
      </c>
      <c r="E4902" s="136">
        <f>Ocorrências!E4898</f>
        <v>0</v>
      </c>
      <c r="F4902" s="136">
        <f>Ocorrências!F4898</f>
        <v>0</v>
      </c>
      <c r="G4902" s="135">
        <f>Ocorrências!A4898</f>
        <v>0</v>
      </c>
      <c r="H4902" s="136">
        <f>Ocorrências!H4898</f>
        <v>0</v>
      </c>
    </row>
    <row r="4903" spans="1:8" x14ac:dyDescent="0.2">
      <c r="A4903" s="156">
        <f>Ocorrências!G4899</f>
        <v>0</v>
      </c>
      <c r="B4903" s="136">
        <f>Ocorrências!B4899</f>
        <v>0</v>
      </c>
      <c r="C4903" s="136">
        <f>Ocorrências!C4899</f>
        <v>0</v>
      </c>
      <c r="D4903" s="136">
        <f>Ocorrências!D4899</f>
        <v>0</v>
      </c>
      <c r="E4903" s="136">
        <f>Ocorrências!E4899</f>
        <v>0</v>
      </c>
      <c r="F4903" s="136">
        <f>Ocorrências!F4899</f>
        <v>0</v>
      </c>
      <c r="G4903" s="135">
        <f>Ocorrências!A4899</f>
        <v>0</v>
      </c>
      <c r="H4903" s="136">
        <f>Ocorrências!H4899</f>
        <v>0</v>
      </c>
    </row>
    <row r="4904" spans="1:8" x14ac:dyDescent="0.2">
      <c r="A4904" s="156">
        <f>Ocorrências!G4900</f>
        <v>0</v>
      </c>
      <c r="B4904" s="136">
        <f>Ocorrências!B4900</f>
        <v>0</v>
      </c>
      <c r="C4904" s="136">
        <f>Ocorrências!C4900</f>
        <v>0</v>
      </c>
      <c r="D4904" s="136">
        <f>Ocorrências!D4900</f>
        <v>0</v>
      </c>
      <c r="E4904" s="136">
        <f>Ocorrências!E4900</f>
        <v>0</v>
      </c>
      <c r="F4904" s="136">
        <f>Ocorrências!F4900</f>
        <v>0</v>
      </c>
      <c r="G4904" s="135">
        <f>Ocorrências!A4900</f>
        <v>0</v>
      </c>
      <c r="H4904" s="136">
        <f>Ocorrências!H4900</f>
        <v>0</v>
      </c>
    </row>
    <row r="4905" spans="1:8" x14ac:dyDescent="0.2">
      <c r="A4905" s="156">
        <f>Ocorrências!G4901</f>
        <v>0</v>
      </c>
      <c r="B4905" s="136">
        <f>Ocorrências!B4901</f>
        <v>0</v>
      </c>
      <c r="C4905" s="136">
        <f>Ocorrências!C4901</f>
        <v>0</v>
      </c>
      <c r="D4905" s="136">
        <f>Ocorrências!D4901</f>
        <v>0</v>
      </c>
      <c r="E4905" s="136">
        <f>Ocorrências!E4901</f>
        <v>0</v>
      </c>
      <c r="F4905" s="136">
        <f>Ocorrências!F4901</f>
        <v>0</v>
      </c>
      <c r="G4905" s="135">
        <f>Ocorrências!A4901</f>
        <v>0</v>
      </c>
      <c r="H4905" s="136">
        <f>Ocorrências!H4901</f>
        <v>0</v>
      </c>
    </row>
    <row r="4906" spans="1:8" x14ac:dyDescent="0.2">
      <c r="A4906" s="156">
        <f>Ocorrências!G4902</f>
        <v>0</v>
      </c>
      <c r="B4906" s="136">
        <f>Ocorrências!B4902</f>
        <v>0</v>
      </c>
      <c r="C4906" s="136">
        <f>Ocorrências!C4902</f>
        <v>0</v>
      </c>
      <c r="D4906" s="136">
        <f>Ocorrências!D4902</f>
        <v>0</v>
      </c>
      <c r="E4906" s="136">
        <f>Ocorrências!E4902</f>
        <v>0</v>
      </c>
      <c r="F4906" s="136">
        <f>Ocorrências!F4902</f>
        <v>0</v>
      </c>
      <c r="G4906" s="135">
        <f>Ocorrências!A4902</f>
        <v>0</v>
      </c>
      <c r="H4906" s="136">
        <f>Ocorrências!H4902</f>
        <v>0</v>
      </c>
    </row>
    <row r="4907" spans="1:8" x14ac:dyDescent="0.2">
      <c r="A4907" s="156">
        <f>Ocorrências!G4903</f>
        <v>0</v>
      </c>
      <c r="B4907" s="136">
        <f>Ocorrências!B4903</f>
        <v>0</v>
      </c>
      <c r="C4907" s="136">
        <f>Ocorrências!C4903</f>
        <v>0</v>
      </c>
      <c r="D4907" s="136">
        <f>Ocorrências!D4903</f>
        <v>0</v>
      </c>
      <c r="E4907" s="136">
        <f>Ocorrências!E4903</f>
        <v>0</v>
      </c>
      <c r="F4907" s="136">
        <f>Ocorrências!F4903</f>
        <v>0</v>
      </c>
      <c r="G4907" s="135">
        <f>Ocorrências!A4903</f>
        <v>0</v>
      </c>
      <c r="H4907" s="136">
        <f>Ocorrências!H4903</f>
        <v>0</v>
      </c>
    </row>
    <row r="4908" spans="1:8" x14ac:dyDescent="0.2">
      <c r="A4908" s="156">
        <f>Ocorrências!G4904</f>
        <v>0</v>
      </c>
      <c r="B4908" s="136">
        <f>Ocorrências!B4904</f>
        <v>0</v>
      </c>
      <c r="C4908" s="136">
        <f>Ocorrências!C4904</f>
        <v>0</v>
      </c>
      <c r="D4908" s="136">
        <f>Ocorrências!D4904</f>
        <v>0</v>
      </c>
      <c r="E4908" s="136">
        <f>Ocorrências!E4904</f>
        <v>0</v>
      </c>
      <c r="F4908" s="136">
        <f>Ocorrências!F4904</f>
        <v>0</v>
      </c>
      <c r="G4908" s="135">
        <f>Ocorrências!A4904</f>
        <v>0</v>
      </c>
      <c r="H4908" s="136">
        <f>Ocorrências!H4904</f>
        <v>0</v>
      </c>
    </row>
    <row r="4909" spans="1:8" x14ac:dyDescent="0.2">
      <c r="A4909" s="156">
        <f>Ocorrências!G4905</f>
        <v>0</v>
      </c>
      <c r="B4909" s="136">
        <f>Ocorrências!B4905</f>
        <v>0</v>
      </c>
      <c r="C4909" s="136">
        <f>Ocorrências!C4905</f>
        <v>0</v>
      </c>
      <c r="D4909" s="136">
        <f>Ocorrências!D4905</f>
        <v>0</v>
      </c>
      <c r="E4909" s="136">
        <f>Ocorrências!E4905</f>
        <v>0</v>
      </c>
      <c r="F4909" s="136">
        <f>Ocorrências!F4905</f>
        <v>0</v>
      </c>
      <c r="G4909" s="135">
        <f>Ocorrências!A4905</f>
        <v>0</v>
      </c>
      <c r="H4909" s="136">
        <f>Ocorrências!H4905</f>
        <v>0</v>
      </c>
    </row>
    <row r="4910" spans="1:8" x14ac:dyDescent="0.2">
      <c r="A4910" s="156">
        <f>Ocorrências!G4906</f>
        <v>0</v>
      </c>
      <c r="B4910" s="136">
        <f>Ocorrências!B4906</f>
        <v>0</v>
      </c>
      <c r="C4910" s="136">
        <f>Ocorrências!C4906</f>
        <v>0</v>
      </c>
      <c r="D4910" s="136">
        <f>Ocorrências!D4906</f>
        <v>0</v>
      </c>
      <c r="E4910" s="136">
        <f>Ocorrências!E4906</f>
        <v>0</v>
      </c>
      <c r="F4910" s="136">
        <f>Ocorrências!F4906</f>
        <v>0</v>
      </c>
      <c r="G4910" s="135">
        <f>Ocorrências!A4906</f>
        <v>0</v>
      </c>
      <c r="H4910" s="136">
        <f>Ocorrências!H4906</f>
        <v>0</v>
      </c>
    </row>
    <row r="4911" spans="1:8" x14ac:dyDescent="0.2">
      <c r="A4911" s="156">
        <f>Ocorrências!G4907</f>
        <v>0</v>
      </c>
      <c r="B4911" s="136">
        <f>Ocorrências!B4907</f>
        <v>0</v>
      </c>
      <c r="C4911" s="136">
        <f>Ocorrências!C4907</f>
        <v>0</v>
      </c>
      <c r="D4911" s="136">
        <f>Ocorrências!D4907</f>
        <v>0</v>
      </c>
      <c r="E4911" s="136">
        <f>Ocorrências!E4907</f>
        <v>0</v>
      </c>
      <c r="F4911" s="136">
        <f>Ocorrências!F4907</f>
        <v>0</v>
      </c>
      <c r="G4911" s="135">
        <f>Ocorrências!A4907</f>
        <v>0</v>
      </c>
      <c r="H4911" s="136">
        <f>Ocorrências!H4907</f>
        <v>0</v>
      </c>
    </row>
    <row r="4912" spans="1:8" x14ac:dyDescent="0.2">
      <c r="A4912" s="156">
        <f>Ocorrências!G4908</f>
        <v>0</v>
      </c>
      <c r="B4912" s="136">
        <f>Ocorrências!B4908</f>
        <v>0</v>
      </c>
      <c r="C4912" s="136">
        <f>Ocorrências!C4908</f>
        <v>0</v>
      </c>
      <c r="D4912" s="136">
        <f>Ocorrências!D4908</f>
        <v>0</v>
      </c>
      <c r="E4912" s="136">
        <f>Ocorrências!E4908</f>
        <v>0</v>
      </c>
      <c r="F4912" s="136">
        <f>Ocorrências!F4908</f>
        <v>0</v>
      </c>
      <c r="G4912" s="135">
        <f>Ocorrências!A4908</f>
        <v>0</v>
      </c>
      <c r="H4912" s="136">
        <f>Ocorrências!H4908</f>
        <v>0</v>
      </c>
    </row>
    <row r="4913" spans="1:8" x14ac:dyDescent="0.2">
      <c r="A4913" s="156">
        <f>Ocorrências!G4909</f>
        <v>0</v>
      </c>
      <c r="B4913" s="136">
        <f>Ocorrências!B4909</f>
        <v>0</v>
      </c>
      <c r="C4913" s="136">
        <f>Ocorrências!C4909</f>
        <v>0</v>
      </c>
      <c r="D4913" s="136">
        <f>Ocorrências!D4909</f>
        <v>0</v>
      </c>
      <c r="E4913" s="136">
        <f>Ocorrências!E4909</f>
        <v>0</v>
      </c>
      <c r="F4913" s="136">
        <f>Ocorrências!F4909</f>
        <v>0</v>
      </c>
      <c r="G4913" s="135">
        <f>Ocorrências!A4909</f>
        <v>0</v>
      </c>
      <c r="H4913" s="136">
        <f>Ocorrências!H4909</f>
        <v>0</v>
      </c>
    </row>
    <row r="4914" spans="1:8" x14ac:dyDescent="0.2">
      <c r="A4914" s="156">
        <f>Ocorrências!G4910</f>
        <v>0</v>
      </c>
      <c r="B4914" s="136">
        <f>Ocorrências!B4910</f>
        <v>0</v>
      </c>
      <c r="C4914" s="136">
        <f>Ocorrências!C4910</f>
        <v>0</v>
      </c>
      <c r="D4914" s="136">
        <f>Ocorrências!D4910</f>
        <v>0</v>
      </c>
      <c r="E4914" s="136">
        <f>Ocorrências!E4910</f>
        <v>0</v>
      </c>
      <c r="F4914" s="136">
        <f>Ocorrências!F4910</f>
        <v>0</v>
      </c>
      <c r="G4914" s="135">
        <f>Ocorrências!A4910</f>
        <v>0</v>
      </c>
      <c r="H4914" s="136">
        <f>Ocorrências!H4910</f>
        <v>0</v>
      </c>
    </row>
    <row r="4915" spans="1:8" x14ac:dyDescent="0.2">
      <c r="A4915" s="156">
        <f>Ocorrências!G4911</f>
        <v>0</v>
      </c>
      <c r="B4915" s="136">
        <f>Ocorrências!B4911</f>
        <v>0</v>
      </c>
      <c r="C4915" s="136">
        <f>Ocorrências!C4911</f>
        <v>0</v>
      </c>
      <c r="D4915" s="136">
        <f>Ocorrências!D4911</f>
        <v>0</v>
      </c>
      <c r="E4915" s="136">
        <f>Ocorrências!E4911</f>
        <v>0</v>
      </c>
      <c r="F4915" s="136">
        <f>Ocorrências!F4911</f>
        <v>0</v>
      </c>
      <c r="G4915" s="135">
        <f>Ocorrências!A4911</f>
        <v>0</v>
      </c>
      <c r="H4915" s="136">
        <f>Ocorrências!H4911</f>
        <v>0</v>
      </c>
    </row>
    <row r="4916" spans="1:8" x14ac:dyDescent="0.2">
      <c r="A4916" s="156">
        <f>Ocorrências!G4912</f>
        <v>0</v>
      </c>
      <c r="B4916" s="136">
        <f>Ocorrências!B4912</f>
        <v>0</v>
      </c>
      <c r="C4916" s="136">
        <f>Ocorrências!C4912</f>
        <v>0</v>
      </c>
      <c r="D4916" s="136">
        <f>Ocorrências!D4912</f>
        <v>0</v>
      </c>
      <c r="E4916" s="136">
        <f>Ocorrências!E4912</f>
        <v>0</v>
      </c>
      <c r="F4916" s="136">
        <f>Ocorrências!F4912</f>
        <v>0</v>
      </c>
      <c r="G4916" s="135">
        <f>Ocorrências!A4912</f>
        <v>0</v>
      </c>
      <c r="H4916" s="136">
        <f>Ocorrências!H4912</f>
        <v>0</v>
      </c>
    </row>
    <row r="4917" spans="1:8" x14ac:dyDescent="0.2">
      <c r="A4917" s="156">
        <f>Ocorrências!G4913</f>
        <v>0</v>
      </c>
      <c r="B4917" s="136">
        <f>Ocorrências!B4913</f>
        <v>0</v>
      </c>
      <c r="C4917" s="136">
        <f>Ocorrências!C4913</f>
        <v>0</v>
      </c>
      <c r="D4917" s="136">
        <f>Ocorrências!D4913</f>
        <v>0</v>
      </c>
      <c r="E4917" s="136">
        <f>Ocorrências!E4913</f>
        <v>0</v>
      </c>
      <c r="F4917" s="136">
        <f>Ocorrências!F4913</f>
        <v>0</v>
      </c>
      <c r="G4917" s="135">
        <f>Ocorrências!A4913</f>
        <v>0</v>
      </c>
      <c r="H4917" s="136">
        <f>Ocorrências!H4913</f>
        <v>0</v>
      </c>
    </row>
    <row r="4918" spans="1:8" x14ac:dyDescent="0.2">
      <c r="A4918" s="156">
        <f>Ocorrências!G4914</f>
        <v>0</v>
      </c>
      <c r="B4918" s="136">
        <f>Ocorrências!B4914</f>
        <v>0</v>
      </c>
      <c r="C4918" s="136">
        <f>Ocorrências!C4914</f>
        <v>0</v>
      </c>
      <c r="D4918" s="136">
        <f>Ocorrências!D4914</f>
        <v>0</v>
      </c>
      <c r="E4918" s="136">
        <f>Ocorrências!E4914</f>
        <v>0</v>
      </c>
      <c r="F4918" s="136">
        <f>Ocorrências!F4914</f>
        <v>0</v>
      </c>
      <c r="G4918" s="135">
        <f>Ocorrências!A4914</f>
        <v>0</v>
      </c>
      <c r="H4918" s="136">
        <f>Ocorrências!H4914</f>
        <v>0</v>
      </c>
    </row>
    <row r="4919" spans="1:8" x14ac:dyDescent="0.2">
      <c r="A4919" s="156">
        <f>Ocorrências!G4915</f>
        <v>0</v>
      </c>
      <c r="B4919" s="136">
        <f>Ocorrências!B4915</f>
        <v>0</v>
      </c>
      <c r="C4919" s="136">
        <f>Ocorrências!C4915</f>
        <v>0</v>
      </c>
      <c r="D4919" s="136">
        <f>Ocorrências!D4915</f>
        <v>0</v>
      </c>
      <c r="E4919" s="136">
        <f>Ocorrências!E4915</f>
        <v>0</v>
      </c>
      <c r="F4919" s="136">
        <f>Ocorrências!F4915</f>
        <v>0</v>
      </c>
      <c r="G4919" s="135">
        <f>Ocorrências!A4915</f>
        <v>0</v>
      </c>
      <c r="H4919" s="136">
        <f>Ocorrências!H4915</f>
        <v>0</v>
      </c>
    </row>
    <row r="4920" spans="1:8" x14ac:dyDescent="0.2">
      <c r="A4920" s="156">
        <f>Ocorrências!G4916</f>
        <v>0</v>
      </c>
      <c r="B4920" s="136">
        <f>Ocorrências!B4916</f>
        <v>0</v>
      </c>
      <c r="C4920" s="136">
        <f>Ocorrências!C4916</f>
        <v>0</v>
      </c>
      <c r="D4920" s="136">
        <f>Ocorrências!D4916</f>
        <v>0</v>
      </c>
      <c r="E4920" s="136">
        <f>Ocorrências!E4916</f>
        <v>0</v>
      </c>
      <c r="F4920" s="136">
        <f>Ocorrências!F4916</f>
        <v>0</v>
      </c>
      <c r="G4920" s="135">
        <f>Ocorrências!A4916</f>
        <v>0</v>
      </c>
      <c r="H4920" s="136">
        <f>Ocorrências!H4916</f>
        <v>0</v>
      </c>
    </row>
    <row r="4921" spans="1:8" x14ac:dyDescent="0.2">
      <c r="A4921" s="156">
        <f>Ocorrências!G4917</f>
        <v>0</v>
      </c>
      <c r="B4921" s="136">
        <f>Ocorrências!B4917</f>
        <v>0</v>
      </c>
      <c r="C4921" s="136">
        <f>Ocorrências!C4917</f>
        <v>0</v>
      </c>
      <c r="D4921" s="136">
        <f>Ocorrências!D4917</f>
        <v>0</v>
      </c>
      <c r="E4921" s="136">
        <f>Ocorrências!E4917</f>
        <v>0</v>
      </c>
      <c r="F4921" s="136">
        <f>Ocorrências!F4917</f>
        <v>0</v>
      </c>
      <c r="G4921" s="135">
        <f>Ocorrências!A4917</f>
        <v>0</v>
      </c>
      <c r="H4921" s="136">
        <f>Ocorrências!H4917</f>
        <v>0</v>
      </c>
    </row>
    <row r="4922" spans="1:8" x14ac:dyDescent="0.2">
      <c r="A4922" s="156">
        <f>Ocorrências!G4918</f>
        <v>0</v>
      </c>
      <c r="B4922" s="136">
        <f>Ocorrências!B4918</f>
        <v>0</v>
      </c>
      <c r="C4922" s="136">
        <f>Ocorrências!C4918</f>
        <v>0</v>
      </c>
      <c r="D4922" s="136">
        <f>Ocorrências!D4918</f>
        <v>0</v>
      </c>
      <c r="E4922" s="136">
        <f>Ocorrências!E4918</f>
        <v>0</v>
      </c>
      <c r="F4922" s="136">
        <f>Ocorrências!F4918</f>
        <v>0</v>
      </c>
      <c r="G4922" s="135">
        <f>Ocorrências!A4918</f>
        <v>0</v>
      </c>
      <c r="H4922" s="136">
        <f>Ocorrências!H4918</f>
        <v>0</v>
      </c>
    </row>
    <row r="4923" spans="1:8" x14ac:dyDescent="0.2">
      <c r="A4923" s="156">
        <f>Ocorrências!G4919</f>
        <v>0</v>
      </c>
      <c r="B4923" s="136">
        <f>Ocorrências!B4919</f>
        <v>0</v>
      </c>
      <c r="C4923" s="136">
        <f>Ocorrências!C4919</f>
        <v>0</v>
      </c>
      <c r="D4923" s="136">
        <f>Ocorrências!D4919</f>
        <v>0</v>
      </c>
      <c r="E4923" s="136">
        <f>Ocorrências!E4919</f>
        <v>0</v>
      </c>
      <c r="F4923" s="136">
        <f>Ocorrências!F4919</f>
        <v>0</v>
      </c>
      <c r="G4923" s="135">
        <f>Ocorrências!A4919</f>
        <v>0</v>
      </c>
      <c r="H4923" s="136">
        <f>Ocorrências!H4919</f>
        <v>0</v>
      </c>
    </row>
    <row r="4924" spans="1:8" x14ac:dyDescent="0.2">
      <c r="A4924" s="156">
        <f>Ocorrências!G4920</f>
        <v>0</v>
      </c>
      <c r="B4924" s="136">
        <f>Ocorrências!B4920</f>
        <v>0</v>
      </c>
      <c r="C4924" s="136">
        <f>Ocorrências!C4920</f>
        <v>0</v>
      </c>
      <c r="D4924" s="136">
        <f>Ocorrências!D4920</f>
        <v>0</v>
      </c>
      <c r="E4924" s="136">
        <f>Ocorrências!E4920</f>
        <v>0</v>
      </c>
      <c r="F4924" s="136">
        <f>Ocorrências!F4920</f>
        <v>0</v>
      </c>
      <c r="G4924" s="135">
        <f>Ocorrências!A4920</f>
        <v>0</v>
      </c>
      <c r="H4924" s="136">
        <f>Ocorrências!H4920</f>
        <v>0</v>
      </c>
    </row>
    <row r="4925" spans="1:8" x14ac:dyDescent="0.2">
      <c r="A4925" s="156">
        <f>Ocorrências!G4921</f>
        <v>0</v>
      </c>
      <c r="B4925" s="136">
        <f>Ocorrências!B4921</f>
        <v>0</v>
      </c>
      <c r="C4925" s="136">
        <f>Ocorrências!C4921</f>
        <v>0</v>
      </c>
      <c r="D4925" s="136">
        <f>Ocorrências!D4921</f>
        <v>0</v>
      </c>
      <c r="E4925" s="136">
        <f>Ocorrências!E4921</f>
        <v>0</v>
      </c>
      <c r="F4925" s="136">
        <f>Ocorrências!F4921</f>
        <v>0</v>
      </c>
      <c r="G4925" s="135">
        <f>Ocorrências!A4921</f>
        <v>0</v>
      </c>
      <c r="H4925" s="136">
        <f>Ocorrências!H4921</f>
        <v>0</v>
      </c>
    </row>
    <row r="4926" spans="1:8" x14ac:dyDescent="0.2">
      <c r="A4926" s="156">
        <f>Ocorrências!G4922</f>
        <v>0</v>
      </c>
      <c r="B4926" s="136">
        <f>Ocorrências!B4922</f>
        <v>0</v>
      </c>
      <c r="C4926" s="136">
        <f>Ocorrências!C4922</f>
        <v>0</v>
      </c>
      <c r="D4926" s="136">
        <f>Ocorrências!D4922</f>
        <v>0</v>
      </c>
      <c r="E4926" s="136">
        <f>Ocorrências!E4922</f>
        <v>0</v>
      </c>
      <c r="F4926" s="136">
        <f>Ocorrências!F4922</f>
        <v>0</v>
      </c>
      <c r="G4926" s="135">
        <f>Ocorrências!A4922</f>
        <v>0</v>
      </c>
      <c r="H4926" s="136">
        <f>Ocorrências!H4922</f>
        <v>0</v>
      </c>
    </row>
    <row r="4927" spans="1:8" x14ac:dyDescent="0.2">
      <c r="A4927" s="156">
        <f>Ocorrências!G4923</f>
        <v>0</v>
      </c>
      <c r="B4927" s="136">
        <f>Ocorrências!B4923</f>
        <v>0</v>
      </c>
      <c r="C4927" s="136">
        <f>Ocorrências!C4923</f>
        <v>0</v>
      </c>
      <c r="D4927" s="136">
        <f>Ocorrências!D4923</f>
        <v>0</v>
      </c>
      <c r="E4927" s="136">
        <f>Ocorrências!E4923</f>
        <v>0</v>
      </c>
      <c r="F4927" s="136">
        <f>Ocorrências!F4923</f>
        <v>0</v>
      </c>
      <c r="G4927" s="135">
        <f>Ocorrências!A4923</f>
        <v>0</v>
      </c>
      <c r="H4927" s="136">
        <f>Ocorrências!H4923</f>
        <v>0</v>
      </c>
    </row>
    <row r="4928" spans="1:8" x14ac:dyDescent="0.2">
      <c r="A4928" s="156">
        <f>Ocorrências!G4924</f>
        <v>0</v>
      </c>
      <c r="B4928" s="136">
        <f>Ocorrências!B4924</f>
        <v>0</v>
      </c>
      <c r="C4928" s="136">
        <f>Ocorrências!C4924</f>
        <v>0</v>
      </c>
      <c r="D4928" s="136">
        <f>Ocorrências!D4924</f>
        <v>0</v>
      </c>
      <c r="E4928" s="136">
        <f>Ocorrências!E4924</f>
        <v>0</v>
      </c>
      <c r="F4928" s="136">
        <f>Ocorrências!F4924</f>
        <v>0</v>
      </c>
      <c r="G4928" s="135">
        <f>Ocorrências!A4924</f>
        <v>0</v>
      </c>
      <c r="H4928" s="136">
        <f>Ocorrências!H4924</f>
        <v>0</v>
      </c>
    </row>
    <row r="4929" spans="1:8" x14ac:dyDescent="0.2">
      <c r="A4929" s="156">
        <f>Ocorrências!G4925</f>
        <v>0</v>
      </c>
      <c r="B4929" s="136">
        <f>Ocorrências!B4925</f>
        <v>0</v>
      </c>
      <c r="C4929" s="136">
        <f>Ocorrências!C4925</f>
        <v>0</v>
      </c>
      <c r="D4929" s="136">
        <f>Ocorrências!D4925</f>
        <v>0</v>
      </c>
      <c r="E4929" s="136">
        <f>Ocorrências!E4925</f>
        <v>0</v>
      </c>
      <c r="F4929" s="136">
        <f>Ocorrências!F4925</f>
        <v>0</v>
      </c>
      <c r="G4929" s="135">
        <f>Ocorrências!A4925</f>
        <v>0</v>
      </c>
      <c r="H4929" s="136">
        <f>Ocorrências!H4925</f>
        <v>0</v>
      </c>
    </row>
    <row r="4930" spans="1:8" x14ac:dyDescent="0.2">
      <c r="A4930" s="156">
        <f>Ocorrências!G4926</f>
        <v>0</v>
      </c>
      <c r="B4930" s="136">
        <f>Ocorrências!B4926</f>
        <v>0</v>
      </c>
      <c r="C4930" s="136">
        <f>Ocorrências!C4926</f>
        <v>0</v>
      </c>
      <c r="D4930" s="136">
        <f>Ocorrências!D4926</f>
        <v>0</v>
      </c>
      <c r="E4930" s="136">
        <f>Ocorrências!E4926</f>
        <v>0</v>
      </c>
      <c r="F4930" s="136">
        <f>Ocorrências!F4926</f>
        <v>0</v>
      </c>
      <c r="G4930" s="135">
        <f>Ocorrências!A4926</f>
        <v>0</v>
      </c>
      <c r="H4930" s="136">
        <f>Ocorrências!H4926</f>
        <v>0</v>
      </c>
    </row>
    <row r="4931" spans="1:8" x14ac:dyDescent="0.2">
      <c r="A4931" s="156">
        <f>Ocorrências!G4927</f>
        <v>0</v>
      </c>
      <c r="B4931" s="136">
        <f>Ocorrências!B4927</f>
        <v>0</v>
      </c>
      <c r="C4931" s="136">
        <f>Ocorrências!C4927</f>
        <v>0</v>
      </c>
      <c r="D4931" s="136">
        <f>Ocorrências!D4927</f>
        <v>0</v>
      </c>
      <c r="E4931" s="136">
        <f>Ocorrências!E4927</f>
        <v>0</v>
      </c>
      <c r="F4931" s="136">
        <f>Ocorrências!F4927</f>
        <v>0</v>
      </c>
      <c r="G4931" s="135">
        <f>Ocorrências!A4927</f>
        <v>0</v>
      </c>
      <c r="H4931" s="136">
        <f>Ocorrências!H4927</f>
        <v>0</v>
      </c>
    </row>
    <row r="4932" spans="1:8" x14ac:dyDescent="0.2">
      <c r="A4932" s="156">
        <f>Ocorrências!G4928</f>
        <v>0</v>
      </c>
      <c r="B4932" s="136">
        <f>Ocorrências!B4928</f>
        <v>0</v>
      </c>
      <c r="C4932" s="136">
        <f>Ocorrências!C4928</f>
        <v>0</v>
      </c>
      <c r="D4932" s="136">
        <f>Ocorrências!D4928</f>
        <v>0</v>
      </c>
      <c r="E4932" s="136">
        <f>Ocorrências!E4928</f>
        <v>0</v>
      </c>
      <c r="F4932" s="136">
        <f>Ocorrências!F4928</f>
        <v>0</v>
      </c>
      <c r="G4932" s="135">
        <f>Ocorrências!A4928</f>
        <v>0</v>
      </c>
      <c r="H4932" s="136">
        <f>Ocorrências!H4928</f>
        <v>0</v>
      </c>
    </row>
    <row r="4933" spans="1:8" x14ac:dyDescent="0.2">
      <c r="A4933" s="156">
        <f>Ocorrências!G4929</f>
        <v>0</v>
      </c>
      <c r="B4933" s="136">
        <f>Ocorrências!B4929</f>
        <v>0</v>
      </c>
      <c r="C4933" s="136">
        <f>Ocorrências!C4929</f>
        <v>0</v>
      </c>
      <c r="D4933" s="136">
        <f>Ocorrências!D4929</f>
        <v>0</v>
      </c>
      <c r="E4933" s="136">
        <f>Ocorrências!E4929</f>
        <v>0</v>
      </c>
      <c r="F4933" s="136">
        <f>Ocorrências!F4929</f>
        <v>0</v>
      </c>
      <c r="G4933" s="135">
        <f>Ocorrências!A4929</f>
        <v>0</v>
      </c>
      <c r="H4933" s="136">
        <f>Ocorrências!H4929</f>
        <v>0</v>
      </c>
    </row>
    <row r="4934" spans="1:8" x14ac:dyDescent="0.2">
      <c r="A4934" s="156">
        <f>Ocorrências!G4930</f>
        <v>0</v>
      </c>
      <c r="B4934" s="136">
        <f>Ocorrências!B4930</f>
        <v>0</v>
      </c>
      <c r="C4934" s="136">
        <f>Ocorrências!C4930</f>
        <v>0</v>
      </c>
      <c r="D4934" s="136">
        <f>Ocorrências!D4930</f>
        <v>0</v>
      </c>
      <c r="E4934" s="136">
        <f>Ocorrências!E4930</f>
        <v>0</v>
      </c>
      <c r="F4934" s="136">
        <f>Ocorrências!F4930</f>
        <v>0</v>
      </c>
      <c r="G4934" s="135">
        <f>Ocorrências!A4930</f>
        <v>0</v>
      </c>
      <c r="H4934" s="136">
        <f>Ocorrências!H4930</f>
        <v>0</v>
      </c>
    </row>
    <row r="4935" spans="1:8" x14ac:dyDescent="0.2">
      <c r="A4935" s="156">
        <f>Ocorrências!G4931</f>
        <v>0</v>
      </c>
      <c r="B4935" s="136">
        <f>Ocorrências!B4931</f>
        <v>0</v>
      </c>
      <c r="C4935" s="136">
        <f>Ocorrências!C4931</f>
        <v>0</v>
      </c>
      <c r="D4935" s="136">
        <f>Ocorrências!D4931</f>
        <v>0</v>
      </c>
      <c r="E4935" s="136">
        <f>Ocorrências!E4931</f>
        <v>0</v>
      </c>
      <c r="F4935" s="136">
        <f>Ocorrências!F4931</f>
        <v>0</v>
      </c>
      <c r="G4935" s="135">
        <f>Ocorrências!A4931</f>
        <v>0</v>
      </c>
      <c r="H4935" s="136">
        <f>Ocorrências!H4931</f>
        <v>0</v>
      </c>
    </row>
    <row r="4936" spans="1:8" x14ac:dyDescent="0.2">
      <c r="A4936" s="156">
        <f>Ocorrências!G4932</f>
        <v>0</v>
      </c>
      <c r="B4936" s="136">
        <f>Ocorrências!B4932</f>
        <v>0</v>
      </c>
      <c r="C4936" s="136">
        <f>Ocorrências!C4932</f>
        <v>0</v>
      </c>
      <c r="D4936" s="136">
        <f>Ocorrências!D4932</f>
        <v>0</v>
      </c>
      <c r="E4936" s="136">
        <f>Ocorrências!E4932</f>
        <v>0</v>
      </c>
      <c r="F4936" s="136">
        <f>Ocorrências!F4932</f>
        <v>0</v>
      </c>
      <c r="G4936" s="135">
        <f>Ocorrências!A4932</f>
        <v>0</v>
      </c>
      <c r="H4936" s="136">
        <f>Ocorrências!H4932</f>
        <v>0</v>
      </c>
    </row>
    <row r="4937" spans="1:8" x14ac:dyDescent="0.2">
      <c r="A4937" s="156">
        <f>Ocorrências!G4933</f>
        <v>0</v>
      </c>
      <c r="B4937" s="136">
        <f>Ocorrências!B4933</f>
        <v>0</v>
      </c>
      <c r="C4937" s="136">
        <f>Ocorrências!C4933</f>
        <v>0</v>
      </c>
      <c r="D4937" s="136">
        <f>Ocorrências!D4933</f>
        <v>0</v>
      </c>
      <c r="E4937" s="136">
        <f>Ocorrências!E4933</f>
        <v>0</v>
      </c>
      <c r="F4937" s="136">
        <f>Ocorrências!F4933</f>
        <v>0</v>
      </c>
      <c r="G4937" s="135">
        <f>Ocorrências!A4933</f>
        <v>0</v>
      </c>
      <c r="H4937" s="136">
        <f>Ocorrências!H4933</f>
        <v>0</v>
      </c>
    </row>
    <row r="4938" spans="1:8" x14ac:dyDescent="0.2">
      <c r="A4938" s="156">
        <f>Ocorrências!G4934</f>
        <v>0</v>
      </c>
      <c r="B4938" s="136">
        <f>Ocorrências!B4934</f>
        <v>0</v>
      </c>
      <c r="C4938" s="136">
        <f>Ocorrências!C4934</f>
        <v>0</v>
      </c>
      <c r="D4938" s="136">
        <f>Ocorrências!D4934</f>
        <v>0</v>
      </c>
      <c r="E4938" s="136">
        <f>Ocorrências!E4934</f>
        <v>0</v>
      </c>
      <c r="F4938" s="136">
        <f>Ocorrências!F4934</f>
        <v>0</v>
      </c>
      <c r="G4938" s="135">
        <f>Ocorrências!A4934</f>
        <v>0</v>
      </c>
      <c r="H4938" s="136">
        <f>Ocorrências!H4934</f>
        <v>0</v>
      </c>
    </row>
    <row r="4939" spans="1:8" x14ac:dyDescent="0.2">
      <c r="A4939" s="156">
        <f>Ocorrências!G4935</f>
        <v>0</v>
      </c>
      <c r="B4939" s="136">
        <f>Ocorrências!B4935</f>
        <v>0</v>
      </c>
      <c r="C4939" s="136">
        <f>Ocorrências!C4935</f>
        <v>0</v>
      </c>
      <c r="D4939" s="136">
        <f>Ocorrências!D4935</f>
        <v>0</v>
      </c>
      <c r="E4939" s="136">
        <f>Ocorrências!E4935</f>
        <v>0</v>
      </c>
      <c r="F4939" s="136">
        <f>Ocorrências!F4935</f>
        <v>0</v>
      </c>
      <c r="G4939" s="135">
        <f>Ocorrências!A4935</f>
        <v>0</v>
      </c>
      <c r="H4939" s="136">
        <f>Ocorrências!H4935</f>
        <v>0</v>
      </c>
    </row>
    <row r="4940" spans="1:8" x14ac:dyDescent="0.2">
      <c r="A4940" s="156">
        <f>Ocorrências!G4936</f>
        <v>0</v>
      </c>
      <c r="B4940" s="136">
        <f>Ocorrências!B4936</f>
        <v>0</v>
      </c>
      <c r="C4940" s="136">
        <f>Ocorrências!C4936</f>
        <v>0</v>
      </c>
      <c r="D4940" s="136">
        <f>Ocorrências!D4936</f>
        <v>0</v>
      </c>
      <c r="E4940" s="136">
        <f>Ocorrências!E4936</f>
        <v>0</v>
      </c>
      <c r="F4940" s="136">
        <f>Ocorrências!F4936</f>
        <v>0</v>
      </c>
      <c r="G4940" s="135">
        <f>Ocorrências!A4936</f>
        <v>0</v>
      </c>
      <c r="H4940" s="136">
        <f>Ocorrências!H4936</f>
        <v>0</v>
      </c>
    </row>
    <row r="4941" spans="1:8" x14ac:dyDescent="0.2">
      <c r="A4941" s="156">
        <f>Ocorrências!G4937</f>
        <v>0</v>
      </c>
      <c r="B4941" s="136">
        <f>Ocorrências!B4937</f>
        <v>0</v>
      </c>
      <c r="C4941" s="136">
        <f>Ocorrências!C4937</f>
        <v>0</v>
      </c>
      <c r="D4941" s="136">
        <f>Ocorrências!D4937</f>
        <v>0</v>
      </c>
      <c r="E4941" s="136">
        <f>Ocorrências!E4937</f>
        <v>0</v>
      </c>
      <c r="F4941" s="136">
        <f>Ocorrências!F4937</f>
        <v>0</v>
      </c>
      <c r="G4941" s="135">
        <f>Ocorrências!A4937</f>
        <v>0</v>
      </c>
      <c r="H4941" s="136">
        <f>Ocorrências!H4937</f>
        <v>0</v>
      </c>
    </row>
    <row r="4942" spans="1:8" x14ac:dyDescent="0.2">
      <c r="A4942" s="156">
        <f>Ocorrências!G4938</f>
        <v>0</v>
      </c>
      <c r="B4942" s="136">
        <f>Ocorrências!B4938</f>
        <v>0</v>
      </c>
      <c r="C4942" s="136">
        <f>Ocorrências!C4938</f>
        <v>0</v>
      </c>
      <c r="D4942" s="136">
        <f>Ocorrências!D4938</f>
        <v>0</v>
      </c>
      <c r="E4942" s="136">
        <f>Ocorrências!E4938</f>
        <v>0</v>
      </c>
      <c r="F4942" s="136">
        <f>Ocorrências!F4938</f>
        <v>0</v>
      </c>
      <c r="G4942" s="135">
        <f>Ocorrências!A4938</f>
        <v>0</v>
      </c>
      <c r="H4942" s="136">
        <f>Ocorrências!H4938</f>
        <v>0</v>
      </c>
    </row>
    <row r="4943" spans="1:8" x14ac:dyDescent="0.2">
      <c r="A4943" s="156">
        <f>Ocorrências!G4939</f>
        <v>0</v>
      </c>
      <c r="B4943" s="136">
        <f>Ocorrências!B4939</f>
        <v>0</v>
      </c>
      <c r="C4943" s="136">
        <f>Ocorrências!C4939</f>
        <v>0</v>
      </c>
      <c r="D4943" s="136">
        <f>Ocorrências!D4939</f>
        <v>0</v>
      </c>
      <c r="E4943" s="136">
        <f>Ocorrências!E4939</f>
        <v>0</v>
      </c>
      <c r="F4943" s="136">
        <f>Ocorrências!F4939</f>
        <v>0</v>
      </c>
      <c r="G4943" s="135">
        <f>Ocorrências!A4939</f>
        <v>0</v>
      </c>
      <c r="H4943" s="136">
        <f>Ocorrências!H4939</f>
        <v>0</v>
      </c>
    </row>
    <row r="4944" spans="1:8" x14ac:dyDescent="0.2">
      <c r="A4944" s="156">
        <f>Ocorrências!G4940</f>
        <v>0</v>
      </c>
      <c r="B4944" s="136">
        <f>Ocorrências!B4940</f>
        <v>0</v>
      </c>
      <c r="C4944" s="136">
        <f>Ocorrências!C4940</f>
        <v>0</v>
      </c>
      <c r="D4944" s="136">
        <f>Ocorrências!D4940</f>
        <v>0</v>
      </c>
      <c r="E4944" s="136">
        <f>Ocorrências!E4940</f>
        <v>0</v>
      </c>
      <c r="F4944" s="136">
        <f>Ocorrências!F4940</f>
        <v>0</v>
      </c>
      <c r="G4944" s="135">
        <f>Ocorrências!A4940</f>
        <v>0</v>
      </c>
      <c r="H4944" s="136">
        <f>Ocorrências!H4940</f>
        <v>0</v>
      </c>
    </row>
    <row r="4945" spans="1:8" x14ac:dyDescent="0.2">
      <c r="A4945" s="156">
        <f>Ocorrências!G4941</f>
        <v>0</v>
      </c>
      <c r="B4945" s="136">
        <f>Ocorrências!B4941</f>
        <v>0</v>
      </c>
      <c r="C4945" s="136">
        <f>Ocorrências!C4941</f>
        <v>0</v>
      </c>
      <c r="D4945" s="136">
        <f>Ocorrências!D4941</f>
        <v>0</v>
      </c>
      <c r="E4945" s="136">
        <f>Ocorrências!E4941</f>
        <v>0</v>
      </c>
      <c r="F4945" s="136">
        <f>Ocorrências!F4941</f>
        <v>0</v>
      </c>
      <c r="G4945" s="135">
        <f>Ocorrências!A4941</f>
        <v>0</v>
      </c>
      <c r="H4945" s="136">
        <f>Ocorrências!H4941</f>
        <v>0</v>
      </c>
    </row>
    <row r="4946" spans="1:8" x14ac:dyDescent="0.2">
      <c r="A4946" s="156">
        <f>Ocorrências!G4942</f>
        <v>0</v>
      </c>
      <c r="B4946" s="136">
        <f>Ocorrências!B4942</f>
        <v>0</v>
      </c>
      <c r="C4946" s="136">
        <f>Ocorrências!C4942</f>
        <v>0</v>
      </c>
      <c r="D4946" s="136">
        <f>Ocorrências!D4942</f>
        <v>0</v>
      </c>
      <c r="E4946" s="136">
        <f>Ocorrências!E4942</f>
        <v>0</v>
      </c>
      <c r="F4946" s="136">
        <f>Ocorrências!F4942</f>
        <v>0</v>
      </c>
      <c r="G4946" s="135">
        <f>Ocorrências!A4942</f>
        <v>0</v>
      </c>
      <c r="H4946" s="136">
        <f>Ocorrências!H4942</f>
        <v>0</v>
      </c>
    </row>
    <row r="4947" spans="1:8" x14ac:dyDescent="0.2">
      <c r="A4947" s="156">
        <f>Ocorrências!G4943</f>
        <v>0</v>
      </c>
      <c r="B4947" s="136">
        <f>Ocorrências!B4943</f>
        <v>0</v>
      </c>
      <c r="C4947" s="136">
        <f>Ocorrências!C4943</f>
        <v>0</v>
      </c>
      <c r="D4947" s="136">
        <f>Ocorrências!D4943</f>
        <v>0</v>
      </c>
      <c r="E4947" s="136">
        <f>Ocorrências!E4943</f>
        <v>0</v>
      </c>
      <c r="F4947" s="136">
        <f>Ocorrências!F4943</f>
        <v>0</v>
      </c>
      <c r="G4947" s="135">
        <f>Ocorrências!A4943</f>
        <v>0</v>
      </c>
      <c r="H4947" s="136">
        <f>Ocorrências!H4943</f>
        <v>0</v>
      </c>
    </row>
    <row r="4948" spans="1:8" x14ac:dyDescent="0.2">
      <c r="A4948" s="156">
        <f>Ocorrências!G4944</f>
        <v>0</v>
      </c>
      <c r="B4948" s="136">
        <f>Ocorrências!B4944</f>
        <v>0</v>
      </c>
      <c r="C4948" s="136">
        <f>Ocorrências!C4944</f>
        <v>0</v>
      </c>
      <c r="D4948" s="136">
        <f>Ocorrências!D4944</f>
        <v>0</v>
      </c>
      <c r="E4948" s="136">
        <f>Ocorrências!E4944</f>
        <v>0</v>
      </c>
      <c r="F4948" s="136">
        <f>Ocorrências!F4944</f>
        <v>0</v>
      </c>
      <c r="G4948" s="135">
        <f>Ocorrências!A4944</f>
        <v>0</v>
      </c>
      <c r="H4948" s="136">
        <f>Ocorrências!H4944</f>
        <v>0</v>
      </c>
    </row>
    <row r="4949" spans="1:8" x14ac:dyDescent="0.2">
      <c r="A4949" s="156">
        <f>Ocorrências!G4945</f>
        <v>0</v>
      </c>
      <c r="B4949" s="136">
        <f>Ocorrências!B4945</f>
        <v>0</v>
      </c>
      <c r="C4949" s="136">
        <f>Ocorrências!C4945</f>
        <v>0</v>
      </c>
      <c r="D4949" s="136">
        <f>Ocorrências!D4945</f>
        <v>0</v>
      </c>
      <c r="E4949" s="136">
        <f>Ocorrências!E4945</f>
        <v>0</v>
      </c>
      <c r="F4949" s="136">
        <f>Ocorrências!F4945</f>
        <v>0</v>
      </c>
      <c r="G4949" s="135">
        <f>Ocorrências!A4945</f>
        <v>0</v>
      </c>
      <c r="H4949" s="136">
        <f>Ocorrências!H4945</f>
        <v>0</v>
      </c>
    </row>
    <row r="4950" spans="1:8" x14ac:dyDescent="0.2">
      <c r="A4950" s="156">
        <f>Ocorrências!G4946</f>
        <v>0</v>
      </c>
      <c r="B4950" s="136">
        <f>Ocorrências!B4946</f>
        <v>0</v>
      </c>
      <c r="C4950" s="136">
        <f>Ocorrências!C4946</f>
        <v>0</v>
      </c>
      <c r="D4950" s="136">
        <f>Ocorrências!D4946</f>
        <v>0</v>
      </c>
      <c r="E4950" s="136">
        <f>Ocorrências!E4946</f>
        <v>0</v>
      </c>
      <c r="F4950" s="136">
        <f>Ocorrências!F4946</f>
        <v>0</v>
      </c>
      <c r="G4950" s="135">
        <f>Ocorrências!A4946</f>
        <v>0</v>
      </c>
      <c r="H4950" s="136">
        <f>Ocorrências!H4946</f>
        <v>0</v>
      </c>
    </row>
    <row r="4951" spans="1:8" x14ac:dyDescent="0.2">
      <c r="A4951" s="156">
        <f>Ocorrências!G4947</f>
        <v>0</v>
      </c>
      <c r="B4951" s="136">
        <f>Ocorrências!B4947</f>
        <v>0</v>
      </c>
      <c r="C4951" s="136">
        <f>Ocorrências!C4947</f>
        <v>0</v>
      </c>
      <c r="D4951" s="136">
        <f>Ocorrências!D4947</f>
        <v>0</v>
      </c>
      <c r="E4951" s="136">
        <f>Ocorrências!E4947</f>
        <v>0</v>
      </c>
      <c r="F4951" s="136">
        <f>Ocorrências!F4947</f>
        <v>0</v>
      </c>
      <c r="G4951" s="135">
        <f>Ocorrências!A4947</f>
        <v>0</v>
      </c>
      <c r="H4951" s="136">
        <f>Ocorrências!H4947</f>
        <v>0</v>
      </c>
    </row>
    <row r="4952" spans="1:8" x14ac:dyDescent="0.2">
      <c r="A4952" s="156">
        <f>Ocorrências!G4948</f>
        <v>0</v>
      </c>
      <c r="B4952" s="136">
        <f>Ocorrências!B4948</f>
        <v>0</v>
      </c>
      <c r="C4952" s="136">
        <f>Ocorrências!C4948</f>
        <v>0</v>
      </c>
      <c r="D4952" s="136">
        <f>Ocorrências!D4948</f>
        <v>0</v>
      </c>
      <c r="E4952" s="136">
        <f>Ocorrências!E4948</f>
        <v>0</v>
      </c>
      <c r="F4952" s="136">
        <f>Ocorrências!F4948</f>
        <v>0</v>
      </c>
      <c r="G4952" s="135">
        <f>Ocorrências!A4948</f>
        <v>0</v>
      </c>
      <c r="H4952" s="136">
        <f>Ocorrências!H4948</f>
        <v>0</v>
      </c>
    </row>
    <row r="4953" spans="1:8" x14ac:dyDescent="0.2">
      <c r="A4953" s="156">
        <f>Ocorrências!G4949</f>
        <v>0</v>
      </c>
      <c r="B4953" s="136">
        <f>Ocorrências!B4949</f>
        <v>0</v>
      </c>
      <c r="C4953" s="136">
        <f>Ocorrências!C4949</f>
        <v>0</v>
      </c>
      <c r="D4953" s="136">
        <f>Ocorrências!D4949</f>
        <v>0</v>
      </c>
      <c r="E4953" s="136">
        <f>Ocorrências!E4949</f>
        <v>0</v>
      </c>
      <c r="F4953" s="136">
        <f>Ocorrências!F4949</f>
        <v>0</v>
      </c>
      <c r="G4953" s="135">
        <f>Ocorrências!A4949</f>
        <v>0</v>
      </c>
      <c r="H4953" s="136">
        <f>Ocorrências!H4949</f>
        <v>0</v>
      </c>
    </row>
    <row r="4954" spans="1:8" x14ac:dyDescent="0.2">
      <c r="A4954" s="156">
        <f>Ocorrências!G4950</f>
        <v>0</v>
      </c>
      <c r="B4954" s="136">
        <f>Ocorrências!B4950</f>
        <v>0</v>
      </c>
      <c r="C4954" s="136">
        <f>Ocorrências!C4950</f>
        <v>0</v>
      </c>
      <c r="D4954" s="136">
        <f>Ocorrências!D4950</f>
        <v>0</v>
      </c>
      <c r="E4954" s="136">
        <f>Ocorrências!E4950</f>
        <v>0</v>
      </c>
      <c r="F4954" s="136">
        <f>Ocorrências!F4950</f>
        <v>0</v>
      </c>
      <c r="G4954" s="135">
        <f>Ocorrências!A4950</f>
        <v>0</v>
      </c>
      <c r="H4954" s="136">
        <f>Ocorrências!H4950</f>
        <v>0</v>
      </c>
    </row>
    <row r="4955" spans="1:8" x14ac:dyDescent="0.2">
      <c r="A4955" s="156">
        <f>Ocorrências!G4951</f>
        <v>0</v>
      </c>
      <c r="B4955" s="136">
        <f>Ocorrências!B4951</f>
        <v>0</v>
      </c>
      <c r="C4955" s="136">
        <f>Ocorrências!C4951</f>
        <v>0</v>
      </c>
      <c r="D4955" s="136">
        <f>Ocorrências!D4951</f>
        <v>0</v>
      </c>
      <c r="E4955" s="136">
        <f>Ocorrências!E4951</f>
        <v>0</v>
      </c>
      <c r="F4955" s="136">
        <f>Ocorrências!F4951</f>
        <v>0</v>
      </c>
      <c r="G4955" s="135">
        <f>Ocorrências!A4951</f>
        <v>0</v>
      </c>
      <c r="H4955" s="136">
        <f>Ocorrências!H4951</f>
        <v>0</v>
      </c>
    </row>
    <row r="4956" spans="1:8" x14ac:dyDescent="0.2">
      <c r="A4956" s="156">
        <f>Ocorrências!G4952</f>
        <v>0</v>
      </c>
      <c r="B4956" s="136">
        <f>Ocorrências!B4952</f>
        <v>0</v>
      </c>
      <c r="C4956" s="136">
        <f>Ocorrências!C4952</f>
        <v>0</v>
      </c>
      <c r="D4956" s="136">
        <f>Ocorrências!D4952</f>
        <v>0</v>
      </c>
      <c r="E4956" s="136">
        <f>Ocorrências!E4952</f>
        <v>0</v>
      </c>
      <c r="F4956" s="136">
        <f>Ocorrências!F4952</f>
        <v>0</v>
      </c>
      <c r="G4956" s="135">
        <f>Ocorrências!A4952</f>
        <v>0</v>
      </c>
      <c r="H4956" s="136">
        <f>Ocorrências!H4952</f>
        <v>0</v>
      </c>
    </row>
    <row r="4957" spans="1:8" x14ac:dyDescent="0.2">
      <c r="A4957" s="156">
        <f>Ocorrências!G4953</f>
        <v>0</v>
      </c>
      <c r="B4957" s="136">
        <f>Ocorrências!B4953</f>
        <v>0</v>
      </c>
      <c r="C4957" s="136">
        <f>Ocorrências!C4953</f>
        <v>0</v>
      </c>
      <c r="D4957" s="136">
        <f>Ocorrências!D4953</f>
        <v>0</v>
      </c>
      <c r="E4957" s="136">
        <f>Ocorrências!E4953</f>
        <v>0</v>
      </c>
      <c r="F4957" s="136">
        <f>Ocorrências!F4953</f>
        <v>0</v>
      </c>
      <c r="G4957" s="135">
        <f>Ocorrências!A4953</f>
        <v>0</v>
      </c>
      <c r="H4957" s="136">
        <f>Ocorrências!H4953</f>
        <v>0</v>
      </c>
    </row>
    <row r="4958" spans="1:8" x14ac:dyDescent="0.2">
      <c r="A4958" s="156">
        <f>Ocorrências!G4954</f>
        <v>0</v>
      </c>
      <c r="B4958" s="136">
        <f>Ocorrências!B4954</f>
        <v>0</v>
      </c>
      <c r="C4958" s="136">
        <f>Ocorrências!C4954</f>
        <v>0</v>
      </c>
      <c r="D4958" s="136">
        <f>Ocorrências!D4954</f>
        <v>0</v>
      </c>
      <c r="E4958" s="136">
        <f>Ocorrências!E4954</f>
        <v>0</v>
      </c>
      <c r="F4958" s="136">
        <f>Ocorrências!F4954</f>
        <v>0</v>
      </c>
      <c r="G4958" s="135">
        <f>Ocorrências!A4954</f>
        <v>0</v>
      </c>
      <c r="H4958" s="136">
        <f>Ocorrências!H4954</f>
        <v>0</v>
      </c>
    </row>
    <row r="4959" spans="1:8" x14ac:dyDescent="0.2">
      <c r="A4959" s="156">
        <f>Ocorrências!G4955</f>
        <v>0</v>
      </c>
      <c r="B4959" s="136">
        <f>Ocorrências!B4955</f>
        <v>0</v>
      </c>
      <c r="C4959" s="136">
        <f>Ocorrências!C4955</f>
        <v>0</v>
      </c>
      <c r="D4959" s="136">
        <f>Ocorrências!D4955</f>
        <v>0</v>
      </c>
      <c r="E4959" s="136">
        <f>Ocorrências!E4955</f>
        <v>0</v>
      </c>
      <c r="F4959" s="136">
        <f>Ocorrências!F4955</f>
        <v>0</v>
      </c>
      <c r="G4959" s="135">
        <f>Ocorrências!A4955</f>
        <v>0</v>
      </c>
      <c r="H4959" s="136">
        <f>Ocorrências!H4955</f>
        <v>0</v>
      </c>
    </row>
    <row r="4960" spans="1:8" x14ac:dyDescent="0.2">
      <c r="A4960" s="156">
        <f>Ocorrências!G4956</f>
        <v>0</v>
      </c>
      <c r="B4960" s="136">
        <f>Ocorrências!B4956</f>
        <v>0</v>
      </c>
      <c r="C4960" s="136">
        <f>Ocorrências!C4956</f>
        <v>0</v>
      </c>
      <c r="D4960" s="136">
        <f>Ocorrências!D4956</f>
        <v>0</v>
      </c>
      <c r="E4960" s="136">
        <f>Ocorrências!E4956</f>
        <v>0</v>
      </c>
      <c r="F4960" s="136">
        <f>Ocorrências!F4956</f>
        <v>0</v>
      </c>
      <c r="G4960" s="135">
        <f>Ocorrências!A4956</f>
        <v>0</v>
      </c>
      <c r="H4960" s="136">
        <f>Ocorrências!H4956</f>
        <v>0</v>
      </c>
    </row>
    <row r="4961" spans="1:8" x14ac:dyDescent="0.2">
      <c r="A4961" s="156">
        <f>Ocorrências!G4957</f>
        <v>0</v>
      </c>
      <c r="B4961" s="136">
        <f>Ocorrências!B4957</f>
        <v>0</v>
      </c>
      <c r="C4961" s="136">
        <f>Ocorrências!C4957</f>
        <v>0</v>
      </c>
      <c r="D4961" s="136">
        <f>Ocorrências!D4957</f>
        <v>0</v>
      </c>
      <c r="E4961" s="136">
        <f>Ocorrências!E4957</f>
        <v>0</v>
      </c>
      <c r="F4961" s="136">
        <f>Ocorrências!F4957</f>
        <v>0</v>
      </c>
      <c r="G4961" s="135">
        <f>Ocorrências!A4957</f>
        <v>0</v>
      </c>
      <c r="H4961" s="136">
        <f>Ocorrências!H4957</f>
        <v>0</v>
      </c>
    </row>
    <row r="4962" spans="1:8" x14ac:dyDescent="0.2">
      <c r="A4962" s="156">
        <f>Ocorrências!G4958</f>
        <v>0</v>
      </c>
      <c r="B4962" s="136">
        <f>Ocorrências!B4958</f>
        <v>0</v>
      </c>
      <c r="C4962" s="136">
        <f>Ocorrências!C4958</f>
        <v>0</v>
      </c>
      <c r="D4962" s="136">
        <f>Ocorrências!D4958</f>
        <v>0</v>
      </c>
      <c r="E4962" s="136">
        <f>Ocorrências!E4958</f>
        <v>0</v>
      </c>
      <c r="F4962" s="136">
        <f>Ocorrências!F4958</f>
        <v>0</v>
      </c>
      <c r="G4962" s="135">
        <f>Ocorrências!A4958</f>
        <v>0</v>
      </c>
      <c r="H4962" s="136">
        <f>Ocorrências!H4958</f>
        <v>0</v>
      </c>
    </row>
    <row r="4963" spans="1:8" x14ac:dyDescent="0.2">
      <c r="A4963" s="156">
        <f>Ocorrências!G4959</f>
        <v>0</v>
      </c>
      <c r="B4963" s="136">
        <f>Ocorrências!B4959</f>
        <v>0</v>
      </c>
      <c r="C4963" s="136">
        <f>Ocorrências!C4959</f>
        <v>0</v>
      </c>
      <c r="D4963" s="136">
        <f>Ocorrências!D4959</f>
        <v>0</v>
      </c>
      <c r="E4963" s="136">
        <f>Ocorrências!E4959</f>
        <v>0</v>
      </c>
      <c r="F4963" s="136">
        <f>Ocorrências!F4959</f>
        <v>0</v>
      </c>
      <c r="G4963" s="135">
        <f>Ocorrências!A4959</f>
        <v>0</v>
      </c>
      <c r="H4963" s="136">
        <f>Ocorrências!H4959</f>
        <v>0</v>
      </c>
    </row>
    <row r="4964" spans="1:8" x14ac:dyDescent="0.2">
      <c r="A4964" s="156">
        <f>Ocorrências!G4960</f>
        <v>0</v>
      </c>
      <c r="B4964" s="136">
        <f>Ocorrências!B4960</f>
        <v>0</v>
      </c>
      <c r="C4964" s="136">
        <f>Ocorrências!C4960</f>
        <v>0</v>
      </c>
      <c r="D4964" s="136">
        <f>Ocorrências!D4960</f>
        <v>0</v>
      </c>
      <c r="E4964" s="136">
        <f>Ocorrências!E4960</f>
        <v>0</v>
      </c>
      <c r="F4964" s="136">
        <f>Ocorrências!F4960</f>
        <v>0</v>
      </c>
      <c r="G4964" s="135">
        <f>Ocorrências!A4960</f>
        <v>0</v>
      </c>
      <c r="H4964" s="136">
        <f>Ocorrências!H4960</f>
        <v>0</v>
      </c>
    </row>
    <row r="4965" spans="1:8" x14ac:dyDescent="0.2">
      <c r="A4965" s="156">
        <f>Ocorrências!G4961</f>
        <v>0</v>
      </c>
      <c r="B4965" s="136">
        <f>Ocorrências!B4961</f>
        <v>0</v>
      </c>
      <c r="C4965" s="136">
        <f>Ocorrências!C4961</f>
        <v>0</v>
      </c>
      <c r="D4965" s="136">
        <f>Ocorrências!D4961</f>
        <v>0</v>
      </c>
      <c r="E4965" s="136">
        <f>Ocorrências!E4961</f>
        <v>0</v>
      </c>
      <c r="F4965" s="136">
        <f>Ocorrências!F4961</f>
        <v>0</v>
      </c>
      <c r="G4965" s="135">
        <f>Ocorrências!A4961</f>
        <v>0</v>
      </c>
      <c r="H4965" s="136">
        <f>Ocorrências!H4961</f>
        <v>0</v>
      </c>
    </row>
    <row r="4966" spans="1:8" x14ac:dyDescent="0.2">
      <c r="A4966" s="156">
        <f>Ocorrências!G4962</f>
        <v>0</v>
      </c>
      <c r="B4966" s="136">
        <f>Ocorrências!B4962</f>
        <v>0</v>
      </c>
      <c r="C4966" s="136">
        <f>Ocorrências!C4962</f>
        <v>0</v>
      </c>
      <c r="D4966" s="136">
        <f>Ocorrências!D4962</f>
        <v>0</v>
      </c>
      <c r="E4966" s="136">
        <f>Ocorrências!E4962</f>
        <v>0</v>
      </c>
      <c r="F4966" s="136">
        <f>Ocorrências!F4962</f>
        <v>0</v>
      </c>
      <c r="G4966" s="135">
        <f>Ocorrências!A4962</f>
        <v>0</v>
      </c>
      <c r="H4966" s="136">
        <f>Ocorrências!H4962</f>
        <v>0</v>
      </c>
    </row>
    <row r="4967" spans="1:8" x14ac:dyDescent="0.2">
      <c r="A4967" s="156">
        <f>Ocorrências!G4963</f>
        <v>0</v>
      </c>
      <c r="B4967" s="136">
        <f>Ocorrências!B4963</f>
        <v>0</v>
      </c>
      <c r="C4967" s="136">
        <f>Ocorrências!C4963</f>
        <v>0</v>
      </c>
      <c r="D4967" s="136">
        <f>Ocorrências!D4963</f>
        <v>0</v>
      </c>
      <c r="E4967" s="136">
        <f>Ocorrências!E4963</f>
        <v>0</v>
      </c>
      <c r="F4967" s="136">
        <f>Ocorrências!F4963</f>
        <v>0</v>
      </c>
      <c r="G4967" s="135">
        <f>Ocorrências!A4963</f>
        <v>0</v>
      </c>
      <c r="H4967" s="136">
        <f>Ocorrências!H4963</f>
        <v>0</v>
      </c>
    </row>
    <row r="4968" spans="1:8" x14ac:dyDescent="0.2">
      <c r="A4968" s="156">
        <f>Ocorrências!G4964</f>
        <v>0</v>
      </c>
      <c r="B4968" s="136">
        <f>Ocorrências!B4964</f>
        <v>0</v>
      </c>
      <c r="C4968" s="136">
        <f>Ocorrências!C4964</f>
        <v>0</v>
      </c>
      <c r="D4968" s="136">
        <f>Ocorrências!D4964</f>
        <v>0</v>
      </c>
      <c r="E4968" s="136">
        <f>Ocorrências!E4964</f>
        <v>0</v>
      </c>
      <c r="F4968" s="136">
        <f>Ocorrências!F4964</f>
        <v>0</v>
      </c>
      <c r="G4968" s="135">
        <f>Ocorrências!A4964</f>
        <v>0</v>
      </c>
      <c r="H4968" s="136">
        <f>Ocorrências!H4964</f>
        <v>0</v>
      </c>
    </row>
    <row r="4969" spans="1:8" x14ac:dyDescent="0.2">
      <c r="A4969" s="156">
        <f>Ocorrências!G4965</f>
        <v>0</v>
      </c>
      <c r="B4969" s="136">
        <f>Ocorrências!B4965</f>
        <v>0</v>
      </c>
      <c r="C4969" s="136">
        <f>Ocorrências!C4965</f>
        <v>0</v>
      </c>
      <c r="D4969" s="136">
        <f>Ocorrências!D4965</f>
        <v>0</v>
      </c>
      <c r="E4969" s="136">
        <f>Ocorrências!E4965</f>
        <v>0</v>
      </c>
      <c r="F4969" s="136">
        <f>Ocorrências!F4965</f>
        <v>0</v>
      </c>
      <c r="G4969" s="135">
        <f>Ocorrências!A4965</f>
        <v>0</v>
      </c>
      <c r="H4969" s="136">
        <f>Ocorrências!H4965</f>
        <v>0</v>
      </c>
    </row>
    <row r="4970" spans="1:8" x14ac:dyDescent="0.2">
      <c r="A4970" s="156">
        <f>Ocorrências!G4966</f>
        <v>0</v>
      </c>
      <c r="B4970" s="136">
        <f>Ocorrências!B4966</f>
        <v>0</v>
      </c>
      <c r="C4970" s="136">
        <f>Ocorrências!C4966</f>
        <v>0</v>
      </c>
      <c r="D4970" s="136">
        <f>Ocorrências!D4966</f>
        <v>0</v>
      </c>
      <c r="E4970" s="136">
        <f>Ocorrências!E4966</f>
        <v>0</v>
      </c>
      <c r="F4970" s="136">
        <f>Ocorrências!F4966</f>
        <v>0</v>
      </c>
      <c r="G4970" s="135">
        <f>Ocorrências!A4966</f>
        <v>0</v>
      </c>
      <c r="H4970" s="136">
        <f>Ocorrências!H4966</f>
        <v>0</v>
      </c>
    </row>
    <row r="4971" spans="1:8" x14ac:dyDescent="0.2">
      <c r="A4971" s="156">
        <f>Ocorrências!G4967</f>
        <v>0</v>
      </c>
      <c r="B4971" s="136">
        <f>Ocorrências!B4967</f>
        <v>0</v>
      </c>
      <c r="C4971" s="136">
        <f>Ocorrências!C4967</f>
        <v>0</v>
      </c>
      <c r="D4971" s="136">
        <f>Ocorrências!D4967</f>
        <v>0</v>
      </c>
      <c r="E4971" s="136">
        <f>Ocorrências!E4967</f>
        <v>0</v>
      </c>
      <c r="F4971" s="136">
        <f>Ocorrências!F4967</f>
        <v>0</v>
      </c>
      <c r="G4971" s="135">
        <f>Ocorrências!A4967</f>
        <v>0</v>
      </c>
      <c r="H4971" s="136">
        <f>Ocorrências!H4967</f>
        <v>0</v>
      </c>
    </row>
    <row r="4972" spans="1:8" x14ac:dyDescent="0.2">
      <c r="A4972" s="156">
        <f>Ocorrências!G4968</f>
        <v>0</v>
      </c>
      <c r="B4972" s="136">
        <f>Ocorrências!B4968</f>
        <v>0</v>
      </c>
      <c r="C4972" s="136">
        <f>Ocorrências!C4968</f>
        <v>0</v>
      </c>
      <c r="D4972" s="136">
        <f>Ocorrências!D4968</f>
        <v>0</v>
      </c>
      <c r="E4972" s="136">
        <f>Ocorrências!E4968</f>
        <v>0</v>
      </c>
      <c r="F4972" s="136">
        <f>Ocorrências!F4968</f>
        <v>0</v>
      </c>
      <c r="G4972" s="135">
        <f>Ocorrências!A4968</f>
        <v>0</v>
      </c>
      <c r="H4972" s="136">
        <f>Ocorrências!H4968</f>
        <v>0</v>
      </c>
    </row>
    <row r="4973" spans="1:8" x14ac:dyDescent="0.2">
      <c r="A4973" s="156">
        <f>Ocorrências!G4969</f>
        <v>0</v>
      </c>
      <c r="B4973" s="136">
        <f>Ocorrências!B4969</f>
        <v>0</v>
      </c>
      <c r="C4973" s="136">
        <f>Ocorrências!C4969</f>
        <v>0</v>
      </c>
      <c r="D4973" s="136">
        <f>Ocorrências!D4969</f>
        <v>0</v>
      </c>
      <c r="E4973" s="136">
        <f>Ocorrências!E4969</f>
        <v>0</v>
      </c>
      <c r="F4973" s="136">
        <f>Ocorrências!F4969</f>
        <v>0</v>
      </c>
      <c r="G4973" s="135">
        <f>Ocorrências!A4969</f>
        <v>0</v>
      </c>
      <c r="H4973" s="136">
        <f>Ocorrências!H4969</f>
        <v>0</v>
      </c>
    </row>
    <row r="4974" spans="1:8" x14ac:dyDescent="0.2">
      <c r="A4974" s="156">
        <f>Ocorrências!G4970</f>
        <v>0</v>
      </c>
      <c r="B4974" s="136">
        <f>Ocorrências!B4970</f>
        <v>0</v>
      </c>
      <c r="C4974" s="136">
        <f>Ocorrências!C4970</f>
        <v>0</v>
      </c>
      <c r="D4974" s="136">
        <f>Ocorrências!D4970</f>
        <v>0</v>
      </c>
      <c r="E4974" s="136">
        <f>Ocorrências!E4970</f>
        <v>0</v>
      </c>
      <c r="F4974" s="136">
        <f>Ocorrências!F4970</f>
        <v>0</v>
      </c>
      <c r="G4974" s="135">
        <f>Ocorrências!A4970</f>
        <v>0</v>
      </c>
      <c r="H4974" s="136">
        <f>Ocorrências!H4970</f>
        <v>0</v>
      </c>
    </row>
    <row r="4975" spans="1:8" x14ac:dyDescent="0.2">
      <c r="A4975" s="156">
        <f>Ocorrências!G4971</f>
        <v>0</v>
      </c>
      <c r="B4975" s="136">
        <f>Ocorrências!B4971</f>
        <v>0</v>
      </c>
      <c r="C4975" s="136">
        <f>Ocorrências!C4971</f>
        <v>0</v>
      </c>
      <c r="D4975" s="136">
        <f>Ocorrências!D4971</f>
        <v>0</v>
      </c>
      <c r="E4975" s="136">
        <f>Ocorrências!E4971</f>
        <v>0</v>
      </c>
      <c r="F4975" s="136">
        <f>Ocorrências!F4971</f>
        <v>0</v>
      </c>
      <c r="G4975" s="135">
        <f>Ocorrências!A4971</f>
        <v>0</v>
      </c>
      <c r="H4975" s="136">
        <f>Ocorrências!H4971</f>
        <v>0</v>
      </c>
    </row>
    <row r="4976" spans="1:8" x14ac:dyDescent="0.2">
      <c r="A4976" s="156">
        <f>Ocorrências!G4972</f>
        <v>0</v>
      </c>
      <c r="B4976" s="136">
        <f>Ocorrências!B4972</f>
        <v>0</v>
      </c>
      <c r="C4976" s="136">
        <f>Ocorrências!C4972</f>
        <v>0</v>
      </c>
      <c r="D4976" s="136">
        <f>Ocorrências!D4972</f>
        <v>0</v>
      </c>
      <c r="E4976" s="136">
        <f>Ocorrências!E4972</f>
        <v>0</v>
      </c>
      <c r="F4976" s="136">
        <f>Ocorrências!F4972</f>
        <v>0</v>
      </c>
      <c r="G4976" s="135">
        <f>Ocorrências!A4972</f>
        <v>0</v>
      </c>
      <c r="H4976" s="136">
        <f>Ocorrências!H4972</f>
        <v>0</v>
      </c>
    </row>
    <row r="4977" spans="1:8" x14ac:dyDescent="0.2">
      <c r="A4977" s="156">
        <f>Ocorrências!G4973</f>
        <v>0</v>
      </c>
      <c r="B4977" s="136">
        <f>Ocorrências!B4973</f>
        <v>0</v>
      </c>
      <c r="C4977" s="136">
        <f>Ocorrências!C4973</f>
        <v>0</v>
      </c>
      <c r="D4977" s="136">
        <f>Ocorrências!D4973</f>
        <v>0</v>
      </c>
      <c r="E4977" s="136">
        <f>Ocorrências!E4973</f>
        <v>0</v>
      </c>
      <c r="F4977" s="136">
        <f>Ocorrências!F4973</f>
        <v>0</v>
      </c>
      <c r="G4977" s="135">
        <f>Ocorrências!A4973</f>
        <v>0</v>
      </c>
      <c r="H4977" s="136">
        <f>Ocorrências!H4973</f>
        <v>0</v>
      </c>
    </row>
    <row r="4978" spans="1:8" x14ac:dyDescent="0.2">
      <c r="A4978" s="156">
        <f>Ocorrências!G4974</f>
        <v>0</v>
      </c>
      <c r="B4978" s="136">
        <f>Ocorrências!B4974</f>
        <v>0</v>
      </c>
      <c r="C4978" s="136">
        <f>Ocorrências!C4974</f>
        <v>0</v>
      </c>
      <c r="D4978" s="136">
        <f>Ocorrências!D4974</f>
        <v>0</v>
      </c>
      <c r="E4978" s="136">
        <f>Ocorrências!E4974</f>
        <v>0</v>
      </c>
      <c r="F4978" s="136">
        <f>Ocorrências!F4974</f>
        <v>0</v>
      </c>
      <c r="G4978" s="135">
        <f>Ocorrências!A4974</f>
        <v>0</v>
      </c>
      <c r="H4978" s="136">
        <f>Ocorrências!H4974</f>
        <v>0</v>
      </c>
    </row>
    <row r="4979" spans="1:8" x14ac:dyDescent="0.2">
      <c r="A4979" s="156">
        <f>Ocorrências!G4975</f>
        <v>0</v>
      </c>
      <c r="B4979" s="136">
        <f>Ocorrências!B4975</f>
        <v>0</v>
      </c>
      <c r="C4979" s="136">
        <f>Ocorrências!C4975</f>
        <v>0</v>
      </c>
      <c r="D4979" s="136">
        <f>Ocorrências!D4975</f>
        <v>0</v>
      </c>
      <c r="E4979" s="136">
        <f>Ocorrências!E4975</f>
        <v>0</v>
      </c>
      <c r="F4979" s="136">
        <f>Ocorrências!F4975</f>
        <v>0</v>
      </c>
      <c r="G4979" s="135">
        <f>Ocorrências!A4975</f>
        <v>0</v>
      </c>
      <c r="H4979" s="136">
        <f>Ocorrências!H4975</f>
        <v>0</v>
      </c>
    </row>
    <row r="4980" spans="1:8" x14ac:dyDescent="0.2">
      <c r="A4980" s="156">
        <f>Ocorrências!G4976</f>
        <v>0</v>
      </c>
      <c r="B4980" s="136">
        <f>Ocorrências!B4976</f>
        <v>0</v>
      </c>
      <c r="C4980" s="136">
        <f>Ocorrências!C4976</f>
        <v>0</v>
      </c>
      <c r="D4980" s="136">
        <f>Ocorrências!D4976</f>
        <v>0</v>
      </c>
      <c r="E4980" s="136">
        <f>Ocorrências!E4976</f>
        <v>0</v>
      </c>
      <c r="F4980" s="136">
        <f>Ocorrências!F4976</f>
        <v>0</v>
      </c>
      <c r="G4980" s="135">
        <f>Ocorrências!A4976</f>
        <v>0</v>
      </c>
      <c r="H4980" s="136">
        <f>Ocorrências!H4976</f>
        <v>0</v>
      </c>
    </row>
    <row r="4981" spans="1:8" x14ac:dyDescent="0.2">
      <c r="A4981" s="156">
        <f>Ocorrências!G4977</f>
        <v>0</v>
      </c>
      <c r="B4981" s="136">
        <f>Ocorrências!B4977</f>
        <v>0</v>
      </c>
      <c r="C4981" s="136">
        <f>Ocorrências!C4977</f>
        <v>0</v>
      </c>
      <c r="D4981" s="136">
        <f>Ocorrências!D4977</f>
        <v>0</v>
      </c>
      <c r="E4981" s="136">
        <f>Ocorrências!E4977</f>
        <v>0</v>
      </c>
      <c r="F4981" s="136">
        <f>Ocorrências!F4977</f>
        <v>0</v>
      </c>
      <c r="G4981" s="135">
        <f>Ocorrências!A4977</f>
        <v>0</v>
      </c>
      <c r="H4981" s="136">
        <f>Ocorrências!H4977</f>
        <v>0</v>
      </c>
    </row>
    <row r="4982" spans="1:8" x14ac:dyDescent="0.2">
      <c r="A4982" s="156">
        <f>Ocorrências!G4978</f>
        <v>0</v>
      </c>
      <c r="B4982" s="136">
        <f>Ocorrências!B4978</f>
        <v>0</v>
      </c>
      <c r="C4982" s="136">
        <f>Ocorrências!C4978</f>
        <v>0</v>
      </c>
      <c r="D4982" s="136">
        <f>Ocorrências!D4978</f>
        <v>0</v>
      </c>
      <c r="E4982" s="136">
        <f>Ocorrências!E4978</f>
        <v>0</v>
      </c>
      <c r="F4982" s="136">
        <f>Ocorrências!F4978</f>
        <v>0</v>
      </c>
      <c r="G4982" s="135">
        <f>Ocorrências!A4978</f>
        <v>0</v>
      </c>
      <c r="H4982" s="136">
        <f>Ocorrências!H4978</f>
        <v>0</v>
      </c>
    </row>
    <row r="4983" spans="1:8" x14ac:dyDescent="0.2">
      <c r="A4983" s="156">
        <f>Ocorrências!G4979</f>
        <v>0</v>
      </c>
      <c r="B4983" s="136">
        <f>Ocorrências!B4979</f>
        <v>0</v>
      </c>
      <c r="C4983" s="136">
        <f>Ocorrências!C4979</f>
        <v>0</v>
      </c>
      <c r="D4983" s="136">
        <f>Ocorrências!D4979</f>
        <v>0</v>
      </c>
      <c r="E4983" s="136">
        <f>Ocorrências!E4979</f>
        <v>0</v>
      </c>
      <c r="F4983" s="136">
        <f>Ocorrências!F4979</f>
        <v>0</v>
      </c>
      <c r="G4983" s="135">
        <f>Ocorrências!A4979</f>
        <v>0</v>
      </c>
      <c r="H4983" s="136">
        <f>Ocorrências!H4979</f>
        <v>0</v>
      </c>
    </row>
    <row r="4984" spans="1:8" x14ac:dyDescent="0.2">
      <c r="A4984" s="156">
        <f>Ocorrências!G4980</f>
        <v>0</v>
      </c>
      <c r="B4984" s="136">
        <f>Ocorrências!B4980</f>
        <v>0</v>
      </c>
      <c r="C4984" s="136">
        <f>Ocorrências!C4980</f>
        <v>0</v>
      </c>
      <c r="D4984" s="136">
        <f>Ocorrências!D4980</f>
        <v>0</v>
      </c>
      <c r="E4984" s="136">
        <f>Ocorrências!E4980</f>
        <v>0</v>
      </c>
      <c r="F4984" s="136">
        <f>Ocorrências!F4980</f>
        <v>0</v>
      </c>
      <c r="G4984" s="135">
        <f>Ocorrências!A4980</f>
        <v>0</v>
      </c>
      <c r="H4984" s="136">
        <f>Ocorrências!H4980</f>
        <v>0</v>
      </c>
    </row>
    <row r="4985" spans="1:8" x14ac:dyDescent="0.2">
      <c r="A4985" s="156">
        <f>Ocorrências!G4981</f>
        <v>0</v>
      </c>
      <c r="B4985" s="136">
        <f>Ocorrências!B4981</f>
        <v>0</v>
      </c>
      <c r="C4985" s="136">
        <f>Ocorrências!C4981</f>
        <v>0</v>
      </c>
      <c r="D4985" s="136">
        <f>Ocorrências!D4981</f>
        <v>0</v>
      </c>
      <c r="E4985" s="136">
        <f>Ocorrências!E4981</f>
        <v>0</v>
      </c>
      <c r="F4985" s="136">
        <f>Ocorrências!F4981</f>
        <v>0</v>
      </c>
      <c r="G4985" s="135">
        <f>Ocorrências!A4981</f>
        <v>0</v>
      </c>
      <c r="H4985" s="136">
        <f>Ocorrências!H4981</f>
        <v>0</v>
      </c>
    </row>
    <row r="4986" spans="1:8" x14ac:dyDescent="0.2">
      <c r="A4986" s="156">
        <f>Ocorrências!G4982</f>
        <v>0</v>
      </c>
      <c r="B4986" s="136">
        <f>Ocorrências!B4982</f>
        <v>0</v>
      </c>
      <c r="C4986" s="136">
        <f>Ocorrências!C4982</f>
        <v>0</v>
      </c>
      <c r="D4986" s="136">
        <f>Ocorrências!D4982</f>
        <v>0</v>
      </c>
      <c r="E4986" s="136">
        <f>Ocorrências!E4982</f>
        <v>0</v>
      </c>
      <c r="F4986" s="136">
        <f>Ocorrências!F4982</f>
        <v>0</v>
      </c>
      <c r="G4986" s="135">
        <f>Ocorrências!A4982</f>
        <v>0</v>
      </c>
      <c r="H4986" s="136">
        <f>Ocorrências!H4982</f>
        <v>0</v>
      </c>
    </row>
    <row r="4987" spans="1:8" x14ac:dyDescent="0.2">
      <c r="A4987" s="156">
        <f>Ocorrências!G4983</f>
        <v>0</v>
      </c>
      <c r="B4987" s="136">
        <f>Ocorrências!B4983</f>
        <v>0</v>
      </c>
      <c r="C4987" s="136">
        <f>Ocorrências!C4983</f>
        <v>0</v>
      </c>
      <c r="D4987" s="136">
        <f>Ocorrências!D4983</f>
        <v>0</v>
      </c>
      <c r="E4987" s="136">
        <f>Ocorrências!E4983</f>
        <v>0</v>
      </c>
      <c r="F4987" s="136">
        <f>Ocorrências!F4983</f>
        <v>0</v>
      </c>
      <c r="G4987" s="135">
        <f>Ocorrências!A4983</f>
        <v>0</v>
      </c>
      <c r="H4987" s="136">
        <f>Ocorrências!H4983</f>
        <v>0</v>
      </c>
    </row>
    <row r="4988" spans="1:8" x14ac:dyDescent="0.2">
      <c r="A4988" s="156">
        <f>Ocorrências!G4984</f>
        <v>0</v>
      </c>
      <c r="B4988" s="136">
        <f>Ocorrências!B4984</f>
        <v>0</v>
      </c>
      <c r="C4988" s="136">
        <f>Ocorrências!C4984</f>
        <v>0</v>
      </c>
      <c r="D4988" s="136">
        <f>Ocorrências!D4984</f>
        <v>0</v>
      </c>
      <c r="E4988" s="136">
        <f>Ocorrências!E4984</f>
        <v>0</v>
      </c>
      <c r="F4988" s="136">
        <f>Ocorrências!F4984</f>
        <v>0</v>
      </c>
      <c r="G4988" s="135">
        <f>Ocorrências!A4984</f>
        <v>0</v>
      </c>
      <c r="H4988" s="136">
        <f>Ocorrências!H4984</f>
        <v>0</v>
      </c>
    </row>
    <row r="4989" spans="1:8" x14ac:dyDescent="0.2">
      <c r="A4989" s="156">
        <f>Ocorrências!G4985</f>
        <v>0</v>
      </c>
      <c r="B4989" s="136">
        <f>Ocorrências!B4985</f>
        <v>0</v>
      </c>
      <c r="C4989" s="136">
        <f>Ocorrências!C4985</f>
        <v>0</v>
      </c>
      <c r="D4989" s="136">
        <f>Ocorrências!D4985</f>
        <v>0</v>
      </c>
      <c r="E4989" s="136">
        <f>Ocorrências!E4985</f>
        <v>0</v>
      </c>
      <c r="F4989" s="136">
        <f>Ocorrências!F4985</f>
        <v>0</v>
      </c>
      <c r="G4989" s="135">
        <f>Ocorrências!A4985</f>
        <v>0</v>
      </c>
      <c r="H4989" s="136">
        <f>Ocorrências!H4985</f>
        <v>0</v>
      </c>
    </row>
    <row r="4990" spans="1:8" x14ac:dyDescent="0.2">
      <c r="A4990" s="156">
        <f>Ocorrências!G4986</f>
        <v>0</v>
      </c>
      <c r="B4990" s="136">
        <f>Ocorrências!B4986</f>
        <v>0</v>
      </c>
      <c r="C4990" s="136">
        <f>Ocorrências!C4986</f>
        <v>0</v>
      </c>
      <c r="D4990" s="136">
        <f>Ocorrências!D4986</f>
        <v>0</v>
      </c>
      <c r="E4990" s="136">
        <f>Ocorrências!E4986</f>
        <v>0</v>
      </c>
      <c r="F4990" s="136">
        <f>Ocorrências!F4986</f>
        <v>0</v>
      </c>
      <c r="G4990" s="135">
        <f>Ocorrências!A4986</f>
        <v>0</v>
      </c>
      <c r="H4990" s="136">
        <f>Ocorrências!H4986</f>
        <v>0</v>
      </c>
    </row>
    <row r="4991" spans="1:8" x14ac:dyDescent="0.2">
      <c r="A4991" s="156">
        <f>Ocorrências!G4987</f>
        <v>0</v>
      </c>
      <c r="B4991" s="136">
        <f>Ocorrências!B4987</f>
        <v>0</v>
      </c>
      <c r="C4991" s="136">
        <f>Ocorrências!C4987</f>
        <v>0</v>
      </c>
      <c r="D4991" s="136">
        <f>Ocorrências!D4987</f>
        <v>0</v>
      </c>
      <c r="E4991" s="136">
        <f>Ocorrências!E4987</f>
        <v>0</v>
      </c>
      <c r="F4991" s="136">
        <f>Ocorrências!F4987</f>
        <v>0</v>
      </c>
      <c r="G4991" s="135">
        <f>Ocorrências!A4987</f>
        <v>0</v>
      </c>
      <c r="H4991" s="136">
        <f>Ocorrências!H4987</f>
        <v>0</v>
      </c>
    </row>
    <row r="4992" spans="1:8" x14ac:dyDescent="0.2">
      <c r="A4992" s="156">
        <f>Ocorrências!G4988</f>
        <v>0</v>
      </c>
      <c r="B4992" s="136">
        <f>Ocorrências!B4988</f>
        <v>0</v>
      </c>
      <c r="C4992" s="136">
        <f>Ocorrências!C4988</f>
        <v>0</v>
      </c>
      <c r="D4992" s="136">
        <f>Ocorrências!D4988</f>
        <v>0</v>
      </c>
      <c r="E4992" s="136">
        <f>Ocorrências!E4988</f>
        <v>0</v>
      </c>
      <c r="F4992" s="136">
        <f>Ocorrências!F4988</f>
        <v>0</v>
      </c>
      <c r="G4992" s="135">
        <f>Ocorrências!A4988</f>
        <v>0</v>
      </c>
      <c r="H4992" s="136">
        <f>Ocorrências!H4988</f>
        <v>0</v>
      </c>
    </row>
    <row r="4993" spans="1:21" x14ac:dyDescent="0.2">
      <c r="A4993" s="156">
        <f>Ocorrências!G4989</f>
        <v>0</v>
      </c>
      <c r="B4993" s="136">
        <f>Ocorrências!B4989</f>
        <v>0</v>
      </c>
      <c r="C4993" s="136">
        <f>Ocorrências!C4989</f>
        <v>0</v>
      </c>
      <c r="D4993" s="136">
        <f>Ocorrências!D4989</f>
        <v>0</v>
      </c>
      <c r="E4993" s="136">
        <f>Ocorrências!E4989</f>
        <v>0</v>
      </c>
      <c r="F4993" s="136">
        <f>Ocorrências!F4989</f>
        <v>0</v>
      </c>
      <c r="G4993" s="135">
        <f>Ocorrências!A4989</f>
        <v>0</v>
      </c>
      <c r="H4993" s="136">
        <f>Ocorrências!H4989</f>
        <v>0</v>
      </c>
    </row>
    <row r="4994" spans="1:21" x14ac:dyDescent="0.2">
      <c r="A4994" s="156">
        <f>Ocorrências!G4990</f>
        <v>0</v>
      </c>
      <c r="B4994" s="136">
        <f>Ocorrências!B4990</f>
        <v>0</v>
      </c>
      <c r="C4994" s="136">
        <f>Ocorrências!C4990</f>
        <v>0</v>
      </c>
      <c r="D4994" s="136">
        <f>Ocorrências!D4990</f>
        <v>0</v>
      </c>
      <c r="E4994" s="136">
        <f>Ocorrências!E4990</f>
        <v>0</v>
      </c>
      <c r="F4994" s="136">
        <f>Ocorrências!F4990</f>
        <v>0</v>
      </c>
      <c r="G4994" s="135">
        <f>Ocorrências!A4990</f>
        <v>0</v>
      </c>
      <c r="H4994" s="136">
        <f>Ocorrências!H4990</f>
        <v>0</v>
      </c>
    </row>
    <row r="4995" spans="1:21" x14ac:dyDescent="0.2">
      <c r="A4995" s="156">
        <f>Ocorrências!G4991</f>
        <v>0</v>
      </c>
      <c r="B4995" s="136">
        <f>Ocorrências!B4991</f>
        <v>0</v>
      </c>
      <c r="C4995" s="136">
        <f>Ocorrências!C4991</f>
        <v>0</v>
      </c>
      <c r="D4995" s="136">
        <f>Ocorrências!D4991</f>
        <v>0</v>
      </c>
      <c r="E4995" s="136">
        <f>Ocorrências!E4991</f>
        <v>0</v>
      </c>
      <c r="F4995" s="136">
        <f>Ocorrências!F4991</f>
        <v>0</v>
      </c>
      <c r="G4995" s="135">
        <f>Ocorrências!A4991</f>
        <v>0</v>
      </c>
      <c r="H4995" s="136">
        <f>Ocorrências!H4991</f>
        <v>0</v>
      </c>
    </row>
    <row r="4996" spans="1:21" x14ac:dyDescent="0.2">
      <c r="A4996" s="156">
        <f>Ocorrências!G4992</f>
        <v>0</v>
      </c>
      <c r="B4996" s="136">
        <f>Ocorrências!B4992</f>
        <v>0</v>
      </c>
      <c r="C4996" s="136">
        <f>Ocorrências!C4992</f>
        <v>0</v>
      </c>
      <c r="D4996" s="136">
        <f>Ocorrências!D4992</f>
        <v>0</v>
      </c>
      <c r="E4996" s="136">
        <f>Ocorrências!E4992</f>
        <v>0</v>
      </c>
      <c r="F4996" s="136">
        <f>Ocorrências!F4992</f>
        <v>0</v>
      </c>
      <c r="G4996" s="135">
        <f>Ocorrências!A4992</f>
        <v>0</v>
      </c>
      <c r="H4996" s="136">
        <f>Ocorrências!H4992</f>
        <v>0</v>
      </c>
    </row>
    <row r="4997" spans="1:21" x14ac:dyDescent="0.2">
      <c r="A4997" s="156">
        <f>Ocorrências!G4993</f>
        <v>0</v>
      </c>
      <c r="B4997" s="136">
        <f>Ocorrências!B4993</f>
        <v>0</v>
      </c>
      <c r="C4997" s="136">
        <f>Ocorrências!C4993</f>
        <v>0</v>
      </c>
      <c r="D4997" s="136">
        <f>Ocorrências!D4993</f>
        <v>0</v>
      </c>
      <c r="E4997" s="136">
        <f>Ocorrências!E4993</f>
        <v>0</v>
      </c>
      <c r="F4997" s="136">
        <f>Ocorrências!F4993</f>
        <v>0</v>
      </c>
      <c r="G4997" s="135">
        <f>Ocorrências!A4993</f>
        <v>0</v>
      </c>
      <c r="H4997" s="136">
        <f>Ocorrências!H4993</f>
        <v>0</v>
      </c>
    </row>
    <row r="4998" spans="1:21" x14ac:dyDescent="0.2">
      <c r="A4998" s="156">
        <f>Ocorrências!G4994</f>
        <v>0</v>
      </c>
      <c r="B4998" s="136">
        <f>Ocorrências!B4994</f>
        <v>0</v>
      </c>
      <c r="C4998" s="136">
        <f>Ocorrências!C4994</f>
        <v>0</v>
      </c>
      <c r="D4998" s="136">
        <f>Ocorrências!D4994</f>
        <v>0</v>
      </c>
      <c r="E4998" s="136">
        <f>Ocorrências!E4994</f>
        <v>0</v>
      </c>
      <c r="F4998" s="136">
        <f>Ocorrências!F4994</f>
        <v>0</v>
      </c>
      <c r="G4998" s="135">
        <f>Ocorrências!A4994</f>
        <v>0</v>
      </c>
      <c r="H4998" s="136">
        <f>Ocorrências!H4994</f>
        <v>0</v>
      </c>
    </row>
    <row r="4999" spans="1:21" x14ac:dyDescent="0.2">
      <c r="A4999" s="156">
        <f>Ocorrências!G4995</f>
        <v>0</v>
      </c>
      <c r="B4999" s="136">
        <f>Ocorrências!B4995</f>
        <v>0</v>
      </c>
      <c r="C4999" s="136">
        <f>Ocorrências!C4995</f>
        <v>0</v>
      </c>
      <c r="D4999" s="136">
        <f>Ocorrências!D4995</f>
        <v>0</v>
      </c>
      <c r="E4999" s="136">
        <f>Ocorrências!E4995</f>
        <v>0</v>
      </c>
      <c r="F4999" s="136">
        <f>Ocorrências!F4995</f>
        <v>0</v>
      </c>
      <c r="G4999" s="135">
        <f>Ocorrências!A4995</f>
        <v>0</v>
      </c>
      <c r="H4999" s="136">
        <f>Ocorrências!H4995</f>
        <v>0</v>
      </c>
    </row>
    <row r="5000" spans="1:21" x14ac:dyDescent="0.2">
      <c r="A5000" s="156">
        <f>Ocorrências!G4996</f>
        <v>0</v>
      </c>
      <c r="B5000" s="136">
        <f>Ocorrências!B4996</f>
        <v>0</v>
      </c>
      <c r="C5000" s="136">
        <f>Ocorrências!C4996</f>
        <v>0</v>
      </c>
      <c r="D5000" s="136">
        <f>Ocorrências!D4996</f>
        <v>0</v>
      </c>
      <c r="E5000" s="136">
        <f>Ocorrências!E4996</f>
        <v>0</v>
      </c>
      <c r="F5000" s="136">
        <f>Ocorrências!F4996</f>
        <v>0</v>
      </c>
      <c r="G5000" s="135">
        <f>Ocorrências!A4996</f>
        <v>0</v>
      </c>
      <c r="H5000" s="136">
        <f>Ocorrências!H4996</f>
        <v>0</v>
      </c>
    </row>
    <row r="5001" spans="1:21" x14ac:dyDescent="0.2">
      <c r="A5001" s="156">
        <f>Ocorrências!G4997</f>
        <v>0</v>
      </c>
      <c r="B5001" s="136">
        <f>Ocorrências!B4997</f>
        <v>0</v>
      </c>
      <c r="C5001" s="136">
        <f>Ocorrências!C4997</f>
        <v>0</v>
      </c>
      <c r="D5001" s="136">
        <f>Ocorrências!D4997</f>
        <v>0</v>
      </c>
      <c r="E5001" s="136">
        <f>Ocorrências!E4997</f>
        <v>0</v>
      </c>
      <c r="F5001" s="136">
        <f>Ocorrências!F4997</f>
        <v>0</v>
      </c>
      <c r="G5001" s="135">
        <f>Ocorrências!A4997</f>
        <v>0</v>
      </c>
      <c r="H5001" s="136">
        <f>Ocorrências!H4997</f>
        <v>0</v>
      </c>
    </row>
    <row r="5002" spans="1:21" s="137" customFormat="1" x14ac:dyDescent="0.2">
      <c r="I5002" s="150"/>
      <c r="J5002" s="142"/>
      <c r="K5002" s="162"/>
      <c r="L5002" s="164"/>
      <c r="M5002" s="144"/>
      <c r="N5002" s="155"/>
      <c r="O5002" s="164"/>
      <c r="P5002" s="139"/>
      <c r="Q5002" s="140"/>
      <c r="R5002" s="139"/>
      <c r="S5002" s="139"/>
      <c r="T5002" s="139"/>
      <c r="U5002" s="139"/>
    </row>
  </sheetData>
  <sheetProtection algorithmName="SHA-512" hashValue="JZK8tgtV06UW9A6WF2243XPROcKA2Ss9nWv4o/t5LHlqV70MprzSmcxcyshS1Wq45oa6pyhHl7MNVGbS9hv46A==" saltValue="UkJ9E7ZPB5gKE/ea/Dk1uQ==" spinCount="100000" sheet="1" objects="1" scenarios="1"/>
  <mergeCells count="7">
    <mergeCell ref="A4:H4"/>
    <mergeCell ref="I6:Q6"/>
    <mergeCell ref="I1:Q1"/>
    <mergeCell ref="O3:Q3"/>
    <mergeCell ref="O4:Q4"/>
    <mergeCell ref="K3:M3"/>
    <mergeCell ref="K4:M4"/>
  </mergeCells>
  <printOptions horizontalCentered="1"/>
  <pageMargins left="0.19685039370078741" right="0.19685039370078741" top="1.19" bottom="0.34" header="0.15748031496062992" footer="0.15748031496062992"/>
  <pageSetup paperSize="9" scale="90" orientation="landscape" horizontalDpi="4294967295" verticalDpi="4294967295" r:id="rId1"/>
  <headerFooter>
    <oddHeader>&amp;L&amp;G&amp;C&amp;G&amp;R&amp;G</oddHeader>
    <oddFooter xml:space="preserve">&amp;R&amp;"Verdana,Normal"&amp;6Página &amp;P/&amp;N - &amp;D - &amp;T 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E96"/>
  <sheetViews>
    <sheetView workbookViewId="0">
      <selection activeCell="C16" sqref="C16"/>
    </sheetView>
  </sheetViews>
  <sheetFormatPr defaultRowHeight="15" x14ac:dyDescent="0.25"/>
  <cols>
    <col min="1" max="1" width="37.140625" customWidth="1"/>
    <col min="2" max="2" width="22.28515625" customWidth="1"/>
    <col min="3" max="3" width="32.7109375" customWidth="1"/>
    <col min="4" max="4" width="25.5703125" customWidth="1"/>
    <col min="5" max="5" width="26.28515625" customWidth="1"/>
  </cols>
  <sheetData>
    <row r="1" spans="1:5" ht="33.75" customHeight="1" x14ac:dyDescent="0.25">
      <c r="A1" s="219" t="s">
        <v>1103</v>
      </c>
      <c r="B1" s="220" t="s">
        <v>1104</v>
      </c>
      <c r="C1" s="220" t="s">
        <v>1105</v>
      </c>
      <c r="D1" s="221" t="s">
        <v>1106</v>
      </c>
      <c r="E1" s="222" t="s">
        <v>1107</v>
      </c>
    </row>
    <row r="2" spans="1:5" ht="20.25" x14ac:dyDescent="0.35">
      <c r="A2" s="223" t="s">
        <v>1108</v>
      </c>
      <c r="B2" s="224">
        <f>COUNTIF('Relação de Processos'!M:M,"COMODATO")</f>
        <v>0</v>
      </c>
      <c r="C2" s="225">
        <f>SUMIF('Relação de Processos'!M:M,"COMODATO",'Relação de Processos'!G:G)</f>
        <v>0</v>
      </c>
      <c r="D2" s="226">
        <f>SUMIF('Relação de Processos'!M:M,"COMODATO",'Relação de Processos'!F:F)</f>
        <v>0</v>
      </c>
      <c r="E2" s="226">
        <f>SUMIF('Relação de Processos'!M:M,"COMODATO",'Relação de Processos'!H:H)</f>
        <v>0</v>
      </c>
    </row>
    <row r="3" spans="1:5" ht="20.25" hidden="1" x14ac:dyDescent="0.35">
      <c r="A3" s="223" t="s">
        <v>1109</v>
      </c>
      <c r="B3" s="224">
        <f>COUNTIF('Relação de Processos'!M:M,"DESCARTÁVEIS")</f>
        <v>0</v>
      </c>
      <c r="C3" s="225">
        <f>SUMIF('Relação de Processos'!M:M,"DESCARTÁVEIS",'Relação de Processos'!G:G)</f>
        <v>0</v>
      </c>
      <c r="D3" s="226">
        <f>SUMIF('Relação de Processos'!M:M,"DESCARTÁVEIS",'Relação de Processos'!F:F)</f>
        <v>0</v>
      </c>
      <c r="E3" s="226">
        <f>SUMIF('Relação de Processos'!M:M,"DESCARTÁVEIS",'Relação de Processos'!H:H)</f>
        <v>0</v>
      </c>
    </row>
    <row r="4" spans="1:5" ht="20.25" x14ac:dyDescent="0.35">
      <c r="A4" s="223" t="s">
        <v>262</v>
      </c>
      <c r="B4" s="224">
        <f>COUNTIF('Relação de Processos'!M:M,"ESCRITÓRIO")</f>
        <v>29</v>
      </c>
      <c r="C4" s="225">
        <f>SUMIF('Relação de Processos'!M:M,"ESCRITÓRIO",'Relação de Processos'!G:G)</f>
        <v>45967.060000000005</v>
      </c>
      <c r="D4" s="226">
        <f>SUMIF('Relação de Processos'!M:M,"ESCRITÓRIO",'Relação de Processos'!F:F)</f>
        <v>61814.80000000001</v>
      </c>
      <c r="E4" s="226">
        <f>SUMIF('Relação de Processos'!M:M,"ESCRITÓRIO",'Relação de Processos'!H:H)</f>
        <v>15847.740000000003</v>
      </c>
    </row>
    <row r="5" spans="1:5" ht="20.25" x14ac:dyDescent="0.35">
      <c r="A5" s="223" t="s">
        <v>215</v>
      </c>
      <c r="B5" s="224">
        <f>COUNTIF('Relação de Processos'!M:M,"GÊNEROS ALIMENTÍCIOS")</f>
        <v>65</v>
      </c>
      <c r="C5" s="225">
        <f>SUMIF('Relação de Processos'!M:M,"GÊNEROS ALIMENTÍCIOS",'Relação de Processos'!G:G)</f>
        <v>483174.94000000012</v>
      </c>
      <c r="D5" s="226">
        <f>SUMIF('Relação de Processos'!M:M,"GÊNEROS ALIMENTÍCIOS",'Relação de Processos'!F:F)</f>
        <v>549095.30000000005</v>
      </c>
      <c r="E5" s="226">
        <f>SUMIF('Relação de Processos'!M:M,"GÊNEROS ALIMENTÍCIOS",'Relação de Processos'!H:H)</f>
        <v>65920.360000000015</v>
      </c>
    </row>
    <row r="6" spans="1:5" ht="20.25" x14ac:dyDescent="0.35">
      <c r="A6" s="223" t="s">
        <v>1119</v>
      </c>
      <c r="B6" s="224">
        <f>COUNTIF('Relação de Processos'!M:M,"LIMPEZA E DESCARTÁVEIS")</f>
        <v>24</v>
      </c>
      <c r="C6" s="225">
        <f>SUMIF('Relação de Processos'!M:M,"LIMPEZA E DESCARTÁVEIS",'Relação de Processos'!G:G)</f>
        <v>197856.3</v>
      </c>
      <c r="D6" s="226">
        <f>SUMIF('Relação de Processos'!M:M,"LIMPEZA E DESCARTÁVEIS",'Relação de Processos'!F:F)</f>
        <v>253210.47000000003</v>
      </c>
      <c r="E6" s="226">
        <f>SUMIF('Relação de Processos'!M:M,"LIMPEZA E DESCARTÁVEIS",'Relação de Processos'!H:H)</f>
        <v>55354.17</v>
      </c>
    </row>
    <row r="7" spans="1:5" ht="20.25" x14ac:dyDescent="0.35">
      <c r="A7" s="223" t="s">
        <v>839</v>
      </c>
      <c r="B7" s="224">
        <f>COUNTIF('Relação de Processos'!M:M,"LOCAÇÃO")</f>
        <v>0</v>
      </c>
      <c r="C7" s="225">
        <f>SUMIF('Relação de Processos'!M:M,"LOCAÇÃO",'Relação de Processos'!G:G)</f>
        <v>0</v>
      </c>
      <c r="D7" s="226">
        <f>SUMIF('Relação de Processos'!M:M,"LOCAÇÃO",'Relação de Processos'!F:F)</f>
        <v>0</v>
      </c>
      <c r="E7" s="226">
        <f>SUMIF('Relação de Processos'!M:M,"LOCAÇÃO",'Relação de Processos'!H:H)</f>
        <v>0</v>
      </c>
    </row>
    <row r="8" spans="1:5" ht="20.25" x14ac:dyDescent="0.35">
      <c r="A8" s="223" t="s">
        <v>1110</v>
      </c>
      <c r="B8" s="224">
        <f>COUNTIF('Relação de Processos'!M:M,"MATERIAL MANUTENÇÃO PREDIAL")</f>
        <v>39</v>
      </c>
      <c r="C8" s="225">
        <f>SUMIF('Relação de Processos'!M:M,"MATERIAL MANUTENÇÃO PREDIAL",'Relação de Processos'!G:G)</f>
        <v>124089.54000000001</v>
      </c>
      <c r="D8" s="226">
        <f>SUMIF('Relação de Processos'!M:M,"MATERIAL MANUTENÇÃO PREDIAL",'Relação de Processos'!F:F)</f>
        <v>190180.65</v>
      </c>
      <c r="E8" s="226">
        <f>SUMIF('Relação de Processos'!M:M,"MATERIAL MANUTENÇÃO PREDIAL",'Relação de Processos'!H:H)</f>
        <v>66091.11</v>
      </c>
    </row>
    <row r="9" spans="1:5" ht="20.25" x14ac:dyDescent="0.35">
      <c r="A9" s="223" t="s">
        <v>1111</v>
      </c>
      <c r="B9" s="224">
        <f>COUNTIF('Relação de Processos'!M:M,"LABORATÓRIO")</f>
        <v>1</v>
      </c>
      <c r="C9" s="225">
        <f>SUMIF('Relação de Processos'!M:M,"LABORATÓRIO",'Relação de Processos'!G:G)</f>
        <v>505.4</v>
      </c>
      <c r="D9" s="226">
        <f>SUMIF('Relação de Processos'!M:M,"LABORATÓRIO",'Relação de Processos'!F:F)</f>
        <v>812.5</v>
      </c>
      <c r="E9" s="226">
        <f>SUMIF('Relação de Processos'!M:M,"LABORATÓRIO",'Relação de Processos'!H:H)</f>
        <v>307.10000000000002</v>
      </c>
    </row>
    <row r="10" spans="1:5" ht="20.25" x14ac:dyDescent="0.35">
      <c r="A10" s="223" t="s">
        <v>188</v>
      </c>
      <c r="B10" s="224">
        <f>COUNTIF('Relação de Processos'!M:M,"MATERIAL HOSPITALAR")</f>
        <v>50</v>
      </c>
      <c r="C10" s="225">
        <f>SUMIF('Relação de Processos'!M:M,"MATERIAL HOSPITALAR",'Relação de Processos'!G:G)</f>
        <v>1686648.62</v>
      </c>
      <c r="D10" s="226">
        <f>SUMIF('Relação de Processos'!M:M,"MATERIAL HOSPITALAR",'Relação de Processos'!F:F)</f>
        <v>2366046.9699999997</v>
      </c>
      <c r="E10" s="226">
        <f>SUMIF('Relação de Processos'!M:M,"MATERIAL HOSPITALAR",'Relação de Processos'!H:H)</f>
        <v>679398.35</v>
      </c>
    </row>
    <row r="11" spans="1:5" ht="20.25" x14ac:dyDescent="0.35">
      <c r="A11" s="223" t="s">
        <v>157</v>
      </c>
      <c r="B11" s="224">
        <f>COUNTIF('Relação de Processos'!M:M,"MEDICAMENTO")</f>
        <v>49</v>
      </c>
      <c r="C11" s="225">
        <f>SUMIF('Relação de Processos'!M:M,"MEDICAMENTO",'Relação de Processos'!G:G)</f>
        <v>1335793.79</v>
      </c>
      <c r="D11" s="226">
        <f>SUMIF('Relação de Processos'!M:M,"MEDICAMENTO",'Relação de Processos'!F:F)</f>
        <v>1616136.6700000002</v>
      </c>
      <c r="E11" s="226">
        <f>SUMIF('Relação de Processos'!M:M,"MEDICAMENTO",'Relação de Processos'!H:H)</f>
        <v>280342.88000000012</v>
      </c>
    </row>
    <row r="12" spans="1:5" ht="20.25" x14ac:dyDescent="0.35">
      <c r="A12" s="223" t="s">
        <v>1112</v>
      </c>
      <c r="B12" s="224">
        <f>COUNTIF('Relação de Processos'!M:M,"MATERIAL MANUTENÇÃO PREDIAL")</f>
        <v>39</v>
      </c>
      <c r="C12" s="225">
        <f>SUMIF('Relação de Processos'!M:M,"MATERIAL MANUTENÇÃO PREDIAL",'Relação de Processos'!G:G)</f>
        <v>124089.54000000001</v>
      </c>
      <c r="D12" s="226">
        <f>SUMIF('Relação de Processos'!M:M,"MATERIAL MANUTENÇÃO PREDIAL",'Relação de Processos'!F:F)</f>
        <v>190180.65</v>
      </c>
      <c r="E12" s="226">
        <f>SUMIF('Relação de Processos'!M:M,"MATERIAL MANUTENÇÃO PREDIAL",'Relação de Processos'!H:H)</f>
        <v>66091.11</v>
      </c>
    </row>
    <row r="13" spans="1:5" ht="20.25" x14ac:dyDescent="0.35">
      <c r="A13" s="223" t="s">
        <v>207</v>
      </c>
      <c r="B13" s="224">
        <f>COUNTIF('Relação de Processos'!M:M,"SUPRIMENTOS DE INFORMÁTICA")</f>
        <v>5</v>
      </c>
      <c r="C13" s="225">
        <f>SUMIF('Relação de Processos'!M:M,"SUPRIMENTOS DE INFORMÁTICA",'Relação de Processos'!G:G)</f>
        <v>13400.24</v>
      </c>
      <c r="D13" s="226">
        <f>SUMIF('Relação de Processos'!M:M,"SUPRIMENTOS DE INFORMÁTICA",'Relação de Processos'!F:F)</f>
        <v>17786.91</v>
      </c>
      <c r="E13" s="226">
        <f>SUMIF('Relação de Processos'!M:M,"SUPRIMENTOS DE INFORMÁTICA",'Relação de Processos'!H:H)</f>
        <v>4386.67</v>
      </c>
    </row>
    <row r="14" spans="1:5" ht="20.25" x14ac:dyDescent="0.35">
      <c r="A14" s="223" t="s">
        <v>437</v>
      </c>
      <c r="B14" s="224">
        <f>COUNTIF('Relação de Processos'!M:M,"PATRIMÔNIO")</f>
        <v>11</v>
      </c>
      <c r="C14" s="225">
        <f>SUMIF('Relação de Processos'!M:M,"PATRIMÔNIO",'Relação de Processos'!G:G)</f>
        <v>30377.24</v>
      </c>
      <c r="D14" s="226">
        <f>SUMIF('Relação de Processos'!M:M,"PATRIMÔNIO",'Relação de Processos'!F:F)</f>
        <v>42426.59</v>
      </c>
      <c r="E14" s="226">
        <f>SUMIF('Relação de Processos'!M:M,"PATRIMÔNIO",'Relação de Processos'!H:H)</f>
        <v>12049.349999999997</v>
      </c>
    </row>
    <row r="15" spans="1:5" ht="20.25" x14ac:dyDescent="0.35">
      <c r="A15" s="223" t="s">
        <v>122</v>
      </c>
      <c r="B15" s="224">
        <f>COUNTIF('Relação de Processos'!M:M,"SERVIÇOS")</f>
        <v>21</v>
      </c>
      <c r="C15" s="225">
        <f>SUMIF('Relação de Processos'!M:M,"SERVIÇOS",'Relação de Processos'!G:G)</f>
        <v>90638.01999999999</v>
      </c>
      <c r="D15" s="226">
        <f>SUMIF('Relação de Processos'!M:M,"SERVIÇOS",'Relação de Processos'!F:F)</f>
        <v>98814.329999999987</v>
      </c>
      <c r="E15" s="226">
        <f>SUMIF('Relação de Processos'!M:M,"SERVIÇOS",'Relação de Processos'!H:H)</f>
        <v>8176.3099999999995</v>
      </c>
    </row>
    <row r="16" spans="1:5" ht="20.25" x14ac:dyDescent="0.35">
      <c r="A16" s="223" t="s">
        <v>1113</v>
      </c>
      <c r="B16" s="224">
        <f>COUNTIF('Relação de Processos'!M:M,"CONTRATO")</f>
        <v>13</v>
      </c>
      <c r="C16" s="225">
        <f>SUMIF('Relação de Processos'!M:M,"CONTRATO",'Relação de Processos'!G:G)</f>
        <v>1851807.32</v>
      </c>
      <c r="D16" s="226">
        <f>SUMIF('Relação de Processos'!M:M,"CONTRATO",'Relação de Processos'!F:F)</f>
        <v>2143918.33</v>
      </c>
      <c r="E16" s="226">
        <f>SUMIF('Relação de Processos'!M:M,"CONTRATO",'Relação de Processos'!H:H)</f>
        <v>292111.01</v>
      </c>
    </row>
    <row r="17" spans="1:5" ht="20.25" x14ac:dyDescent="0.35">
      <c r="A17" s="223" t="s">
        <v>1120</v>
      </c>
      <c r="B17" s="224">
        <f>COUNTIF('Relação de Processos'!W:W,"SIM")</f>
        <v>41</v>
      </c>
      <c r="C17" s="225">
        <f>SUMIF('Relação de Processos'!W:W,"SIM",'Relação de Processos'!G:G)</f>
        <v>1027320.93</v>
      </c>
      <c r="D17" s="226">
        <f>SUMIF('Relação de Processos'!W:W,"SIM",'Relação de Processos'!F:F)</f>
        <v>1614078.7399999998</v>
      </c>
      <c r="E17" s="226">
        <f>SUMIF('Relação de Processos'!W:W,"SIM",'Relação de Processos'!H:H)</f>
        <v>586757.80999999994</v>
      </c>
    </row>
    <row r="18" spans="1:5" x14ac:dyDescent="0.25">
      <c r="A18" s="223"/>
      <c r="B18" s="227"/>
      <c r="C18" s="228"/>
      <c r="D18" s="228"/>
      <c r="E18" s="228"/>
    </row>
    <row r="19" spans="1:5" x14ac:dyDescent="0.25">
      <c r="A19" s="223"/>
      <c r="B19" s="227"/>
      <c r="C19" s="228"/>
      <c r="D19" s="228"/>
      <c r="E19" s="228"/>
    </row>
    <row r="20" spans="1:5" x14ac:dyDescent="0.25">
      <c r="A20" s="228"/>
      <c r="B20" s="227"/>
      <c r="C20" s="228"/>
      <c r="D20" s="228"/>
      <c r="E20" s="228"/>
    </row>
    <row r="21" spans="1:5" ht="15.75" x14ac:dyDescent="0.25">
      <c r="A21" s="334" t="s">
        <v>1127</v>
      </c>
      <c r="B21" s="334"/>
      <c r="C21" s="334"/>
      <c r="D21" s="334"/>
      <c r="E21" s="334"/>
    </row>
    <row r="22" spans="1:5" ht="20.25" x14ac:dyDescent="0.35">
      <c r="A22" s="228" t="s">
        <v>1124</v>
      </c>
      <c r="B22" s="224">
        <f>COUNTIF(Ocorrências!C:C,"CANCELAMENTO")</f>
        <v>209</v>
      </c>
      <c r="C22" s="225">
        <f>SUMIF(Ocorrências!C:C,"CANCELAMENTO",Ocorrências!F:F)</f>
        <v>439117.74</v>
      </c>
      <c r="D22" s="228"/>
      <c r="E22" s="228"/>
    </row>
    <row r="23" spans="1:5" ht="20.25" x14ac:dyDescent="0.35">
      <c r="A23" s="228" t="s">
        <v>1125</v>
      </c>
      <c r="B23" s="224">
        <f>COUNTIF(Ocorrências!C:C,"PEDIDO ADICIONAL")</f>
        <v>122</v>
      </c>
      <c r="C23" s="225">
        <f>SUMIF(Ocorrências!C:C,"PEDIDO ADICIONAL",Ocorrências!F:F)</f>
        <v>243778.76799999995</v>
      </c>
      <c r="D23" s="228"/>
      <c r="E23" s="228"/>
    </row>
    <row r="24" spans="1:5" ht="20.25" x14ac:dyDescent="0.35">
      <c r="A24" s="228" t="s">
        <v>1126</v>
      </c>
      <c r="B24" s="224">
        <f>COUNTIF(Ocorrências!C:C,"ALTERAÇÃO DE PREÇO")</f>
        <v>95</v>
      </c>
      <c r="C24" s="225">
        <f>SUMIF(Ocorrências!C:C,"ALTERAÇÃO DE PREÇO",Ocorrências!F:F)</f>
        <v>12093.84</v>
      </c>
      <c r="D24" s="228"/>
      <c r="E24" s="228"/>
    </row>
    <row r="25" spans="1:5" x14ac:dyDescent="0.25">
      <c r="A25" s="228"/>
      <c r="B25" s="227"/>
      <c r="C25" s="228"/>
      <c r="D25" s="228"/>
      <c r="E25" s="228"/>
    </row>
    <row r="26" spans="1:5" x14ac:dyDescent="0.25">
      <c r="A26" s="228"/>
      <c r="B26" s="227"/>
      <c r="C26" s="228"/>
      <c r="D26" s="228"/>
      <c r="E26" s="228"/>
    </row>
    <row r="27" spans="1:5" hidden="1" x14ac:dyDescent="0.25">
      <c r="A27" s="325" t="s">
        <v>1114</v>
      </c>
      <c r="B27" s="325"/>
      <c r="C27" s="325"/>
      <c r="D27" s="325"/>
      <c r="E27" s="325"/>
    </row>
    <row r="28" spans="1:5" hidden="1" x14ac:dyDescent="0.25">
      <c r="A28" s="325"/>
      <c r="B28" s="325"/>
      <c r="C28" s="325"/>
      <c r="D28" s="325"/>
      <c r="E28" s="325"/>
    </row>
    <row r="29" spans="1:5" hidden="1" x14ac:dyDescent="0.25">
      <c r="A29" s="228"/>
      <c r="B29" s="227"/>
      <c r="C29" s="228"/>
      <c r="D29" s="228"/>
      <c r="E29" s="228"/>
    </row>
    <row r="30" spans="1:5" hidden="1" x14ac:dyDescent="0.25">
      <c r="A30" s="229" t="s">
        <v>2</v>
      </c>
      <c r="B30" s="224" t="s">
        <v>1115</v>
      </c>
      <c r="C30" s="229" t="s">
        <v>1116</v>
      </c>
      <c r="D30" s="229" t="s">
        <v>1117</v>
      </c>
      <c r="E30" s="229" t="s">
        <v>1118</v>
      </c>
    </row>
    <row r="31" spans="1:5" hidden="1" x14ac:dyDescent="0.25">
      <c r="A31" s="228" t="str">
        <f>'Relação de Processos'!C116</f>
        <v>COMPRA DE MATERIAIS DE REFRIGERAÇÃO</v>
      </c>
      <c r="B31" s="230" t="str">
        <f>'Relação de Processos'!A116</f>
        <v>0115/20</v>
      </c>
      <c r="C31" s="231">
        <f>'Relação de Processos'!B116</f>
        <v>43928</v>
      </c>
      <c r="D31" s="232">
        <f>IF('Relação de Processos'!N116="","",'Relação de Processos'!N116)</f>
        <v>43990</v>
      </c>
      <c r="E31" s="233">
        <f>IF(D31="","",D31-C31)</f>
        <v>62</v>
      </c>
    </row>
    <row r="32" spans="1:5" hidden="1" x14ac:dyDescent="0.25">
      <c r="A32" s="228" t="str">
        <f>'Relação de Processos'!C117</f>
        <v>COMPRA DE ATUADORES E TERMOSTATO</v>
      </c>
      <c r="B32" s="230" t="str">
        <f>'Relação de Processos'!A117</f>
        <v>0116/20</v>
      </c>
      <c r="C32" s="231">
        <f>'Relação de Processos'!B117</f>
        <v>43928</v>
      </c>
      <c r="D32" s="232">
        <f>IF('Relação de Processos'!N117="","",'Relação de Processos'!N117)</f>
        <v>43965</v>
      </c>
      <c r="E32" s="234">
        <f t="shared" ref="E32:E52" si="0">IF(D32="","",D32-C32)</f>
        <v>37</v>
      </c>
    </row>
    <row r="33" spans="1:5" hidden="1" x14ac:dyDescent="0.25">
      <c r="A33" s="228" t="str">
        <f>'Relação de Processos'!C118</f>
        <v>COVID - COMPRA EMERGENCIAL DE PEÇAS PARA APARELHO DE TRATAMENTO RESPIRATORIO</v>
      </c>
      <c r="B33" s="230" t="str">
        <f>'Relação de Processos'!A118</f>
        <v>0117/20</v>
      </c>
      <c r="C33" s="231">
        <f>'Relação de Processos'!B118</f>
        <v>43928</v>
      </c>
      <c r="D33" s="232">
        <f>IF('Relação de Processos'!N118="","",'Relação de Processos'!N118)</f>
        <v>43930</v>
      </c>
      <c r="E33" s="234">
        <f t="shared" si="0"/>
        <v>2</v>
      </c>
    </row>
    <row r="34" spans="1:5" hidden="1" x14ac:dyDescent="0.25">
      <c r="A34" s="228" t="str">
        <f>'Relação de Processos'!C119</f>
        <v>COVID - COMPRA EMERGENCIAL DE MATERIAL HOSPITLAR</v>
      </c>
      <c r="B34" s="230" t="str">
        <f>'Relação de Processos'!A119</f>
        <v>0118/20</v>
      </c>
      <c r="C34" s="231">
        <f>'Relação de Processos'!B119</f>
        <v>43928</v>
      </c>
      <c r="D34" s="232">
        <f>IF('Relação de Processos'!N119="","",'Relação de Processos'!N119)</f>
        <v>43938</v>
      </c>
      <c r="E34" s="234">
        <f t="shared" si="0"/>
        <v>10</v>
      </c>
    </row>
    <row r="35" spans="1:5" hidden="1" x14ac:dyDescent="0.25">
      <c r="A35" s="228" t="str">
        <f>'Relação de Processos'!C120</f>
        <v>COVID - PRESTAÇÃO DE SERVIÇÃO EMERGENCIAL PARA MANUTENÇÃO DE VENTILADOR PULMONAR</v>
      </c>
      <c r="B35" s="230" t="str">
        <f>'Relação de Processos'!A120</f>
        <v>0119/20</v>
      </c>
      <c r="C35" s="231">
        <f>'Relação de Processos'!B120</f>
        <v>43929</v>
      </c>
      <c r="D35" s="232">
        <f>IF('Relação de Processos'!N120="","",'Relação de Processos'!N120)</f>
        <v>43930</v>
      </c>
      <c r="E35" s="234">
        <f t="shared" si="0"/>
        <v>1</v>
      </c>
    </row>
    <row r="36" spans="1:5" hidden="1" x14ac:dyDescent="0.25">
      <c r="A36" s="228" t="str">
        <f>'Relação de Processos'!C121</f>
        <v>COMPRA EMERGENCIAL DE LEITE LONGA VIDA</v>
      </c>
      <c r="B36" s="230" t="str">
        <f>'Relação de Processos'!A121</f>
        <v>0120/20</v>
      </c>
      <c r="C36" s="231">
        <f>'Relação de Processos'!B121</f>
        <v>43929</v>
      </c>
      <c r="D36" s="232">
        <f>IF('Relação de Processos'!N121="","",'Relação de Processos'!N121)</f>
        <v>43929</v>
      </c>
      <c r="E36" s="234">
        <f t="shared" si="0"/>
        <v>0</v>
      </c>
    </row>
    <row r="37" spans="1:5" hidden="1" x14ac:dyDescent="0.25">
      <c r="A37" s="228" t="str">
        <f>'Relação de Processos'!C122</f>
        <v xml:space="preserve">COVID - COMPRA EMERGENCIAL DE AVENTAL </v>
      </c>
      <c r="B37" s="230" t="str">
        <f>'Relação de Processos'!A122</f>
        <v>0121/20</v>
      </c>
      <c r="C37" s="231">
        <f>'Relação de Processos'!B122</f>
        <v>43929</v>
      </c>
      <c r="D37" s="232">
        <f>IF('Relação de Processos'!N122="","",'Relação de Processos'!N122)</f>
        <v>43941</v>
      </c>
      <c r="E37" s="234">
        <f t="shared" si="0"/>
        <v>12</v>
      </c>
    </row>
    <row r="38" spans="1:5" hidden="1" x14ac:dyDescent="0.25">
      <c r="A38" s="228" t="str">
        <f>'Relação de Processos'!C123</f>
        <v>COVID - COMPRA EMERGENCIAL DE CAPA DE CHUVA</v>
      </c>
      <c r="B38" s="230" t="str">
        <f>'Relação de Processos'!A123</f>
        <v>0122/20</v>
      </c>
      <c r="C38" s="231">
        <f>'Relação de Processos'!B123</f>
        <v>43929</v>
      </c>
      <c r="D38" s="232">
        <f>IF('Relação de Processos'!N123="","",'Relação de Processos'!N123)</f>
        <v>43934</v>
      </c>
      <c r="E38" s="234">
        <f t="shared" si="0"/>
        <v>5</v>
      </c>
    </row>
    <row r="39" spans="1:5" hidden="1" x14ac:dyDescent="0.25">
      <c r="A39" s="228" t="str">
        <f>'Relação de Processos'!C124</f>
        <v>COVID - COMPRA EMERGENCIAL DE MEDICAMENTOS</v>
      </c>
      <c r="B39" s="230" t="str">
        <f>'Relação de Processos'!A124</f>
        <v>0123/20</v>
      </c>
      <c r="C39" s="231">
        <f>'Relação de Processos'!B124</f>
        <v>43930</v>
      </c>
      <c r="D39" s="232">
        <f>IF('Relação de Processos'!N124="","",'Relação de Processos'!N124)</f>
        <v>43935</v>
      </c>
      <c r="E39" s="234">
        <f t="shared" si="0"/>
        <v>5</v>
      </c>
    </row>
    <row r="40" spans="1:5" hidden="1" x14ac:dyDescent="0.25">
      <c r="A40" s="228" t="str">
        <f>'Relação de Processos'!C125</f>
        <v>COMPRA DE SELADORA DE EMBALAGENS</v>
      </c>
      <c r="B40" s="230" t="str">
        <f>'Relação de Processos'!A125</f>
        <v>0124/20</v>
      </c>
      <c r="C40" s="231">
        <f>'Relação de Processos'!B125</f>
        <v>43936</v>
      </c>
      <c r="D40" s="232">
        <f>IF('Relação de Processos'!N125="","",'Relação de Processos'!N125)</f>
        <v>43937</v>
      </c>
      <c r="E40" s="234">
        <f t="shared" si="0"/>
        <v>1</v>
      </c>
    </row>
    <row r="41" spans="1:5" hidden="1" x14ac:dyDescent="0.25">
      <c r="A41" s="228" t="str">
        <f>'Relação de Processos'!C126</f>
        <v>COMPRA DE DISPENSER DE SABONETE</v>
      </c>
      <c r="B41" s="230" t="str">
        <f>'Relação de Processos'!A126</f>
        <v>0125/20</v>
      </c>
      <c r="C41" s="231">
        <f>'Relação de Processos'!B126</f>
        <v>43937</v>
      </c>
      <c r="D41" s="232">
        <f>IF('Relação de Processos'!N126="","",'Relação de Processos'!N126)</f>
        <v>43951</v>
      </c>
      <c r="E41" s="234">
        <f t="shared" si="0"/>
        <v>14</v>
      </c>
    </row>
    <row r="42" spans="1:5" hidden="1" x14ac:dyDescent="0.25">
      <c r="A42" s="228" t="str">
        <f>'Relação de Processos'!C127</f>
        <v>COMPRA DE MATERIAIS DE ESCRITORIO</v>
      </c>
      <c r="B42" s="230" t="str">
        <f>'Relação de Processos'!A127</f>
        <v>0126/20</v>
      </c>
      <c r="C42" s="231">
        <f>'Relação de Processos'!B127</f>
        <v>43937</v>
      </c>
      <c r="D42" s="232">
        <f>IF('Relação de Processos'!N127="","",'Relação de Processos'!N127)</f>
        <v>43945</v>
      </c>
      <c r="E42" s="234">
        <f t="shared" si="0"/>
        <v>8</v>
      </c>
    </row>
    <row r="43" spans="1:5" hidden="1" x14ac:dyDescent="0.25">
      <c r="A43" s="228" t="str">
        <f>'Relação de Processos'!C128</f>
        <v>COMPRA DE MATERIAIS HOSPITALARES</v>
      </c>
      <c r="B43" s="230" t="str">
        <f>'Relação de Processos'!A128</f>
        <v>0127/20</v>
      </c>
      <c r="C43" s="231">
        <f>'Relação de Processos'!B128</f>
        <v>43937</v>
      </c>
      <c r="D43" s="232">
        <f>IF('Relação de Processos'!N128="","",'Relação de Processos'!N128)</f>
        <v>43949</v>
      </c>
      <c r="E43" s="234">
        <f t="shared" si="0"/>
        <v>12</v>
      </c>
    </row>
    <row r="44" spans="1:5" hidden="1" x14ac:dyDescent="0.25">
      <c r="A44" s="228" t="str">
        <f>'Relação de Processos'!C129</f>
        <v>COMPRA DE BOBINAS PICOTADAS</v>
      </c>
      <c r="B44" s="230" t="str">
        <f>'Relação de Processos'!A129</f>
        <v>0128/20</v>
      </c>
      <c r="C44" s="231">
        <f>'Relação de Processos'!B129</f>
        <v>43937</v>
      </c>
      <c r="D44" s="232">
        <f>IF('Relação de Processos'!N129="","",'Relação de Processos'!N129)</f>
        <v>43965</v>
      </c>
      <c r="E44" s="234">
        <f t="shared" si="0"/>
        <v>28</v>
      </c>
    </row>
    <row r="45" spans="1:5" hidden="1" x14ac:dyDescent="0.25">
      <c r="A45" s="228" t="str">
        <f>'Relação de Processos'!C130</f>
        <v>COMPRA DE MATERIAIS DE HIGIENE E DESCARTAVEIS</v>
      </c>
      <c r="B45" s="230" t="str">
        <f>'Relação de Processos'!A130</f>
        <v>0129/20</v>
      </c>
      <c r="C45" s="231">
        <f>'Relação de Processos'!B130</f>
        <v>43937</v>
      </c>
      <c r="D45" s="232">
        <f>IF('Relação de Processos'!N130="","",'Relação de Processos'!N130)</f>
        <v>43945</v>
      </c>
      <c r="E45" s="234">
        <f t="shared" si="0"/>
        <v>8</v>
      </c>
    </row>
    <row r="46" spans="1:5" hidden="1" x14ac:dyDescent="0.25">
      <c r="A46" s="228" t="str">
        <f>'Relação de Processos'!C131</f>
        <v>COVID - COMPRA EMERGENCIAL DE MEDICAMENTIOS</v>
      </c>
      <c r="B46" s="230" t="str">
        <f>'Relação de Processos'!A131</f>
        <v>0130/20</v>
      </c>
      <c r="C46" s="231">
        <f>'Relação de Processos'!B131</f>
        <v>43937</v>
      </c>
      <c r="D46" s="232" t="str">
        <f>IF('Relação de Processos'!N131="","",'Relação de Processos'!N131)</f>
        <v/>
      </c>
      <c r="E46" s="234" t="str">
        <f t="shared" si="0"/>
        <v/>
      </c>
    </row>
    <row r="47" spans="1:5" hidden="1" x14ac:dyDescent="0.25">
      <c r="A47" s="228" t="str">
        <f>'Relação de Processos'!C132</f>
        <v>COVID - COMPRA EMERGENCIAL DE GESSO PARA ISOLAMENTO DA UTI</v>
      </c>
      <c r="B47" s="230" t="str">
        <f>'Relação de Processos'!A132</f>
        <v>0131/20</v>
      </c>
      <c r="C47" s="231">
        <f>'Relação de Processos'!B132</f>
        <v>43937</v>
      </c>
      <c r="D47" s="232">
        <f>IF('Relação de Processos'!N132="","",'Relação de Processos'!N132)</f>
        <v>43937</v>
      </c>
      <c r="E47" s="234">
        <f t="shared" si="0"/>
        <v>0</v>
      </c>
    </row>
    <row r="48" spans="1:5" hidden="1" x14ac:dyDescent="0.25">
      <c r="A48" s="228" t="str">
        <f>'Relação de Processos'!C133</f>
        <v>COVID - COMPRA EMERGENCIAL DE MASCARAS COM TIRAS</v>
      </c>
      <c r="B48" s="230" t="str">
        <f>'Relação de Processos'!A133</f>
        <v>0132/20</v>
      </c>
      <c r="C48" s="231">
        <f>'Relação de Processos'!B133</f>
        <v>43937</v>
      </c>
      <c r="D48" s="232">
        <f>IF('Relação de Processos'!N133="","",'Relação de Processos'!N133)</f>
        <v>43938</v>
      </c>
      <c r="E48" s="234">
        <f t="shared" si="0"/>
        <v>1</v>
      </c>
    </row>
    <row r="49" spans="1:5" hidden="1" x14ac:dyDescent="0.25">
      <c r="A49" s="228" t="str">
        <f>'Relação de Processos'!C134</f>
        <v xml:space="preserve">COVID - COMPRA EMERGENCIAL DE AVENTAL </v>
      </c>
      <c r="B49" s="230" t="str">
        <f>'Relação de Processos'!A134</f>
        <v>0133/20</v>
      </c>
      <c r="C49" s="231">
        <f>'Relação de Processos'!B134</f>
        <v>43937</v>
      </c>
      <c r="D49" s="232">
        <f>IF('Relação de Processos'!N134="","",'Relação de Processos'!N134)</f>
        <v>43938</v>
      </c>
      <c r="E49" s="234">
        <f t="shared" si="0"/>
        <v>1</v>
      </c>
    </row>
    <row r="50" spans="1:5" hidden="1" x14ac:dyDescent="0.25">
      <c r="A50" s="228" t="str">
        <f>'Relação de Processos'!C135</f>
        <v xml:space="preserve">PRESTAÇÃO DE SERVIÇO EDUCACIONAL TEMA: EAD - CURSO DE GESTÃO DA QUALIDADE E SEGURANÇA EM SAUDE </v>
      </c>
      <c r="B50" s="230" t="str">
        <f>'Relação de Processos'!A135</f>
        <v>0134/20</v>
      </c>
      <c r="C50" s="231">
        <f>'Relação de Processos'!B135</f>
        <v>43936</v>
      </c>
      <c r="D50" s="232">
        <f>IF('Relação de Processos'!N135="","",'Relação de Processos'!N135)</f>
        <v>43944</v>
      </c>
      <c r="E50" s="234">
        <f t="shared" si="0"/>
        <v>8</v>
      </c>
    </row>
    <row r="51" spans="1:5" hidden="1" x14ac:dyDescent="0.25">
      <c r="A51" s="228" t="str">
        <f>'Relação de Processos'!C136</f>
        <v>COVID - COMPRA EMERGENCIAL DE MATERIAIS HOSPITALARES</v>
      </c>
      <c r="B51" s="230" t="str">
        <f>'Relação de Processos'!A136</f>
        <v>0135/20</v>
      </c>
      <c r="C51" s="231">
        <f>'Relação de Processos'!B136</f>
        <v>43937</v>
      </c>
      <c r="D51" s="232">
        <f>IF('Relação de Processos'!N136="","",'Relação de Processos'!N136)</f>
        <v>43938</v>
      </c>
      <c r="E51" s="234">
        <f t="shared" si="0"/>
        <v>1</v>
      </c>
    </row>
    <row r="52" spans="1:5" hidden="1" x14ac:dyDescent="0.25">
      <c r="A52" s="228" t="str">
        <f>'Relação de Processos'!C137</f>
        <v>COMPRA DE CAIXA ORGANIZADORA</v>
      </c>
      <c r="B52" s="230" t="str">
        <f>'Relação de Processos'!A137</f>
        <v>0136/20</v>
      </c>
      <c r="C52" s="231">
        <f>'Relação de Processos'!B137</f>
        <v>43937</v>
      </c>
      <c r="D52" s="232" t="str">
        <f>IF('Relação de Processos'!N137="","",'Relação de Processos'!N137)</f>
        <v/>
      </c>
      <c r="E52" s="234" t="str">
        <f t="shared" si="0"/>
        <v/>
      </c>
    </row>
    <row r="53" spans="1:5" x14ac:dyDescent="0.25">
      <c r="A53" s="228"/>
      <c r="B53" s="230"/>
      <c r="C53" s="228"/>
      <c r="D53" s="228"/>
      <c r="E53" s="228"/>
    </row>
    <row r="54" spans="1:5" x14ac:dyDescent="0.25">
      <c r="A54" s="228"/>
      <c r="B54" s="227"/>
      <c r="C54" s="228"/>
      <c r="D54" s="228"/>
      <c r="E54" s="228"/>
    </row>
    <row r="55" spans="1:5" x14ac:dyDescent="0.25">
      <c r="A55" s="228"/>
      <c r="B55" s="227"/>
      <c r="C55" s="228"/>
      <c r="D55" s="228"/>
      <c r="E55" s="228"/>
    </row>
    <row r="56" spans="1:5" x14ac:dyDescent="0.25">
      <c r="A56" s="228"/>
      <c r="B56" s="227"/>
      <c r="C56" s="228"/>
      <c r="D56" s="228"/>
      <c r="E56" s="228"/>
    </row>
    <row r="57" spans="1:5" x14ac:dyDescent="0.25">
      <c r="A57" s="228"/>
      <c r="B57" s="227"/>
      <c r="C57" s="228"/>
      <c r="D57" s="228"/>
      <c r="E57" s="228"/>
    </row>
    <row r="58" spans="1:5" x14ac:dyDescent="0.25">
      <c r="A58" s="228"/>
      <c r="B58" s="227"/>
      <c r="C58" s="228"/>
      <c r="D58" s="228"/>
      <c r="E58" s="228"/>
    </row>
    <row r="59" spans="1:5" x14ac:dyDescent="0.25">
      <c r="A59" s="228"/>
      <c r="B59" s="227"/>
      <c r="C59" s="228"/>
      <c r="D59" s="228"/>
      <c r="E59" s="228"/>
    </row>
    <row r="60" spans="1:5" x14ac:dyDescent="0.25">
      <c r="A60" s="228"/>
      <c r="B60" s="227"/>
      <c r="C60" s="228"/>
      <c r="D60" s="228"/>
      <c r="E60" s="228"/>
    </row>
    <row r="61" spans="1:5" x14ac:dyDescent="0.25">
      <c r="A61" s="228"/>
      <c r="B61" s="227"/>
      <c r="C61" s="228"/>
      <c r="D61" s="228"/>
      <c r="E61" s="228"/>
    </row>
    <row r="62" spans="1:5" x14ac:dyDescent="0.25">
      <c r="A62" s="228"/>
      <c r="B62" s="227"/>
      <c r="C62" s="228"/>
      <c r="D62" s="228"/>
      <c r="E62" s="228"/>
    </row>
    <row r="63" spans="1:5" hidden="1" x14ac:dyDescent="0.25">
      <c r="A63" s="325"/>
      <c r="B63" s="325"/>
      <c r="C63" s="325"/>
      <c r="D63" s="325"/>
      <c r="E63" s="325"/>
    </row>
    <row r="64" spans="1:5" hidden="1" x14ac:dyDescent="0.25">
      <c r="A64" s="325"/>
      <c r="B64" s="325"/>
      <c r="C64" s="325"/>
      <c r="D64" s="325"/>
      <c r="E64" s="325"/>
    </row>
    <row r="65" spans="1:5" x14ac:dyDescent="0.25">
      <c r="A65" s="228"/>
      <c r="B65" s="227"/>
      <c r="C65" s="228"/>
      <c r="D65" s="228"/>
      <c r="E65" s="228"/>
    </row>
    <row r="66" spans="1:5" x14ac:dyDescent="0.25">
      <c r="A66" s="228"/>
      <c r="B66" s="227"/>
      <c r="C66" s="228"/>
      <c r="D66" s="228"/>
      <c r="E66" s="228"/>
    </row>
    <row r="67" spans="1:5" x14ac:dyDescent="0.25">
      <c r="A67" s="228"/>
      <c r="B67" s="227"/>
      <c r="C67" s="228"/>
      <c r="D67" s="228"/>
      <c r="E67" s="228"/>
    </row>
    <row r="68" spans="1:5" x14ac:dyDescent="0.25">
      <c r="A68" s="228"/>
      <c r="B68" s="227"/>
      <c r="C68" s="228"/>
      <c r="D68" s="228"/>
      <c r="E68" s="228"/>
    </row>
    <row r="69" spans="1:5" x14ac:dyDescent="0.25">
      <c r="A69" s="228"/>
      <c r="B69" s="227"/>
      <c r="C69" s="228"/>
      <c r="D69" s="228"/>
      <c r="E69" s="228"/>
    </row>
    <row r="70" spans="1:5" x14ac:dyDescent="0.25">
      <c r="A70" s="228"/>
      <c r="B70" s="227"/>
      <c r="C70" s="228"/>
      <c r="D70" s="228"/>
      <c r="E70" s="228"/>
    </row>
    <row r="71" spans="1:5" x14ac:dyDescent="0.25">
      <c r="A71" s="228"/>
      <c r="B71" s="227"/>
      <c r="C71" s="228"/>
      <c r="D71" s="228"/>
      <c r="E71" s="228"/>
    </row>
    <row r="72" spans="1:5" x14ac:dyDescent="0.25">
      <c r="A72" s="228"/>
      <c r="B72" s="227"/>
      <c r="C72" s="228"/>
      <c r="D72" s="228"/>
      <c r="E72" s="228"/>
    </row>
    <row r="73" spans="1:5" x14ac:dyDescent="0.25">
      <c r="A73" s="228"/>
      <c r="B73" s="227"/>
      <c r="C73" s="228"/>
      <c r="D73" s="228"/>
      <c r="E73" s="228"/>
    </row>
    <row r="74" spans="1:5" x14ac:dyDescent="0.25">
      <c r="A74" s="228"/>
      <c r="B74" s="227"/>
      <c r="C74" s="228"/>
      <c r="D74" s="228"/>
      <c r="E74" s="228"/>
    </row>
    <row r="75" spans="1:5" x14ac:dyDescent="0.25">
      <c r="A75" s="228"/>
      <c r="B75" s="227"/>
      <c r="C75" s="228"/>
      <c r="D75" s="228"/>
      <c r="E75" s="228"/>
    </row>
    <row r="76" spans="1:5" x14ac:dyDescent="0.25">
      <c r="A76" s="228"/>
      <c r="B76" s="227"/>
      <c r="C76" s="228"/>
      <c r="D76" s="228"/>
      <c r="E76" s="228"/>
    </row>
    <row r="77" spans="1:5" x14ac:dyDescent="0.25">
      <c r="A77" s="228"/>
      <c r="B77" s="227"/>
      <c r="C77" s="228"/>
      <c r="D77" s="228"/>
      <c r="E77" s="228"/>
    </row>
    <row r="78" spans="1:5" x14ac:dyDescent="0.25">
      <c r="A78" s="228"/>
      <c r="B78" s="227"/>
      <c r="C78" s="228"/>
      <c r="D78" s="228"/>
      <c r="E78" s="228"/>
    </row>
    <row r="79" spans="1:5" x14ac:dyDescent="0.25">
      <c r="A79" s="228"/>
      <c r="B79" s="227"/>
      <c r="C79" s="228"/>
      <c r="D79" s="228"/>
      <c r="E79" s="228"/>
    </row>
    <row r="80" spans="1:5" x14ac:dyDescent="0.25">
      <c r="A80" s="228"/>
      <c r="B80" s="227"/>
      <c r="C80" s="228"/>
      <c r="D80" s="228"/>
      <c r="E80" s="228"/>
    </row>
    <row r="81" spans="1:5" x14ac:dyDescent="0.25">
      <c r="A81" s="228"/>
      <c r="B81" s="227"/>
      <c r="C81" s="228"/>
      <c r="D81" s="228"/>
      <c r="E81" s="228"/>
    </row>
    <row r="82" spans="1:5" x14ac:dyDescent="0.25">
      <c r="A82" s="228"/>
      <c r="B82" s="227"/>
      <c r="C82" s="228"/>
      <c r="D82" s="228"/>
      <c r="E82" s="228"/>
    </row>
    <row r="83" spans="1:5" x14ac:dyDescent="0.25">
      <c r="A83" s="228"/>
      <c r="B83" s="227"/>
      <c r="C83" s="228"/>
      <c r="D83" s="228"/>
      <c r="E83" s="228"/>
    </row>
    <row r="84" spans="1:5" x14ac:dyDescent="0.25">
      <c r="A84" s="228"/>
      <c r="B84" s="227"/>
      <c r="C84" s="228"/>
      <c r="D84" s="228"/>
      <c r="E84" s="228"/>
    </row>
    <row r="85" spans="1:5" x14ac:dyDescent="0.25">
      <c r="A85" s="228"/>
      <c r="B85" s="227"/>
      <c r="C85" s="228"/>
      <c r="D85" s="228"/>
      <c r="E85" s="228"/>
    </row>
    <row r="86" spans="1:5" x14ac:dyDescent="0.25">
      <c r="A86" s="228"/>
      <c r="B86" s="227"/>
      <c r="C86" s="228"/>
      <c r="D86" s="228"/>
      <c r="E86" s="228"/>
    </row>
    <row r="87" spans="1:5" x14ac:dyDescent="0.25">
      <c r="A87" s="228"/>
      <c r="B87" s="227"/>
      <c r="C87" s="228"/>
      <c r="D87" s="228"/>
      <c r="E87" s="228"/>
    </row>
    <row r="88" spans="1:5" x14ac:dyDescent="0.25">
      <c r="A88" s="228"/>
      <c r="B88" s="227"/>
      <c r="C88" s="228"/>
      <c r="D88" s="228"/>
      <c r="E88" s="228"/>
    </row>
    <row r="89" spans="1:5" x14ac:dyDescent="0.25">
      <c r="A89" s="228"/>
      <c r="B89" s="227"/>
      <c r="C89" s="228"/>
      <c r="D89" s="228"/>
      <c r="E89" s="228"/>
    </row>
    <row r="90" spans="1:5" x14ac:dyDescent="0.25">
      <c r="A90" s="228"/>
      <c r="B90" s="227"/>
      <c r="C90" s="228"/>
      <c r="D90" s="228"/>
      <c r="E90" s="228"/>
    </row>
    <row r="91" spans="1:5" x14ac:dyDescent="0.25">
      <c r="A91" s="228"/>
      <c r="B91" s="227"/>
      <c r="C91" s="228"/>
      <c r="D91" s="228"/>
      <c r="E91" s="228"/>
    </row>
    <row r="92" spans="1:5" x14ac:dyDescent="0.25">
      <c r="A92" s="228"/>
      <c r="B92" s="227"/>
      <c r="C92" s="228"/>
      <c r="D92" s="228"/>
      <c r="E92" s="228"/>
    </row>
    <row r="93" spans="1:5" x14ac:dyDescent="0.25">
      <c r="A93" s="228"/>
      <c r="B93" s="227"/>
      <c r="C93" s="228"/>
      <c r="D93" s="228"/>
      <c r="E93" s="228"/>
    </row>
    <row r="94" spans="1:5" x14ac:dyDescent="0.25">
      <c r="A94" s="228"/>
      <c r="B94" s="227"/>
      <c r="C94" s="228"/>
      <c r="D94" s="228"/>
      <c r="E94" s="228"/>
    </row>
    <row r="95" spans="1:5" x14ac:dyDescent="0.25">
      <c r="A95" s="228"/>
      <c r="B95" s="227"/>
      <c r="C95" s="228"/>
      <c r="D95" s="228"/>
      <c r="E95" s="228"/>
    </row>
    <row r="96" spans="1:5" x14ac:dyDescent="0.25">
      <c r="A96" s="228"/>
      <c r="B96" s="227"/>
      <c r="C96" s="228"/>
      <c r="D96" s="228"/>
      <c r="E96" s="228"/>
    </row>
  </sheetData>
  <mergeCells count="3">
    <mergeCell ref="A27:E28"/>
    <mergeCell ref="A63:E64"/>
    <mergeCell ref="A21:E21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4</vt:i4>
      </vt:variant>
    </vt:vector>
  </HeadingPairs>
  <TitlesOfParts>
    <vt:vector size="10" baseType="lpstr">
      <vt:lpstr>Solicitação de Pagamentos</vt:lpstr>
      <vt:lpstr>Relação de Processos</vt:lpstr>
      <vt:lpstr>Relatório de Processos</vt:lpstr>
      <vt:lpstr>Ocorrências</vt:lpstr>
      <vt:lpstr>Relatório de Justificativa</vt:lpstr>
      <vt:lpstr>Plan1</vt:lpstr>
      <vt:lpstr>'Relatório de Justificativa'!Area_de_impressao</vt:lpstr>
      <vt:lpstr>'Relatório de Processos'!Area_de_impressao</vt:lpstr>
      <vt:lpstr>'Solicitação de Pagamentos'!Area_de_impressao</vt:lpstr>
      <vt:lpstr>PROC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Servidor-W7</dc:creator>
  <cp:lastModifiedBy>Thales de Lima Silva</cp:lastModifiedBy>
  <cp:lastPrinted>2021-02-15T12:00:55Z</cp:lastPrinted>
  <dcterms:created xsi:type="dcterms:W3CDTF">2014-11-25T18:41:37Z</dcterms:created>
  <dcterms:modified xsi:type="dcterms:W3CDTF">2021-02-16T19:36:00Z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e11d4758-9398-4b03-bcdf-429e63acb45a</vt:lpwstr>
  </property>
  <property fmtid="{D5CDD505-2E9C-101B-9397-08002B2CF9AE}" pid="3" name="ConnectionInfosStorage">
    <vt:lpwstr>WorkbookXmlParts</vt:lpwstr>
  </property>
</Properties>
</file>