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J47" i="1"/>
  <c r="I47" i="1"/>
  <c r="H47" i="1"/>
  <c r="G47" i="1"/>
  <c r="K45" i="1"/>
  <c r="J45" i="1"/>
  <c r="I45" i="1"/>
  <c r="H45" i="1"/>
  <c r="G45" i="1"/>
  <c r="K43" i="1"/>
  <c r="J43" i="1"/>
  <c r="I43" i="1"/>
  <c r="H43" i="1"/>
  <c r="G43" i="1"/>
  <c r="K14" i="1"/>
  <c r="J14" i="1"/>
  <c r="I14" i="1"/>
  <c r="H14" i="1"/>
  <c r="G14" i="1"/>
  <c r="K12" i="1"/>
  <c r="J12" i="1"/>
  <c r="G12" i="1"/>
  <c r="H12" i="1"/>
  <c r="I12" i="1"/>
  <c r="K10" i="1"/>
  <c r="J10" i="1"/>
  <c r="H10" i="1"/>
  <c r="G10" i="1"/>
  <c r="I10" i="1"/>
  <c r="E59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D58" i="1"/>
  <c r="D59" i="1"/>
  <c r="D57" i="1"/>
  <c r="D56" i="1"/>
  <c r="D55" i="1"/>
  <c r="D54" i="1"/>
  <c r="D53" i="1"/>
  <c r="D52" i="1"/>
  <c r="D50" i="1"/>
  <c r="D51" i="1"/>
  <c r="D49" i="1"/>
  <c r="D48" i="1"/>
  <c r="D47" i="1"/>
  <c r="D46" i="1"/>
  <c r="D45" i="1"/>
  <c r="D44" i="1"/>
  <c r="C44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</calcChain>
</file>

<file path=xl/sharedStrings.xml><?xml version="1.0" encoding="utf-8"?>
<sst xmlns="http://schemas.openxmlformats.org/spreadsheetml/2006/main" count="38" uniqueCount="24">
  <si>
    <t>João Victor Ruas Araujo</t>
  </si>
  <si>
    <t>Nome:</t>
  </si>
  <si>
    <t>RA:</t>
  </si>
  <si>
    <t>02211038</t>
  </si>
  <si>
    <t>Metricas Aplicadas aos Dados</t>
  </si>
  <si>
    <t>Usuarios por Semana</t>
  </si>
  <si>
    <t>Usuarios por Mês</t>
  </si>
  <si>
    <t>Usuarios por Ano</t>
  </si>
  <si>
    <t>Numero Estimado de Usuarios por Dia</t>
  </si>
  <si>
    <t>f(x) = x * 7</t>
  </si>
  <si>
    <t>f(x) = x * 30</t>
  </si>
  <si>
    <t>f(x) = x * 365</t>
  </si>
  <si>
    <t>Dados Utilizados</t>
  </si>
  <si>
    <t>Dados Brutos</t>
  </si>
  <si>
    <t>Dados Processados</t>
  </si>
  <si>
    <t>Projeto:</t>
  </si>
  <si>
    <t>Space Invaders Bullet Hell</t>
  </si>
  <si>
    <t>Metricas Relacionadas:</t>
  </si>
  <si>
    <t>Quantidade de Usuarios</t>
  </si>
  <si>
    <t>Primeiro Quartil</t>
  </si>
  <si>
    <t>Valor Minimo</t>
  </si>
  <si>
    <t>Mediana/Segundo Quartil</t>
  </si>
  <si>
    <t>Terceiro Quartil</t>
  </si>
  <si>
    <t>Valor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</si>
</sst>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b/>
      <sz val="12"/>
      <color theme="0"/>
      <name val="Biome"/>
    </font>
    <font>
      <b/>
      <sz val="18"/>
      <color theme="0"/>
      <name val="Biome"/>
    </font>
    <font>
      <sz val="14"/>
      <color theme="1"/>
      <name val="Biome"/>
    </font>
    <font>
      <sz val="16"/>
      <color theme="1"/>
      <name val="Biome"/>
    </font>
    <font>
      <sz val="14"/>
      <name val="Biome"/>
    </font>
    <font>
      <b/>
      <sz val="26"/>
      <color theme="0"/>
      <name val="Biome"/>
    </font>
    <font>
      <b/>
      <sz val="14"/>
      <color theme="0"/>
      <name val="Biome"/>
    </font>
  </fonts>
  <fills count="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Planilha1!$C$9</c:f>
              <c:strCache>
                <c:ptCount val="1"/>
                <c:pt idx="0">
                  <c:v>Usuarios por Semana</c:v>
                </c:pt>
              </c:strCache>
            </c:strRef>
          </c:tx>
          <c:marker>
            <c:symbol val="none"/>
          </c:marker>
          <c:val>
            <c:numRef>
              <c:f>Planilha1!$C$10:$C$25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Planilha1!$D$9</c:f>
              <c:strCache>
                <c:ptCount val="1"/>
                <c:pt idx="0">
                  <c:v>Usuarios por Mês</c:v>
                </c:pt>
              </c:strCache>
            </c:strRef>
          </c:tx>
          <c:marker>
            <c:symbol val="none"/>
          </c:marker>
          <c:val>
            <c:numRef>
              <c:f>Planilha1!$D$10:$D$25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Planilha1!$E$9</c:f>
              <c:strCache>
                <c:ptCount val="1"/>
                <c:pt idx="0">
                  <c:v>Usuarios por Ano</c:v>
                </c:pt>
              </c:strCache>
            </c:strRef>
          </c:tx>
          <c:marker>
            <c:symbol val="none"/>
          </c:marker>
          <c:val>
            <c:numRef>
              <c:f>Planilha1!$E$10:$E$25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2368"/>
        <c:axId val="146910016"/>
      </c:lineChart>
      <c:catAx>
        <c:axId val="1898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10016"/>
        <c:crosses val="autoZero"/>
        <c:auto val="1"/>
        <c:lblAlgn val="ctr"/>
        <c:lblOffset val="100"/>
        <c:noMultiLvlLbl val="0"/>
      </c:catAx>
      <c:valAx>
        <c:axId val="1469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82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Planilha1!$C$42:$C$43</c:f>
              <c:strCache>
                <c:ptCount val="1"/>
                <c:pt idx="0">
                  <c:v>Usuarios por Semana f(x) = x * 7</c:v>
                </c:pt>
              </c:strCache>
            </c:strRef>
          </c:tx>
          <c:marker>
            <c:symbol val="none"/>
          </c:marker>
          <c:val>
            <c:numRef>
              <c:f>Planilha1!$C$44:$C$59</c:f>
              <c:numCache>
                <c:formatCode>General</c:formatCode>
                <c:ptCount val="16"/>
                <c:pt idx="0">
                  <c:v>7</c:v>
                </c:pt>
                <c:pt idx="1">
                  <c:v>28</c:v>
                </c:pt>
                <c:pt idx="2">
                  <c:v>28</c:v>
                </c:pt>
                <c:pt idx="3">
                  <c:v>35</c:v>
                </c:pt>
                <c:pt idx="4">
                  <c:v>14</c:v>
                </c:pt>
                <c:pt idx="5">
                  <c:v>42</c:v>
                </c:pt>
                <c:pt idx="6">
                  <c:v>49</c:v>
                </c:pt>
                <c:pt idx="7">
                  <c:v>14</c:v>
                </c:pt>
                <c:pt idx="8">
                  <c:v>35</c:v>
                </c:pt>
                <c:pt idx="9">
                  <c:v>28</c:v>
                </c:pt>
                <c:pt idx="10">
                  <c:v>7</c:v>
                </c:pt>
                <c:pt idx="11">
                  <c:v>14</c:v>
                </c:pt>
                <c:pt idx="12">
                  <c:v>42</c:v>
                </c:pt>
                <c:pt idx="13">
                  <c:v>49</c:v>
                </c:pt>
                <c:pt idx="14">
                  <c:v>42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3904"/>
        <c:axId val="146912320"/>
      </c:lineChart>
      <c:catAx>
        <c:axId val="1898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12320"/>
        <c:crosses val="autoZero"/>
        <c:auto val="1"/>
        <c:lblAlgn val="ctr"/>
        <c:lblOffset val="100"/>
        <c:noMultiLvlLbl val="0"/>
      </c:catAx>
      <c:valAx>
        <c:axId val="1469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8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Planilha1!$D$42:$D$43</c:f>
              <c:strCache>
                <c:ptCount val="1"/>
                <c:pt idx="0">
                  <c:v>Usuarios por Mês f(x) = x * 30</c:v>
                </c:pt>
              </c:strCache>
            </c:strRef>
          </c:tx>
          <c:marker>
            <c:symbol val="none"/>
          </c:marker>
          <c:val>
            <c:numRef>
              <c:f>Planilha1!$D$44:$D$59</c:f>
              <c:numCache>
                <c:formatCode>General</c:formatCode>
                <c:ptCount val="16"/>
                <c:pt idx="0">
                  <c:v>60</c:v>
                </c:pt>
                <c:pt idx="1">
                  <c:v>90</c:v>
                </c:pt>
                <c:pt idx="2">
                  <c:v>180</c:v>
                </c:pt>
                <c:pt idx="3">
                  <c:v>210</c:v>
                </c:pt>
                <c:pt idx="4">
                  <c:v>60</c:v>
                </c:pt>
                <c:pt idx="5">
                  <c:v>150</c:v>
                </c:pt>
                <c:pt idx="6">
                  <c:v>180</c:v>
                </c:pt>
                <c:pt idx="7">
                  <c:v>180</c:v>
                </c:pt>
                <c:pt idx="8">
                  <c:v>60</c:v>
                </c:pt>
                <c:pt idx="9">
                  <c:v>120</c:v>
                </c:pt>
                <c:pt idx="10">
                  <c:v>90</c:v>
                </c:pt>
                <c:pt idx="11">
                  <c:v>150</c:v>
                </c:pt>
                <c:pt idx="12">
                  <c:v>150</c:v>
                </c:pt>
                <c:pt idx="13">
                  <c:v>30</c:v>
                </c:pt>
                <c:pt idx="14">
                  <c:v>90</c:v>
                </c:pt>
                <c:pt idx="15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4416"/>
        <c:axId val="146914048"/>
      </c:lineChart>
      <c:catAx>
        <c:axId val="1898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14048"/>
        <c:crosses val="autoZero"/>
        <c:auto val="1"/>
        <c:lblAlgn val="ctr"/>
        <c:lblOffset val="100"/>
        <c:noMultiLvlLbl val="0"/>
      </c:catAx>
      <c:valAx>
        <c:axId val="1469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8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Planilha1!$E$42:$E$43</c:f>
              <c:strCache>
                <c:ptCount val="1"/>
                <c:pt idx="0">
                  <c:v>Usuarios por Ano f(x) = x * 365</c:v>
                </c:pt>
              </c:strCache>
            </c:strRef>
          </c:tx>
          <c:marker>
            <c:symbol val="none"/>
          </c:marker>
          <c:val>
            <c:numRef>
              <c:f>Planilha1!$E$44:$E$59</c:f>
              <c:numCache>
                <c:formatCode>General</c:formatCode>
                <c:ptCount val="16"/>
                <c:pt idx="0">
                  <c:v>730</c:v>
                </c:pt>
                <c:pt idx="1">
                  <c:v>2190</c:v>
                </c:pt>
                <c:pt idx="2">
                  <c:v>1825</c:v>
                </c:pt>
                <c:pt idx="3">
                  <c:v>1460</c:v>
                </c:pt>
                <c:pt idx="4">
                  <c:v>730</c:v>
                </c:pt>
                <c:pt idx="5">
                  <c:v>2190</c:v>
                </c:pt>
                <c:pt idx="6">
                  <c:v>1460</c:v>
                </c:pt>
                <c:pt idx="7">
                  <c:v>2190</c:v>
                </c:pt>
                <c:pt idx="8">
                  <c:v>2190</c:v>
                </c:pt>
                <c:pt idx="9">
                  <c:v>730</c:v>
                </c:pt>
                <c:pt idx="10">
                  <c:v>1825</c:v>
                </c:pt>
                <c:pt idx="11">
                  <c:v>1095</c:v>
                </c:pt>
                <c:pt idx="12">
                  <c:v>2190</c:v>
                </c:pt>
                <c:pt idx="13">
                  <c:v>730</c:v>
                </c:pt>
                <c:pt idx="14">
                  <c:v>2555</c:v>
                </c:pt>
                <c:pt idx="15">
                  <c:v>2190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4928"/>
        <c:axId val="190816832"/>
      </c:lineChart>
      <c:catAx>
        <c:axId val="18988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16832"/>
        <c:crosses val="autoZero"/>
        <c:auto val="1"/>
        <c:lblAlgn val="ctr"/>
        <c:lblOffset val="100"/>
        <c:noMultiLvlLbl val="0"/>
      </c:catAx>
      <c:valAx>
        <c:axId val="1908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8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Planilha1!$C$9</c:f>
              <c:strCache>
                <c:ptCount val="1"/>
                <c:pt idx="0">
                  <c:v>Usuarios por Semana</c:v>
                </c:pt>
              </c:strCache>
            </c:strRef>
          </c:tx>
          <c:marker>
            <c:symbol val="none"/>
          </c:marker>
          <c:val>
            <c:numRef>
              <c:f>Planilha1!$C$10:$C$25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5440"/>
        <c:axId val="190818560"/>
      </c:lineChart>
      <c:catAx>
        <c:axId val="18988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18560"/>
        <c:crosses val="autoZero"/>
        <c:auto val="1"/>
        <c:lblAlgn val="ctr"/>
        <c:lblOffset val="100"/>
        <c:noMultiLvlLbl val="0"/>
      </c:catAx>
      <c:valAx>
        <c:axId val="1908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8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Planilha1!$D$9</c:f>
              <c:strCache>
                <c:ptCount val="1"/>
                <c:pt idx="0">
                  <c:v>Usuarios por Mês</c:v>
                </c:pt>
              </c:strCache>
            </c:strRef>
          </c:tx>
          <c:marker>
            <c:symbol val="none"/>
          </c:marker>
          <c:val>
            <c:numRef>
              <c:f>Planilha1!$D$10:$D$25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5952"/>
        <c:axId val="190820288"/>
      </c:lineChart>
      <c:catAx>
        <c:axId val="1898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20288"/>
        <c:crosses val="autoZero"/>
        <c:auto val="1"/>
        <c:lblAlgn val="ctr"/>
        <c:lblOffset val="100"/>
        <c:noMultiLvlLbl val="0"/>
      </c:catAx>
      <c:valAx>
        <c:axId val="1908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Planilha1!$E$9</c:f>
              <c:strCache>
                <c:ptCount val="1"/>
                <c:pt idx="0">
                  <c:v>Usuarios por Ano</c:v>
                </c:pt>
              </c:strCache>
            </c:strRef>
          </c:tx>
          <c:marker>
            <c:symbol val="none"/>
          </c:marker>
          <c:val>
            <c:numRef>
              <c:f>Planilha1!$E$10:$E$25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91104"/>
        <c:axId val="190822016"/>
      </c:lineChart>
      <c:catAx>
        <c:axId val="1917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22016"/>
        <c:crosses val="autoZero"/>
        <c:auto val="1"/>
        <c:lblAlgn val="ctr"/>
        <c:lblOffset val="100"/>
        <c:noMultiLvlLbl val="0"/>
      </c:catAx>
      <c:valAx>
        <c:axId val="1908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9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Planilha1!$C$42:$C$43</c:f>
              <c:strCache>
                <c:ptCount val="1"/>
                <c:pt idx="0">
                  <c:v>Usuarios por Semana f(x) = x * 7</c:v>
                </c:pt>
              </c:strCache>
            </c:strRef>
          </c:tx>
          <c:marker>
            <c:symbol val="none"/>
          </c:marker>
          <c:val>
            <c:numRef>
              <c:f>Planilha1!$C$44:$C$59</c:f>
              <c:numCache>
                <c:formatCode>General</c:formatCode>
                <c:ptCount val="16"/>
                <c:pt idx="0">
                  <c:v>7</c:v>
                </c:pt>
                <c:pt idx="1">
                  <c:v>28</c:v>
                </c:pt>
                <c:pt idx="2">
                  <c:v>28</c:v>
                </c:pt>
                <c:pt idx="3">
                  <c:v>35</c:v>
                </c:pt>
                <c:pt idx="4">
                  <c:v>14</c:v>
                </c:pt>
                <c:pt idx="5">
                  <c:v>42</c:v>
                </c:pt>
                <c:pt idx="6">
                  <c:v>49</c:v>
                </c:pt>
                <c:pt idx="7">
                  <c:v>14</c:v>
                </c:pt>
                <c:pt idx="8">
                  <c:v>35</c:v>
                </c:pt>
                <c:pt idx="9">
                  <c:v>28</c:v>
                </c:pt>
                <c:pt idx="10">
                  <c:v>7</c:v>
                </c:pt>
                <c:pt idx="11">
                  <c:v>14</c:v>
                </c:pt>
                <c:pt idx="12">
                  <c:v>42</c:v>
                </c:pt>
                <c:pt idx="13">
                  <c:v>49</c:v>
                </c:pt>
                <c:pt idx="14">
                  <c:v>42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Planilha1!$D$42:$D$43</c:f>
              <c:strCache>
                <c:ptCount val="1"/>
                <c:pt idx="0">
                  <c:v>Usuarios por Mês f(x) = x * 30</c:v>
                </c:pt>
              </c:strCache>
            </c:strRef>
          </c:tx>
          <c:marker>
            <c:symbol val="none"/>
          </c:marker>
          <c:val>
            <c:numRef>
              <c:f>Planilha1!$D$44:$D$59</c:f>
              <c:numCache>
                <c:formatCode>General</c:formatCode>
                <c:ptCount val="16"/>
                <c:pt idx="0">
                  <c:v>60</c:v>
                </c:pt>
                <c:pt idx="1">
                  <c:v>90</c:v>
                </c:pt>
                <c:pt idx="2">
                  <c:v>180</c:v>
                </c:pt>
                <c:pt idx="3">
                  <c:v>210</c:v>
                </c:pt>
                <c:pt idx="4">
                  <c:v>60</c:v>
                </c:pt>
                <c:pt idx="5">
                  <c:v>150</c:v>
                </c:pt>
                <c:pt idx="6">
                  <c:v>180</c:v>
                </c:pt>
                <c:pt idx="7">
                  <c:v>180</c:v>
                </c:pt>
                <c:pt idx="8">
                  <c:v>60</c:v>
                </c:pt>
                <c:pt idx="9">
                  <c:v>120</c:v>
                </c:pt>
                <c:pt idx="10">
                  <c:v>90</c:v>
                </c:pt>
                <c:pt idx="11">
                  <c:v>150</c:v>
                </c:pt>
                <c:pt idx="12">
                  <c:v>150</c:v>
                </c:pt>
                <c:pt idx="13">
                  <c:v>30</c:v>
                </c:pt>
                <c:pt idx="14">
                  <c:v>90</c:v>
                </c:pt>
                <c:pt idx="15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Planilha1!$E$42:$E$43</c:f>
              <c:strCache>
                <c:ptCount val="1"/>
                <c:pt idx="0">
                  <c:v>Usuarios por Ano f(x) = x * 365</c:v>
                </c:pt>
              </c:strCache>
            </c:strRef>
          </c:tx>
          <c:marker>
            <c:symbol val="none"/>
          </c:marker>
          <c:val>
            <c:numRef>
              <c:f>Planilha1!$E$44:$E$59</c:f>
              <c:numCache>
                <c:formatCode>General</c:formatCode>
                <c:ptCount val="16"/>
                <c:pt idx="0">
                  <c:v>730</c:v>
                </c:pt>
                <c:pt idx="1">
                  <c:v>2190</c:v>
                </c:pt>
                <c:pt idx="2">
                  <c:v>1825</c:v>
                </c:pt>
                <c:pt idx="3">
                  <c:v>1460</c:v>
                </c:pt>
                <c:pt idx="4">
                  <c:v>730</c:v>
                </c:pt>
                <c:pt idx="5">
                  <c:v>2190</c:v>
                </c:pt>
                <c:pt idx="6">
                  <c:v>1460</c:v>
                </c:pt>
                <c:pt idx="7">
                  <c:v>2190</c:v>
                </c:pt>
                <c:pt idx="8">
                  <c:v>2190</c:v>
                </c:pt>
                <c:pt idx="9">
                  <c:v>730</c:v>
                </c:pt>
                <c:pt idx="10">
                  <c:v>1825</c:v>
                </c:pt>
                <c:pt idx="11">
                  <c:v>1095</c:v>
                </c:pt>
                <c:pt idx="12">
                  <c:v>2190</c:v>
                </c:pt>
                <c:pt idx="13">
                  <c:v>730</c:v>
                </c:pt>
                <c:pt idx="14">
                  <c:v>2555</c:v>
                </c:pt>
                <c:pt idx="15">
                  <c:v>2190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91616"/>
        <c:axId val="190823744"/>
      </c:lineChart>
      <c:catAx>
        <c:axId val="19179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23744"/>
        <c:crosses val="autoZero"/>
        <c:auto val="1"/>
        <c:lblAlgn val="ctr"/>
        <c:lblOffset val="100"/>
        <c:noMultiLvlLbl val="0"/>
      </c:catAx>
      <c:valAx>
        <c:axId val="1908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9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2628900</xdr:colOff>
      <xdr:row>17</xdr:row>
      <xdr:rowOff>351341</xdr:rowOff>
    </xdr:from>
    <xdr:to>
      <xdr:col>12</xdr:col>
      <xdr:colOff>487939</xdr:colOff>
      <xdr:row>30</xdr:row>
      <xdr:rowOff>479281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20102</xdr:colOff>
      <xdr:row>48</xdr:row>
      <xdr:rowOff>22821</xdr:rowOff>
    </xdr:from>
    <xdr:to>
      <xdr:col>7</xdr:col>
      <xdr:colOff>1875004</xdr:colOff>
      <xdr:row>53</xdr:row>
      <xdr:rowOff>245298</xdr:rowOff>
    </xdr:to>
    <xdr:graphicFrame macro="">
      <xdr:nvGraphicFramePr>
        <xdr:cNvPr id="31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10825</xdr:colOff>
      <xdr:row>54</xdr:row>
      <xdr:rowOff>347230</xdr:rowOff>
    </xdr:from>
    <xdr:to>
      <xdr:col>7</xdr:col>
      <xdr:colOff>1868201</xdr:colOff>
      <xdr:row>60</xdr:row>
      <xdr:rowOff>74901</xdr:rowOff>
    </xdr:to>
    <xdr:graphicFrame macro="">
      <xdr:nvGraphicFramePr>
        <xdr:cNvPr id="32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8659</xdr:colOff>
      <xdr:row>61</xdr:row>
      <xdr:rowOff>39830</xdr:rowOff>
    </xdr:from>
    <xdr:to>
      <xdr:col>7</xdr:col>
      <xdr:colOff>1866034</xdr:colOff>
      <xdr:row>66</xdr:row>
      <xdr:rowOff>271893</xdr:rowOff>
    </xdr:to>
    <xdr:graphicFrame macro="">
      <xdr:nvGraphicFramePr>
        <xdr:cNvPr id="33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34636</xdr:colOff>
      <xdr:row>15</xdr:row>
      <xdr:rowOff>5195</xdr:rowOff>
    </xdr:from>
    <xdr:to>
      <xdr:col>7</xdr:col>
      <xdr:colOff>1887682</xdr:colOff>
      <xdr:row>20</xdr:row>
      <xdr:rowOff>237259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17319</xdr:colOff>
      <xdr:row>21</xdr:row>
      <xdr:rowOff>368876</xdr:rowOff>
    </xdr:from>
    <xdr:to>
      <xdr:col>7</xdr:col>
      <xdr:colOff>1870365</xdr:colOff>
      <xdr:row>27</xdr:row>
      <xdr:rowOff>98713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28</xdr:row>
      <xdr:rowOff>39831</xdr:rowOff>
    </xdr:from>
    <xdr:to>
      <xdr:col>7</xdr:col>
      <xdr:colOff>1853046</xdr:colOff>
      <xdr:row>33</xdr:row>
      <xdr:rowOff>271895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2618076</xdr:colOff>
      <xdr:row>50</xdr:row>
      <xdr:rowOff>75115</xdr:rowOff>
    </xdr:from>
    <xdr:to>
      <xdr:col>12</xdr:col>
      <xdr:colOff>142009</xdr:colOff>
      <xdr:row>63</xdr:row>
      <xdr:rowOff>166254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69"/>
  <sheetViews>
    <sheetView tabSelected="1" zoomScale="40" zoomScaleNormal="40" workbookViewId="0">
      <selection activeCell="F7" sqref="F7"/>
    </sheetView>
  </sheetViews>
  <sheetFormatPr defaultColWidth="40.7109375" defaultRowHeight="39.950000000000003" customHeight="1"/>
  <cols>
    <col min="1" max="1" width="7" style="1" customWidth="1"/>
    <col min="2" max="3" width="51" style="1" customWidth="1"/>
    <col min="4" max="4" width="51" style="2" customWidth="1"/>
    <col min="5" max="6" width="60.7109375" style="1" customWidth="1"/>
    <col min="7" max="9" width="40.7109375" style="1" customWidth="1"/>
    <col min="10" max="16384" width="40.7109375" style="1"/>
  </cols>
  <sheetData>
    <row r="1" spans="3:13" ht="39.950000000000003" customHeight="1" thickBot="1"/>
    <row r="2" spans="3:13" ht="39.950000000000003" customHeight="1" thickBot="1">
      <c r="E2" s="49" t="s">
        <v>15</v>
      </c>
      <c r="F2" s="49" t="s">
        <v>17</v>
      </c>
      <c r="G2" s="49" t="s">
        <v>2</v>
      </c>
      <c r="H2" s="49" t="s">
        <v>1</v>
      </c>
    </row>
    <row r="3" spans="3:13" ht="39.950000000000003" customHeight="1" thickBot="1">
      <c r="C3" s="4" t="s">
        <v>8</v>
      </c>
      <c r="E3" s="46" t="s">
        <v>16</v>
      </c>
      <c r="F3" s="47" t="s">
        <v>18</v>
      </c>
      <c r="G3" s="47" t="s">
        <v>3</v>
      </c>
      <c r="H3" s="48" t="s">
        <v>0</v>
      </c>
    </row>
    <row r="4" spans="3:13" ht="39.950000000000003" customHeight="1" thickBot="1">
      <c r="C4" s="3">
        <v>7</v>
      </c>
      <c r="D4" s="1"/>
    </row>
    <row r="5" spans="3:13" ht="39.950000000000003" customHeight="1" thickBot="1">
      <c r="D5" s="1"/>
    </row>
    <row r="6" spans="3:13" ht="39.950000000000003" customHeight="1">
      <c r="C6" s="37" t="s">
        <v>13</v>
      </c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3:13" ht="39.950000000000003" customHeight="1" thickBot="1">
      <c r="C7" s="8"/>
      <c r="D7" s="9"/>
      <c r="E7" s="10"/>
      <c r="F7" s="10"/>
      <c r="G7" s="10"/>
      <c r="H7" s="10"/>
      <c r="I7" s="10"/>
      <c r="J7" s="10"/>
      <c r="K7" s="10"/>
      <c r="L7" s="10"/>
      <c r="M7" s="11"/>
    </row>
    <row r="8" spans="3:13" ht="39.950000000000003" customHeight="1" thickBot="1">
      <c r="C8" s="43" t="s">
        <v>12</v>
      </c>
      <c r="D8" s="44"/>
      <c r="E8" s="45"/>
      <c r="F8" s="10"/>
      <c r="G8" s="21" t="s">
        <v>20</v>
      </c>
      <c r="H8" s="21" t="s">
        <v>19</v>
      </c>
      <c r="I8" s="21" t="s">
        <v>21</v>
      </c>
      <c r="J8" s="21" t="s">
        <v>22</v>
      </c>
      <c r="K8" s="21" t="s">
        <v>23</v>
      </c>
      <c r="L8" s="10"/>
      <c r="M8" s="11"/>
    </row>
    <row r="9" spans="3:13" ht="39.950000000000003" customHeight="1" thickBot="1">
      <c r="C9" s="5" t="s">
        <v>5</v>
      </c>
      <c r="D9" s="5" t="s">
        <v>6</v>
      </c>
      <c r="E9" s="5" t="s">
        <v>7</v>
      </c>
      <c r="F9" s="10"/>
      <c r="G9" s="34" t="s">
        <v>5</v>
      </c>
      <c r="H9" s="35"/>
      <c r="I9" s="35"/>
      <c r="J9" s="35"/>
      <c r="K9" s="36"/>
      <c r="L9" s="10"/>
      <c r="M9" s="11"/>
    </row>
    <row r="10" spans="3:13" ht="39.950000000000003" customHeight="1" thickBot="1">
      <c r="C10" s="32">
        <v>1</v>
      </c>
      <c r="D10" s="32">
        <v>2</v>
      </c>
      <c r="E10" s="32">
        <v>2</v>
      </c>
      <c r="F10" s="10"/>
      <c r="G10" s="22">
        <f>_xlfn.QUARTILE.INC(C10:C25,0)</f>
        <v>1</v>
      </c>
      <c r="H10" s="23">
        <f>_xlfn.QUARTILE.INC(C10:C25,1)</f>
        <v>2</v>
      </c>
      <c r="I10" s="23">
        <f>_xlfn.QUARTILE.INC(C10:C25,2)</f>
        <v>4.5</v>
      </c>
      <c r="J10" s="23">
        <f>_xlfn.QUARTILE.INC(C10:C25,3)</f>
        <v>6</v>
      </c>
      <c r="K10" s="24">
        <f>_xlfn.QUARTILE.INC(C10:C25,4)</f>
        <v>7</v>
      </c>
      <c r="L10" s="10"/>
      <c r="M10" s="11"/>
    </row>
    <row r="11" spans="3:13" ht="39.950000000000003" customHeight="1" thickBot="1">
      <c r="C11" s="6">
        <v>4</v>
      </c>
      <c r="D11" s="6">
        <v>3</v>
      </c>
      <c r="E11" s="6">
        <v>6</v>
      </c>
      <c r="F11" s="10"/>
      <c r="G11" s="34" t="s">
        <v>6</v>
      </c>
      <c r="H11" s="35"/>
      <c r="I11" s="35"/>
      <c r="J11" s="35"/>
      <c r="K11" s="36"/>
      <c r="L11" s="10"/>
      <c r="M11" s="11"/>
    </row>
    <row r="12" spans="3:13" ht="39.950000000000003" customHeight="1" thickBot="1">
      <c r="C12" s="6">
        <v>4</v>
      </c>
      <c r="D12" s="6">
        <v>6</v>
      </c>
      <c r="E12" s="6">
        <v>5</v>
      </c>
      <c r="F12" s="10"/>
      <c r="G12" s="22">
        <f>_xlfn.QUARTILE.INC(D10:D25,0)</f>
        <v>1</v>
      </c>
      <c r="H12" s="23">
        <f>_xlfn.QUARTILE.INC(D10:D25,1)</f>
        <v>2.75</v>
      </c>
      <c r="I12" s="23">
        <f>_xlfn.QUARTILE.INC(D10:D25,2)</f>
        <v>4.5</v>
      </c>
      <c r="J12" s="23">
        <f>_xlfn.QUARTILE.INC(D10:D25,3)</f>
        <v>5.25</v>
      </c>
      <c r="K12" s="24">
        <f>_xlfn.QUARTILE.INC(D10:D25,4)</f>
        <v>7</v>
      </c>
      <c r="L12" s="10"/>
      <c r="M12" s="11"/>
    </row>
    <row r="13" spans="3:13" ht="39.950000000000003" customHeight="1" thickBot="1">
      <c r="C13" s="6">
        <v>5</v>
      </c>
      <c r="D13" s="6">
        <v>7</v>
      </c>
      <c r="E13" s="6">
        <v>4</v>
      </c>
      <c r="F13" s="10"/>
      <c r="G13" s="34" t="s">
        <v>7</v>
      </c>
      <c r="H13" s="35"/>
      <c r="I13" s="35"/>
      <c r="J13" s="35"/>
      <c r="K13" s="36"/>
      <c r="L13" s="10"/>
      <c r="M13" s="11"/>
    </row>
    <row r="14" spans="3:13" ht="39.950000000000003" customHeight="1" thickBot="1">
      <c r="C14" s="6">
        <v>2</v>
      </c>
      <c r="D14" s="6">
        <v>2</v>
      </c>
      <c r="E14" s="6">
        <v>2</v>
      </c>
      <c r="F14" s="10"/>
      <c r="G14" s="25">
        <f>_xlfn.QUARTILE.INC(E10:E25,0)</f>
        <v>2</v>
      </c>
      <c r="H14" s="26">
        <f>_xlfn.QUARTILE.INC(E10:E25,1)</f>
        <v>2.75</v>
      </c>
      <c r="I14" s="26">
        <f>_xlfn.QUARTILE.INC(E10:E25,2)</f>
        <v>5</v>
      </c>
      <c r="J14" s="26">
        <f>_xlfn.QUARTILE.INC(E10:E25,3)</f>
        <v>6</v>
      </c>
      <c r="K14" s="27">
        <f>_xlfn.QUARTILE.INC(E10:E25,4)</f>
        <v>7</v>
      </c>
      <c r="L14" s="10"/>
      <c r="M14" s="11"/>
    </row>
    <row r="15" spans="3:13" ht="39.950000000000003" customHeight="1">
      <c r="C15" s="6">
        <v>6</v>
      </c>
      <c r="D15" s="6">
        <v>5</v>
      </c>
      <c r="E15" s="6">
        <v>6</v>
      </c>
      <c r="F15" s="10"/>
      <c r="G15" s="10"/>
      <c r="H15" s="10"/>
      <c r="I15" s="10"/>
      <c r="J15" s="10"/>
      <c r="K15" s="10"/>
      <c r="L15" s="10"/>
      <c r="M15" s="11"/>
    </row>
    <row r="16" spans="3:13" ht="39.950000000000003" customHeight="1">
      <c r="C16" s="6">
        <v>7</v>
      </c>
      <c r="D16" s="6">
        <v>6</v>
      </c>
      <c r="E16" s="6">
        <v>4</v>
      </c>
      <c r="F16" s="10"/>
      <c r="G16" s="10"/>
      <c r="H16" s="10"/>
      <c r="I16" s="10"/>
      <c r="J16" s="10"/>
      <c r="K16" s="10"/>
      <c r="L16" s="10"/>
      <c r="M16" s="11"/>
    </row>
    <row r="17" spans="3:13" ht="39.950000000000003" customHeight="1">
      <c r="C17" s="6">
        <v>2</v>
      </c>
      <c r="D17" s="6">
        <v>6</v>
      </c>
      <c r="E17" s="6">
        <v>6</v>
      </c>
      <c r="F17" s="10"/>
      <c r="G17" s="10"/>
      <c r="H17" s="10"/>
      <c r="I17" s="10"/>
      <c r="J17" s="10"/>
      <c r="K17" s="10"/>
      <c r="L17" s="10"/>
      <c r="M17" s="11"/>
    </row>
    <row r="18" spans="3:13" ht="39.950000000000003" customHeight="1">
      <c r="C18" s="6">
        <v>5</v>
      </c>
      <c r="D18" s="6">
        <v>2</v>
      </c>
      <c r="E18" s="6">
        <v>6</v>
      </c>
      <c r="F18" s="10"/>
      <c r="G18" s="10"/>
      <c r="H18" s="10"/>
      <c r="I18" s="10"/>
      <c r="J18" s="10"/>
      <c r="K18" s="10"/>
      <c r="L18" s="10"/>
      <c r="M18" s="11"/>
    </row>
    <row r="19" spans="3:13" ht="39.950000000000003" customHeight="1">
      <c r="C19" s="6">
        <v>4</v>
      </c>
      <c r="D19" s="6">
        <v>4</v>
      </c>
      <c r="E19" s="6">
        <v>2</v>
      </c>
      <c r="F19" s="10"/>
      <c r="G19" s="10"/>
      <c r="H19" s="10"/>
      <c r="I19" s="10"/>
      <c r="J19" s="10"/>
      <c r="K19" s="10"/>
      <c r="L19" s="10"/>
      <c r="M19" s="11"/>
    </row>
    <row r="20" spans="3:13" ht="39.950000000000003" customHeight="1">
      <c r="C20" s="6">
        <v>1</v>
      </c>
      <c r="D20" s="6">
        <v>3</v>
      </c>
      <c r="E20" s="6">
        <v>5</v>
      </c>
      <c r="F20" s="10"/>
      <c r="G20" s="10"/>
      <c r="H20" s="10"/>
      <c r="I20" s="10"/>
      <c r="J20" s="10"/>
      <c r="K20" s="10"/>
      <c r="L20" s="10"/>
      <c r="M20" s="11"/>
    </row>
    <row r="21" spans="3:13" ht="39.950000000000003" customHeight="1">
      <c r="C21" s="6">
        <v>2</v>
      </c>
      <c r="D21" s="6">
        <v>5</v>
      </c>
      <c r="E21" s="6">
        <v>3</v>
      </c>
      <c r="F21" s="10"/>
      <c r="G21" s="10"/>
      <c r="H21" s="10"/>
      <c r="I21" s="10"/>
      <c r="J21" s="10"/>
      <c r="K21" s="10"/>
      <c r="L21" s="10"/>
      <c r="M21" s="11"/>
    </row>
    <row r="22" spans="3:13" ht="39.950000000000003" customHeight="1">
      <c r="C22" s="6">
        <v>6</v>
      </c>
      <c r="D22" s="6">
        <v>5</v>
      </c>
      <c r="E22" s="6">
        <v>6</v>
      </c>
      <c r="F22" s="10"/>
      <c r="G22" s="10"/>
      <c r="H22" s="10"/>
      <c r="I22" s="10"/>
      <c r="J22" s="10"/>
      <c r="K22" s="10"/>
      <c r="L22" s="10"/>
      <c r="M22" s="11"/>
    </row>
    <row r="23" spans="3:13" ht="39.950000000000003" customHeight="1">
      <c r="C23" s="6">
        <v>7</v>
      </c>
      <c r="D23" s="6">
        <v>1</v>
      </c>
      <c r="E23" s="6">
        <v>2</v>
      </c>
      <c r="F23" s="10"/>
      <c r="G23" s="10"/>
      <c r="H23" s="10"/>
      <c r="I23" s="10"/>
      <c r="J23" s="10"/>
      <c r="K23" s="10"/>
      <c r="L23" s="10"/>
      <c r="M23" s="11"/>
    </row>
    <row r="24" spans="3:13" ht="39.950000000000003" customHeight="1">
      <c r="C24" s="6">
        <v>6</v>
      </c>
      <c r="D24" s="6">
        <v>3</v>
      </c>
      <c r="E24" s="6">
        <v>7</v>
      </c>
      <c r="F24" s="10"/>
      <c r="G24" s="10"/>
      <c r="H24" s="10"/>
      <c r="I24" s="10"/>
      <c r="J24" s="10"/>
      <c r="K24" s="10"/>
      <c r="L24" s="10"/>
      <c r="M24" s="11"/>
    </row>
    <row r="25" spans="3:13" ht="39.950000000000003" customHeight="1" thickBot="1">
      <c r="C25" s="7">
        <v>6</v>
      </c>
      <c r="D25" s="7">
        <v>5</v>
      </c>
      <c r="E25" s="7">
        <v>6</v>
      </c>
      <c r="F25" s="10"/>
      <c r="G25" s="10"/>
      <c r="H25" s="10"/>
      <c r="I25" s="10"/>
      <c r="J25" s="10"/>
      <c r="K25" s="10"/>
      <c r="L25" s="10"/>
      <c r="M25" s="11"/>
    </row>
    <row r="26" spans="3:13" ht="39.950000000000003" customHeight="1">
      <c r="C26" s="8"/>
      <c r="D26" s="9"/>
      <c r="E26" s="10"/>
      <c r="F26" s="10"/>
      <c r="G26" s="10"/>
      <c r="H26" s="10"/>
      <c r="I26" s="10"/>
      <c r="J26" s="10"/>
      <c r="K26" s="10"/>
      <c r="L26" s="10"/>
      <c r="M26" s="11"/>
    </row>
    <row r="27" spans="3:13" ht="39.950000000000003" customHeight="1">
      <c r="C27" s="8"/>
      <c r="D27" s="9"/>
      <c r="E27" s="10"/>
      <c r="F27" s="10"/>
      <c r="G27" s="10"/>
      <c r="H27" s="10"/>
      <c r="I27" s="10"/>
      <c r="J27" s="10"/>
      <c r="K27" s="10"/>
      <c r="L27" s="10"/>
      <c r="M27" s="11"/>
    </row>
    <row r="28" spans="3:13" ht="39.950000000000003" customHeight="1">
      <c r="C28" s="8"/>
      <c r="D28" s="9"/>
      <c r="E28" s="10"/>
      <c r="F28" s="10"/>
      <c r="G28" s="10"/>
      <c r="H28" s="10"/>
      <c r="I28" s="10"/>
      <c r="J28" s="10"/>
      <c r="K28" s="10"/>
      <c r="L28" s="10"/>
      <c r="M28" s="11"/>
    </row>
    <row r="29" spans="3:13" ht="39.950000000000003" customHeight="1">
      <c r="C29" s="8"/>
      <c r="D29" s="9"/>
      <c r="E29" s="10"/>
      <c r="F29" s="10"/>
      <c r="G29" s="10"/>
      <c r="H29" s="10"/>
      <c r="I29" s="10"/>
      <c r="J29" s="10"/>
      <c r="K29" s="10"/>
      <c r="L29" s="10"/>
      <c r="M29" s="11"/>
    </row>
    <row r="30" spans="3:13" ht="39.950000000000003" customHeight="1">
      <c r="C30" s="8"/>
      <c r="D30" s="9"/>
      <c r="E30" s="10"/>
      <c r="F30" s="10"/>
      <c r="G30" s="10"/>
      <c r="H30" s="10"/>
      <c r="I30" s="10"/>
      <c r="J30" s="10"/>
      <c r="K30" s="10"/>
      <c r="L30" s="10"/>
      <c r="M30" s="11"/>
    </row>
    <row r="31" spans="3:13" ht="39.950000000000003" customHeight="1">
      <c r="C31" s="8"/>
      <c r="D31" s="9"/>
      <c r="E31" s="10"/>
      <c r="F31" s="10"/>
      <c r="G31" s="10"/>
      <c r="H31" s="10"/>
      <c r="I31" s="10"/>
      <c r="J31" s="10"/>
      <c r="K31" s="10"/>
      <c r="L31" s="10"/>
      <c r="M31" s="11"/>
    </row>
    <row r="32" spans="3:13" ht="39.950000000000003" customHeight="1">
      <c r="C32" s="8"/>
      <c r="D32" s="9"/>
      <c r="E32" s="10"/>
      <c r="F32" s="10"/>
      <c r="G32" s="10"/>
      <c r="H32" s="10"/>
      <c r="I32" s="10"/>
      <c r="J32" s="10"/>
      <c r="K32" s="10"/>
      <c r="L32" s="10"/>
      <c r="M32" s="11"/>
    </row>
    <row r="33" spans="3:13" ht="39.950000000000003" customHeight="1">
      <c r="C33" s="8"/>
      <c r="D33" s="9"/>
      <c r="E33" s="10"/>
      <c r="F33" s="10"/>
      <c r="G33" s="10"/>
      <c r="H33" s="10"/>
      <c r="I33" s="10"/>
      <c r="J33" s="10"/>
      <c r="K33" s="10"/>
      <c r="L33" s="10"/>
      <c r="M33" s="11"/>
    </row>
    <row r="34" spans="3:13" ht="39.950000000000003" customHeight="1" thickBot="1">
      <c r="C34" s="31"/>
      <c r="D34" s="28"/>
      <c r="E34" s="29"/>
      <c r="F34" s="29"/>
      <c r="G34" s="29"/>
      <c r="H34" s="29"/>
      <c r="I34" s="29"/>
      <c r="J34" s="29"/>
      <c r="K34" s="29"/>
      <c r="L34" s="29"/>
      <c r="M34" s="30"/>
    </row>
    <row r="35" spans="3:13" ht="39.950000000000003" customHeight="1" thickBot="1">
      <c r="C35" s="31"/>
      <c r="D35" s="28"/>
      <c r="E35" s="29"/>
      <c r="F35" s="29"/>
      <c r="G35" s="29"/>
      <c r="H35" s="29"/>
      <c r="I35" s="29"/>
      <c r="J35" s="29"/>
      <c r="K35" s="29"/>
      <c r="L35" s="29"/>
      <c r="M35" s="30"/>
    </row>
    <row r="36" spans="3:13" ht="39.950000000000003" customHeight="1" thickBot="1">
      <c r="C36" s="14"/>
      <c r="D36" s="15"/>
      <c r="E36" s="12"/>
      <c r="F36" s="12"/>
      <c r="G36" s="12"/>
      <c r="H36" s="12"/>
      <c r="I36" s="12"/>
      <c r="J36" s="12"/>
      <c r="K36" s="12"/>
      <c r="L36" s="12"/>
      <c r="M36" s="13"/>
    </row>
    <row r="38" spans="3:13" ht="39.950000000000003" customHeight="1" thickBot="1"/>
    <row r="39" spans="3:13" ht="39.950000000000003" customHeight="1">
      <c r="C39" s="37" t="s">
        <v>14</v>
      </c>
      <c r="D39" s="38"/>
      <c r="E39" s="38"/>
      <c r="F39" s="38"/>
      <c r="G39" s="38"/>
      <c r="H39" s="38"/>
      <c r="I39" s="38"/>
      <c r="J39" s="38"/>
      <c r="K39" s="38"/>
      <c r="L39" s="38"/>
      <c r="M39" s="39"/>
    </row>
    <row r="40" spans="3:13" ht="39.950000000000003" customHeight="1" thickBot="1">
      <c r="C40" s="8"/>
      <c r="D40" s="9"/>
      <c r="E40" s="10"/>
      <c r="F40" s="10"/>
      <c r="G40" s="10"/>
      <c r="H40" s="10"/>
      <c r="I40" s="10"/>
      <c r="J40" s="10"/>
      <c r="K40" s="10"/>
      <c r="L40" s="10"/>
      <c r="M40" s="11"/>
    </row>
    <row r="41" spans="3:13" ht="39.950000000000003" customHeight="1" thickBot="1">
      <c r="C41" s="40" t="s">
        <v>4</v>
      </c>
      <c r="D41" s="41"/>
      <c r="E41" s="42"/>
      <c r="F41" s="10"/>
      <c r="G41" s="21" t="s">
        <v>20</v>
      </c>
      <c r="H41" s="21" t="s">
        <v>19</v>
      </c>
      <c r="I41" s="21" t="s">
        <v>21</v>
      </c>
      <c r="J41" s="21" t="s">
        <v>22</v>
      </c>
      <c r="K41" s="21" t="s">
        <v>23</v>
      </c>
      <c r="L41" s="10"/>
      <c r="M41" s="11"/>
    </row>
    <row r="42" spans="3:13" ht="39.950000000000003" customHeight="1" thickBot="1">
      <c r="C42" s="5" t="s">
        <v>5</v>
      </c>
      <c r="D42" s="5" t="s">
        <v>6</v>
      </c>
      <c r="E42" s="5" t="s">
        <v>7</v>
      </c>
      <c r="F42" s="10"/>
      <c r="G42" s="34" t="s">
        <v>5</v>
      </c>
      <c r="H42" s="35"/>
      <c r="I42" s="35"/>
      <c r="J42" s="35"/>
      <c r="K42" s="36"/>
      <c r="L42" s="10"/>
      <c r="M42" s="11"/>
    </row>
    <row r="43" spans="3:13" ht="39.950000000000003" customHeight="1" thickBot="1">
      <c r="C43" s="20" t="s">
        <v>9</v>
      </c>
      <c r="D43" s="19" t="s">
        <v>10</v>
      </c>
      <c r="E43" s="18" t="s">
        <v>11</v>
      </c>
      <c r="F43" s="10"/>
      <c r="G43" s="22">
        <f>_xlfn.QUARTILE.INC(C44:C59,0)</f>
        <v>7</v>
      </c>
      <c r="H43" s="23">
        <f>_xlfn.QUARTILE.INC(C44:C59,1)</f>
        <v>14</v>
      </c>
      <c r="I43" s="23">
        <f>_xlfn.QUARTILE.INC(C44:C59,2)</f>
        <v>31.5</v>
      </c>
      <c r="J43" s="23">
        <f>_xlfn.QUARTILE.INC(C44:C59,3)</f>
        <v>42</v>
      </c>
      <c r="K43" s="24">
        <f>_xlfn.QUARTILE.INC(C44:C59,4)</f>
        <v>49</v>
      </c>
      <c r="L43" s="10"/>
      <c r="M43" s="11"/>
    </row>
    <row r="44" spans="3:13" ht="39.950000000000003" customHeight="1" thickBot="1">
      <c r="C44" s="33">
        <f t="shared" ref="C44:C59" si="0">C10 * 7</f>
        <v>7</v>
      </c>
      <c r="D44" s="33">
        <f t="shared" ref="D44:D59" si="1">D10 * 30</f>
        <v>60</v>
      </c>
      <c r="E44" s="33">
        <f t="shared" ref="E44:E59" si="2">E10 * 365</f>
        <v>730</v>
      </c>
      <c r="F44" s="10"/>
      <c r="G44" s="34" t="s">
        <v>6</v>
      </c>
      <c r="H44" s="35"/>
      <c r="I44" s="35"/>
      <c r="J44" s="35"/>
      <c r="K44" s="36"/>
      <c r="L44" s="10"/>
      <c r="M44" s="11"/>
    </row>
    <row r="45" spans="3:13" ht="39.950000000000003" customHeight="1" thickBot="1">
      <c r="C45" s="16">
        <f t="shared" si="0"/>
        <v>28</v>
      </c>
      <c r="D45" s="16">
        <f t="shared" si="1"/>
        <v>90</v>
      </c>
      <c r="E45" s="16">
        <f t="shared" si="2"/>
        <v>2190</v>
      </c>
      <c r="F45" s="10"/>
      <c r="G45" s="22">
        <f>_xlfn.QUARTILE.INC(D44:D59,0)</f>
        <v>30</v>
      </c>
      <c r="H45" s="23">
        <f>_xlfn.QUARTILE.INC(D44:D59,1)</f>
        <v>82.5</v>
      </c>
      <c r="I45" s="23">
        <f>_xlfn.QUARTILE.INC(D44:D59,2)</f>
        <v>135</v>
      </c>
      <c r="J45" s="23">
        <f>_xlfn.QUARTILE.INC(D44:D59,3)</f>
        <v>157.5</v>
      </c>
      <c r="K45" s="24">
        <f>_xlfn.QUARTILE.INC(D44:D59,4)</f>
        <v>210</v>
      </c>
      <c r="L45" s="10"/>
      <c r="M45" s="11"/>
    </row>
    <row r="46" spans="3:13" ht="39.950000000000003" customHeight="1" thickBot="1">
      <c r="C46" s="16">
        <f t="shared" si="0"/>
        <v>28</v>
      </c>
      <c r="D46" s="16">
        <f t="shared" si="1"/>
        <v>180</v>
      </c>
      <c r="E46" s="16">
        <f t="shared" si="2"/>
        <v>1825</v>
      </c>
      <c r="F46" s="10"/>
      <c r="G46" s="34" t="s">
        <v>7</v>
      </c>
      <c r="H46" s="35"/>
      <c r="I46" s="35"/>
      <c r="J46" s="35"/>
      <c r="K46" s="36"/>
      <c r="L46" s="10"/>
      <c r="M46" s="11"/>
    </row>
    <row r="47" spans="3:13" ht="39.950000000000003" customHeight="1" thickBot="1">
      <c r="C47" s="16">
        <f t="shared" si="0"/>
        <v>35</v>
      </c>
      <c r="D47" s="16">
        <f t="shared" si="1"/>
        <v>210</v>
      </c>
      <c r="E47" s="16">
        <f t="shared" si="2"/>
        <v>1460</v>
      </c>
      <c r="F47" s="10"/>
      <c r="G47" s="25">
        <f>_xlfn.QUARTILE.INC(E44:E59,0)</f>
        <v>730</v>
      </c>
      <c r="H47" s="26">
        <f>_xlfn.QUARTILE.INC(E44:E59,1)</f>
        <v>1003.75</v>
      </c>
      <c r="I47" s="26">
        <f>_xlfn.QUARTILE.INC(E44:E59,2)</f>
        <v>1825</v>
      </c>
      <c r="J47" s="26">
        <f>_xlfn.QUARTILE.INC(E44:E59,3)</f>
        <v>2190</v>
      </c>
      <c r="K47" s="27">
        <f>_xlfn.QUARTILE.INC(E44:E59,4)</f>
        <v>2555</v>
      </c>
      <c r="L47" s="10"/>
      <c r="M47" s="11"/>
    </row>
    <row r="48" spans="3:13" ht="39.950000000000003" customHeight="1">
      <c r="C48" s="16">
        <f t="shared" si="0"/>
        <v>14</v>
      </c>
      <c r="D48" s="16">
        <f t="shared" si="1"/>
        <v>60</v>
      </c>
      <c r="E48" s="16">
        <f t="shared" si="2"/>
        <v>730</v>
      </c>
      <c r="F48" s="10"/>
      <c r="G48" s="10"/>
      <c r="H48" s="10"/>
      <c r="I48" s="10"/>
      <c r="J48" s="10"/>
      <c r="K48" s="10"/>
      <c r="L48" s="10"/>
      <c r="M48" s="11"/>
    </row>
    <row r="49" spans="3:13" ht="39.950000000000003" customHeight="1">
      <c r="C49" s="16">
        <f t="shared" si="0"/>
        <v>42</v>
      </c>
      <c r="D49" s="16">
        <f t="shared" si="1"/>
        <v>150</v>
      </c>
      <c r="E49" s="16">
        <f t="shared" si="2"/>
        <v>2190</v>
      </c>
      <c r="F49" s="10"/>
      <c r="G49" s="10"/>
      <c r="H49" s="10"/>
      <c r="I49" s="10"/>
      <c r="J49" s="10"/>
      <c r="K49" s="10"/>
      <c r="L49" s="10"/>
      <c r="M49" s="11"/>
    </row>
    <row r="50" spans="3:13" ht="39.950000000000003" customHeight="1">
      <c r="C50" s="16">
        <f t="shared" si="0"/>
        <v>49</v>
      </c>
      <c r="D50" s="16">
        <f t="shared" si="1"/>
        <v>180</v>
      </c>
      <c r="E50" s="16">
        <f t="shared" si="2"/>
        <v>1460</v>
      </c>
      <c r="F50" s="10"/>
      <c r="G50" s="10"/>
      <c r="H50" s="10"/>
      <c r="I50" s="10"/>
      <c r="J50" s="10"/>
      <c r="K50" s="10"/>
      <c r="L50" s="10"/>
      <c r="M50" s="11"/>
    </row>
    <row r="51" spans="3:13" ht="39.950000000000003" customHeight="1">
      <c r="C51" s="16">
        <f t="shared" si="0"/>
        <v>14</v>
      </c>
      <c r="D51" s="16">
        <f t="shared" si="1"/>
        <v>180</v>
      </c>
      <c r="E51" s="16">
        <f t="shared" si="2"/>
        <v>2190</v>
      </c>
      <c r="F51" s="10"/>
      <c r="G51" s="10"/>
      <c r="H51" s="10"/>
      <c r="I51" s="10"/>
      <c r="J51" s="10"/>
      <c r="K51" s="10"/>
      <c r="L51" s="10"/>
      <c r="M51" s="11"/>
    </row>
    <row r="52" spans="3:13" ht="39.950000000000003" customHeight="1">
      <c r="C52" s="16">
        <f t="shared" si="0"/>
        <v>35</v>
      </c>
      <c r="D52" s="16">
        <f t="shared" si="1"/>
        <v>60</v>
      </c>
      <c r="E52" s="16">
        <f t="shared" si="2"/>
        <v>2190</v>
      </c>
      <c r="F52" s="10"/>
      <c r="G52" s="10"/>
      <c r="H52" s="10"/>
      <c r="I52" s="10"/>
      <c r="J52" s="10"/>
      <c r="K52" s="10"/>
      <c r="L52" s="10"/>
      <c r="M52" s="11"/>
    </row>
    <row r="53" spans="3:13" ht="39.950000000000003" customHeight="1">
      <c r="C53" s="16">
        <f t="shared" si="0"/>
        <v>28</v>
      </c>
      <c r="D53" s="16">
        <f t="shared" si="1"/>
        <v>120</v>
      </c>
      <c r="E53" s="16">
        <f t="shared" si="2"/>
        <v>730</v>
      </c>
      <c r="F53" s="10"/>
      <c r="G53" s="10"/>
      <c r="H53" s="10"/>
      <c r="I53" s="10"/>
      <c r="J53" s="10"/>
      <c r="K53" s="10"/>
      <c r="L53" s="10"/>
      <c r="M53" s="11"/>
    </row>
    <row r="54" spans="3:13" ht="39.950000000000003" customHeight="1">
      <c r="C54" s="16">
        <f t="shared" si="0"/>
        <v>7</v>
      </c>
      <c r="D54" s="16">
        <f t="shared" si="1"/>
        <v>90</v>
      </c>
      <c r="E54" s="16">
        <f t="shared" si="2"/>
        <v>1825</v>
      </c>
      <c r="F54" s="10"/>
      <c r="G54" s="10"/>
      <c r="H54" s="10"/>
      <c r="I54" s="10"/>
      <c r="J54" s="10"/>
      <c r="K54" s="10"/>
      <c r="L54" s="10"/>
      <c r="M54" s="11"/>
    </row>
    <row r="55" spans="3:13" ht="39.950000000000003" customHeight="1">
      <c r="C55" s="16">
        <f t="shared" si="0"/>
        <v>14</v>
      </c>
      <c r="D55" s="16">
        <f t="shared" si="1"/>
        <v>150</v>
      </c>
      <c r="E55" s="16">
        <f t="shared" si="2"/>
        <v>1095</v>
      </c>
      <c r="F55" s="10"/>
      <c r="G55" s="10"/>
      <c r="H55" s="10"/>
      <c r="I55" s="10"/>
      <c r="J55" s="10"/>
      <c r="K55" s="10"/>
      <c r="L55" s="10"/>
      <c r="M55" s="11"/>
    </row>
    <row r="56" spans="3:13" ht="39.950000000000003" customHeight="1">
      <c r="C56" s="16">
        <f t="shared" si="0"/>
        <v>42</v>
      </c>
      <c r="D56" s="16">
        <f t="shared" si="1"/>
        <v>150</v>
      </c>
      <c r="E56" s="16">
        <f t="shared" si="2"/>
        <v>2190</v>
      </c>
      <c r="F56" s="10"/>
      <c r="G56" s="10"/>
      <c r="H56" s="10"/>
      <c r="I56" s="10"/>
      <c r="J56" s="10"/>
      <c r="K56" s="10"/>
      <c r="L56" s="10"/>
      <c r="M56" s="11"/>
    </row>
    <row r="57" spans="3:13" ht="39.950000000000003" customHeight="1">
      <c r="C57" s="16">
        <f t="shared" si="0"/>
        <v>49</v>
      </c>
      <c r="D57" s="16">
        <f t="shared" si="1"/>
        <v>30</v>
      </c>
      <c r="E57" s="16">
        <f t="shared" si="2"/>
        <v>730</v>
      </c>
      <c r="F57" s="10"/>
      <c r="G57" s="10"/>
      <c r="H57" s="10"/>
      <c r="I57" s="10"/>
      <c r="J57" s="10"/>
      <c r="K57" s="10"/>
      <c r="L57" s="10"/>
      <c r="M57" s="11"/>
    </row>
    <row r="58" spans="3:13" ht="39.950000000000003" customHeight="1">
      <c r="C58" s="16">
        <f t="shared" si="0"/>
        <v>42</v>
      </c>
      <c r="D58" s="16">
        <f t="shared" si="1"/>
        <v>90</v>
      </c>
      <c r="E58" s="16">
        <f t="shared" si="2"/>
        <v>2555</v>
      </c>
      <c r="F58" s="10"/>
      <c r="G58" s="10"/>
      <c r="H58" s="10"/>
      <c r="I58" s="10"/>
      <c r="J58" s="10"/>
      <c r="K58" s="10"/>
      <c r="L58" s="10"/>
      <c r="M58" s="11"/>
    </row>
    <row r="59" spans="3:13" ht="39.950000000000003" customHeight="1" thickBot="1">
      <c r="C59" s="17">
        <f t="shared" si="0"/>
        <v>42</v>
      </c>
      <c r="D59" s="17">
        <f t="shared" si="1"/>
        <v>150</v>
      </c>
      <c r="E59" s="17">
        <f t="shared" si="2"/>
        <v>2190</v>
      </c>
      <c r="F59" s="10"/>
      <c r="G59" s="10"/>
      <c r="H59" s="10"/>
      <c r="I59" s="10"/>
      <c r="J59" s="10"/>
      <c r="K59" s="10"/>
      <c r="L59" s="10"/>
      <c r="M59" s="11"/>
    </row>
    <row r="60" spans="3:13" ht="39.950000000000003" customHeight="1">
      <c r="C60" s="8"/>
      <c r="D60" s="9"/>
      <c r="E60" s="10"/>
      <c r="F60" s="10"/>
      <c r="G60" s="10"/>
      <c r="H60" s="10"/>
      <c r="I60" s="10"/>
      <c r="J60" s="10"/>
      <c r="K60" s="10"/>
      <c r="L60" s="10"/>
      <c r="M60" s="11"/>
    </row>
    <row r="61" spans="3:13" ht="39.950000000000003" customHeight="1">
      <c r="C61" s="8"/>
      <c r="D61" s="9"/>
      <c r="E61" s="10"/>
      <c r="F61" s="10"/>
      <c r="G61" s="10"/>
      <c r="H61" s="10"/>
      <c r="I61" s="10"/>
      <c r="J61" s="10"/>
      <c r="K61" s="10"/>
      <c r="L61" s="10"/>
      <c r="M61" s="11"/>
    </row>
    <row r="62" spans="3:13" ht="39.950000000000003" customHeight="1">
      <c r="C62" s="8"/>
      <c r="D62" s="9"/>
      <c r="E62" s="10"/>
      <c r="F62" s="10"/>
      <c r="G62" s="10"/>
      <c r="H62" s="10"/>
      <c r="I62" s="10"/>
      <c r="J62" s="10"/>
      <c r="K62" s="10"/>
      <c r="L62" s="10"/>
      <c r="M62" s="11"/>
    </row>
    <row r="63" spans="3:13" ht="39.950000000000003" customHeight="1">
      <c r="C63" s="8"/>
      <c r="D63" s="9"/>
      <c r="E63" s="10"/>
      <c r="F63" s="10"/>
      <c r="G63" s="10"/>
      <c r="H63" s="10"/>
      <c r="I63" s="10"/>
      <c r="J63" s="10"/>
      <c r="K63" s="10"/>
      <c r="L63" s="10"/>
      <c r="M63" s="11"/>
    </row>
    <row r="64" spans="3:13" ht="39.950000000000003" customHeight="1">
      <c r="C64" s="8"/>
      <c r="D64" s="9"/>
      <c r="E64" s="10"/>
      <c r="F64" s="10"/>
      <c r="G64" s="10"/>
      <c r="H64" s="10"/>
      <c r="I64" s="10"/>
      <c r="J64" s="10"/>
      <c r="K64" s="10"/>
      <c r="L64" s="10"/>
      <c r="M64" s="11"/>
    </row>
    <row r="65" spans="3:13" ht="39.950000000000003" customHeight="1">
      <c r="C65" s="8"/>
      <c r="D65" s="9"/>
      <c r="E65" s="10"/>
      <c r="F65" s="10"/>
      <c r="G65" s="10"/>
      <c r="H65" s="10"/>
      <c r="I65" s="10"/>
      <c r="J65" s="10"/>
      <c r="K65" s="10"/>
      <c r="L65" s="10"/>
      <c r="M65" s="11"/>
    </row>
    <row r="66" spans="3:13" ht="39.950000000000003" customHeight="1">
      <c r="C66" s="8"/>
      <c r="D66" s="9"/>
      <c r="E66" s="10"/>
      <c r="F66" s="10"/>
      <c r="G66" s="10"/>
      <c r="H66" s="10"/>
      <c r="I66" s="10"/>
      <c r="J66" s="10"/>
      <c r="K66" s="10"/>
      <c r="L66" s="10"/>
      <c r="M66" s="11"/>
    </row>
    <row r="67" spans="3:13" ht="39.950000000000003" customHeight="1">
      <c r="C67" s="8"/>
      <c r="D67" s="9"/>
      <c r="E67" s="10"/>
      <c r="F67" s="10"/>
      <c r="G67" s="10"/>
      <c r="H67" s="10"/>
      <c r="I67" s="10"/>
      <c r="J67" s="10"/>
      <c r="K67" s="10"/>
      <c r="L67" s="10"/>
      <c r="M67" s="11"/>
    </row>
    <row r="68" spans="3:13" ht="39.950000000000003" customHeight="1">
      <c r="C68" s="8"/>
      <c r="D68" s="9"/>
      <c r="E68" s="10"/>
      <c r="F68" s="10"/>
      <c r="G68" s="10"/>
      <c r="H68" s="10"/>
      <c r="I68" s="10"/>
      <c r="J68" s="10"/>
      <c r="K68" s="10"/>
      <c r="L68" s="10"/>
      <c r="M68" s="11"/>
    </row>
    <row r="69" spans="3:13" ht="39.950000000000003" customHeight="1" thickBot="1">
      <c r="C69" s="14"/>
      <c r="D69" s="15"/>
      <c r="E69" s="12"/>
      <c r="F69" s="12"/>
      <c r="G69" s="12"/>
      <c r="H69" s="12"/>
      <c r="I69" s="12"/>
      <c r="J69" s="12"/>
      <c r="K69" s="12"/>
      <c r="L69" s="12"/>
      <c r="M69" s="13"/>
    </row>
  </sheetData>
  <mergeCells count="10">
    <mergeCell ref="C8:E8"/>
    <mergeCell ref="G9:K9"/>
    <mergeCell ref="G11:K11"/>
    <mergeCell ref="G13:K13"/>
    <mergeCell ref="C6:M6"/>
    <mergeCell ref="G42:K42"/>
    <mergeCell ref="G44:K44"/>
    <mergeCell ref="G46:K46"/>
    <mergeCell ref="C39:M39"/>
    <mergeCell ref="C41:E4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2021-05-26T01:37:40Z</dcterms:modified>
</cp:coreProperties>
</file>