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dbd0c70ab88db5/Desktop/Database/"/>
    </mc:Choice>
  </mc:AlternateContent>
  <xr:revisionPtr revIDLastSave="641" documentId="8_{0CB2E85E-FC1A-4442-80BE-46824C96103D}" xr6:coauthVersionLast="47" xr6:coauthVersionMax="47" xr10:uidLastSave="{9764F449-E5D9-4407-AC3B-03D26F8A2FE2}"/>
  <bookViews>
    <workbookView xWindow="-120" yWindow="-120" windowWidth="29040" windowHeight="15840" xr2:uid="{21F4BEBF-8ED5-4006-AB67-1529AD333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7" i="1" s="1"/>
  <c r="Y8" i="1" s="1"/>
  <c r="Y9" i="1" s="1"/>
  <c r="Y10" i="1" s="1"/>
  <c r="Y11" i="1" s="1"/>
  <c r="Y12" i="1" s="1"/>
  <c r="Y13" i="1" s="1"/>
  <c r="AE18" i="1"/>
  <c r="AE9" i="1"/>
  <c r="AD5" i="1"/>
  <c r="AE5" i="1" s="1"/>
  <c r="AD6" i="1"/>
  <c r="AD7" i="1"/>
  <c r="AE10" i="1" s="1"/>
  <c r="AD8" i="1"/>
  <c r="AD9" i="1"/>
  <c r="AD10" i="1"/>
  <c r="AE8" i="1" s="1"/>
  <c r="AD11" i="1"/>
  <c r="AE11" i="1" s="1"/>
  <c r="AD12" i="1"/>
  <c r="AD13" i="1"/>
  <c r="AD14" i="1"/>
  <c r="AE17" i="1" s="1"/>
  <c r="AD15" i="1"/>
  <c r="AD16" i="1"/>
  <c r="AE15" i="1" s="1"/>
  <c r="AD17" i="1"/>
  <c r="AE16" i="1" s="1"/>
  <c r="AD18" i="1"/>
  <c r="AE19" i="1" s="1"/>
  <c r="AD19" i="1"/>
  <c r="AD20" i="1"/>
  <c r="AD21" i="1"/>
  <c r="AD22" i="1"/>
  <c r="AD23" i="1"/>
  <c r="AE23" i="1" s="1"/>
  <c r="AD24" i="1"/>
  <c r="AD25" i="1"/>
  <c r="AD26" i="1"/>
  <c r="AD27" i="1"/>
  <c r="AD28" i="1"/>
  <c r="AD29" i="1"/>
  <c r="AE29" i="1" s="1"/>
  <c r="AD30" i="1"/>
  <c r="AD31" i="1"/>
  <c r="AD32" i="1"/>
  <c r="AD33" i="1"/>
  <c r="AD34" i="1"/>
  <c r="AD35" i="1"/>
  <c r="AD4" i="1"/>
  <c r="AE6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W5" i="1"/>
  <c r="W6" i="1" s="1"/>
  <c r="W7" i="1" s="1"/>
  <c r="W8" i="1" s="1"/>
  <c r="W9" i="1" s="1"/>
  <c r="W10" i="1" s="1"/>
  <c r="W11" i="1" s="1"/>
  <c r="W12" i="1" s="1"/>
  <c r="W13" i="1" s="1"/>
  <c r="O5" i="1"/>
  <c r="O6" i="1" s="1"/>
  <c r="O7" i="1" s="1"/>
  <c r="O8" i="1" s="1"/>
  <c r="O9" i="1" s="1"/>
  <c r="O10" i="1" s="1"/>
  <c r="O11" i="1" s="1"/>
  <c r="O12" i="1" s="1"/>
  <c r="O13" i="1" s="1"/>
  <c r="AK16" i="1"/>
  <c r="AK27" i="1" s="1"/>
  <c r="AK38" i="1" s="1"/>
  <c r="AK17" i="1"/>
  <c r="AK28" i="1" s="1"/>
  <c r="AK39" i="1" s="1"/>
  <c r="AK18" i="1"/>
  <c r="AK29" i="1" s="1"/>
  <c r="AK40" i="1" s="1"/>
  <c r="AK19" i="1"/>
  <c r="AK30" i="1" s="1"/>
  <c r="AK41" i="1" s="1"/>
  <c r="AK20" i="1"/>
  <c r="AK31" i="1" s="1"/>
  <c r="AK42" i="1" s="1"/>
  <c r="AK21" i="1"/>
  <c r="AK22" i="1"/>
  <c r="AK33" i="1" s="1"/>
  <c r="AK44" i="1" s="1"/>
  <c r="AK23" i="1"/>
  <c r="AK34" i="1" s="1"/>
  <c r="AK45" i="1" s="1"/>
  <c r="AK24" i="1"/>
  <c r="AK35" i="1" s="1"/>
  <c r="AK46" i="1" s="1"/>
  <c r="AK25" i="1"/>
  <c r="AK36" i="1" s="1"/>
  <c r="AK47" i="1" s="1"/>
  <c r="AK26" i="1"/>
  <c r="AK37" i="1" s="1"/>
  <c r="AK32" i="1"/>
  <c r="AK43" i="1" s="1"/>
  <c r="AK15" i="1"/>
  <c r="AJ13" i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F16" i="1"/>
  <c r="F27" i="1" s="1"/>
  <c r="F38" i="1" s="1"/>
  <c r="F17" i="1"/>
  <c r="F28" i="1" s="1"/>
  <c r="F39" i="1" s="1"/>
  <c r="F18" i="1"/>
  <c r="F29" i="1" s="1"/>
  <c r="F40" i="1" s="1"/>
  <c r="F19" i="1"/>
  <c r="F30" i="1" s="1"/>
  <c r="F41" i="1" s="1"/>
  <c r="F20" i="1"/>
  <c r="F31" i="1" s="1"/>
  <c r="F42" i="1" s="1"/>
  <c r="F21" i="1"/>
  <c r="F32" i="1" s="1"/>
  <c r="F43" i="1" s="1"/>
  <c r="F22" i="1"/>
  <c r="F33" i="1" s="1"/>
  <c r="F44" i="1" s="1"/>
  <c r="F23" i="1"/>
  <c r="F34" i="1" s="1"/>
  <c r="F45" i="1" s="1"/>
  <c r="F24" i="1"/>
  <c r="F35" i="1" s="1"/>
  <c r="F46" i="1" s="1"/>
  <c r="F25" i="1"/>
  <c r="F36" i="1" s="1"/>
  <c r="F47" i="1" s="1"/>
  <c r="F15" i="1"/>
  <c r="F26" i="1" s="1"/>
  <c r="F37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AE12" i="1" l="1"/>
  <c r="AE4" i="1"/>
  <c r="AE7" i="1"/>
  <c r="AE14" i="1"/>
</calcChain>
</file>

<file path=xl/sharedStrings.xml><?xml version="1.0" encoding="utf-8"?>
<sst xmlns="http://schemas.openxmlformats.org/spreadsheetml/2006/main" count="201" uniqueCount="177">
  <si>
    <t>Item</t>
  </si>
  <si>
    <t>ShopID</t>
  </si>
  <si>
    <t>CategoryID</t>
  </si>
  <si>
    <t>ItemID</t>
  </si>
  <si>
    <t>ItemName</t>
  </si>
  <si>
    <t>ItemDescription</t>
  </si>
  <si>
    <t>ItemRarity</t>
  </si>
  <si>
    <t>ItemPrice</t>
  </si>
  <si>
    <t>Category</t>
  </si>
  <si>
    <t>CategoryName</t>
  </si>
  <si>
    <t>UserID</t>
  </si>
  <si>
    <t>Username</t>
  </si>
  <si>
    <t>Password</t>
  </si>
  <si>
    <t>FirstName</t>
  </si>
  <si>
    <t>LastName</t>
  </si>
  <si>
    <t>DateCreated</t>
  </si>
  <si>
    <t>Email</t>
  </si>
  <si>
    <t>Price</t>
  </si>
  <si>
    <t>Total</t>
  </si>
  <si>
    <t>ShopName</t>
  </si>
  <si>
    <t>Shop</t>
  </si>
  <si>
    <t>Item_Shop</t>
  </si>
  <si>
    <t>User_Account</t>
  </si>
  <si>
    <t>Item_Category</t>
  </si>
  <si>
    <t>DetailID</t>
  </si>
  <si>
    <t>Chestplate</t>
  </si>
  <si>
    <t>Gauntlets</t>
  </si>
  <si>
    <t>Helmet</t>
  </si>
  <si>
    <t>Pants</t>
  </si>
  <si>
    <t>Boots</t>
  </si>
  <si>
    <t>Sword</t>
  </si>
  <si>
    <t>Dagger</t>
  </si>
  <si>
    <t>Shield</t>
  </si>
  <si>
    <t>Spear</t>
  </si>
  <si>
    <t>Rings</t>
  </si>
  <si>
    <t>Necklace</t>
  </si>
  <si>
    <t>Armor</t>
  </si>
  <si>
    <t>Weapons</t>
  </si>
  <si>
    <t>Accessories</t>
  </si>
  <si>
    <t>Better Armor</t>
  </si>
  <si>
    <t>Better Weapons</t>
  </si>
  <si>
    <t>Better Accessories</t>
  </si>
  <si>
    <t>Best Armor</t>
  </si>
  <si>
    <t>Best Weapons</t>
  </si>
  <si>
    <t>Best Accessories</t>
  </si>
  <si>
    <t>Legendary Armor</t>
  </si>
  <si>
    <t>Legendary Weapons</t>
  </si>
  <si>
    <t>Legendary Accessories</t>
  </si>
  <si>
    <t>Leather Chestplate</t>
  </si>
  <si>
    <t>Leather Gauntlets</t>
  </si>
  <si>
    <t>Leather Helmet</t>
  </si>
  <si>
    <t>Leather Pants</t>
  </si>
  <si>
    <t>Leather Boots</t>
  </si>
  <si>
    <t>Leather Shield</t>
  </si>
  <si>
    <t>Blunt Dagger</t>
  </si>
  <si>
    <t>Rusted Sword</t>
  </si>
  <si>
    <t>Wooden Spear</t>
  </si>
  <si>
    <t>Iron Ring</t>
  </si>
  <si>
    <t>Iron Necklace</t>
  </si>
  <si>
    <t>Iron Dagger</t>
  </si>
  <si>
    <t>Iron Sword</t>
  </si>
  <si>
    <t>Iron Chestplate</t>
  </si>
  <si>
    <t>Iron Gauntlets</t>
  </si>
  <si>
    <t>Iron Helmet</t>
  </si>
  <si>
    <t>Iron Boots</t>
  </si>
  <si>
    <t>Iron Shield</t>
  </si>
  <si>
    <t>Wooden Ring</t>
  </si>
  <si>
    <t>String Necklace</t>
  </si>
  <si>
    <t>Iron Spear</t>
  </si>
  <si>
    <t>Iron Leggings</t>
  </si>
  <si>
    <t>Steel Chestplate</t>
  </si>
  <si>
    <t>Steel Gauntlets</t>
  </si>
  <si>
    <t>Steel Helmet</t>
  </si>
  <si>
    <t>Steel Leggings</t>
  </si>
  <si>
    <t>Steel Boots</t>
  </si>
  <si>
    <t>Steel Shield</t>
  </si>
  <si>
    <t>Steel Dagger</t>
  </si>
  <si>
    <t>Steel Sword</t>
  </si>
  <si>
    <t>Steel Spear</t>
  </si>
  <si>
    <t>Silver Ring</t>
  </si>
  <si>
    <t>Silver Necklace</t>
  </si>
  <si>
    <t>Adamantium Chestplate</t>
  </si>
  <si>
    <t>Adamantium Gauntlets</t>
  </si>
  <si>
    <t>Adamantium Helmet</t>
  </si>
  <si>
    <t>Adamantium Leggings</t>
  </si>
  <si>
    <t>Adamantium Boots</t>
  </si>
  <si>
    <t>Adamantium Shield</t>
  </si>
  <si>
    <t>Adamantium Dagger</t>
  </si>
  <si>
    <t>Adamantium Sword</t>
  </si>
  <si>
    <t>Adamantium Spear</t>
  </si>
  <si>
    <t>Gold Necklace</t>
  </si>
  <si>
    <t>Diamond Ring</t>
  </si>
  <si>
    <t>Common</t>
  </si>
  <si>
    <t>Uncommon</t>
  </si>
  <si>
    <t>Rare</t>
  </si>
  <si>
    <t>Legendary</t>
  </si>
  <si>
    <t>Made from cowhide</t>
  </si>
  <si>
    <t>Used to be sharp</t>
  </si>
  <si>
    <t>Pretty old</t>
  </si>
  <si>
    <t>Sharp pointy stick</t>
  </si>
  <si>
    <t>Carved from wood</t>
  </si>
  <si>
    <t>Hand made by a child</t>
  </si>
  <si>
    <t>Made from iron ore</t>
  </si>
  <si>
    <t>Sharp blade made from iron</t>
  </si>
  <si>
    <t>Sharp sword made from iron</t>
  </si>
  <si>
    <t>Heavy and solid, made from iron</t>
  </si>
  <si>
    <t>Piece of iron shaped into a ring</t>
  </si>
  <si>
    <t>Little chains of iron</t>
  </si>
  <si>
    <t>Made from steel</t>
  </si>
  <si>
    <t>Can block some attacks</t>
  </si>
  <si>
    <t>Can block most attacks</t>
  </si>
  <si>
    <t>Can block almost all attacks</t>
  </si>
  <si>
    <t>Fine and sharp piece of steel</t>
  </si>
  <si>
    <t>Durable and sharp</t>
  </si>
  <si>
    <t>Heavy and sharp</t>
  </si>
  <si>
    <t>Keep monsters away or cosplay</t>
  </si>
  <si>
    <t>Made from the strongest material</t>
  </si>
  <si>
    <t>Can block all kinds of attacks</t>
  </si>
  <si>
    <t>Beautiful and sharp</t>
  </si>
  <si>
    <t>Fit for a hero</t>
  </si>
  <si>
    <t>Long enough for a spearman, light enough for the best</t>
  </si>
  <si>
    <t>Woman's best friend</t>
  </si>
  <si>
    <t>Woman's second best friend</t>
  </si>
  <si>
    <t>thelegend27</t>
  </si>
  <si>
    <t>noobmaster69</t>
  </si>
  <si>
    <t>joe_mama</t>
  </si>
  <si>
    <t>steve_jobs</t>
  </si>
  <si>
    <t>ben_dover</t>
  </si>
  <si>
    <t>gamer_girl</t>
  </si>
  <si>
    <t>i_like_egirls</t>
  </si>
  <si>
    <t>lil_savage420</t>
  </si>
  <si>
    <t>goofy_goober</t>
  </si>
  <si>
    <t>demon_ninja215</t>
  </si>
  <si>
    <t>password1</t>
  </si>
  <si>
    <t>password2</t>
  </si>
  <si>
    <t>password3</t>
  </si>
  <si>
    <t>password4</t>
  </si>
  <si>
    <t>password5</t>
  </si>
  <si>
    <t>password6</t>
  </si>
  <si>
    <t>password7</t>
  </si>
  <si>
    <t>password8</t>
  </si>
  <si>
    <t>password9</t>
  </si>
  <si>
    <t>password10</t>
  </si>
  <si>
    <t>Liam</t>
  </si>
  <si>
    <t>Noah</t>
  </si>
  <si>
    <t>Oliver</t>
  </si>
  <si>
    <t>Elijah</t>
  </si>
  <si>
    <t>William</t>
  </si>
  <si>
    <t>James</t>
  </si>
  <si>
    <t>Benjamin</t>
  </si>
  <si>
    <t>Lucas</t>
  </si>
  <si>
    <t>Henry</t>
  </si>
  <si>
    <t>Alexander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</si>
  <si>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</si>
  <si>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</si>
  <si>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</si>
  <si>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</si>
  <si>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</si>
  <si>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</si>
  <si>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</si>
  <si>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</si>
  <si>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</si>
  <si>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</si>
  <si>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l.smith@gmail.com</t>
  </si>
  <si>
    <t>n.johnson@gmail.com</t>
  </si>
  <si>
    <t>o.williams@gmail.com</t>
  </si>
  <si>
    <t>e.brown@gmail.com</t>
  </si>
  <si>
    <t>w.jones@gmail.com</t>
  </si>
  <si>
    <t>j.garcia@gmail.com</t>
  </si>
  <si>
    <t>b.miller@gmail.com</t>
  </si>
  <si>
    <t>l.davis@gmail.com</t>
  </si>
  <si>
    <t>h.rodriguez@gmail.com</t>
  </si>
  <si>
    <t>a.martinez@gmail.com</t>
  </si>
  <si>
    <t>Purchase</t>
  </si>
  <si>
    <t>Purchase_Detail</t>
  </si>
  <si>
    <t>PurchaseID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</si>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</sst>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mm/dd/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1"/>
    <xf numFmtId="0" fontId="0" fillId="0" borderId="0" xfId="0" applyNumberFormat="1"/>
    <xf numFmtId="0" fontId="0" fillId="0" borderId="0" xfId="0" applyFill="1"/>
    <xf numFmtId="172" fontId="0" fillId="0" borderId="0" xfId="0" applyNumberFormat="1"/>
  </cellXfs>
  <cellStyles count="2">
    <cellStyle name="Hyperlink" xfId="1" builtinId="8"/>
    <cellStyle name="Normal" xfId="0" builtinId="0"/>
  </cellStyles>
  <dxfs count="16">
    <dxf>
      <numFmt numFmtId="172" formatCode="mm/dd/yy;@"/>
    </dxf>
    <dxf>
      <numFmt numFmtId="172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D26DBC-80B9-42BE-99C9-E7520F059CAA}" name="Table10" displayName="Table10" ref="B3:F47" totalsRowShown="0" headerRowDxfId="12">
  <autoFilter ref="B3:F47" xr:uid="{C4D26DBC-80B9-42BE-99C9-E7520F059CAA}"/>
  <tableColumns count="5">
    <tableColumn id="1" xr3:uid="{A57B2624-F2B0-496F-822B-DE5C8AC77059}" name="ItemID">
      <calculatedColumnFormula>B3+1</calculatedColumnFormula>
    </tableColumn>
    <tableColumn id="2" xr3:uid="{3E1EB2B8-DB83-4DA6-A2BF-28E4FCDB1720}" name="ItemName" dataDxfId="13"/>
    <tableColumn id="3" xr3:uid="{8FC03F96-A8B6-4879-8B47-9B9E5EB318BA}" name="ItemDescription"/>
    <tableColumn id="4" xr3:uid="{A84130FD-7890-4B51-8122-11A300DCF95F}" name="ItemRarity">
      <calculatedColumnFormula>E3</calculatedColumnFormula>
    </tableColumn>
    <tableColumn id="5" xr3:uid="{CC645057-E3E2-4AC7-B10E-D313F7C07210}" name="Item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C2E4FC-3415-4353-9F69-042909C19772}" name="Table12" displayName="Table12" ref="H3:I14" totalsRowShown="0" headerRowDxfId="10">
  <autoFilter ref="H3:I14" xr:uid="{01C2E4FC-3415-4353-9F69-042909C19772}"/>
  <tableColumns count="2">
    <tableColumn id="1" xr3:uid="{804090DE-4682-464F-85A7-79FCF653DBE5}" name="CategoryID"/>
    <tableColumn id="2" xr3:uid="{C9BD5367-E53C-45A8-9BF3-F54F4BC3E10E}" name="CategoryNa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F9D249-A0B0-4B42-A26E-7A2F77505F3D}" name="Table13" displayName="Table13" ref="L3:M47" totalsRowShown="0" headerRowDxfId="9">
  <autoFilter ref="L3:M47" xr:uid="{FFF9D249-A0B0-4B42-A26E-7A2F77505F3D}"/>
  <tableColumns count="2">
    <tableColumn id="1" xr3:uid="{6C068824-C8CC-4BF9-BBEE-7C7F4EFEF631}" name="ItemID">
      <calculatedColumnFormula>L3+1</calculatedColumnFormula>
    </tableColumn>
    <tableColumn id="2" xr3:uid="{2AE6094C-ABB1-407C-A3BA-9E5B095F67AC}" name="Category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3478E5-F9E0-4655-A53E-56E4998F0A6F}" name="Table14" displayName="Table14" ref="O3:U13" totalsRowShown="0" headerRowDxfId="8">
  <autoFilter ref="O3:U13" xr:uid="{C33478E5-F9E0-4655-A53E-56E4998F0A6F}"/>
  <tableColumns count="7">
    <tableColumn id="1" xr3:uid="{ABBC046B-E95F-4D7D-8E1A-2F31158BA6FC}" name="UserID">
      <calculatedColumnFormula>O3+1</calculatedColumnFormula>
    </tableColumn>
    <tableColumn id="2" xr3:uid="{5C537B20-DF0A-4F20-87E6-E3A6C21CD45A}" name="Username"/>
    <tableColumn id="3" xr3:uid="{04B17920-9974-4D5C-AB7D-FB5B410BE7C0}" name="Password"/>
    <tableColumn id="4" xr3:uid="{91F23BAC-0F83-40ED-ABE4-E8352E242CF2}" name="FirstName"/>
    <tableColumn id="5" xr3:uid="{80C76D48-08C2-4686-8DCF-E3362026DEDD}" name="LastName"/>
    <tableColumn id="6" xr3:uid="{156959DA-BB42-4772-A37D-6DCA03F3DC07}" name="DateCreated" dataDxfId="1"/>
    <tableColumn id="7" xr3:uid="{B052399B-F360-4A73-9F56-536D09B7D802}" name="Email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C5B226-7C8B-494C-A963-AB9FF7EAA5F3}" name="Table15" displayName="Table15" ref="W3:Y13" totalsRowShown="0" headerRowDxfId="6">
  <autoFilter ref="W3:Y13" xr:uid="{30C5B226-7C8B-494C-A963-AB9FF7EAA5F3}"/>
  <tableColumns count="3">
    <tableColumn id="1" xr3:uid="{39DF389B-4C8D-4D41-9995-39B8020A9F70}" name="PurchaseID">
      <calculatedColumnFormula>W3+1</calculatedColumnFormula>
    </tableColumn>
    <tableColumn id="2" xr3:uid="{C9B1FB42-EED5-41AA-B0C0-DBFA12F0498D}" name="UserID"/>
    <tableColumn id="3" xr3:uid="{4C2B9392-E19E-4354-9B7D-47312A6F8321}" name="PurchaseDate" dataDxfId="0">
      <calculatedColumnFormula>Y3+5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2A4A823-2D36-47AB-9BE9-9966E7EC0A7D}" name="Table16" displayName="Table16" ref="AA3:AE35" totalsRowShown="0" headerRowDxfId="5">
  <autoFilter ref="AA3:AE35" xr:uid="{F2A4A823-2D36-47AB-9BE9-9966E7EC0A7D}"/>
  <tableColumns count="5">
    <tableColumn id="1" xr3:uid="{2CBB073B-8120-46D0-BAC0-3ACD0C8A4946}" name="DetailID">
      <calculatedColumnFormula>AA3+1</calculatedColumnFormula>
    </tableColumn>
    <tableColumn id="2" xr3:uid="{8084C9D8-B9CD-4CCF-ABB7-EA2B481FEBC6}" name="PurchaseID"/>
    <tableColumn id="3" xr3:uid="{B04F1B52-9F47-4065-B558-7F7F180946E4}" name="ItemID"/>
    <tableColumn id="4" xr3:uid="{1A7F9314-75EF-4734-AC69-8CC6934355C1}" name="Price">
      <calculatedColumnFormula>VLOOKUP(AC4,Table10[#All],5,FALSE)</calculatedColumnFormula>
    </tableColumn>
    <tableColumn id="5" xr3:uid="{D012C4F6-9075-43B1-9E8F-B9DE53AE2DA5}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85C106D-C06F-492E-A5DD-F685EE7035B0}" name="Table17" displayName="Table17" ref="AG3:AH15" totalsRowShown="0" headerRowDxfId="3">
  <autoFilter ref="AG3:AH15" xr:uid="{285C106D-C06F-492E-A5DD-F685EE7035B0}"/>
  <tableColumns count="2">
    <tableColumn id="1" xr3:uid="{0301488F-FFEB-49C8-BEEB-E2D88278A2E6}" name="ShopID"/>
    <tableColumn id="2" xr3:uid="{23A552EE-7DE1-433E-B7C4-937ACFDAFF77}" name="ShopName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8476F6-2015-492D-A60C-3AE43F66EDF3}" name="Table18" displayName="Table18" ref="AJ3:AK47" totalsRowShown="0" headerRowDxfId="2">
  <autoFilter ref="AJ3:AK47" xr:uid="{FA8476F6-2015-492D-A60C-3AE43F66EDF3}"/>
  <tableColumns count="2">
    <tableColumn id="1" xr3:uid="{8DD65E1B-2A2C-4710-8D12-9D96DD6FA64B}" name="ItemID">
      <calculatedColumnFormula>AJ3+1</calculatedColumnFormula>
    </tableColumn>
    <tableColumn id="2" xr3:uid="{AE036777-0DDB-4E81-A592-4021C786056B}" name="Shop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067A-63CB-4B3E-ACBB-B64FD1827BF4}">
  <dimension ref="B2:AK47"/>
  <sheetViews>
    <sheetView tabSelected="1" zoomScaleNormal="100" workbookViewId="0"/>
  </sheetViews>
  <sheetFormatPr defaultRowHeight="15" x14ac:dyDescent="0.25"/>
  <cols>
    <col min="2" max="2" width="10.85546875" customWidth="1"/>
    <col min="3" max="3" width="33.85546875" customWidth="1"/>
    <col min="4" max="4" width="53.5703125" customWidth="1"/>
    <col min="5" max="5" width="14.5703125" customWidth="1"/>
    <col min="6" max="6" width="14" customWidth="1"/>
    <col min="8" max="8" width="15.7109375" customWidth="1"/>
    <col min="9" max="9" width="19.28515625" customWidth="1"/>
    <col min="12" max="12" width="8.28515625" customWidth="1"/>
    <col min="13" max="13" width="7.28515625" customWidth="1"/>
    <col min="15" max="15" width="10.140625" customWidth="1"/>
    <col min="16" max="16" width="18.7109375" customWidth="1"/>
    <col min="17" max="17" width="13" customWidth="1"/>
    <col min="18" max="18" width="13.42578125" customWidth="1"/>
    <col min="19" max="19" width="13.140625" customWidth="1"/>
    <col min="20" max="20" width="16" customWidth="1"/>
    <col min="21" max="21" width="21.7109375" customWidth="1"/>
    <col min="22" max="22" width="12.7109375" customWidth="1"/>
    <col min="23" max="23" width="11.28515625" customWidth="1"/>
    <col min="24" max="24" width="10.140625" customWidth="1"/>
    <col min="25" max="25" width="13.85546875" customWidth="1"/>
    <col min="27" max="27" width="11.140625" customWidth="1"/>
    <col min="28" max="28" width="14.85546875" customWidth="1"/>
    <col min="29" max="29" width="9.5703125" customWidth="1"/>
    <col min="33" max="33" width="10.5703125" customWidth="1"/>
    <col min="34" max="34" width="29.7109375" customWidth="1"/>
    <col min="36" max="36" width="9.5703125" customWidth="1"/>
    <col min="37" max="37" width="10.5703125" customWidth="1"/>
  </cols>
  <sheetData>
    <row r="2" spans="2:37" x14ac:dyDescent="0.25">
      <c r="B2" t="s">
        <v>0</v>
      </c>
      <c r="H2" t="s">
        <v>8</v>
      </c>
      <c r="L2" s="2" t="s">
        <v>23</v>
      </c>
      <c r="O2" s="2" t="s">
        <v>22</v>
      </c>
      <c r="W2" s="2" t="s">
        <v>173</v>
      </c>
      <c r="AA2" s="2" t="s">
        <v>174</v>
      </c>
      <c r="AG2" s="2" t="s">
        <v>20</v>
      </c>
      <c r="AJ2" t="s">
        <v>21</v>
      </c>
    </row>
    <row r="3" spans="2:37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/>
      <c r="H3" s="1" t="s">
        <v>2</v>
      </c>
      <c r="I3" s="1" t="s">
        <v>9</v>
      </c>
      <c r="L3" s="2" t="s">
        <v>3</v>
      </c>
      <c r="M3" s="2" t="s">
        <v>2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W3" s="2" t="s">
        <v>175</v>
      </c>
      <c r="X3" s="2" t="s">
        <v>10</v>
      </c>
      <c r="Y3" s="2" t="s">
        <v>176</v>
      </c>
      <c r="AA3" s="2" t="s">
        <v>24</v>
      </c>
      <c r="AB3" s="2" t="s">
        <v>175</v>
      </c>
      <c r="AC3" s="2" t="s">
        <v>3</v>
      </c>
      <c r="AD3" s="2" t="s">
        <v>17</v>
      </c>
      <c r="AE3" s="2" t="s">
        <v>18</v>
      </c>
      <c r="AG3" s="2" t="s">
        <v>1</v>
      </c>
      <c r="AH3" s="2" t="s">
        <v>19</v>
      </c>
      <c r="AJ3" s="2" t="s">
        <v>3</v>
      </c>
      <c r="AK3" s="2" t="s">
        <v>1</v>
      </c>
    </row>
    <row r="4" spans="2:37" x14ac:dyDescent="0.25">
      <c r="B4">
        <v>1</v>
      </c>
      <c r="C4" s="3" t="s">
        <v>48</v>
      </c>
      <c r="D4" t="s">
        <v>96</v>
      </c>
      <c r="E4" t="s">
        <v>92</v>
      </c>
      <c r="F4">
        <v>20</v>
      </c>
      <c r="H4">
        <v>1</v>
      </c>
      <c r="I4" s="3" t="s">
        <v>25</v>
      </c>
      <c r="L4">
        <v>1</v>
      </c>
      <c r="M4">
        <v>1</v>
      </c>
      <c r="O4">
        <v>1</v>
      </c>
      <c r="P4" t="s">
        <v>123</v>
      </c>
      <c r="Q4" t="s">
        <v>133</v>
      </c>
      <c r="R4" t="s">
        <v>143</v>
      </c>
      <c r="S4" t="s">
        <v>153</v>
      </c>
      <c r="T4" s="7">
        <f ca="1">TODAY()-5</f>
        <v>44633</v>
      </c>
      <c r="U4" s="6" t="s">
        <v>163</v>
      </c>
      <c r="W4">
        <v>1</v>
      </c>
      <c r="X4">
        <v>1</v>
      </c>
      <c r="Y4" s="7">
        <f ca="1">TODAY()+1</f>
        <v>44639</v>
      </c>
      <c r="AA4">
        <v>1</v>
      </c>
      <c r="AB4">
        <v>1</v>
      </c>
      <c r="AC4">
        <v>1</v>
      </c>
      <c r="AD4">
        <f>VLOOKUP(AC4,Table10[#All],5,FALSE)</f>
        <v>20</v>
      </c>
      <c r="AE4">
        <f>SUM($AD$4:$AD$6)</f>
        <v>35</v>
      </c>
      <c r="AG4">
        <v>1</v>
      </c>
      <c r="AH4" s="3" t="s">
        <v>36</v>
      </c>
      <c r="AJ4">
        <v>1</v>
      </c>
      <c r="AK4">
        <v>1</v>
      </c>
    </row>
    <row r="5" spans="2:37" x14ac:dyDescent="0.25">
      <c r="B5">
        <v>2</v>
      </c>
      <c r="C5" s="3" t="s">
        <v>49</v>
      </c>
      <c r="D5" t="s">
        <v>96</v>
      </c>
      <c r="E5" t="str">
        <f>E4</f>
        <v>Common</v>
      </c>
      <c r="F5">
        <v>5</v>
      </c>
      <c r="H5">
        <v>2</v>
      </c>
      <c r="I5" s="3" t="s">
        <v>26</v>
      </c>
      <c r="L5">
        <v>2</v>
      </c>
      <c r="M5">
        <v>2</v>
      </c>
      <c r="O5">
        <f>O4+1</f>
        <v>2</v>
      </c>
      <c r="P5" t="s">
        <v>124</v>
      </c>
      <c r="Q5" t="s">
        <v>134</v>
      </c>
      <c r="R5" t="s">
        <v>144</v>
      </c>
      <c r="S5" t="s">
        <v>154</v>
      </c>
      <c r="T5" s="7">
        <f ca="1">T4+5</f>
        <v>44638</v>
      </c>
      <c r="U5" s="5" t="s">
        <v>164</v>
      </c>
      <c r="W5">
        <f>W4+1</f>
        <v>2</v>
      </c>
      <c r="X5">
        <v>2</v>
      </c>
      <c r="Y5" s="7">
        <f ca="1">Y4+5</f>
        <v>44644</v>
      </c>
      <c r="AA5">
        <f>AA4+1</f>
        <v>2</v>
      </c>
      <c r="AB5">
        <v>1</v>
      </c>
      <c r="AC5">
        <v>2</v>
      </c>
      <c r="AD5">
        <f>VLOOKUP(AC5,Table10[#All],5,FALSE)</f>
        <v>5</v>
      </c>
      <c r="AE5">
        <f t="shared" ref="AE5" si="0">SUM($AD$4:$AD$6)</f>
        <v>35</v>
      </c>
      <c r="AG5">
        <v>2</v>
      </c>
      <c r="AH5" s="3" t="s">
        <v>37</v>
      </c>
      <c r="AJ5">
        <v>2</v>
      </c>
      <c r="AK5">
        <v>1</v>
      </c>
    </row>
    <row r="6" spans="2:37" x14ac:dyDescent="0.25">
      <c r="B6">
        <v>3</v>
      </c>
      <c r="C6" s="3" t="s">
        <v>50</v>
      </c>
      <c r="D6" t="s">
        <v>96</v>
      </c>
      <c r="E6" t="str">
        <f t="shared" ref="E6:E14" si="1">E5</f>
        <v>Common</v>
      </c>
      <c r="F6">
        <v>10</v>
      </c>
      <c r="H6">
        <v>3</v>
      </c>
      <c r="I6" s="3" t="s">
        <v>27</v>
      </c>
      <c r="L6">
        <v>3</v>
      </c>
      <c r="M6">
        <v>3</v>
      </c>
      <c r="O6">
        <f t="shared" ref="O6:O14" si="2">O5+1</f>
        <v>3</v>
      </c>
      <c r="P6" t="s">
        <v>125</v>
      </c>
      <c r="Q6" t="s">
        <v>135</v>
      </c>
      <c r="R6" t="s">
        <v>145</v>
      </c>
      <c r="S6" t="s">
        <v>155</v>
      </c>
      <c r="T6" s="7">
        <f t="shared" ref="T6:T13" ca="1" si="3">T5+5</f>
        <v>44643</v>
      </c>
      <c r="U6" s="5" t="s">
        <v>165</v>
      </c>
      <c r="W6">
        <f t="shared" ref="W6:W13" si="4">W5+1</f>
        <v>3</v>
      </c>
      <c r="X6">
        <v>3</v>
      </c>
      <c r="Y6" s="7">
        <f t="shared" ref="Y6:Y13" ca="1" si="5">Y5+5</f>
        <v>44649</v>
      </c>
      <c r="AA6">
        <f t="shared" ref="AA6:AA35" si="6">AA5+1</f>
        <v>3</v>
      </c>
      <c r="AB6">
        <v>1</v>
      </c>
      <c r="AC6">
        <v>3</v>
      </c>
      <c r="AD6">
        <f>VLOOKUP(AC6,Table10[#All],5,FALSE)</f>
        <v>10</v>
      </c>
      <c r="AE6">
        <f>SUM($AD$4:$AD$6)</f>
        <v>35</v>
      </c>
      <c r="AG6">
        <v>3</v>
      </c>
      <c r="AH6" s="3" t="s">
        <v>38</v>
      </c>
      <c r="AJ6">
        <v>3</v>
      </c>
      <c r="AK6">
        <v>1</v>
      </c>
    </row>
    <row r="7" spans="2:37" x14ac:dyDescent="0.25">
      <c r="B7">
        <v>4</v>
      </c>
      <c r="C7" s="3" t="s">
        <v>51</v>
      </c>
      <c r="D7" t="s">
        <v>96</v>
      </c>
      <c r="E7" t="str">
        <f t="shared" si="1"/>
        <v>Common</v>
      </c>
      <c r="F7">
        <v>15</v>
      </c>
      <c r="H7">
        <v>4</v>
      </c>
      <c r="I7" s="3" t="s">
        <v>28</v>
      </c>
      <c r="L7">
        <v>4</v>
      </c>
      <c r="M7">
        <v>4</v>
      </c>
      <c r="O7">
        <f t="shared" si="2"/>
        <v>4</v>
      </c>
      <c r="P7" t="s">
        <v>126</v>
      </c>
      <c r="Q7" t="s">
        <v>136</v>
      </c>
      <c r="R7" t="s">
        <v>146</v>
      </c>
      <c r="S7" t="s">
        <v>156</v>
      </c>
      <c r="T7" s="7">
        <f t="shared" ca="1" si="3"/>
        <v>44648</v>
      </c>
      <c r="U7" s="5" t="s">
        <v>166</v>
      </c>
      <c r="W7">
        <f t="shared" si="4"/>
        <v>4</v>
      </c>
      <c r="X7">
        <v>4</v>
      </c>
      <c r="Y7" s="7">
        <f t="shared" ca="1" si="5"/>
        <v>44654</v>
      </c>
      <c r="AA7">
        <f t="shared" si="6"/>
        <v>4</v>
      </c>
      <c r="AB7">
        <v>2</v>
      </c>
      <c r="AC7">
        <v>1</v>
      </c>
      <c r="AD7">
        <f>VLOOKUP(AC7,Table10[#All],5,FALSE)</f>
        <v>20</v>
      </c>
      <c r="AE7">
        <f>SUM($AD$7:$AD$10)</f>
        <v>50</v>
      </c>
      <c r="AG7">
        <v>4</v>
      </c>
      <c r="AH7" s="3" t="s">
        <v>39</v>
      </c>
      <c r="AJ7">
        <v>4</v>
      </c>
      <c r="AK7">
        <v>1</v>
      </c>
    </row>
    <row r="8" spans="2:37" x14ac:dyDescent="0.25">
      <c r="B8">
        <v>5</v>
      </c>
      <c r="C8" s="3" t="s">
        <v>52</v>
      </c>
      <c r="D8" t="s">
        <v>96</v>
      </c>
      <c r="E8" t="str">
        <f t="shared" si="1"/>
        <v>Common</v>
      </c>
      <c r="F8">
        <v>5</v>
      </c>
      <c r="H8">
        <v>5</v>
      </c>
      <c r="I8" s="3" t="s">
        <v>29</v>
      </c>
      <c r="L8">
        <v>5</v>
      </c>
      <c r="M8">
        <v>5</v>
      </c>
      <c r="O8">
        <f t="shared" si="2"/>
        <v>5</v>
      </c>
      <c r="P8" t="s">
        <v>127</v>
      </c>
      <c r="Q8" t="s">
        <v>137</v>
      </c>
      <c r="R8" t="s">
        <v>147</v>
      </c>
      <c r="S8" t="s">
        <v>157</v>
      </c>
      <c r="T8" s="7">
        <f t="shared" ca="1" si="3"/>
        <v>44653</v>
      </c>
      <c r="U8" s="5" t="s">
        <v>167</v>
      </c>
      <c r="W8">
        <f t="shared" si="4"/>
        <v>5</v>
      </c>
      <c r="X8">
        <v>5</v>
      </c>
      <c r="Y8" s="7">
        <f t="shared" ca="1" si="5"/>
        <v>44659</v>
      </c>
      <c r="AA8">
        <f t="shared" si="6"/>
        <v>5</v>
      </c>
      <c r="AB8">
        <v>2</v>
      </c>
      <c r="AC8">
        <v>2</v>
      </c>
      <c r="AD8">
        <f>VLOOKUP(AC8,Table10[#All],5,FALSE)</f>
        <v>5</v>
      </c>
      <c r="AE8">
        <f t="shared" ref="AE8:AE10" si="7">SUM($AD$7:$AD$10)</f>
        <v>50</v>
      </c>
      <c r="AG8">
        <v>5</v>
      </c>
      <c r="AH8" s="3" t="s">
        <v>40</v>
      </c>
      <c r="AJ8">
        <v>5</v>
      </c>
      <c r="AK8">
        <v>1</v>
      </c>
    </row>
    <row r="9" spans="2:37" x14ac:dyDescent="0.25">
      <c r="B9">
        <v>6</v>
      </c>
      <c r="C9" s="3" t="s">
        <v>53</v>
      </c>
      <c r="D9" t="s">
        <v>109</v>
      </c>
      <c r="E9" t="str">
        <f t="shared" si="1"/>
        <v>Common</v>
      </c>
      <c r="F9">
        <v>15</v>
      </c>
      <c r="H9">
        <v>6</v>
      </c>
      <c r="I9" s="3" t="s">
        <v>32</v>
      </c>
      <c r="L9">
        <v>6</v>
      </c>
      <c r="M9">
        <v>6</v>
      </c>
      <c r="O9">
        <f t="shared" si="2"/>
        <v>6</v>
      </c>
      <c r="P9" t="s">
        <v>128</v>
      </c>
      <c r="Q9" t="s">
        <v>138</v>
      </c>
      <c r="R9" t="s">
        <v>148</v>
      </c>
      <c r="S9" t="s">
        <v>158</v>
      </c>
      <c r="T9" s="7">
        <f t="shared" ca="1" si="3"/>
        <v>44658</v>
      </c>
      <c r="U9" s="5" t="s">
        <v>168</v>
      </c>
      <c r="W9">
        <f t="shared" si="4"/>
        <v>6</v>
      </c>
      <c r="X9">
        <v>6</v>
      </c>
      <c r="Y9" s="7">
        <f t="shared" ca="1" si="5"/>
        <v>44664</v>
      </c>
      <c r="AA9">
        <f t="shared" si="6"/>
        <v>6</v>
      </c>
      <c r="AB9">
        <v>2</v>
      </c>
      <c r="AC9">
        <v>3</v>
      </c>
      <c r="AD9">
        <f>VLOOKUP(AC9,Table10[#All],5,FALSE)</f>
        <v>10</v>
      </c>
      <c r="AE9">
        <f t="shared" si="7"/>
        <v>50</v>
      </c>
      <c r="AG9">
        <v>6</v>
      </c>
      <c r="AH9" s="3" t="s">
        <v>41</v>
      </c>
      <c r="AJ9">
        <v>6</v>
      </c>
      <c r="AK9">
        <v>2</v>
      </c>
    </row>
    <row r="10" spans="2:37" x14ac:dyDescent="0.25">
      <c r="B10">
        <v>7</v>
      </c>
      <c r="C10" s="3" t="s">
        <v>54</v>
      </c>
      <c r="D10" t="s">
        <v>97</v>
      </c>
      <c r="E10" t="str">
        <f t="shared" si="1"/>
        <v>Common</v>
      </c>
      <c r="F10">
        <v>10</v>
      </c>
      <c r="H10">
        <v>7</v>
      </c>
      <c r="I10" s="3" t="s">
        <v>31</v>
      </c>
      <c r="L10">
        <v>7</v>
      </c>
      <c r="M10">
        <v>7</v>
      </c>
      <c r="O10">
        <f t="shared" si="2"/>
        <v>7</v>
      </c>
      <c r="P10" t="s">
        <v>129</v>
      </c>
      <c r="Q10" t="s">
        <v>139</v>
      </c>
      <c r="R10" t="s">
        <v>149</v>
      </c>
      <c r="S10" t="s">
        <v>159</v>
      </c>
      <c r="T10" s="7">
        <f t="shared" ca="1" si="3"/>
        <v>44663</v>
      </c>
      <c r="U10" s="5" t="s">
        <v>169</v>
      </c>
      <c r="W10">
        <f t="shared" si="4"/>
        <v>7</v>
      </c>
      <c r="X10">
        <v>7</v>
      </c>
      <c r="Y10" s="7">
        <f t="shared" ca="1" si="5"/>
        <v>44669</v>
      </c>
      <c r="AA10">
        <f t="shared" si="6"/>
        <v>7</v>
      </c>
      <c r="AB10">
        <v>2</v>
      </c>
      <c r="AC10">
        <v>4</v>
      </c>
      <c r="AD10">
        <f>VLOOKUP(AC10,Table10[#All],5,FALSE)</f>
        <v>15</v>
      </c>
      <c r="AE10">
        <f t="shared" si="7"/>
        <v>50</v>
      </c>
      <c r="AG10">
        <v>7</v>
      </c>
      <c r="AH10" s="3" t="s">
        <v>42</v>
      </c>
      <c r="AJ10">
        <v>7</v>
      </c>
      <c r="AK10">
        <v>2</v>
      </c>
    </row>
    <row r="11" spans="2:37" x14ac:dyDescent="0.25">
      <c r="B11">
        <v>8</v>
      </c>
      <c r="C11" s="3" t="s">
        <v>55</v>
      </c>
      <c r="D11" t="s">
        <v>98</v>
      </c>
      <c r="E11" t="str">
        <f t="shared" si="1"/>
        <v>Common</v>
      </c>
      <c r="F11">
        <v>15</v>
      </c>
      <c r="H11">
        <v>8</v>
      </c>
      <c r="I11" s="3" t="s">
        <v>30</v>
      </c>
      <c r="L11">
        <v>8</v>
      </c>
      <c r="M11">
        <v>8</v>
      </c>
      <c r="O11">
        <f t="shared" si="2"/>
        <v>8</v>
      </c>
      <c r="P11" t="s">
        <v>130</v>
      </c>
      <c r="Q11" t="s">
        <v>140</v>
      </c>
      <c r="R11" t="s">
        <v>150</v>
      </c>
      <c r="S11" t="s">
        <v>160</v>
      </c>
      <c r="T11" s="7">
        <f t="shared" ca="1" si="3"/>
        <v>44668</v>
      </c>
      <c r="U11" s="6" t="s">
        <v>170</v>
      </c>
      <c r="W11">
        <f t="shared" si="4"/>
        <v>8</v>
      </c>
      <c r="X11">
        <v>8</v>
      </c>
      <c r="Y11" s="7">
        <f t="shared" ca="1" si="5"/>
        <v>44674</v>
      </c>
      <c r="AA11">
        <f t="shared" si="6"/>
        <v>8</v>
      </c>
      <c r="AB11">
        <v>3</v>
      </c>
      <c r="AC11">
        <v>1</v>
      </c>
      <c r="AD11">
        <f>VLOOKUP(AC11,Table10[#All],5,FALSE)</f>
        <v>20</v>
      </c>
      <c r="AE11">
        <f>SUM($AD$11:$AD$12)</f>
        <v>35</v>
      </c>
      <c r="AG11">
        <v>8</v>
      </c>
      <c r="AH11" s="3" t="s">
        <v>43</v>
      </c>
      <c r="AJ11">
        <v>8</v>
      </c>
      <c r="AK11">
        <v>2</v>
      </c>
    </row>
    <row r="12" spans="2:37" x14ac:dyDescent="0.25">
      <c r="B12">
        <v>9</v>
      </c>
      <c r="C12" s="3" t="s">
        <v>56</v>
      </c>
      <c r="D12" t="s">
        <v>99</v>
      </c>
      <c r="E12" t="str">
        <f t="shared" si="1"/>
        <v>Common</v>
      </c>
      <c r="F12">
        <v>20</v>
      </c>
      <c r="H12">
        <v>9</v>
      </c>
      <c r="I12" s="3" t="s">
        <v>33</v>
      </c>
      <c r="L12">
        <v>9</v>
      </c>
      <c r="M12">
        <v>9</v>
      </c>
      <c r="O12">
        <f t="shared" si="2"/>
        <v>9</v>
      </c>
      <c r="P12" t="s">
        <v>131</v>
      </c>
      <c r="Q12" t="s">
        <v>141</v>
      </c>
      <c r="R12" t="s">
        <v>151</v>
      </c>
      <c r="S12" t="s">
        <v>161</v>
      </c>
      <c r="T12" s="7">
        <f t="shared" ca="1" si="3"/>
        <v>44673</v>
      </c>
      <c r="U12" s="6" t="s">
        <v>171</v>
      </c>
      <c r="W12">
        <f t="shared" si="4"/>
        <v>9</v>
      </c>
      <c r="X12">
        <v>9</v>
      </c>
      <c r="Y12" s="7">
        <f t="shared" ca="1" si="5"/>
        <v>44679</v>
      </c>
      <c r="AA12">
        <f t="shared" si="6"/>
        <v>9</v>
      </c>
      <c r="AB12">
        <v>3</v>
      </c>
      <c r="AC12">
        <v>4</v>
      </c>
      <c r="AD12">
        <f>VLOOKUP(AC12,Table10[#All],5,FALSE)</f>
        <v>15</v>
      </c>
      <c r="AE12">
        <f>SUM($AD$11:$AD$12)</f>
        <v>35</v>
      </c>
      <c r="AG12">
        <v>9</v>
      </c>
      <c r="AH12" s="3" t="s">
        <v>44</v>
      </c>
      <c r="AJ12">
        <v>9</v>
      </c>
      <c r="AK12">
        <v>2</v>
      </c>
    </row>
    <row r="13" spans="2:37" x14ac:dyDescent="0.25">
      <c r="B13">
        <f>B12+1</f>
        <v>10</v>
      </c>
      <c r="C13" s="3" t="s">
        <v>66</v>
      </c>
      <c r="D13" t="s">
        <v>100</v>
      </c>
      <c r="E13" t="str">
        <f t="shared" si="1"/>
        <v>Common</v>
      </c>
      <c r="F13">
        <v>5</v>
      </c>
      <c r="H13">
        <v>10</v>
      </c>
      <c r="I13" s="3" t="s">
        <v>34</v>
      </c>
      <c r="L13">
        <f>L12+1</f>
        <v>10</v>
      </c>
      <c r="M13">
        <v>10</v>
      </c>
      <c r="O13">
        <f t="shared" si="2"/>
        <v>10</v>
      </c>
      <c r="P13" t="s">
        <v>132</v>
      </c>
      <c r="Q13" t="s">
        <v>142</v>
      </c>
      <c r="R13" t="s">
        <v>152</v>
      </c>
      <c r="S13" t="s">
        <v>162</v>
      </c>
      <c r="T13" s="7">
        <f t="shared" ca="1" si="3"/>
        <v>44678</v>
      </c>
      <c r="U13" s="6" t="s">
        <v>172</v>
      </c>
      <c r="W13">
        <f t="shared" si="4"/>
        <v>10</v>
      </c>
      <c r="X13">
        <v>10</v>
      </c>
      <c r="Y13" s="7">
        <f ca="1">Y12+5</f>
        <v>44684</v>
      </c>
      <c r="AA13">
        <f t="shared" si="6"/>
        <v>10</v>
      </c>
      <c r="AB13">
        <v>4</v>
      </c>
      <c r="AC13">
        <v>5</v>
      </c>
      <c r="AD13">
        <f>VLOOKUP(AC13,Table10[#All],5,FALSE)</f>
        <v>5</v>
      </c>
      <c r="AE13">
        <v>5</v>
      </c>
      <c r="AG13">
        <v>10</v>
      </c>
      <c r="AH13" s="3" t="s">
        <v>45</v>
      </c>
      <c r="AJ13">
        <f>AJ12+1</f>
        <v>10</v>
      </c>
      <c r="AK13">
        <v>3</v>
      </c>
    </row>
    <row r="14" spans="2:37" x14ac:dyDescent="0.25">
      <c r="B14">
        <f t="shared" ref="B14:B47" si="8">B13+1</f>
        <v>11</v>
      </c>
      <c r="C14" s="3" t="s">
        <v>67</v>
      </c>
      <c r="D14" t="s">
        <v>101</v>
      </c>
      <c r="E14" t="str">
        <f t="shared" si="1"/>
        <v>Common</v>
      </c>
      <c r="F14">
        <v>5</v>
      </c>
      <c r="H14">
        <v>11</v>
      </c>
      <c r="I14" s="3" t="s">
        <v>35</v>
      </c>
      <c r="L14">
        <f t="shared" ref="L14:L47" si="9">L13+1</f>
        <v>11</v>
      </c>
      <c r="M14">
        <v>11</v>
      </c>
      <c r="AA14">
        <f t="shared" si="6"/>
        <v>11</v>
      </c>
      <c r="AB14">
        <v>5</v>
      </c>
      <c r="AC14">
        <v>6</v>
      </c>
      <c r="AD14">
        <f>VLOOKUP(AC14,Table10[#All],5,FALSE)</f>
        <v>15</v>
      </c>
      <c r="AE14">
        <f>SUM($AD$14:$AD$17)</f>
        <v>50</v>
      </c>
      <c r="AG14">
        <v>11</v>
      </c>
      <c r="AH14" s="3" t="s">
        <v>46</v>
      </c>
      <c r="AJ14">
        <f t="shared" ref="AJ14:AJ47" si="10">AJ13+1</f>
        <v>11</v>
      </c>
      <c r="AK14">
        <v>3</v>
      </c>
    </row>
    <row r="15" spans="2:37" x14ac:dyDescent="0.25">
      <c r="B15">
        <f t="shared" si="8"/>
        <v>12</v>
      </c>
      <c r="C15" s="3" t="s">
        <v>61</v>
      </c>
      <c r="D15" t="s">
        <v>102</v>
      </c>
      <c r="E15" t="s">
        <v>93</v>
      </c>
      <c r="F15">
        <f>F4*5</f>
        <v>100</v>
      </c>
      <c r="L15">
        <f t="shared" si="9"/>
        <v>12</v>
      </c>
      <c r="M15">
        <v>1</v>
      </c>
      <c r="AA15">
        <f t="shared" si="6"/>
        <v>12</v>
      </c>
      <c r="AB15">
        <v>5</v>
      </c>
      <c r="AC15">
        <v>7</v>
      </c>
      <c r="AD15">
        <f>VLOOKUP(AC15,Table10[#All],5,FALSE)</f>
        <v>10</v>
      </c>
      <c r="AE15">
        <f t="shared" ref="AE15:AE17" si="11">SUM($AD$14:$AD$17)</f>
        <v>50</v>
      </c>
      <c r="AG15">
        <v>12</v>
      </c>
      <c r="AH15" s="3" t="s">
        <v>47</v>
      </c>
      <c r="AJ15">
        <f t="shared" si="10"/>
        <v>12</v>
      </c>
      <c r="AK15">
        <f>AK4+3</f>
        <v>4</v>
      </c>
    </row>
    <row r="16" spans="2:37" x14ac:dyDescent="0.25">
      <c r="B16">
        <f t="shared" si="8"/>
        <v>13</v>
      </c>
      <c r="C16" s="3" t="s">
        <v>62</v>
      </c>
      <c r="D16" t="s">
        <v>102</v>
      </c>
      <c r="E16" t="str">
        <f>E15</f>
        <v>Uncommon</v>
      </c>
      <c r="F16">
        <f>F5*5</f>
        <v>25</v>
      </c>
      <c r="L16">
        <f t="shared" si="9"/>
        <v>13</v>
      </c>
      <c r="M16">
        <v>2</v>
      </c>
      <c r="AA16">
        <f t="shared" si="6"/>
        <v>13</v>
      </c>
      <c r="AB16">
        <v>5</v>
      </c>
      <c r="AC16">
        <v>4</v>
      </c>
      <c r="AD16">
        <f>VLOOKUP(AC16,Table10[#All],5,FALSE)</f>
        <v>15</v>
      </c>
      <c r="AE16">
        <f t="shared" si="11"/>
        <v>50</v>
      </c>
      <c r="AJ16">
        <f t="shared" si="10"/>
        <v>13</v>
      </c>
      <c r="AK16">
        <f t="shared" ref="AK16:AK47" si="12">AK5+3</f>
        <v>4</v>
      </c>
    </row>
    <row r="17" spans="2:37" x14ac:dyDescent="0.25">
      <c r="B17">
        <f t="shared" si="8"/>
        <v>14</v>
      </c>
      <c r="C17" s="3" t="s">
        <v>63</v>
      </c>
      <c r="D17" t="s">
        <v>102</v>
      </c>
      <c r="E17" t="str">
        <f t="shared" ref="E17:E25" si="13">E16</f>
        <v>Uncommon</v>
      </c>
      <c r="F17">
        <f t="shared" ref="F17:F47" si="14">F6*5</f>
        <v>50</v>
      </c>
      <c r="L17">
        <f t="shared" si="9"/>
        <v>14</v>
      </c>
      <c r="M17">
        <v>3</v>
      </c>
      <c r="AA17">
        <f t="shared" si="6"/>
        <v>14</v>
      </c>
      <c r="AB17">
        <v>5</v>
      </c>
      <c r="AC17">
        <v>3</v>
      </c>
      <c r="AD17">
        <f>VLOOKUP(AC17,Table10[#All],5,FALSE)</f>
        <v>10</v>
      </c>
      <c r="AE17">
        <f t="shared" si="11"/>
        <v>50</v>
      </c>
      <c r="AJ17">
        <f t="shared" si="10"/>
        <v>14</v>
      </c>
      <c r="AK17">
        <f t="shared" si="12"/>
        <v>4</v>
      </c>
    </row>
    <row r="18" spans="2:37" x14ac:dyDescent="0.25">
      <c r="B18">
        <f t="shared" si="8"/>
        <v>15</v>
      </c>
      <c r="C18" s="3" t="s">
        <v>69</v>
      </c>
      <c r="D18" t="s">
        <v>102</v>
      </c>
      <c r="E18" t="str">
        <f t="shared" si="13"/>
        <v>Uncommon</v>
      </c>
      <c r="F18">
        <f t="shared" si="14"/>
        <v>75</v>
      </c>
      <c r="L18">
        <f t="shared" si="9"/>
        <v>15</v>
      </c>
      <c r="M18">
        <v>4</v>
      </c>
      <c r="AA18">
        <f t="shared" si="6"/>
        <v>15</v>
      </c>
      <c r="AB18">
        <v>6</v>
      </c>
      <c r="AC18">
        <v>2</v>
      </c>
      <c r="AD18">
        <f>VLOOKUP(AC18,Table10[#All],5,FALSE)</f>
        <v>5</v>
      </c>
      <c r="AE18">
        <f>SUM($AD$18:$AD$19)</f>
        <v>15</v>
      </c>
      <c r="AJ18">
        <f t="shared" si="10"/>
        <v>15</v>
      </c>
      <c r="AK18">
        <f t="shared" si="12"/>
        <v>4</v>
      </c>
    </row>
    <row r="19" spans="2:37" x14ac:dyDescent="0.25">
      <c r="B19">
        <f t="shared" si="8"/>
        <v>16</v>
      </c>
      <c r="C19" s="3" t="s">
        <v>64</v>
      </c>
      <c r="D19" t="s">
        <v>102</v>
      </c>
      <c r="E19" t="str">
        <f t="shared" si="13"/>
        <v>Uncommon</v>
      </c>
      <c r="F19">
        <f t="shared" si="14"/>
        <v>25</v>
      </c>
      <c r="L19">
        <f t="shared" si="9"/>
        <v>16</v>
      </c>
      <c r="M19">
        <v>5</v>
      </c>
      <c r="AA19">
        <f t="shared" si="6"/>
        <v>16</v>
      </c>
      <c r="AB19">
        <v>6</v>
      </c>
      <c r="AC19">
        <v>3</v>
      </c>
      <c r="AD19">
        <f>VLOOKUP(AC19,Table10[#All],5,FALSE)</f>
        <v>10</v>
      </c>
      <c r="AE19">
        <f>SUM($AD$18:$AD$19)</f>
        <v>15</v>
      </c>
      <c r="AJ19">
        <f t="shared" si="10"/>
        <v>16</v>
      </c>
      <c r="AK19">
        <f t="shared" si="12"/>
        <v>4</v>
      </c>
    </row>
    <row r="20" spans="2:37" x14ac:dyDescent="0.25">
      <c r="B20">
        <f t="shared" si="8"/>
        <v>17</v>
      </c>
      <c r="C20" s="3" t="s">
        <v>65</v>
      </c>
      <c r="D20" t="s">
        <v>110</v>
      </c>
      <c r="E20" t="str">
        <f t="shared" si="13"/>
        <v>Uncommon</v>
      </c>
      <c r="F20">
        <f t="shared" si="14"/>
        <v>75</v>
      </c>
      <c r="L20">
        <f t="shared" si="9"/>
        <v>17</v>
      </c>
      <c r="M20">
        <v>6</v>
      </c>
      <c r="AA20">
        <f t="shared" si="6"/>
        <v>17</v>
      </c>
      <c r="AB20">
        <v>7</v>
      </c>
      <c r="AC20">
        <v>4</v>
      </c>
      <c r="AD20">
        <f>VLOOKUP(AC20,Table10[#All],5,FALSE)</f>
        <v>15</v>
      </c>
      <c r="AE20">
        <v>35</v>
      </c>
      <c r="AJ20">
        <f t="shared" si="10"/>
        <v>17</v>
      </c>
      <c r="AK20">
        <f t="shared" si="12"/>
        <v>5</v>
      </c>
    </row>
    <row r="21" spans="2:37" x14ac:dyDescent="0.25">
      <c r="B21">
        <f t="shared" si="8"/>
        <v>18</v>
      </c>
      <c r="C21" s="3" t="s">
        <v>59</v>
      </c>
      <c r="D21" t="s">
        <v>103</v>
      </c>
      <c r="E21" t="str">
        <f t="shared" si="13"/>
        <v>Uncommon</v>
      </c>
      <c r="F21">
        <f t="shared" si="14"/>
        <v>50</v>
      </c>
      <c r="L21">
        <f t="shared" si="9"/>
        <v>18</v>
      </c>
      <c r="M21">
        <v>7</v>
      </c>
      <c r="AA21">
        <f t="shared" si="6"/>
        <v>18</v>
      </c>
      <c r="AB21">
        <v>7</v>
      </c>
      <c r="AC21">
        <v>5</v>
      </c>
      <c r="AD21">
        <f>VLOOKUP(AC21,Table10[#All],5,FALSE)</f>
        <v>5</v>
      </c>
      <c r="AE21">
        <v>35</v>
      </c>
      <c r="AJ21">
        <f t="shared" si="10"/>
        <v>18</v>
      </c>
      <c r="AK21">
        <f t="shared" si="12"/>
        <v>5</v>
      </c>
    </row>
    <row r="22" spans="2:37" x14ac:dyDescent="0.25">
      <c r="B22">
        <f t="shared" si="8"/>
        <v>19</v>
      </c>
      <c r="C22" s="3" t="s">
        <v>60</v>
      </c>
      <c r="D22" t="s">
        <v>104</v>
      </c>
      <c r="E22" t="str">
        <f t="shared" si="13"/>
        <v>Uncommon</v>
      </c>
      <c r="F22">
        <f t="shared" si="14"/>
        <v>75</v>
      </c>
      <c r="L22">
        <f t="shared" si="9"/>
        <v>19</v>
      </c>
      <c r="M22">
        <v>8</v>
      </c>
      <c r="U22" s="4"/>
      <c r="AA22">
        <f t="shared" si="6"/>
        <v>19</v>
      </c>
      <c r="AB22">
        <v>7</v>
      </c>
      <c r="AC22">
        <v>6</v>
      </c>
      <c r="AD22">
        <f>VLOOKUP(AC22,Table10[#All],5,FALSE)</f>
        <v>15</v>
      </c>
      <c r="AE22">
        <v>35</v>
      </c>
      <c r="AJ22">
        <f t="shared" si="10"/>
        <v>19</v>
      </c>
      <c r="AK22">
        <f t="shared" si="12"/>
        <v>5</v>
      </c>
    </row>
    <row r="23" spans="2:37" x14ac:dyDescent="0.25">
      <c r="B23">
        <f t="shared" si="8"/>
        <v>20</v>
      </c>
      <c r="C23" s="3" t="s">
        <v>68</v>
      </c>
      <c r="D23" t="s">
        <v>105</v>
      </c>
      <c r="E23" t="str">
        <f t="shared" si="13"/>
        <v>Uncommon</v>
      </c>
      <c r="F23">
        <f t="shared" si="14"/>
        <v>100</v>
      </c>
      <c r="L23">
        <f t="shared" si="9"/>
        <v>20</v>
      </c>
      <c r="M23">
        <v>9</v>
      </c>
      <c r="AA23">
        <f t="shared" si="6"/>
        <v>20</v>
      </c>
      <c r="AB23">
        <v>8</v>
      </c>
      <c r="AC23">
        <v>7</v>
      </c>
      <c r="AD23">
        <f>VLOOKUP(AC23,Table10[#All],5,FALSE)</f>
        <v>10</v>
      </c>
      <c r="AE23">
        <f>SUM(AD23:AD28)</f>
        <v>60</v>
      </c>
      <c r="AJ23">
        <f t="shared" si="10"/>
        <v>20</v>
      </c>
      <c r="AK23">
        <f t="shared" si="12"/>
        <v>5</v>
      </c>
    </row>
    <row r="24" spans="2:37" x14ac:dyDescent="0.25">
      <c r="B24">
        <f t="shared" si="8"/>
        <v>21</v>
      </c>
      <c r="C24" s="3" t="s">
        <v>57</v>
      </c>
      <c r="D24" t="s">
        <v>106</v>
      </c>
      <c r="E24" t="str">
        <f t="shared" si="13"/>
        <v>Uncommon</v>
      </c>
      <c r="F24">
        <f t="shared" si="14"/>
        <v>25</v>
      </c>
      <c r="L24">
        <f t="shared" si="9"/>
        <v>21</v>
      </c>
      <c r="M24">
        <v>10</v>
      </c>
      <c r="AA24">
        <f t="shared" si="6"/>
        <v>21</v>
      </c>
      <c r="AB24">
        <v>8</v>
      </c>
      <c r="AC24">
        <v>6</v>
      </c>
      <c r="AD24">
        <f>VLOOKUP(AC24,Table10[#All],5,FALSE)</f>
        <v>15</v>
      </c>
      <c r="AE24">
        <v>60</v>
      </c>
      <c r="AJ24">
        <f t="shared" si="10"/>
        <v>21</v>
      </c>
      <c r="AK24">
        <f t="shared" si="12"/>
        <v>6</v>
      </c>
    </row>
    <row r="25" spans="2:37" x14ac:dyDescent="0.25">
      <c r="B25">
        <f t="shared" si="8"/>
        <v>22</v>
      </c>
      <c r="C25" s="3" t="s">
        <v>58</v>
      </c>
      <c r="D25" t="s">
        <v>107</v>
      </c>
      <c r="E25" t="str">
        <f t="shared" si="13"/>
        <v>Uncommon</v>
      </c>
      <c r="F25">
        <f t="shared" si="14"/>
        <v>25</v>
      </c>
      <c r="L25">
        <f t="shared" si="9"/>
        <v>22</v>
      </c>
      <c r="M25">
        <v>11</v>
      </c>
      <c r="AA25">
        <f t="shared" si="6"/>
        <v>22</v>
      </c>
      <c r="AB25">
        <v>8</v>
      </c>
      <c r="AC25">
        <v>5</v>
      </c>
      <c r="AD25">
        <f>VLOOKUP(AC25,Table10[#All],5,FALSE)</f>
        <v>5</v>
      </c>
      <c r="AE25">
        <v>60</v>
      </c>
      <c r="AJ25">
        <f t="shared" si="10"/>
        <v>22</v>
      </c>
      <c r="AK25">
        <f t="shared" si="12"/>
        <v>6</v>
      </c>
    </row>
    <row r="26" spans="2:37" x14ac:dyDescent="0.25">
      <c r="B26">
        <f t="shared" si="8"/>
        <v>23</v>
      </c>
      <c r="C26" s="3" t="s">
        <v>70</v>
      </c>
      <c r="D26" t="s">
        <v>108</v>
      </c>
      <c r="E26" t="s">
        <v>94</v>
      </c>
      <c r="F26">
        <f>F15*5</f>
        <v>500</v>
      </c>
      <c r="L26">
        <f t="shared" si="9"/>
        <v>23</v>
      </c>
      <c r="M26">
        <v>1</v>
      </c>
      <c r="AA26">
        <f t="shared" si="6"/>
        <v>23</v>
      </c>
      <c r="AB26">
        <v>8</v>
      </c>
      <c r="AC26">
        <v>2</v>
      </c>
      <c r="AD26">
        <f>VLOOKUP(AC26,Table10[#All],5,FALSE)</f>
        <v>5</v>
      </c>
      <c r="AE26">
        <v>60</v>
      </c>
      <c r="AJ26">
        <f t="shared" si="10"/>
        <v>23</v>
      </c>
      <c r="AK26">
        <f t="shared" si="12"/>
        <v>7</v>
      </c>
    </row>
    <row r="27" spans="2:37" x14ac:dyDescent="0.25">
      <c r="B27">
        <f t="shared" si="8"/>
        <v>24</v>
      </c>
      <c r="C27" s="3" t="s">
        <v>71</v>
      </c>
      <c r="D27" t="s">
        <v>108</v>
      </c>
      <c r="E27" t="str">
        <f>E26</f>
        <v>Rare</v>
      </c>
      <c r="F27">
        <f>F16*5</f>
        <v>125</v>
      </c>
      <c r="L27">
        <f t="shared" si="9"/>
        <v>24</v>
      </c>
      <c r="M27">
        <v>2</v>
      </c>
      <c r="AA27">
        <f t="shared" si="6"/>
        <v>24</v>
      </c>
      <c r="AB27">
        <v>8</v>
      </c>
      <c r="AC27">
        <v>4</v>
      </c>
      <c r="AD27">
        <f>VLOOKUP(AC27,Table10[#All],5,FALSE)</f>
        <v>15</v>
      </c>
      <c r="AE27">
        <v>60</v>
      </c>
      <c r="AJ27">
        <f t="shared" si="10"/>
        <v>24</v>
      </c>
      <c r="AK27">
        <f t="shared" si="12"/>
        <v>7</v>
      </c>
    </row>
    <row r="28" spans="2:37" x14ac:dyDescent="0.25">
      <c r="B28">
        <f t="shared" si="8"/>
        <v>25</v>
      </c>
      <c r="C28" s="3" t="s">
        <v>72</v>
      </c>
      <c r="D28" t="s">
        <v>108</v>
      </c>
      <c r="E28" t="str">
        <f t="shared" ref="E28:E36" si="15">E27</f>
        <v>Rare</v>
      </c>
      <c r="F28">
        <f t="shared" si="14"/>
        <v>250</v>
      </c>
      <c r="L28">
        <f t="shared" si="9"/>
        <v>25</v>
      </c>
      <c r="M28">
        <v>3</v>
      </c>
      <c r="AA28">
        <f t="shared" si="6"/>
        <v>25</v>
      </c>
      <c r="AB28">
        <v>8</v>
      </c>
      <c r="AC28">
        <v>3</v>
      </c>
      <c r="AD28">
        <f>VLOOKUP(AC28,Table10[#All],5,FALSE)</f>
        <v>10</v>
      </c>
      <c r="AE28">
        <v>60</v>
      </c>
      <c r="AJ28">
        <f t="shared" si="10"/>
        <v>25</v>
      </c>
      <c r="AK28">
        <f t="shared" si="12"/>
        <v>7</v>
      </c>
    </row>
    <row r="29" spans="2:37" x14ac:dyDescent="0.25">
      <c r="B29">
        <f t="shared" si="8"/>
        <v>26</v>
      </c>
      <c r="C29" s="3" t="s">
        <v>73</v>
      </c>
      <c r="D29" t="s">
        <v>108</v>
      </c>
      <c r="E29" t="str">
        <f t="shared" si="15"/>
        <v>Rare</v>
      </c>
      <c r="F29">
        <f t="shared" si="14"/>
        <v>375</v>
      </c>
      <c r="L29">
        <f t="shared" si="9"/>
        <v>26</v>
      </c>
      <c r="M29">
        <v>4</v>
      </c>
      <c r="AA29">
        <f t="shared" si="6"/>
        <v>26</v>
      </c>
      <c r="AB29">
        <v>9</v>
      </c>
      <c r="AC29">
        <v>3</v>
      </c>
      <c r="AD29">
        <f>VLOOKUP(AC29,Table10[#All],5,FALSE)</f>
        <v>10</v>
      </c>
      <c r="AE29">
        <f>SUM(AD29:AD33)</f>
        <v>65</v>
      </c>
      <c r="AJ29">
        <f t="shared" si="10"/>
        <v>26</v>
      </c>
      <c r="AK29">
        <f t="shared" si="12"/>
        <v>7</v>
      </c>
    </row>
    <row r="30" spans="2:37" x14ac:dyDescent="0.25">
      <c r="B30">
        <f t="shared" si="8"/>
        <v>27</v>
      </c>
      <c r="C30" s="3" t="s">
        <v>74</v>
      </c>
      <c r="D30" t="s">
        <v>108</v>
      </c>
      <c r="E30" t="str">
        <f t="shared" si="15"/>
        <v>Rare</v>
      </c>
      <c r="F30">
        <f t="shared" si="14"/>
        <v>125</v>
      </c>
      <c r="L30">
        <f t="shared" si="9"/>
        <v>27</v>
      </c>
      <c r="M30">
        <v>5</v>
      </c>
      <c r="AA30">
        <f t="shared" si="6"/>
        <v>27</v>
      </c>
      <c r="AB30">
        <v>9</v>
      </c>
      <c r="AC30">
        <v>1</v>
      </c>
      <c r="AD30">
        <f>VLOOKUP(AC30,Table10[#All],5,FALSE)</f>
        <v>20</v>
      </c>
      <c r="AE30">
        <v>65</v>
      </c>
      <c r="AJ30">
        <f t="shared" si="10"/>
        <v>27</v>
      </c>
      <c r="AK30">
        <f t="shared" si="12"/>
        <v>7</v>
      </c>
    </row>
    <row r="31" spans="2:37" x14ac:dyDescent="0.25">
      <c r="B31">
        <f t="shared" si="8"/>
        <v>28</v>
      </c>
      <c r="C31" s="3" t="s">
        <v>75</v>
      </c>
      <c r="D31" t="s">
        <v>111</v>
      </c>
      <c r="E31" t="str">
        <f t="shared" si="15"/>
        <v>Rare</v>
      </c>
      <c r="F31">
        <f t="shared" si="14"/>
        <v>375</v>
      </c>
      <c r="L31">
        <f t="shared" si="9"/>
        <v>28</v>
      </c>
      <c r="M31">
        <v>6</v>
      </c>
      <c r="AA31">
        <f t="shared" si="6"/>
        <v>28</v>
      </c>
      <c r="AB31">
        <v>9</v>
      </c>
      <c r="AC31">
        <v>4</v>
      </c>
      <c r="AD31">
        <f>VLOOKUP(AC31,Table10[#All],5,FALSE)</f>
        <v>15</v>
      </c>
      <c r="AE31">
        <v>65</v>
      </c>
      <c r="AJ31">
        <f t="shared" si="10"/>
        <v>28</v>
      </c>
      <c r="AK31">
        <f t="shared" si="12"/>
        <v>8</v>
      </c>
    </row>
    <row r="32" spans="2:37" x14ac:dyDescent="0.25">
      <c r="B32">
        <f t="shared" si="8"/>
        <v>29</v>
      </c>
      <c r="C32" s="3" t="s">
        <v>76</v>
      </c>
      <c r="D32" t="s">
        <v>112</v>
      </c>
      <c r="E32" t="str">
        <f t="shared" si="15"/>
        <v>Rare</v>
      </c>
      <c r="F32">
        <f t="shared" si="14"/>
        <v>250</v>
      </c>
      <c r="L32">
        <f t="shared" si="9"/>
        <v>29</v>
      </c>
      <c r="M32">
        <v>7</v>
      </c>
      <c r="AA32">
        <f t="shared" si="6"/>
        <v>29</v>
      </c>
      <c r="AB32">
        <v>9</v>
      </c>
      <c r="AC32">
        <v>5</v>
      </c>
      <c r="AD32">
        <f>VLOOKUP(AC32,Table10[#All],5,FALSE)</f>
        <v>5</v>
      </c>
      <c r="AE32">
        <v>65</v>
      </c>
      <c r="AJ32">
        <f t="shared" si="10"/>
        <v>29</v>
      </c>
      <c r="AK32">
        <f t="shared" si="12"/>
        <v>8</v>
      </c>
    </row>
    <row r="33" spans="2:37" x14ac:dyDescent="0.25">
      <c r="B33">
        <f t="shared" si="8"/>
        <v>30</v>
      </c>
      <c r="C33" s="3" t="s">
        <v>77</v>
      </c>
      <c r="D33" t="s">
        <v>113</v>
      </c>
      <c r="E33" t="str">
        <f t="shared" si="15"/>
        <v>Rare</v>
      </c>
      <c r="F33">
        <f t="shared" si="14"/>
        <v>375</v>
      </c>
      <c r="L33">
        <f t="shared" si="9"/>
        <v>30</v>
      </c>
      <c r="M33">
        <v>8</v>
      </c>
      <c r="AA33">
        <f t="shared" si="6"/>
        <v>30</v>
      </c>
      <c r="AB33">
        <v>9</v>
      </c>
      <c r="AC33">
        <v>6</v>
      </c>
      <c r="AD33">
        <f>VLOOKUP(AC33,Table10[#All],5,FALSE)</f>
        <v>15</v>
      </c>
      <c r="AE33">
        <v>65</v>
      </c>
      <c r="AJ33">
        <f t="shared" si="10"/>
        <v>30</v>
      </c>
      <c r="AK33">
        <f t="shared" si="12"/>
        <v>8</v>
      </c>
    </row>
    <row r="34" spans="2:37" x14ac:dyDescent="0.25">
      <c r="B34">
        <f t="shared" si="8"/>
        <v>31</v>
      </c>
      <c r="C34" s="3" t="s">
        <v>78</v>
      </c>
      <c r="D34" t="s">
        <v>114</v>
      </c>
      <c r="E34" t="str">
        <f t="shared" si="15"/>
        <v>Rare</v>
      </c>
      <c r="F34">
        <f t="shared" si="14"/>
        <v>500</v>
      </c>
      <c r="L34">
        <f t="shared" si="9"/>
        <v>31</v>
      </c>
      <c r="M34">
        <v>9</v>
      </c>
      <c r="AA34">
        <f t="shared" si="6"/>
        <v>31</v>
      </c>
      <c r="AB34">
        <v>10</v>
      </c>
      <c r="AC34">
        <v>3</v>
      </c>
      <c r="AD34">
        <f>VLOOKUP(AC34,Table10[#All],5,FALSE)</f>
        <v>10</v>
      </c>
      <c r="AE34">
        <v>15</v>
      </c>
      <c r="AJ34">
        <f t="shared" si="10"/>
        <v>31</v>
      </c>
      <c r="AK34">
        <f t="shared" si="12"/>
        <v>8</v>
      </c>
    </row>
    <row r="35" spans="2:37" x14ac:dyDescent="0.25">
      <c r="B35">
        <f t="shared" si="8"/>
        <v>32</v>
      </c>
      <c r="C35" s="3" t="s">
        <v>79</v>
      </c>
      <c r="D35" t="s">
        <v>115</v>
      </c>
      <c r="E35" t="str">
        <f t="shared" si="15"/>
        <v>Rare</v>
      </c>
      <c r="F35">
        <f t="shared" si="14"/>
        <v>125</v>
      </c>
      <c r="L35">
        <f t="shared" si="9"/>
        <v>32</v>
      </c>
      <c r="M35">
        <v>10</v>
      </c>
      <c r="AA35">
        <f t="shared" si="6"/>
        <v>32</v>
      </c>
      <c r="AB35">
        <v>10</v>
      </c>
      <c r="AC35">
        <v>2</v>
      </c>
      <c r="AD35">
        <f>VLOOKUP(AC35,Table10[#All],5,FALSE)</f>
        <v>5</v>
      </c>
      <c r="AE35">
        <v>15</v>
      </c>
      <c r="AJ35">
        <f t="shared" si="10"/>
        <v>32</v>
      </c>
      <c r="AK35">
        <f t="shared" si="12"/>
        <v>9</v>
      </c>
    </row>
    <row r="36" spans="2:37" x14ac:dyDescent="0.25">
      <c r="B36">
        <f t="shared" si="8"/>
        <v>33</v>
      </c>
      <c r="C36" s="3" t="s">
        <v>80</v>
      </c>
      <c r="D36" t="s">
        <v>115</v>
      </c>
      <c r="E36" t="str">
        <f t="shared" si="15"/>
        <v>Rare</v>
      </c>
      <c r="F36">
        <f t="shared" si="14"/>
        <v>125</v>
      </c>
      <c r="L36">
        <f t="shared" si="9"/>
        <v>33</v>
      </c>
      <c r="M36">
        <v>11</v>
      </c>
      <c r="AJ36">
        <f t="shared" si="10"/>
        <v>33</v>
      </c>
      <c r="AK36">
        <f t="shared" si="12"/>
        <v>9</v>
      </c>
    </row>
    <row r="37" spans="2:37" x14ac:dyDescent="0.25">
      <c r="B37">
        <f t="shared" si="8"/>
        <v>34</v>
      </c>
      <c r="C37" s="3" t="s">
        <v>81</v>
      </c>
      <c r="D37" t="s">
        <v>116</v>
      </c>
      <c r="E37" t="s">
        <v>95</v>
      </c>
      <c r="F37">
        <f t="shared" si="14"/>
        <v>2500</v>
      </c>
      <c r="L37">
        <f t="shared" si="9"/>
        <v>34</v>
      </c>
      <c r="M37">
        <v>1</v>
      </c>
      <c r="AJ37">
        <f t="shared" si="10"/>
        <v>34</v>
      </c>
      <c r="AK37">
        <f t="shared" si="12"/>
        <v>10</v>
      </c>
    </row>
    <row r="38" spans="2:37" x14ac:dyDescent="0.25">
      <c r="B38">
        <f t="shared" si="8"/>
        <v>35</v>
      </c>
      <c r="C38" s="3" t="s">
        <v>82</v>
      </c>
      <c r="D38" t="s">
        <v>116</v>
      </c>
      <c r="E38" t="str">
        <f>E37</f>
        <v>Legendary</v>
      </c>
      <c r="F38">
        <f t="shared" si="14"/>
        <v>625</v>
      </c>
      <c r="L38">
        <f t="shared" si="9"/>
        <v>35</v>
      </c>
      <c r="M38">
        <v>2</v>
      </c>
      <c r="AJ38">
        <f t="shared" si="10"/>
        <v>35</v>
      </c>
      <c r="AK38">
        <f t="shared" si="12"/>
        <v>10</v>
      </c>
    </row>
    <row r="39" spans="2:37" x14ac:dyDescent="0.25">
      <c r="B39">
        <f t="shared" si="8"/>
        <v>36</v>
      </c>
      <c r="C39" s="3" t="s">
        <v>83</v>
      </c>
      <c r="D39" t="s">
        <v>116</v>
      </c>
      <c r="E39" t="str">
        <f t="shared" ref="E39:E47" si="16">E38</f>
        <v>Legendary</v>
      </c>
      <c r="F39">
        <f t="shared" si="14"/>
        <v>1250</v>
      </c>
      <c r="L39">
        <f t="shared" si="9"/>
        <v>36</v>
      </c>
      <c r="M39">
        <v>3</v>
      </c>
      <c r="AJ39">
        <f t="shared" si="10"/>
        <v>36</v>
      </c>
      <c r="AK39">
        <f t="shared" si="12"/>
        <v>10</v>
      </c>
    </row>
    <row r="40" spans="2:37" x14ac:dyDescent="0.25">
      <c r="B40">
        <f t="shared" si="8"/>
        <v>37</v>
      </c>
      <c r="C40" s="3" t="s">
        <v>84</v>
      </c>
      <c r="D40" t="s">
        <v>116</v>
      </c>
      <c r="E40" t="str">
        <f t="shared" si="16"/>
        <v>Legendary</v>
      </c>
      <c r="F40">
        <f t="shared" si="14"/>
        <v>1875</v>
      </c>
      <c r="L40">
        <f t="shared" si="9"/>
        <v>37</v>
      </c>
      <c r="M40">
        <v>4</v>
      </c>
      <c r="AJ40">
        <f t="shared" si="10"/>
        <v>37</v>
      </c>
      <c r="AK40">
        <f t="shared" si="12"/>
        <v>10</v>
      </c>
    </row>
    <row r="41" spans="2:37" x14ac:dyDescent="0.25">
      <c r="B41">
        <f t="shared" si="8"/>
        <v>38</v>
      </c>
      <c r="C41" s="3" t="s">
        <v>85</v>
      </c>
      <c r="D41" t="s">
        <v>116</v>
      </c>
      <c r="E41" t="str">
        <f t="shared" si="16"/>
        <v>Legendary</v>
      </c>
      <c r="F41">
        <f t="shared" si="14"/>
        <v>625</v>
      </c>
      <c r="L41">
        <f t="shared" si="9"/>
        <v>38</v>
      </c>
      <c r="M41">
        <v>5</v>
      </c>
      <c r="AJ41">
        <f t="shared" si="10"/>
        <v>38</v>
      </c>
      <c r="AK41">
        <f t="shared" si="12"/>
        <v>10</v>
      </c>
    </row>
    <row r="42" spans="2:37" x14ac:dyDescent="0.25">
      <c r="B42">
        <f t="shared" si="8"/>
        <v>39</v>
      </c>
      <c r="C42" s="3" t="s">
        <v>86</v>
      </c>
      <c r="D42" t="s">
        <v>117</v>
      </c>
      <c r="E42" t="str">
        <f t="shared" si="16"/>
        <v>Legendary</v>
      </c>
      <c r="F42">
        <f t="shared" si="14"/>
        <v>1875</v>
      </c>
      <c r="L42">
        <f t="shared" si="9"/>
        <v>39</v>
      </c>
      <c r="M42">
        <v>6</v>
      </c>
      <c r="AJ42">
        <f t="shared" si="10"/>
        <v>39</v>
      </c>
      <c r="AK42">
        <f t="shared" si="12"/>
        <v>11</v>
      </c>
    </row>
    <row r="43" spans="2:37" x14ac:dyDescent="0.25">
      <c r="B43">
        <f t="shared" si="8"/>
        <v>40</v>
      </c>
      <c r="C43" s="3" t="s">
        <v>87</v>
      </c>
      <c r="D43" t="s">
        <v>118</v>
      </c>
      <c r="E43" t="str">
        <f t="shared" si="16"/>
        <v>Legendary</v>
      </c>
      <c r="F43">
        <f t="shared" si="14"/>
        <v>1250</v>
      </c>
      <c r="L43">
        <f t="shared" si="9"/>
        <v>40</v>
      </c>
      <c r="M43">
        <v>7</v>
      </c>
      <c r="AJ43">
        <f t="shared" si="10"/>
        <v>40</v>
      </c>
      <c r="AK43">
        <f t="shared" si="12"/>
        <v>11</v>
      </c>
    </row>
    <row r="44" spans="2:37" x14ac:dyDescent="0.25">
      <c r="B44">
        <f t="shared" si="8"/>
        <v>41</v>
      </c>
      <c r="C44" s="3" t="s">
        <v>88</v>
      </c>
      <c r="D44" t="s">
        <v>119</v>
      </c>
      <c r="E44" t="str">
        <f t="shared" si="16"/>
        <v>Legendary</v>
      </c>
      <c r="F44">
        <f t="shared" si="14"/>
        <v>1875</v>
      </c>
      <c r="L44">
        <f t="shared" si="9"/>
        <v>41</v>
      </c>
      <c r="M44">
        <v>8</v>
      </c>
      <c r="AJ44">
        <f t="shared" si="10"/>
        <v>41</v>
      </c>
      <c r="AK44">
        <f t="shared" si="12"/>
        <v>11</v>
      </c>
    </row>
    <row r="45" spans="2:37" x14ac:dyDescent="0.25">
      <c r="B45">
        <f t="shared" si="8"/>
        <v>42</v>
      </c>
      <c r="C45" s="3" t="s">
        <v>89</v>
      </c>
      <c r="D45" t="s">
        <v>120</v>
      </c>
      <c r="E45" t="str">
        <f t="shared" si="16"/>
        <v>Legendary</v>
      </c>
      <c r="F45">
        <f t="shared" si="14"/>
        <v>2500</v>
      </c>
      <c r="L45">
        <f t="shared" si="9"/>
        <v>42</v>
      </c>
      <c r="M45">
        <v>9</v>
      </c>
      <c r="AJ45">
        <f t="shared" si="10"/>
        <v>42</v>
      </c>
      <c r="AK45">
        <f t="shared" si="12"/>
        <v>11</v>
      </c>
    </row>
    <row r="46" spans="2:37" x14ac:dyDescent="0.25">
      <c r="B46">
        <f t="shared" si="8"/>
        <v>43</v>
      </c>
      <c r="C46" s="3" t="s">
        <v>91</v>
      </c>
      <c r="D46" t="s">
        <v>121</v>
      </c>
      <c r="E46" t="str">
        <f t="shared" si="16"/>
        <v>Legendary</v>
      </c>
      <c r="F46">
        <f t="shared" si="14"/>
        <v>625</v>
      </c>
      <c r="L46">
        <f t="shared" si="9"/>
        <v>43</v>
      </c>
      <c r="M46">
        <v>10</v>
      </c>
      <c r="AJ46">
        <f t="shared" si="10"/>
        <v>43</v>
      </c>
      <c r="AK46">
        <f t="shared" si="12"/>
        <v>12</v>
      </c>
    </row>
    <row r="47" spans="2:37" x14ac:dyDescent="0.25">
      <c r="B47">
        <f t="shared" si="8"/>
        <v>44</v>
      </c>
      <c r="C47" s="3" t="s">
        <v>90</v>
      </c>
      <c r="D47" t="s">
        <v>122</v>
      </c>
      <c r="E47" t="str">
        <f t="shared" si="16"/>
        <v>Legendary</v>
      </c>
      <c r="F47">
        <f t="shared" si="14"/>
        <v>625</v>
      </c>
      <c r="L47">
        <f t="shared" si="9"/>
        <v>44</v>
      </c>
      <c r="M47">
        <v>11</v>
      </c>
      <c r="AJ47">
        <f t="shared" si="10"/>
        <v>44</v>
      </c>
      <c r="AK47">
        <f t="shared" si="12"/>
        <v>12</v>
      </c>
    </row>
  </sheetData>
  <dataConsolidate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Vu</dc:creator>
  <cp:lastModifiedBy>Johnson Vu</cp:lastModifiedBy>
  <dcterms:created xsi:type="dcterms:W3CDTF">2022-03-18T01:27:12Z</dcterms:created>
  <dcterms:modified xsi:type="dcterms:W3CDTF">2022-03-18T04:04:40Z</dcterms:modified>
</cp:coreProperties>
</file>