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B070CF4C-1EA9-4FDE-BFE8-E5199F506829}" xr6:coauthVersionLast="47" xr6:coauthVersionMax="47" xr10:uidLastSave="{00000000-0000-0000-0000-000000000000}"/>
  <bookViews>
    <workbookView xWindow="-108" yWindow="-108" windowWidth="23256" windowHeight="13176" xr2:uid="{D6B6C6F6-0417-4AFE-814B-06FED4AB27CF}"/>
  </bookViews>
  <sheets>
    <sheet name="Ejemplo" sheetId="1" r:id="rId1"/>
    <sheet name="Ejercicio" sheetId="5" r:id="rId2"/>
    <sheet name="SUSCRIB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D22" i="5"/>
  <c r="E21" i="5"/>
  <c r="E20" i="5"/>
  <c r="E19" i="5"/>
  <c r="E18" i="5"/>
  <c r="E17" i="5"/>
  <c r="E16" i="5"/>
  <c r="E15" i="5"/>
  <c r="E14" i="5"/>
  <c r="E13" i="5"/>
  <c r="E12" i="5"/>
  <c r="E11" i="5"/>
  <c r="E10" i="5"/>
  <c r="A21" i="5"/>
  <c r="A20" i="5"/>
  <c r="A19" i="5"/>
  <c r="A18" i="5"/>
  <c r="A17" i="5"/>
  <c r="A16" i="5"/>
  <c r="A15" i="5"/>
  <c r="A14" i="5"/>
  <c r="A13" i="5"/>
  <c r="A12" i="5"/>
  <c r="A11" i="5"/>
  <c r="A10" i="5"/>
  <c r="E30" i="1"/>
  <c r="E28" i="1"/>
  <c r="E27" i="1"/>
  <c r="E26" i="1"/>
  <c r="E24" i="1"/>
  <c r="E29" i="1" l="1"/>
  <c r="B22" i="1"/>
  <c r="B21" i="1"/>
  <c r="B20" i="1"/>
  <c r="B19" i="1"/>
  <c r="B18" i="1"/>
  <c r="B17" i="1"/>
  <c r="B16" i="1"/>
  <c r="B15" i="1"/>
  <c r="B14" i="1"/>
  <c r="B13" i="1"/>
  <c r="B12" i="1"/>
  <c r="B11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<sst xmlns="http://schemas.openxmlformats.org/spreadsheetml/2006/main" count="37" uniqueCount="21">
  <si>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</si>
  <si>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</si>
  <si>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</si>
  <si>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</si>
  <si>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</si>
  <si>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</si>
  <si>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</si>
  <si>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</si>
  <si>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</si>
  <si>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</si>
  <si>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</si>
  <si>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</si>
  <si>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</si>
  <si>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Mes</t>
  </si>
  <si>
    <t>Selección</t>
  </si>
  <si>
    <t>Total</t>
  </si>
  <si>
    <t>Trim.</t>
  </si>
  <si>
    <t>Selección Usuario</t>
  </si>
  <si>
    <t>Promedio</t>
  </si>
  <si>
    <t>Ventas Trimestre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</si>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</sst>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indent="1"/>
    </xf>
    <xf numFmtId="0" fontId="6" fillId="2" borderId="1" xfId="0" applyFont="1" applyFill="1" applyBorder="1" applyAlignment="1">
      <alignment horizontal="center" vertical="center"/>
    </xf>
    <xf numFmtId="9" fontId="3" fillId="2" borderId="0" xfId="0" applyNumberFormat="1" applyFont="1" applyFill="1"/>
    <xf numFmtId="0" fontId="9" fillId="2" borderId="0" xfId="0" applyFont="1" applyFill="1"/>
    <xf numFmtId="0" fontId="11" fillId="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8" fillId="3" borderId="0" xfId="0" applyFont="1" applyFill="1" applyAlignment="1">
      <alignment horizontal="center" vertical="center"/>
    </xf>
    <xf numFmtId="0" fontId="7" fillId="2" borderId="5" xfId="0" applyFont="1" applyFill="1" applyBorder="1"/>
    <xf numFmtId="0" fontId="0" fillId="2" borderId="5" xfId="0" applyFill="1" applyBorder="1"/>
    <xf numFmtId="0" fontId="7" fillId="2" borderId="4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9" fontId="3" fillId="2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3CCFF"/>
      <color rgb="FFFFB3B3"/>
      <color rgb="FFF1E8F8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49001602356033E-2"/>
          <c:y val="0.15315072551185574"/>
          <c:w val="0.94920308973935152"/>
          <c:h val="0.723254033546112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Ejemplo!$E$11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Ejemplo!$B$11:$B$22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Ejemplo!$E$12:$E$23</c:f>
              <c:numCache>
                <c:formatCode>General</c:formatCode>
                <c:ptCount val="12"/>
                <c:pt idx="0">
                  <c:v>91</c:v>
                </c:pt>
                <c:pt idx="1">
                  <c:v>96</c:v>
                </c:pt>
                <c:pt idx="2">
                  <c:v>70</c:v>
                </c:pt>
                <c:pt idx="3">
                  <c:v>42</c:v>
                </c:pt>
                <c:pt idx="4">
                  <c:v>51</c:v>
                </c:pt>
                <c:pt idx="5">
                  <c:v>58</c:v>
                </c:pt>
                <c:pt idx="6">
                  <c:v>61</c:v>
                </c:pt>
                <c:pt idx="7">
                  <c:v>52</c:v>
                </c:pt>
                <c:pt idx="8">
                  <c:v>70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F-4E7D-AA9A-921284DA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82271071"/>
        <c:axId val="1582273983"/>
      </c:barChart>
      <c:barChart>
        <c:barDir val="col"/>
        <c:grouping val="stacked"/>
        <c:varyColors val="0"/>
        <c:ser>
          <c:idx val="1"/>
          <c:order val="1"/>
          <c:tx>
            <c:strRef>
              <c:f>Ejemplo!$F$11</c:f>
              <c:strCache>
                <c:ptCount val="1"/>
                <c:pt idx="0">
                  <c:v>Selección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Ejemplo!$B$11:$B$22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Ejemplo!$F$12:$F$23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F-4E7D-AA9A-921284DA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36384335"/>
        <c:axId val="1736376431"/>
      </c:barChart>
      <c:catAx>
        <c:axId val="158227107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582273983"/>
        <c:crosses val="autoZero"/>
        <c:auto val="1"/>
        <c:lblAlgn val="ctr"/>
        <c:lblOffset val="100"/>
        <c:noMultiLvlLbl val="0"/>
      </c:catAx>
      <c:valAx>
        <c:axId val="1582273983"/>
        <c:scaling>
          <c:orientation val="minMax"/>
          <c:max val="100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82271071"/>
        <c:crosses val="autoZero"/>
        <c:crossBetween val="between"/>
      </c:valAx>
      <c:valAx>
        <c:axId val="173637643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36384335"/>
        <c:crosses val="max"/>
        <c:crossBetween val="between"/>
      </c:valAx>
      <c:catAx>
        <c:axId val="173638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6376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617807389460929E-2"/>
          <c:y val="0.14056224899598393"/>
          <c:w val="0.9603948544893427"/>
          <c:h val="0.75903614457831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Ejemplo!$E$11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1">
                <a:lumMod val="95000"/>
                <a:alpha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Ejemplo!$E$12:$E$23</c:f>
              <c:numCache>
                <c:formatCode>General</c:formatCode>
                <c:ptCount val="12"/>
                <c:pt idx="0">
                  <c:v>91</c:v>
                </c:pt>
                <c:pt idx="1">
                  <c:v>96</c:v>
                </c:pt>
                <c:pt idx="2">
                  <c:v>70</c:v>
                </c:pt>
                <c:pt idx="3">
                  <c:v>42</c:v>
                </c:pt>
                <c:pt idx="4">
                  <c:v>51</c:v>
                </c:pt>
                <c:pt idx="5">
                  <c:v>58</c:v>
                </c:pt>
                <c:pt idx="6">
                  <c:v>61</c:v>
                </c:pt>
                <c:pt idx="7">
                  <c:v>52</c:v>
                </c:pt>
                <c:pt idx="8">
                  <c:v>70</c:v>
                </c:pt>
                <c:pt idx="9">
                  <c:v>67</c:v>
                </c:pt>
                <c:pt idx="10">
                  <c:v>78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3-4627-9824-27AB851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554442351"/>
        <c:axId val="1554458575"/>
      </c:barChart>
      <c:catAx>
        <c:axId val="15544423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4458575"/>
        <c:crosses val="autoZero"/>
        <c:auto val="1"/>
        <c:lblAlgn val="ctr"/>
        <c:lblOffset val="100"/>
        <c:noMultiLvlLbl val="0"/>
      </c:catAx>
      <c:valAx>
        <c:axId val="155445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44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1542736361169E-2"/>
          <c:y val="0.16643550624133149"/>
          <c:w val="0.89188476741067002"/>
          <c:h val="0.734897215517963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Ejercicio!$D$9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Ejercicio!$A$10:$A$21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Ejercicio!$D$10:$D$21</c:f>
              <c:numCache>
                <c:formatCode>General</c:formatCode>
                <c:ptCount val="12"/>
                <c:pt idx="0">
                  <c:v>82</c:v>
                </c:pt>
                <c:pt idx="1">
                  <c:v>71</c:v>
                </c:pt>
                <c:pt idx="2">
                  <c:v>47</c:v>
                </c:pt>
                <c:pt idx="3">
                  <c:v>96</c:v>
                </c:pt>
                <c:pt idx="4">
                  <c:v>76</c:v>
                </c:pt>
                <c:pt idx="5">
                  <c:v>57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3AB-AA43-A3690325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64252415"/>
        <c:axId val="1364251999"/>
      </c:barChart>
      <c:barChart>
        <c:barDir val="col"/>
        <c:grouping val="stacked"/>
        <c:varyColors val="0"/>
        <c:ser>
          <c:idx val="1"/>
          <c:order val="1"/>
          <c:tx>
            <c:strRef>
              <c:f>Ejercicio!$E$9</c:f>
              <c:strCache>
                <c:ptCount val="1"/>
                <c:pt idx="0">
                  <c:v>Selección Usuario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Ejercicio!$A$10:$A$21</c:f>
              <c:strCache>
                <c:ptCount val="12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</c:strCache>
            </c:strRef>
          </c:cat>
          <c:val>
            <c:numRef>
              <c:f>Ejercicio!$E$10:$E$21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1-43AB-AA43-A3690325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533817807"/>
        <c:axId val="1533800335"/>
      </c:barChart>
      <c:catAx>
        <c:axId val="13642524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251999"/>
        <c:crosses val="autoZero"/>
        <c:auto val="1"/>
        <c:lblAlgn val="ctr"/>
        <c:lblOffset val="100"/>
        <c:noMultiLvlLbl val="0"/>
      </c:catAx>
      <c:valAx>
        <c:axId val="13642519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252415"/>
        <c:crosses val="autoZero"/>
        <c:crossBetween val="between"/>
      </c:valAx>
      <c:valAx>
        <c:axId val="153380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3817807"/>
        <c:crosses val="max"/>
        <c:crossBetween val="between"/>
      </c:valAx>
      <c:catAx>
        <c:axId val="153381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80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6241210420639"/>
          <c:y val="2.3055822321303761E-2"/>
          <c:w val="0.76527517579158721"/>
          <c:h val="0.72333013214435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Ejercicio!$D$9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bg1">
                <a:alpha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Ejercicio!$D$10:$D$21</c:f>
              <c:numCache>
                <c:formatCode>General</c:formatCode>
                <c:ptCount val="12"/>
                <c:pt idx="0">
                  <c:v>82</c:v>
                </c:pt>
                <c:pt idx="1">
                  <c:v>71</c:v>
                </c:pt>
                <c:pt idx="2">
                  <c:v>47</c:v>
                </c:pt>
                <c:pt idx="3">
                  <c:v>96</c:v>
                </c:pt>
                <c:pt idx="4">
                  <c:v>76</c:v>
                </c:pt>
                <c:pt idx="5">
                  <c:v>57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68</c:v>
                </c:pt>
                <c:pt idx="10">
                  <c:v>74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45A2-8913-8776F686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745528207"/>
        <c:axId val="745527791"/>
      </c:barChart>
      <c:catAx>
        <c:axId val="745528207"/>
        <c:scaling>
          <c:orientation val="minMax"/>
        </c:scaling>
        <c:delete val="1"/>
        <c:axPos val="b"/>
        <c:majorTickMark val="none"/>
        <c:minorTickMark val="none"/>
        <c:tickLblPos val="nextTo"/>
        <c:crossAx val="745527791"/>
        <c:crosses val="autoZero"/>
        <c:auto val="1"/>
        <c:lblAlgn val="ctr"/>
        <c:lblOffset val="100"/>
        <c:noMultiLvlLbl val="0"/>
      </c:catAx>
      <c:valAx>
        <c:axId val="745527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552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F$9" lockText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firstButton="1" fmlaLink="$D$8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3" Type="http://schemas.openxmlformats.org/officeDocument/2006/relationships/image" Target="../media/image7.png"/><Relationship Id="rId7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334108</xdr:colOff>
      <xdr:row>9</xdr:row>
      <xdr:rowOff>169985</xdr:rowOff>
    </xdr:from>
    <xdr:to>
      <xdr:col>12</xdr:col>
      <xdr:colOff>290733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249936</xdr:colOff>
      <xdr:row>0</xdr:row>
      <xdr:rowOff>83820</xdr:rowOff>
    </xdr:from>
    <xdr:to>
      <xdr:col>12</xdr:col>
      <xdr:colOff>316992</xdr:colOff>
      <xdr:row>4</xdr:row>
      <xdr:rowOff>134815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936" y="83820"/>
          <a:ext cx="7763256" cy="7133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800" b="1">
              <a:solidFill>
                <a:schemeClr val="accent1">
                  <a:lumMod val="75000"/>
                </a:schemeClr>
              </a:solidFill>
            </a:rPr>
            <a:t>ÁSPEROS</a:t>
          </a:r>
          <a:r>
            <a:rPr lang="es-CO" sz="2800" b="1" baseline="0">
              <a:solidFill>
                <a:schemeClr val="accent1">
                  <a:lumMod val="75000"/>
                </a:schemeClr>
              </a:solidFill>
            </a:rPr>
            <a:t> GEEK - REPORTE DE VENTAS</a:t>
          </a:r>
          <a:endParaRPr lang="es-CO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8558</xdr:colOff>
      <xdr:row>1</xdr:row>
      <xdr:rowOff>36399</xdr:rowOff>
    </xdr:from>
    <xdr:to>
      <xdr:col>12</xdr:col>
      <xdr:colOff>281354</xdr:colOff>
      <xdr:row>3</xdr:row>
      <xdr:rowOff>65707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878281" y="218107"/>
          <a:ext cx="2001950" cy="392723"/>
          <a:chOff x="11612880" y="252730"/>
          <a:chExt cx="1734820" cy="398780"/>
        </a:xfrm>
      </xdr:grpSpPr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1614150" y="252730"/>
            <a:ext cx="1733550" cy="237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900" b="0">
                <a:solidFill>
                  <a:schemeClr val="bg1">
                    <a:lumMod val="75000"/>
                  </a:schemeClr>
                </a:solidFill>
              </a:rPr>
              <a:t>Comportamiento Mensual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11612880" y="414020"/>
            <a:ext cx="1732280" cy="237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900" b="0">
                <a:solidFill>
                  <a:schemeClr val="bg1">
                    <a:lumMod val="75000"/>
                  </a:schemeClr>
                </a:solidFill>
              </a:rPr>
              <a:t>Agrupación</a:t>
            </a:r>
            <a:r>
              <a:rPr lang="es-CO" sz="900" b="0" baseline="0">
                <a:solidFill>
                  <a:schemeClr val="bg1">
                    <a:lumMod val="75000"/>
                  </a:schemeClr>
                </a:solidFill>
              </a:rPr>
              <a:t> Trimestral</a:t>
            </a:r>
            <a:endParaRPr lang="es-CO" sz="900" b="0">
              <a:solidFill>
                <a:schemeClr val="bg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15709</xdr:colOff>
      <xdr:row>2</xdr:row>
      <xdr:rowOff>135519</xdr:rowOff>
    </xdr:from>
    <xdr:to>
      <xdr:col>4</xdr:col>
      <xdr:colOff>439134</xdr:colOff>
      <xdr:row>4</xdr:row>
      <xdr:rowOff>71385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91201" y="498934"/>
          <a:ext cx="1748133" cy="23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000" b="0">
              <a:solidFill>
                <a:schemeClr val="bg1">
                  <a:lumMod val="65000"/>
                </a:schemeClr>
              </a:solidFill>
            </a:rPr>
            <a:t>Gerencia Comercial - 2020</a:t>
          </a:r>
        </a:p>
      </xdr:txBody>
    </xdr:sp>
    <xdr:clientData/>
  </xdr:twoCellAnchor>
  <xdr:twoCellAnchor>
    <xdr:from>
      <xdr:col>1</xdr:col>
      <xdr:colOff>188976</xdr:colOff>
      <xdr:row>5</xdr:row>
      <xdr:rowOff>59792</xdr:rowOff>
    </xdr:from>
    <xdr:to>
      <xdr:col>5</xdr:col>
      <xdr:colOff>6096</xdr:colOff>
      <xdr:row>9</xdr:row>
      <xdr:rowOff>43380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80284" y="903854"/>
          <a:ext cx="2325858" cy="575603"/>
          <a:chOff x="97536" y="804672"/>
          <a:chExt cx="2334768" cy="57912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4592" y="804672"/>
            <a:ext cx="2267712" cy="57912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50000"/>
                </a:schemeClr>
              </a:gs>
              <a:gs pos="100000">
                <a:schemeClr val="accent1">
                  <a:alpha val="90000"/>
                </a:schemeClr>
              </a:gs>
              <a:gs pos="50000">
                <a:schemeClr val="accent1">
                  <a:lumMod val="7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1020044" y="907444"/>
          <a:ext cx="1365250" cy="459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97536" y="902208"/>
            <a:ext cx="1011936" cy="37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2400" b="1">
                <a:solidFill>
                  <a:schemeClr val="bg1"/>
                </a:solidFill>
              </a:rPr>
              <a:t>2020</a:t>
            </a:r>
          </a:p>
        </xdr:txBody>
      </xdr:sp>
      <xdr:cxnSp macro="">
        <xdr:nvCxnSpPr>
          <xdr:cNvPr id="12" name="Conector rec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982725" y="841446"/>
            <a:ext cx="6096" cy="51816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E24">
        <xdr:nvSpPr>
          <xdr:cNvPr id="18" name="CuadroText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1243584" y="829056"/>
            <a:ext cx="896112" cy="37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2AFC823-E098-4D2A-9703-FB5750331088}" type="TxLink">
              <a:rPr lang="en-US" sz="28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pPr marL="0" indent="0" algn="ctr"/>
              <a:t>803</a:t>
            </a:fld>
            <a:endParaRPr lang="es-CO" sz="28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091184" y="1127760"/>
            <a:ext cx="1275693" cy="235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1000" b="1">
                <a:solidFill>
                  <a:schemeClr val="bg1"/>
                </a:solidFill>
              </a:rPr>
              <a:t>Unidades Vendidas</a:t>
            </a:r>
          </a:p>
        </xdr:txBody>
      </xdr:sp>
    </xdr:grpSp>
    <xdr:clientData/>
  </xdr:twoCellAnchor>
  <xdr:twoCellAnchor>
    <xdr:from>
      <xdr:col>5</xdr:col>
      <xdr:colOff>347940</xdr:colOff>
      <xdr:row>5</xdr:row>
      <xdr:rowOff>47600</xdr:rowOff>
    </xdr:from>
    <xdr:to>
      <xdr:col>7</xdr:col>
      <xdr:colOff>707604</xdr:colOff>
      <xdr:row>9</xdr:row>
      <xdr:rowOff>55572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3647986" y="891662"/>
          <a:ext cx="1555418" cy="599987"/>
          <a:chOff x="2755392" y="743712"/>
          <a:chExt cx="1554480" cy="603504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15" name="Rectángulo: esquinas redondeadas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22" name="Rectángulo: esquinas redondeadas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23" name="Rectángulo: esquinas redondeadas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21" name="Gráfico 20" descr="Tendencia al alza con relleno sólido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889504" y="829056"/>
            <a:ext cx="451104" cy="451104"/>
          </a:xfrm>
          <a:prstGeom prst="rect">
            <a:avLst/>
          </a:prstGeom>
        </xdr:spPr>
      </xdr:pic>
      <xdr:cxnSp macro="">
        <xdr:nvCxnSpPr>
          <xdr:cNvPr id="25" name="Conector rec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6">
        <xdr:nvSpPr>
          <xdr:cNvPr id="27" name="CuadroTexto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A343681-73A8-44AC-B8C9-953F809717BF}" type="TxLink">
              <a:rPr lang="en-US" sz="2400" b="1" i="0" u="none" strike="noStrike">
                <a:solidFill>
                  <a:schemeClr val="accent1"/>
                </a:solidFill>
                <a:latin typeface="Calibri"/>
                <a:cs typeface="Calibri"/>
              </a:rPr>
              <a:pPr algn="ctr"/>
              <a:t>67</a:t>
            </a:fld>
            <a:endParaRPr lang="es-CO" sz="2400" b="1">
              <a:solidFill>
                <a:schemeClr val="accent1"/>
              </a:solidFill>
            </a:endParaRP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3395472" y="1078992"/>
            <a:ext cx="914400" cy="2499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900">
                <a:solidFill>
                  <a:schemeClr val="bg1">
                    <a:lumMod val="50000"/>
                  </a:schemeClr>
                </a:solidFill>
              </a:rPr>
              <a:t>Promedio</a:t>
            </a:r>
            <a:r>
              <a:rPr lang="es-CO" sz="900" baseline="0">
                <a:solidFill>
                  <a:schemeClr val="bg1">
                    <a:lumMod val="50000"/>
                  </a:schemeClr>
                </a:solidFill>
              </a:rPr>
              <a:t> Mes</a:t>
            </a:r>
            <a:endParaRPr lang="es-CO" sz="9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189912</xdr:colOff>
      <xdr:row>5</xdr:row>
      <xdr:rowOff>47600</xdr:rowOff>
    </xdr:from>
    <xdr:to>
      <xdr:col>10</xdr:col>
      <xdr:colOff>159432</xdr:colOff>
      <xdr:row>9</xdr:row>
      <xdr:rowOff>55572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5477020" y="891662"/>
          <a:ext cx="1552135" cy="599987"/>
          <a:chOff x="2755392" y="743712"/>
          <a:chExt cx="1554480" cy="603504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41" name="Rectángulo: esquinas redondeadas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42" name="Rectángulo: esquinas redondeadas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43" name="Rectángulo: esquinas redondeadas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37" name="Gráfico 36" descr="Calendario mensual con relleno sólido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2889504" y="829056"/>
            <a:ext cx="451104" cy="451104"/>
          </a:xfrm>
          <a:prstGeom prst="rect">
            <a:avLst/>
          </a:prstGeom>
        </xdr:spPr>
      </xdr:pic>
      <xdr:cxnSp macro="">
        <xdr:nvCxnSpPr>
          <xdr:cNvPr id="38" name="Conector rect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7">
        <xdr:nvSpPr>
          <xdr:cNvPr id="39" name="CuadroTexto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04D7364-CA66-4B85-B0F8-2C44170520DE}" type="TxLink">
              <a:rPr lang="en-US" sz="24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212</a:t>
            </a:fld>
            <a:endParaRPr lang="es-CO" sz="4800" b="1">
              <a:solidFill>
                <a:srgbClr val="FF0000"/>
              </a:solidFill>
            </a:endParaRPr>
          </a:p>
        </xdr:txBody>
      </xdr:sp>
      <xdr:sp macro="" textlink="$E$28">
        <xdr:nvSpPr>
          <xdr:cNvPr id="40" name="CuadroTexto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3395472" y="1078992"/>
            <a:ext cx="914400" cy="2499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0570E5E-1011-4DAE-B158-AAB112BE92B0}" type="TxLink">
              <a:rPr lang="en-US" sz="9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Ventas Trim. 4</a:t>
            </a:fld>
            <a:endParaRPr lang="es-CO" sz="6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493776</xdr:colOff>
      <xdr:row>5</xdr:row>
      <xdr:rowOff>47600</xdr:rowOff>
    </xdr:from>
    <xdr:to>
      <xdr:col>12</xdr:col>
      <xdr:colOff>280462</xdr:colOff>
      <xdr:row>9</xdr:row>
      <xdr:rowOff>58617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7363499" y="891662"/>
          <a:ext cx="1515840" cy="603032"/>
          <a:chOff x="2755392" y="743712"/>
          <a:chExt cx="1524000" cy="606567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45" name="Grupo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GrpSpPr/>
        </xdr:nvGrpSpPr>
        <xdr:grpSpPr>
          <a:xfrm>
            <a:off x="2755392" y="762000"/>
            <a:ext cx="1524000" cy="585216"/>
            <a:chOff x="3249168" y="853440"/>
            <a:chExt cx="1316736" cy="542544"/>
          </a:xfrm>
        </xdr:grpSpPr>
        <xdr:sp macro="" textlink="">
          <xdr:nvSpPr>
            <xdr:cNvPr id="50" name="Rectángulo: esquinas redondeadas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3249168" y="853440"/>
              <a:ext cx="432816" cy="542544"/>
            </a:xfrm>
            <a:prstGeom prst="round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51" name="Rectángulo: esquinas redondeadas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3328416" y="853440"/>
              <a:ext cx="1158240" cy="54254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52" name="Rectángulo: esquinas redondeadas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4133088" y="853440"/>
              <a:ext cx="432816" cy="542544"/>
            </a:xfrm>
            <a:prstGeom prst="roundRect">
              <a:avLst>
                <a:gd name="adj" fmla="val 16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</xdr:grpSp>
      <xdr:pic>
        <xdr:nvPicPr>
          <xdr:cNvPr id="46" name="Gráfico 45" descr="bolas de harvey 20% contorno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890480" y="829056"/>
            <a:ext cx="449152" cy="451104"/>
          </a:xfrm>
          <a:prstGeom prst="rect">
            <a:avLst/>
          </a:prstGeom>
        </xdr:spPr>
      </xdr:pic>
      <xdr:cxnSp macro="">
        <xdr:nvCxnSpPr>
          <xdr:cNvPr id="47" name="Conector rect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>
            <a:off x="3383280" y="847344"/>
            <a:ext cx="0" cy="432000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E$29">
        <xdr:nvSpPr>
          <xdr:cNvPr id="48" name="CuadroText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3358896" y="743712"/>
            <a:ext cx="890016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001858-8334-42E5-B670-8259EAFEA143}" type="TxLink">
              <a:rPr lang="en-US" sz="2400" b="1" i="0" u="none" strike="noStrike">
                <a:solidFill>
                  <a:srgbClr val="00B050"/>
                </a:solidFill>
                <a:latin typeface="Calibri"/>
                <a:cs typeface="Calibri"/>
              </a:rPr>
              <a:pPr algn="ctr"/>
              <a:t>26%</a:t>
            </a:fld>
            <a:endParaRPr lang="es-CO" sz="4800" b="1">
              <a:solidFill>
                <a:srgbClr val="00B050"/>
              </a:solidFill>
            </a:endParaRPr>
          </a:p>
        </xdr:txBody>
      </xdr:sp>
      <xdr:sp macro="" textlink="E30">
        <xdr:nvSpPr>
          <xdr:cNvPr id="49" name="CuadroTexto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3330898" y="1079067"/>
            <a:ext cx="914400" cy="27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5A8F2B6E-6E7E-41E7-9413-D14F6A3374B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ctr"/>
              <a:t>% Part. Trim. 4</a:t>
            </a:fld>
            <a:endParaRPr lang="es-CO" sz="6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392729</xdr:colOff>
          <xdr:row>10</xdr:row>
          <xdr:rowOff>143951</xdr:rowOff>
        </xdr:from>
        <xdr:to>
          <xdr:col>12</xdr:col>
          <xdr:colOff>165536</xdr:colOff>
          <xdr:row>11</xdr:row>
          <xdr:rowOff>166844</xdr:rowOff>
        </xdr:to>
        <xdr:grpSp>
          <xdr:nvGrpSpPr>
            <xdr:cNvPr id="33" name="Grup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GrpSpPr/>
          </xdr:nvGrpSpPr>
          <xdr:grpSpPr>
            <a:xfrm>
              <a:off x="6471144" y="1761736"/>
              <a:ext cx="2293269" cy="222185"/>
              <a:chOff x="4550662" y="1477519"/>
              <a:chExt cx="2462552" cy="253423"/>
            </a:xfrm>
            <a:solidFill>
              <a:srgbClr val="00B050"/>
            </a:solidFill>
          </xdr:grpSpPr>
          <xdr:sp macro="" textlink="">
            <xdr:nvSpPr>
              <xdr:cNvPr id="1025" name="Option Button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4550662" y="1477519"/>
                <a:ext cx="640079" cy="251460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12700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1</a:t>
                </a:r>
              </a:p>
            </xdr:txBody>
          </xdr:sp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196251" y="1480465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2</a:t>
                </a:r>
              </a:p>
            </xdr:txBody>
          </xdr:sp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5803745" y="1480467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3</a:t>
                </a:r>
              </a:p>
            </xdr:txBody>
          </xdr:sp>
          <xdr:sp macro="" textlink="">
            <xdr:nvSpPr>
              <xdr:cNvPr id="1028" name="Option Butto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6411234" y="1480467"/>
                <a:ext cx="601980" cy="250475"/>
              </a:xfrm>
              <a:prstGeom prst="rect">
                <a:avLst/>
              </a:prstGeom>
              <a:solidFill>
                <a:srgbClr val="C0C0C0" mc:Ignorable="a14" a14:legacySpreadsheetColorIndex="22">
                  <a:alpha val="60001"/>
                </a:srgbClr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4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5</xdr:col>
      <xdr:colOff>410308</xdr:colOff>
      <xdr:row>10</xdr:row>
      <xdr:rowOff>41031</xdr:rowOff>
    </xdr:from>
    <xdr:to>
      <xdr:col>9</xdr:col>
      <xdr:colOff>304800</xdr:colOff>
      <xdr:row>12</xdr:row>
      <xdr:rowOff>70339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919046" y="1658816"/>
          <a:ext cx="2672862" cy="427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800" b="1">
              <a:solidFill>
                <a:schemeClr val="accent1">
                  <a:lumMod val="75000"/>
                </a:schemeClr>
              </a:solidFill>
            </a:rPr>
            <a:t>Comportamiento Ventas</a:t>
          </a:r>
        </a:p>
      </xdr:txBody>
    </xdr:sp>
    <xdr:clientData/>
  </xdr:twoCellAnchor>
  <xdr:twoCellAnchor>
    <xdr:from>
      <xdr:col>9</xdr:col>
      <xdr:colOff>363414</xdr:colOff>
      <xdr:row>10</xdr:row>
      <xdr:rowOff>140677</xdr:rowOff>
    </xdr:from>
    <xdr:to>
      <xdr:col>12</xdr:col>
      <xdr:colOff>205153</xdr:colOff>
      <xdr:row>11</xdr:row>
      <xdr:rowOff>175845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650522" y="1758462"/>
          <a:ext cx="2368062" cy="234460"/>
        </a:xfrm>
        <a:prstGeom prst="roundRect">
          <a:avLst>
            <a:gd name="adj" fmla="val 50000"/>
          </a:avLst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236075</xdr:colOff>
      <xdr:row>8</xdr:row>
      <xdr:rowOff>4544</xdr:rowOff>
    </xdr:from>
    <xdr:to>
      <xdr:col>11</xdr:col>
      <xdr:colOff>622203</xdr:colOff>
      <xdr:row>22</xdr:row>
      <xdr:rowOff>43523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571354</xdr:colOff>
          <xdr:row>8</xdr:row>
          <xdr:rowOff>164784</xdr:rowOff>
        </xdr:from>
        <xdr:to>
          <xdr:col>11</xdr:col>
          <xdr:colOff>418661</xdr:colOff>
          <xdr:row>10</xdr:row>
          <xdr:rowOff>3737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pSpPr/>
          </xdr:nvGrpSpPr>
          <xdr:grpSpPr>
            <a:xfrm>
              <a:off x="5342646" y="1735676"/>
              <a:ext cx="2989092" cy="202369"/>
              <a:chOff x="5680710" y="499037"/>
              <a:chExt cx="2895307" cy="225815"/>
            </a:xfrm>
          </xdr:grpSpPr>
          <xdr:sp macro="" textlink="">
            <xdr:nvSpPr>
              <xdr:cNvPr id="2049" name="Option Button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5680710" y="499037"/>
                <a:ext cx="635684" cy="2258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1</a:t>
                </a:r>
              </a:p>
            </xdr:txBody>
          </xdr:sp>
          <xdr:sp macro="" textlink="">
            <xdr:nvSpPr>
              <xdr:cNvPr id="2050" name="Option Button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6444615" y="500942"/>
                <a:ext cx="636270" cy="22200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2</a:t>
                </a:r>
              </a:p>
            </xdr:txBody>
          </xdr:sp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100-000003080000}"/>
                  </a:ext>
                </a:extLst>
              </xdr:cNvPr>
              <xdr:cNvSpPr/>
            </xdr:nvSpPr>
            <xdr:spPr bwMode="auto">
              <a:xfrm>
                <a:off x="7206615" y="500942"/>
                <a:ext cx="636270" cy="22200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3</a:t>
                </a:r>
              </a:p>
            </xdr:txBody>
          </xdr:sp>
          <xdr:sp macro="" textlink="">
            <xdr:nvSpPr>
              <xdr:cNvPr id="2052" name="Option Button 4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100-000004080000}"/>
                  </a:ext>
                </a:extLst>
              </xdr:cNvPr>
              <xdr:cNvSpPr/>
            </xdr:nvSpPr>
            <xdr:spPr bwMode="auto">
              <a:xfrm>
                <a:off x="7958797" y="505705"/>
                <a:ext cx="617220" cy="2124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s-CO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Trim. 4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5</xdr:col>
      <xdr:colOff>177458</xdr:colOff>
      <xdr:row>8</xdr:row>
      <xdr:rowOff>79717</xdr:rowOff>
    </xdr:from>
    <xdr:to>
      <xdr:col>7</xdr:col>
      <xdr:colOff>478595</xdr:colOff>
      <xdr:row>9</xdr:row>
      <xdr:rowOff>156063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987458" y="853440"/>
          <a:ext cx="1825137" cy="269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accent1"/>
              </a:solidFill>
            </a:rPr>
            <a:t>Ventas del Año</a:t>
          </a:r>
        </a:p>
      </xdr:txBody>
    </xdr:sp>
    <xdr:clientData/>
  </xdr:twoCellAnchor>
  <xdr:twoCellAnchor>
    <xdr:from>
      <xdr:col>1</xdr:col>
      <xdr:colOff>23447</xdr:colOff>
      <xdr:row>0</xdr:row>
      <xdr:rowOff>82062</xdr:rowOff>
    </xdr:from>
    <xdr:to>
      <xdr:col>11</xdr:col>
      <xdr:colOff>638908</xdr:colOff>
      <xdr:row>3</xdr:row>
      <xdr:rowOff>82062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10662" y="82062"/>
          <a:ext cx="7971692" cy="7092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40885</xdr:colOff>
      <xdr:row>0</xdr:row>
      <xdr:rowOff>107413</xdr:rowOff>
    </xdr:from>
    <xdr:to>
      <xdr:col>7</xdr:col>
      <xdr:colOff>509954</xdr:colOff>
      <xdr:row>2</xdr:row>
      <xdr:rowOff>21395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28100" y="107413"/>
          <a:ext cx="4777300" cy="441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800" b="1">
              <a:solidFill>
                <a:schemeClr val="tx2"/>
              </a:solidFill>
            </a:rPr>
            <a:t>Reporte de Ventas</a:t>
          </a:r>
          <a:r>
            <a:rPr lang="es-CO" sz="2800" b="1" baseline="0">
              <a:solidFill>
                <a:schemeClr val="tx2"/>
              </a:solidFill>
            </a:rPr>
            <a:t> Anual</a:t>
          </a:r>
          <a:endParaRPr lang="es-CO" sz="2800" b="1">
            <a:solidFill>
              <a:schemeClr val="tx2"/>
            </a:solidFill>
          </a:endParaRPr>
        </a:p>
      </xdr:txBody>
    </xdr:sp>
    <xdr:clientData/>
  </xdr:twoCellAnchor>
  <xdr:twoCellAnchor>
    <xdr:from>
      <xdr:col>1</xdr:col>
      <xdr:colOff>50702</xdr:colOff>
      <xdr:row>1</xdr:row>
      <xdr:rowOff>292930</xdr:rowOff>
    </xdr:from>
    <xdr:to>
      <xdr:col>4</xdr:col>
      <xdr:colOff>617220</xdr:colOff>
      <xdr:row>2</xdr:row>
      <xdr:rowOff>175553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37917" y="486361"/>
          <a:ext cx="2588749" cy="216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solidFill>
                <a:schemeClr val="tx1">
                  <a:lumMod val="50000"/>
                  <a:lumOff val="50000"/>
                </a:schemeClr>
              </a:solidFill>
            </a:rPr>
            <a:t>Gerencia</a:t>
          </a:r>
          <a:r>
            <a:rPr lang="es-CO" sz="1100" baseline="0">
              <a:solidFill>
                <a:schemeClr val="tx1">
                  <a:lumMod val="50000"/>
                  <a:lumOff val="50000"/>
                </a:schemeClr>
              </a:solidFill>
            </a:rPr>
            <a:t> Comercial - 2020</a:t>
          </a:r>
          <a:endParaRPr lang="es-CO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93785</xdr:colOff>
      <xdr:row>1</xdr:row>
      <xdr:rowOff>107265</xdr:rowOff>
    </xdr:from>
    <xdr:to>
      <xdr:col>11</xdr:col>
      <xdr:colOff>511860</xdr:colOff>
      <xdr:row>1</xdr:row>
      <xdr:rowOff>318280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213231" y="300696"/>
          <a:ext cx="1942075" cy="21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chemeClr val="bg1">
                  <a:lumMod val="75000"/>
                </a:schemeClr>
              </a:solidFill>
            </a:rPr>
            <a:t>Comportamiento</a:t>
          </a:r>
          <a:r>
            <a:rPr lang="es-CO" sz="800" baseline="0">
              <a:solidFill>
                <a:schemeClr val="bg1">
                  <a:lumMod val="75000"/>
                </a:schemeClr>
              </a:solidFill>
            </a:rPr>
            <a:t> Mensual</a:t>
          </a:r>
          <a:endParaRPr lang="es-CO" sz="8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99646</xdr:colOff>
      <xdr:row>1</xdr:row>
      <xdr:rowOff>253804</xdr:rowOff>
    </xdr:from>
    <xdr:to>
      <xdr:col>11</xdr:col>
      <xdr:colOff>517721</xdr:colOff>
      <xdr:row>2</xdr:row>
      <xdr:rowOff>130712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6219092" y="447235"/>
          <a:ext cx="1942075" cy="21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800">
              <a:solidFill>
                <a:schemeClr val="bg1">
                  <a:lumMod val="75000"/>
                </a:schemeClr>
              </a:solidFill>
            </a:rPr>
            <a:t>Agrupación Trimestral</a:t>
          </a:r>
        </a:p>
      </xdr:txBody>
    </xdr:sp>
    <xdr:clientData/>
  </xdr:twoCellAnchor>
  <xdr:twoCellAnchor>
    <xdr:from>
      <xdr:col>1</xdr:col>
      <xdr:colOff>41031</xdr:colOff>
      <xdr:row>4</xdr:row>
      <xdr:rowOff>64329</xdr:rowOff>
    </xdr:from>
    <xdr:to>
      <xdr:col>4</xdr:col>
      <xdr:colOff>9818</xdr:colOff>
      <xdr:row>7</xdr:row>
      <xdr:rowOff>99645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28246" y="955283"/>
          <a:ext cx="1991018" cy="580439"/>
        </a:xfrm>
        <a:prstGeom prst="roundRect">
          <a:avLst/>
        </a:prstGeom>
        <a:gradFill flip="none" rotWithShape="1">
          <a:gsLst>
            <a:gs pos="0">
              <a:schemeClr val="accent1">
                <a:lumMod val="50000"/>
              </a:schemeClr>
            </a:gs>
            <a:gs pos="100000">
              <a:schemeClr val="accent1"/>
            </a:gs>
          </a:gsLst>
          <a:lin ang="27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</xdr:col>
      <xdr:colOff>65650</xdr:colOff>
      <xdr:row>4</xdr:row>
      <xdr:rowOff>154012</xdr:rowOff>
    </xdr:from>
    <xdr:ext cx="808683" cy="468013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52865" y="1044966"/>
          <a:ext cx="80868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2400" b="1">
              <a:solidFill>
                <a:schemeClr val="bg1"/>
              </a:solidFill>
            </a:rPr>
            <a:t>2020</a:t>
          </a:r>
        </a:p>
      </xdr:txBody>
    </xdr:sp>
    <xdr:clientData/>
  </xdr:oneCellAnchor>
  <xdr:twoCellAnchor>
    <xdr:from>
      <xdr:col>2</xdr:col>
      <xdr:colOff>404446</xdr:colOff>
      <xdr:row>4</xdr:row>
      <xdr:rowOff>169984</xdr:rowOff>
    </xdr:from>
    <xdr:to>
      <xdr:col>2</xdr:col>
      <xdr:colOff>410308</xdr:colOff>
      <xdr:row>7</xdr:row>
      <xdr:rowOff>23446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1189892" y="1060938"/>
          <a:ext cx="5862" cy="398585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357117</xdr:colOff>
      <xdr:row>4</xdr:row>
      <xdr:rowOff>156063</xdr:rowOff>
    </xdr:from>
    <xdr:to>
      <xdr:col>4</xdr:col>
      <xdr:colOff>23447</xdr:colOff>
      <xdr:row>7</xdr:row>
      <xdr:rowOff>161777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690636</xdr:colOff>
      <xdr:row>4</xdr:row>
      <xdr:rowOff>108585</xdr:rowOff>
    </xdr:from>
    <xdr:ext cx="574581" cy="405432"/>
    <xdr:sp macro="" textlink="$D$22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476082" y="999539"/>
          <a:ext cx="5745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D6486D6-1A11-4441-AAA2-CF3A7B3912A1}" type="TxLink">
            <a:rPr lang="en-US" sz="20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/>
            <a:t>856</a:t>
          </a:fld>
          <a:endParaRPr lang="es-CO" sz="2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358141</xdr:colOff>
      <xdr:row>6</xdr:row>
      <xdr:rowOff>17440</xdr:rowOff>
    </xdr:from>
    <xdr:ext cx="1175677" cy="23062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43587" y="1271809"/>
          <a:ext cx="1175677" cy="230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000" b="1">
              <a:solidFill>
                <a:schemeClr val="bg1"/>
              </a:solidFill>
            </a:rPr>
            <a:t>Unidades Vendidas</a:t>
          </a:r>
        </a:p>
      </xdr:txBody>
    </xdr:sp>
    <xdr:clientData/>
  </xdr:oneCellAnchor>
  <xdr:twoCellAnchor>
    <xdr:from>
      <xdr:col>5</xdr:col>
      <xdr:colOff>231975</xdr:colOff>
      <xdr:row>4</xdr:row>
      <xdr:rowOff>66235</xdr:rowOff>
    </xdr:from>
    <xdr:to>
      <xdr:col>7</xdr:col>
      <xdr:colOff>240323</xdr:colOff>
      <xdr:row>7</xdr:row>
      <xdr:rowOff>107120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3432375" y="927881"/>
          <a:ext cx="1579240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432147</xdr:colOff>
      <xdr:row>4</xdr:row>
      <xdr:rowOff>60226</xdr:rowOff>
    </xdr:from>
    <xdr:to>
      <xdr:col>9</xdr:col>
      <xdr:colOff>436685</xdr:colOff>
      <xdr:row>7</xdr:row>
      <xdr:rowOff>101111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5203439" y="921872"/>
          <a:ext cx="1575431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4" name="Rectángulo: esquinas redondeadas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6" name="Rectángulo: esquinas redondeadas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626604</xdr:colOff>
      <xdr:row>4</xdr:row>
      <xdr:rowOff>66087</xdr:rowOff>
    </xdr:from>
    <xdr:to>
      <xdr:col>11</xdr:col>
      <xdr:colOff>631142</xdr:colOff>
      <xdr:row>7</xdr:row>
      <xdr:rowOff>106972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6968789" y="927733"/>
          <a:ext cx="1575430" cy="568424"/>
          <a:chOff x="2623628" y="963197"/>
          <a:chExt cx="1216127" cy="584103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8" name="Rectángulo: esquinas redondeada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2623628" y="963197"/>
            <a:ext cx="361802" cy="583955"/>
          </a:xfrm>
          <a:prstGeom prst="roundRect">
            <a:avLst>
              <a:gd name="adj" fmla="val 24854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9" name="Rectángul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2729425" y="963198"/>
            <a:ext cx="902677" cy="58410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Rectángulo: esquinas redondeadas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3493193" y="963198"/>
            <a:ext cx="346562" cy="583955"/>
          </a:xfrm>
          <a:prstGeom prst="roundRect">
            <a:avLst>
              <a:gd name="adj" fmla="val 2485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 editAs="oneCell">
    <xdr:from>
      <xdr:col>10</xdr:col>
      <xdr:colOff>41031</xdr:colOff>
      <xdr:row>4</xdr:row>
      <xdr:rowOff>140531</xdr:rowOff>
    </xdr:from>
    <xdr:to>
      <xdr:col>10</xdr:col>
      <xdr:colOff>492149</xdr:colOff>
      <xdr:row>7</xdr:row>
      <xdr:rowOff>36928</xdr:rowOff>
    </xdr:to>
    <xdr:pic>
      <xdr:nvPicPr>
        <xdr:cNvPr id="21" name="Gráfico 20" descr="Gráfico circular contorn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2477" y="1031485"/>
          <a:ext cx="443498" cy="441520"/>
        </a:xfrm>
        <a:prstGeom prst="rect">
          <a:avLst/>
        </a:prstGeom>
      </xdr:spPr>
    </xdr:pic>
    <xdr:clientData/>
  </xdr:twoCellAnchor>
  <xdr:twoCellAnchor editAs="oneCell">
    <xdr:from>
      <xdr:col>5</xdr:col>
      <xdr:colOff>378600</xdr:colOff>
      <xdr:row>4</xdr:row>
      <xdr:rowOff>131354</xdr:rowOff>
    </xdr:from>
    <xdr:to>
      <xdr:col>6</xdr:col>
      <xdr:colOff>71528</xdr:colOff>
      <xdr:row>7</xdr:row>
      <xdr:rowOff>34382</xdr:rowOff>
    </xdr:to>
    <xdr:pic>
      <xdr:nvPicPr>
        <xdr:cNvPr id="24" name="Gráfico 23" descr="Tendencia al alza con relleno sólid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50046" y="1022308"/>
          <a:ext cx="443498" cy="44624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571536</xdr:colOff>
      <xdr:row>4</xdr:row>
      <xdr:rowOff>123093</xdr:rowOff>
    </xdr:from>
    <xdr:to>
      <xdr:col>8</xdr:col>
      <xdr:colOff>262559</xdr:colOff>
      <xdr:row>7</xdr:row>
      <xdr:rowOff>33741</xdr:rowOff>
    </xdr:to>
    <xdr:pic>
      <xdr:nvPicPr>
        <xdr:cNvPr id="42" name="Gráfico 41" descr="Calendario mensual con relleno sólido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166982" y="1014047"/>
          <a:ext cx="443498" cy="446246"/>
        </a:xfrm>
        <a:prstGeom prst="rect">
          <a:avLst/>
        </a:prstGeom>
      </xdr:spPr>
    </xdr:pic>
    <xdr:clientData/>
  </xdr:twoCellAnchor>
  <xdr:twoCellAnchor>
    <xdr:from>
      <xdr:col>6</xdr:col>
      <xdr:colOff>104771</xdr:colOff>
      <xdr:row>4</xdr:row>
      <xdr:rowOff>177603</xdr:rowOff>
    </xdr:from>
    <xdr:to>
      <xdr:col>6</xdr:col>
      <xdr:colOff>104771</xdr:colOff>
      <xdr:row>6</xdr:row>
      <xdr:rowOff>170378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3938217" y="1068557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104771</xdr:colOff>
      <xdr:row>4</xdr:row>
      <xdr:rowOff>177603</xdr:rowOff>
    </xdr:from>
    <xdr:to>
      <xdr:col>6</xdr:col>
      <xdr:colOff>104771</xdr:colOff>
      <xdr:row>6</xdr:row>
      <xdr:rowOff>172283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3938217" y="1068557"/>
          <a:ext cx="0" cy="358095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339969</xdr:colOff>
      <xdr:row>4</xdr:row>
      <xdr:rowOff>175846</xdr:rowOff>
    </xdr:from>
    <xdr:to>
      <xdr:col>8</xdr:col>
      <xdr:colOff>339969</xdr:colOff>
      <xdr:row>6</xdr:row>
      <xdr:rowOff>168621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5697415" y="1066800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562707</xdr:colOff>
      <xdr:row>4</xdr:row>
      <xdr:rowOff>175846</xdr:rowOff>
    </xdr:from>
    <xdr:to>
      <xdr:col>10</xdr:col>
      <xdr:colOff>562707</xdr:colOff>
      <xdr:row>6</xdr:row>
      <xdr:rowOff>168621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7444153" y="1066800"/>
          <a:ext cx="0" cy="356190"/>
        </a:xfrm>
        <a:prstGeom prst="line">
          <a:avLst/>
        </a:prstGeom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296594</xdr:colOff>
      <xdr:row>4</xdr:row>
      <xdr:rowOff>80157</xdr:rowOff>
    </xdr:from>
    <xdr:ext cx="418704" cy="374141"/>
    <xdr:sp macro="" textlink="$D$24">
      <xdr:nvSpPr>
        <xdr:cNvPr id="52" name="CuadroTexto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171071" y="971111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74B9635D-2B23-4688-A3C2-C84141841B71}" type="TxLink">
            <a:rPr lang="en-US" sz="1800" b="1" i="0" u="none" strike="noStrike">
              <a:solidFill>
                <a:schemeClr val="tx2"/>
              </a:solidFill>
              <a:latin typeface="Calibri"/>
              <a:ea typeface="+mn-ea"/>
              <a:cs typeface="Calibri"/>
            </a:rPr>
            <a:pPr marL="0" indent="0"/>
            <a:t>71</a:t>
          </a:fld>
          <a:endParaRPr lang="es-CO" sz="36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111223</xdr:colOff>
      <xdr:row>6</xdr:row>
      <xdr:rowOff>6960</xdr:rowOff>
    </xdr:from>
    <xdr:to>
      <xdr:col>7</xdr:col>
      <xdr:colOff>190941</xdr:colOff>
      <xdr:row>7</xdr:row>
      <xdr:rowOff>38172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3985700" y="1261329"/>
          <a:ext cx="841718" cy="21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Promedio Mes</a:t>
          </a:r>
        </a:p>
      </xdr:txBody>
    </xdr:sp>
    <xdr:clientData/>
  </xdr:twoCellAnchor>
  <xdr:oneCellAnchor>
    <xdr:from>
      <xdr:col>8</xdr:col>
      <xdr:colOff>478449</xdr:colOff>
      <xdr:row>4</xdr:row>
      <xdr:rowOff>76347</xdr:rowOff>
    </xdr:from>
    <xdr:ext cx="535724" cy="374141"/>
    <xdr:sp macro="" textlink="$D$25">
      <xdr:nvSpPr>
        <xdr:cNvPr id="54" name="CuadroText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876926" y="967301"/>
          <a:ext cx="535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C36C53E-A68D-4B2E-89E3-C5761F430848}" type="TxLink">
            <a:rPr lang="en-US" sz="1800" b="1" i="0" u="none" strike="noStrike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/>
            <a:t>239</a:t>
          </a:fld>
          <a:endParaRPr lang="es-CO" sz="1800" b="1" i="0" u="none" strike="noStrike">
            <a:solidFill>
              <a:srgbClr val="FF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8</xdr:col>
      <xdr:colOff>339823</xdr:colOff>
      <xdr:row>6</xdr:row>
      <xdr:rowOff>9818</xdr:rowOff>
    </xdr:from>
    <xdr:to>
      <xdr:col>9</xdr:col>
      <xdr:colOff>419541</xdr:colOff>
      <xdr:row>7</xdr:row>
      <xdr:rowOff>35315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5738300" y="1264187"/>
          <a:ext cx="841718" cy="207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Ventas Trim.</a:t>
          </a:r>
        </a:p>
      </xdr:txBody>
    </xdr:sp>
    <xdr:clientData/>
  </xdr:twoCellAnchor>
  <xdr:oneCellAnchor>
    <xdr:from>
      <xdr:col>10</xdr:col>
      <xdr:colOff>679500</xdr:colOff>
      <xdr:row>4</xdr:row>
      <xdr:rowOff>84260</xdr:rowOff>
    </xdr:from>
    <xdr:ext cx="586956" cy="374141"/>
    <xdr:sp macro="" textlink="$D$26">
      <xdr:nvSpPr>
        <xdr:cNvPr id="56" name="CuadroTexto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7601977" y="975214"/>
          <a:ext cx="58695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60BFE89C-24F6-49FA-9E20-9F5FD6A5806E}" type="TxLink">
            <a:rPr lang="en-US" sz="1800" b="1" i="0" u="none" strike="noStrike">
              <a:solidFill>
                <a:srgbClr val="00B050"/>
              </a:solidFill>
              <a:latin typeface="Calibri"/>
              <a:ea typeface="+mn-ea"/>
              <a:cs typeface="Calibri"/>
            </a:rPr>
            <a:pPr marL="0" indent="0"/>
            <a:t>28%</a:t>
          </a:fld>
          <a:endParaRPr lang="es-CO" sz="1800" b="1" i="0" u="none" strike="noStrike">
            <a:solidFill>
              <a:srgbClr val="00B05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10</xdr:col>
      <xdr:colOff>365174</xdr:colOff>
      <xdr:row>6</xdr:row>
      <xdr:rowOff>16485</xdr:rowOff>
    </xdr:from>
    <xdr:to>
      <xdr:col>11</xdr:col>
      <xdr:colOff>748078</xdr:colOff>
      <xdr:row>7</xdr:row>
      <xdr:rowOff>28647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7287651" y="1270854"/>
          <a:ext cx="1144904" cy="193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</a:rPr>
            <a:t>% Part. Trim.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EAA6-B25F-4FAE-8BAC-96112260255F}">
  <dimension ref="A1:S30"/>
  <sheetViews>
    <sheetView showGridLines="0" showRowColHeaders="0" tabSelected="1" zoomScale="130" zoomScaleNormal="130" workbookViewId="0">
      <selection activeCell="C11" sqref="C11"/>
    </sheetView>
  </sheetViews>
  <sheetFormatPr baseColWidth="10" defaultRowHeight="14.4" x14ac:dyDescent="0.3"/>
  <cols>
    <col min="2" max="2" width="4" customWidth="1"/>
    <col min="3" max="3" width="7.6640625" customWidth="1"/>
    <col min="4" max="4" width="13.33203125" customWidth="1"/>
    <col min="7" max="7" width="5.88671875" customWidth="1"/>
    <col min="11" max="11" width="13.6640625" customWidth="1"/>
    <col min="13" max="13" width="5.332031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3.6" customHeight="1" x14ac:dyDescent="0.3">
      <c r="A9" s="1"/>
      <c r="B9" s="1"/>
      <c r="C9" s="1"/>
      <c r="D9" s="1"/>
      <c r="E9" s="1"/>
      <c r="F9" s="2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6" x14ac:dyDescent="0.3">
      <c r="A11" s="1"/>
      <c r="B11" s="2" t="str">
        <f t="shared" ref="B11:B22" si="0">LEFT(D12,3)&amp;"."</f>
        <v>Ene.</v>
      </c>
      <c r="C11" s="3" t="s">
        <v>16</v>
      </c>
      <c r="D11" s="3" t="s">
        <v>13</v>
      </c>
      <c r="E11" s="4" t="s">
        <v>12</v>
      </c>
      <c r="F11" s="2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6" x14ac:dyDescent="0.3">
      <c r="A12" s="1"/>
      <c r="B12" s="2" t="str">
        <f t="shared" si="0"/>
        <v>Feb.</v>
      </c>
      <c r="C12" s="5">
        <v>1</v>
      </c>
      <c r="D12" s="6" t="s">
        <v>0</v>
      </c>
      <c r="E12" s="5">
        <v>91</v>
      </c>
      <c r="F12" s="2" t="e">
        <f t="shared" ref="F12:F23" si="1">IF(C12=$F$9,E12,NA())</f>
        <v>#N/A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6" x14ac:dyDescent="0.3">
      <c r="A13" s="1"/>
      <c r="B13" s="2" t="str">
        <f t="shared" si="0"/>
        <v>Mar.</v>
      </c>
      <c r="C13" s="5">
        <v>1</v>
      </c>
      <c r="D13" s="6" t="s">
        <v>1</v>
      </c>
      <c r="E13" s="5">
        <v>96</v>
      </c>
      <c r="F13" s="2" t="e">
        <f t="shared" si="1"/>
        <v>#N/A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6" x14ac:dyDescent="0.3">
      <c r="A14" s="1"/>
      <c r="B14" s="2" t="str">
        <f t="shared" si="0"/>
        <v>Abr.</v>
      </c>
      <c r="C14" s="5">
        <v>1</v>
      </c>
      <c r="D14" s="6" t="s">
        <v>2</v>
      </c>
      <c r="E14" s="5">
        <v>70</v>
      </c>
      <c r="F14" s="2" t="e">
        <f t="shared" si="1"/>
        <v>#N/A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6" x14ac:dyDescent="0.3">
      <c r="A15" s="1"/>
      <c r="B15" s="2" t="str">
        <f t="shared" si="0"/>
        <v>May.</v>
      </c>
      <c r="C15" s="5">
        <v>2</v>
      </c>
      <c r="D15" s="6" t="s">
        <v>3</v>
      </c>
      <c r="E15" s="5">
        <v>42</v>
      </c>
      <c r="F15" s="2" t="e">
        <f t="shared" si="1"/>
        <v>#N/A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.6" x14ac:dyDescent="0.3">
      <c r="A16" s="1"/>
      <c r="B16" s="2" t="str">
        <f t="shared" si="0"/>
        <v>Jun.</v>
      </c>
      <c r="C16" s="5">
        <v>2</v>
      </c>
      <c r="D16" s="6" t="s">
        <v>4</v>
      </c>
      <c r="E16" s="5">
        <v>51</v>
      </c>
      <c r="F16" s="2" t="e">
        <f t="shared" si="1"/>
        <v>#N/A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.6" x14ac:dyDescent="0.3">
      <c r="A17" s="1"/>
      <c r="B17" s="2" t="str">
        <f t="shared" si="0"/>
        <v>Jul.</v>
      </c>
      <c r="C17" s="5">
        <v>2</v>
      </c>
      <c r="D17" s="6" t="s">
        <v>5</v>
      </c>
      <c r="E17" s="5">
        <v>58</v>
      </c>
      <c r="F17" s="2" t="e">
        <f t="shared" si="1"/>
        <v>#N/A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5.6" x14ac:dyDescent="0.3">
      <c r="A18" s="1"/>
      <c r="B18" s="2" t="str">
        <f t="shared" si="0"/>
        <v>Ago.</v>
      </c>
      <c r="C18" s="5">
        <v>3</v>
      </c>
      <c r="D18" s="6" t="s">
        <v>6</v>
      </c>
      <c r="E18" s="5">
        <v>61</v>
      </c>
      <c r="F18" s="2" t="e">
        <f t="shared" si="1"/>
        <v>#N/A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6" x14ac:dyDescent="0.3">
      <c r="A19" s="1"/>
      <c r="B19" s="2" t="str">
        <f t="shared" si="0"/>
        <v>Sep.</v>
      </c>
      <c r="C19" s="5">
        <v>3</v>
      </c>
      <c r="D19" s="6" t="s">
        <v>7</v>
      </c>
      <c r="E19" s="5">
        <v>52</v>
      </c>
      <c r="F19" s="2" t="e">
        <f t="shared" si="1"/>
        <v>#N/A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6" x14ac:dyDescent="0.3">
      <c r="A20" s="1"/>
      <c r="B20" s="2" t="str">
        <f t="shared" si="0"/>
        <v>Oct.</v>
      </c>
      <c r="C20" s="5">
        <v>3</v>
      </c>
      <c r="D20" s="6" t="s">
        <v>8</v>
      </c>
      <c r="E20" s="5">
        <v>70</v>
      </c>
      <c r="F20" s="2" t="e">
        <f t="shared" si="1"/>
        <v>#N/A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6" x14ac:dyDescent="0.3">
      <c r="A21" s="1"/>
      <c r="B21" s="2" t="str">
        <f t="shared" si="0"/>
        <v>Nov.</v>
      </c>
      <c r="C21" s="5">
        <v>4</v>
      </c>
      <c r="D21" s="6" t="s">
        <v>9</v>
      </c>
      <c r="E21" s="5">
        <v>67</v>
      </c>
      <c r="F21" s="2">
        <f t="shared" si="1"/>
        <v>67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6" x14ac:dyDescent="0.3">
      <c r="A22" s="1"/>
      <c r="B22" s="2" t="str">
        <f t="shared" si="0"/>
        <v>Dic.</v>
      </c>
      <c r="C22" s="5">
        <v>4</v>
      </c>
      <c r="D22" s="6" t="s">
        <v>10</v>
      </c>
      <c r="E22" s="5">
        <v>78</v>
      </c>
      <c r="F22" s="2">
        <f t="shared" si="1"/>
        <v>78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6" x14ac:dyDescent="0.3">
      <c r="A23" s="1"/>
      <c r="B23" s="1"/>
      <c r="C23" s="5">
        <v>4</v>
      </c>
      <c r="D23" s="6" t="s">
        <v>11</v>
      </c>
      <c r="E23" s="5">
        <v>67</v>
      </c>
      <c r="F23" s="2">
        <f t="shared" si="1"/>
        <v>67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6" x14ac:dyDescent="0.3">
      <c r="A24" s="1"/>
      <c r="B24" s="1"/>
      <c r="C24" s="17" t="s">
        <v>15</v>
      </c>
      <c r="D24" s="18"/>
      <c r="E24" s="7">
        <f>SUM(E12:E23)</f>
        <v>803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2">
        <f>ROUND(AVERAGE(E12:E23),0)</f>
        <v>67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2"/>
      <c r="E27" s="2">
        <f>SUMIFS(E12:E23,C12:C23,F9)</f>
        <v>212</v>
      </c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2"/>
      <c r="E28" s="2" t="str">
        <f>"Ventas Trim. "&amp;F9</f>
        <v>Ventas Trim. 4</v>
      </c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2"/>
      <c r="E29" s="8">
        <f>E27/E24</f>
        <v>0.26400996264009963</v>
      </c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2"/>
      <c r="E30" s="2" t="str">
        <f>"% Part. Trim. "&amp;F9</f>
        <v>% Part. Trim. 4</v>
      </c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mergeCells count="1">
    <mergeCell ref="C24:D24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9</xdr:col>
                    <xdr:colOff>396240</xdr:colOff>
                    <xdr:row>10</xdr:row>
                    <xdr:rowOff>144780</xdr:rowOff>
                  </from>
                  <to>
                    <xdr:col>10</xdr:col>
                    <xdr:colOff>198120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10</xdr:col>
                    <xdr:colOff>205740</xdr:colOff>
                    <xdr:row>10</xdr:row>
                    <xdr:rowOff>144780</xdr:rowOff>
                  </from>
                  <to>
                    <xdr:col>10</xdr:col>
                    <xdr:colOff>762000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10</xdr:col>
                    <xdr:colOff>769620</xdr:colOff>
                    <xdr:row>10</xdr:row>
                    <xdr:rowOff>144780</xdr:rowOff>
                  </from>
                  <to>
                    <xdr:col>11</xdr:col>
                    <xdr:colOff>388620</xdr:colOff>
                    <xdr:row>11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11</xdr:col>
                    <xdr:colOff>396240</xdr:colOff>
                    <xdr:row>10</xdr:row>
                    <xdr:rowOff>144780</xdr:rowOff>
                  </from>
                  <to>
                    <xdr:col>12</xdr:col>
                    <xdr:colOff>167640</xdr:colOff>
                    <xdr:row>11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31C2-03E3-40B0-A34C-4FBCE23D85C4}">
  <dimension ref="A2:E26"/>
  <sheetViews>
    <sheetView showGridLines="0" showRowColHeaders="0" zoomScale="130" zoomScaleNormal="130" workbookViewId="0">
      <selection activeCell="B9" sqref="B9"/>
    </sheetView>
  </sheetViews>
  <sheetFormatPr baseColWidth="10" defaultColWidth="11.44140625" defaultRowHeight="14.4" x14ac:dyDescent="0.3"/>
  <cols>
    <col min="1" max="1" width="4.33203125" style="1" customWidth="1"/>
    <col min="2" max="2" width="7.44140625" style="1" customWidth="1"/>
    <col min="3" max="3" width="11.44140625" style="1"/>
    <col min="4" max="4" width="12" style="1" bestFit="1" customWidth="1"/>
    <col min="5" max="16384" width="11.44140625" style="1"/>
  </cols>
  <sheetData>
    <row r="2" spans="1:5" ht="25.8" x14ac:dyDescent="0.5">
      <c r="B2" s="9"/>
    </row>
    <row r="3" spans="1:5" ht="14.25" customHeight="1" x14ac:dyDescent="0.5">
      <c r="B3" s="9"/>
    </row>
    <row r="4" spans="1:5" ht="14.25" customHeight="1" x14ac:dyDescent="0.5">
      <c r="B4" s="9"/>
    </row>
    <row r="5" spans="1:5" ht="14.25" customHeight="1" x14ac:dyDescent="0.5">
      <c r="B5" s="9"/>
    </row>
    <row r="6" spans="1:5" ht="14.25" customHeight="1" x14ac:dyDescent="0.5">
      <c r="B6" s="9"/>
    </row>
    <row r="7" spans="1:5" ht="14.25" customHeight="1" x14ac:dyDescent="0.3"/>
    <row r="8" spans="1:5" x14ac:dyDescent="0.3">
      <c r="D8" s="2">
        <v>4</v>
      </c>
    </row>
    <row r="9" spans="1:5" x14ac:dyDescent="0.3">
      <c r="A9" s="10"/>
      <c r="B9" s="13" t="s">
        <v>16</v>
      </c>
      <c r="C9" s="13" t="s">
        <v>13</v>
      </c>
      <c r="D9" s="13" t="s">
        <v>12</v>
      </c>
      <c r="E9" s="2" t="s">
        <v>17</v>
      </c>
    </row>
    <row r="10" spans="1:5" x14ac:dyDescent="0.3">
      <c r="A10" s="2" t="str">
        <f>LEFT(C10,3)&amp;"."</f>
        <v>Ene.</v>
      </c>
      <c r="B10" s="11">
        <v>1</v>
      </c>
      <c r="C10" s="12" t="s">
        <v>0</v>
      </c>
      <c r="D10" s="12">
        <v>82</v>
      </c>
      <c r="E10" s="2" t="e">
        <f>IF(B10=$D$8,D10,NA())</f>
        <v>#N/A</v>
      </c>
    </row>
    <row r="11" spans="1:5" x14ac:dyDescent="0.3">
      <c r="A11" s="2" t="str">
        <f t="shared" ref="A11:A21" si="0">LEFT(C11,3)&amp;"."</f>
        <v>Feb.</v>
      </c>
      <c r="B11" s="11">
        <v>1</v>
      </c>
      <c r="C11" s="12" t="s">
        <v>1</v>
      </c>
      <c r="D11" s="12">
        <v>71</v>
      </c>
      <c r="E11" s="2" t="e">
        <f t="shared" ref="E11:E21" si="1">IF(B11=$D$8,D11,NA())</f>
        <v>#N/A</v>
      </c>
    </row>
    <row r="12" spans="1:5" x14ac:dyDescent="0.3">
      <c r="A12" s="2" t="str">
        <f t="shared" si="0"/>
        <v>Mar.</v>
      </c>
      <c r="B12" s="11">
        <v>1</v>
      </c>
      <c r="C12" s="12" t="s">
        <v>2</v>
      </c>
      <c r="D12" s="12">
        <v>47</v>
      </c>
      <c r="E12" s="2" t="e">
        <f t="shared" si="1"/>
        <v>#N/A</v>
      </c>
    </row>
    <row r="13" spans="1:5" x14ac:dyDescent="0.3">
      <c r="A13" s="2" t="str">
        <f t="shared" si="0"/>
        <v>Abr.</v>
      </c>
      <c r="B13" s="11">
        <v>2</v>
      </c>
      <c r="C13" s="12" t="s">
        <v>3</v>
      </c>
      <c r="D13" s="12">
        <v>96</v>
      </c>
      <c r="E13" s="2" t="e">
        <f t="shared" si="1"/>
        <v>#N/A</v>
      </c>
    </row>
    <row r="14" spans="1:5" x14ac:dyDescent="0.3">
      <c r="A14" s="2" t="str">
        <f t="shared" si="0"/>
        <v>May.</v>
      </c>
      <c r="B14" s="11">
        <v>2</v>
      </c>
      <c r="C14" s="12" t="s">
        <v>4</v>
      </c>
      <c r="D14" s="12">
        <v>76</v>
      </c>
      <c r="E14" s="2" t="e">
        <f t="shared" si="1"/>
        <v>#N/A</v>
      </c>
    </row>
    <row r="15" spans="1:5" x14ac:dyDescent="0.3">
      <c r="A15" s="2" t="str">
        <f t="shared" si="0"/>
        <v>Jun.</v>
      </c>
      <c r="B15" s="11">
        <v>2</v>
      </c>
      <c r="C15" s="12" t="s">
        <v>5</v>
      </c>
      <c r="D15" s="12">
        <v>57</v>
      </c>
      <c r="E15" s="2" t="e">
        <f t="shared" si="1"/>
        <v>#N/A</v>
      </c>
    </row>
    <row r="16" spans="1:5" x14ac:dyDescent="0.3">
      <c r="A16" s="2" t="str">
        <f t="shared" si="0"/>
        <v>Jul.</v>
      </c>
      <c r="B16" s="11">
        <v>3</v>
      </c>
      <c r="C16" s="12" t="s">
        <v>6</v>
      </c>
      <c r="D16" s="12">
        <v>57</v>
      </c>
      <c r="E16" s="2" t="e">
        <f t="shared" si="1"/>
        <v>#N/A</v>
      </c>
    </row>
    <row r="17" spans="1:5" x14ac:dyDescent="0.3">
      <c r="A17" s="2" t="str">
        <f t="shared" si="0"/>
        <v>Ago.</v>
      </c>
      <c r="B17" s="11">
        <v>3</v>
      </c>
      <c r="C17" s="12" t="s">
        <v>7</v>
      </c>
      <c r="D17" s="12">
        <v>59</v>
      </c>
      <c r="E17" s="2" t="e">
        <f t="shared" si="1"/>
        <v>#N/A</v>
      </c>
    </row>
    <row r="18" spans="1:5" x14ac:dyDescent="0.3">
      <c r="A18" s="2" t="str">
        <f t="shared" si="0"/>
        <v>Sep.</v>
      </c>
      <c r="B18" s="11">
        <v>3</v>
      </c>
      <c r="C18" s="12" t="s">
        <v>8</v>
      </c>
      <c r="D18" s="12">
        <v>72</v>
      </c>
      <c r="E18" s="2" t="e">
        <f t="shared" si="1"/>
        <v>#N/A</v>
      </c>
    </row>
    <row r="19" spans="1:5" x14ac:dyDescent="0.3">
      <c r="A19" s="2" t="str">
        <f t="shared" si="0"/>
        <v>Oct.</v>
      </c>
      <c r="B19" s="11">
        <v>4</v>
      </c>
      <c r="C19" s="12" t="s">
        <v>9</v>
      </c>
      <c r="D19" s="12">
        <v>68</v>
      </c>
      <c r="E19" s="2">
        <f t="shared" si="1"/>
        <v>68</v>
      </c>
    </row>
    <row r="20" spans="1:5" x14ac:dyDescent="0.3">
      <c r="A20" s="2" t="str">
        <f t="shared" si="0"/>
        <v>Nov.</v>
      </c>
      <c r="B20" s="11">
        <v>4</v>
      </c>
      <c r="C20" s="12" t="s">
        <v>10</v>
      </c>
      <c r="D20" s="12">
        <v>74</v>
      </c>
      <c r="E20" s="2">
        <f t="shared" si="1"/>
        <v>74</v>
      </c>
    </row>
    <row r="21" spans="1:5" x14ac:dyDescent="0.3">
      <c r="A21" s="2" t="str">
        <f t="shared" si="0"/>
        <v>Dic.</v>
      </c>
      <c r="B21" s="14">
        <v>4</v>
      </c>
      <c r="C21" s="15" t="s">
        <v>11</v>
      </c>
      <c r="D21" s="15">
        <v>97</v>
      </c>
      <c r="E21" s="2">
        <f t="shared" si="1"/>
        <v>97</v>
      </c>
    </row>
    <row r="22" spans="1:5" x14ac:dyDescent="0.3">
      <c r="B22" s="19" t="s">
        <v>15</v>
      </c>
      <c r="C22" s="19"/>
      <c r="D22" s="16">
        <f>SUM(D10:D21)</f>
        <v>856</v>
      </c>
    </row>
    <row r="24" spans="1:5" x14ac:dyDescent="0.3">
      <c r="C24" s="2" t="s">
        <v>18</v>
      </c>
      <c r="D24" s="2">
        <f>ROUND(AVERAGE(D10:D21),0)</f>
        <v>71</v>
      </c>
    </row>
    <row r="25" spans="1:5" x14ac:dyDescent="0.3">
      <c r="C25" s="2" t="s">
        <v>19</v>
      </c>
      <c r="D25" s="2">
        <f>SUMIF(B10:B21,D8,D10:D21)</f>
        <v>239</v>
      </c>
    </row>
    <row r="26" spans="1:5" x14ac:dyDescent="0.3">
      <c r="C26" s="2" t="s">
        <v>20</v>
      </c>
      <c r="D26" s="20">
        <f>D25/D22</f>
        <v>0.27920560747663553</v>
      </c>
    </row>
  </sheetData>
  <mergeCells count="1">
    <mergeCell ref="B22:C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7</xdr:col>
                    <xdr:colOff>571500</xdr:colOff>
                    <xdr:row>8</xdr:row>
                    <xdr:rowOff>167640</xdr:rowOff>
                  </from>
                  <to>
                    <xdr:col>8</xdr:col>
                    <xdr:colOff>441960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8</xdr:col>
                    <xdr:colOff>571500</xdr:colOff>
                    <xdr:row>8</xdr:row>
                    <xdr:rowOff>167640</xdr:rowOff>
                  </from>
                  <to>
                    <xdr:col>9</xdr:col>
                    <xdr:colOff>449580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9</xdr:col>
                    <xdr:colOff>579120</xdr:colOff>
                    <xdr:row>8</xdr:row>
                    <xdr:rowOff>167640</xdr:rowOff>
                  </from>
                  <to>
                    <xdr:col>10</xdr:col>
                    <xdr:colOff>449580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10</xdr:col>
                    <xdr:colOff>563880</xdr:colOff>
                    <xdr:row>8</xdr:row>
                    <xdr:rowOff>167640</xdr:rowOff>
                  </from>
                  <to>
                    <xdr:col>11</xdr:col>
                    <xdr:colOff>419100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067-C903-400A-A897-1B85B373B82F}">
  <sheetPr>
    <tabColor rgb="FFFF0000"/>
  </sheetPr>
  <dimension ref="A1"/>
  <sheetViews>
    <sheetView workbookViewId="0">
      <selection activeCell="C1" sqref="C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Ejercicio</vt:lpstr>
      <vt:lpstr>SUSCRIBETE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2021-09-08T03:29:48Z</dcterms:created>
  <dcterms:modified xsi:type="dcterms:W3CDTF">2021-09-21T02:00:37Z</dcterms:modified>
</cp:coreProperties>
</file>