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31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E24" i="3"/>
  <c r="E23"/>
  <c r="E22"/>
  <c r="B16" i="2"/>
  <c r="B17"/>
  <c r="B15"/>
  <c r="B12"/>
  <c r="B13"/>
  <c r="B11"/>
  <c r="B3"/>
  <c r="B4"/>
  <c r="B5"/>
  <c r="B6"/>
  <c r="B7"/>
  <c r="B8"/>
  <c r="B9"/>
  <c r="B2"/>
  <c r="E25" i="3" l="1"/>
  <c r="E26"/>
  <c r="E27"/>
  <c r="B18" i="2" s="1"/>
  <c r="E28" i="3"/>
  <c r="B19" i="2" s="1"/>
  <c r="E29" i="3"/>
  <c r="B20" i="2" s="1"/>
  <c r="E30" i="3"/>
  <c r="B21" i="2" s="1"/>
  <c r="E31" i="3"/>
  <c r="E20"/>
  <c r="E15"/>
  <c r="E16"/>
  <c r="E17"/>
  <c r="E18"/>
  <c r="E14"/>
  <c r="E12"/>
  <c r="E4"/>
  <c r="E5"/>
  <c r="E6"/>
  <c r="E7"/>
  <c r="E8"/>
  <c r="E9"/>
  <c r="E10"/>
  <c r="E3"/>
  <c r="I20" i="1"/>
  <c r="I21"/>
  <c r="H21"/>
  <c r="I22"/>
  <c r="I23"/>
  <c r="H23"/>
  <c r="I15"/>
  <c r="J16"/>
  <c r="I16"/>
  <c r="L3"/>
  <c r="K5"/>
  <c r="K7"/>
  <c r="K9"/>
  <c r="J11"/>
  <c r="L13"/>
  <c r="K17"/>
  <c r="L18"/>
  <c r="K19"/>
  <c r="K24"/>
  <c r="K2"/>
  <c r="K14"/>
  <c r="K13"/>
  <c r="K12"/>
  <c r="L11"/>
  <c r="I10"/>
  <c r="K10"/>
  <c r="K8"/>
  <c r="K6"/>
  <c r="K4"/>
  <c r="H22" l="1"/>
  <c r="E33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<sst xmlns="http://schemas.openxmlformats.org/spreadsheetml/2006/main" count="69" uniqueCount="56">
  <si>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</si>
  <si>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</si>
  <si>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</si>
  <si>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</si>
  <si>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</si>
  <si>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</si>
  <si>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</si>
  <si>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</si>
  <si>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</si>
  <si>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</si>
  <si>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</si>
  <si>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</si>
  <si>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</si>
  <si>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</si>
  <si>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</si>
  <si>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</si>
  <si>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</si>
  <si>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</si>
  <si>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</si>
  <si>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</si>
  <si>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</si>
  <si>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</si>
  <si>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Trabajé en la creación del esquema del documento de requerimientos.</t>
  </si>
  <si>
    <t>Participé en el analisis de los requerimientos en la reunión #1. Se documento una parte del diagrama de casos de uso, y falto documentar los escenarios.</t>
  </si>
  <si>
    <t>Terminé la creación del esquema del documento de requerimientos.</t>
  </si>
  <si>
    <t>Tuvimos una reunión de equipo para la asignación de las tareas del ciclo #1.</t>
  </si>
  <si>
    <t>Cree la agenda para la reunión #2 con el cliente.</t>
  </si>
  <si>
    <t>Semana #3</t>
  </si>
  <si>
    <t>Participe en la creación del borrador #1 del diagrama de casos de uso, y del borrador #1 de los escenarios.</t>
  </si>
  <si>
    <t>Reporte semanal</t>
  </si>
  <si>
    <t>Reunión de equipo para analizar la minuta de la reunión #2.</t>
  </si>
  <si>
    <t>Crear la versión final del diagrama de casos de uso.</t>
  </si>
  <si>
    <t>Extender lso casos de uso.</t>
  </si>
  <si>
    <t>Elaborar el reporte de cierre del ciclo #1 de TSPi.</t>
  </si>
  <si>
    <t>Actualizaciones al plan general.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</si>
  <si>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</si>
  <si>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</si>
  <si>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</si>
  <si>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</si>
  <si>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</si>
  <si>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</si>
  <si>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</si>
  <si>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</si>
  <si>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</si>
  <si>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</si>
  <si>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</si>
  <si>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</si>
  <si>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</si>
  <si>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</si>
  <si>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</si>
  <si>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</si>
  <si>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</si>
  <si>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</si>
  <si>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Extender los casos de uso.</t>
  </si>
  <si>
    <t>Crear la versión final del documento de los escenarios.</t>
  </si>
  <si>
    <t>Crear la versión final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</si>
</sst>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5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zoomScaleNormal="100" workbookViewId="0">
      <selection activeCell="C2" sqref="C2:D24"/>
    </sheetView>
  </sheetViews>
  <sheetFormatPr baseColWidth="10" defaultRowHeight="12.75"/>
  <cols>
    <col min="1" max="1" width="3.28515625" style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/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013" ht="15">
      <c r="A2" s="16">
        <v>1</v>
      </c>
      <c r="B2" s="5" t="s">
        <v>35</v>
      </c>
      <c r="E2" s="15">
        <v>7.5</v>
      </c>
      <c r="F2" s="15">
        <v>1</v>
      </c>
      <c r="G2" s="16"/>
      <c r="H2" s="11">
        <f>E2/5</f>
        <v>1.5</v>
      </c>
      <c r="I2" s="11">
        <f>E2/5</f>
        <v>1.5</v>
      </c>
      <c r="J2" s="11">
        <f>E2/5</f>
        <v>1.5</v>
      </c>
      <c r="K2" s="11">
        <f>E2/5</f>
        <v>1.5</v>
      </c>
      <c r="L2" s="11">
        <f>E2/5</f>
        <v>1.5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</row>
    <row r="3" spans="1:1013" ht="30">
      <c r="A3" s="16">
        <v>2</v>
      </c>
      <c r="B3" s="5" t="s">
        <v>36</v>
      </c>
      <c r="E3" s="15">
        <v>5</v>
      </c>
      <c r="F3" s="15">
        <v>1</v>
      </c>
      <c r="G3" s="16"/>
      <c r="H3" s="11">
        <f>E3/5</f>
        <v>1</v>
      </c>
      <c r="I3" s="11">
        <f>E3/5</f>
        <v>1</v>
      </c>
      <c r="J3" s="11">
        <f>E3/5</f>
        <v>1</v>
      </c>
      <c r="K3" s="11">
        <f>E3/5</f>
        <v>1</v>
      </c>
      <c r="L3" s="11">
        <f>E3/5</f>
        <v>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</row>
    <row r="4" spans="1:1013" ht="30">
      <c r="A4" s="16">
        <v>3</v>
      </c>
      <c r="B4" s="5" t="s">
        <v>37</v>
      </c>
      <c r="E4" s="15">
        <v>5</v>
      </c>
      <c r="F4" s="15">
        <v>1</v>
      </c>
      <c r="G4" s="16"/>
      <c r="H4" s="11">
        <f>E4/5</f>
        <v>1</v>
      </c>
      <c r="I4" s="11">
        <f>E4/5</f>
        <v>1</v>
      </c>
      <c r="J4" s="11">
        <f>E4/5</f>
        <v>1</v>
      </c>
      <c r="K4" s="11">
        <f>E4/5</f>
        <v>1</v>
      </c>
      <c r="L4" s="11">
        <f>E4/5</f>
        <v>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</row>
    <row r="5" spans="1:1013" ht="15">
      <c r="A5" s="16">
        <v>4</v>
      </c>
      <c r="B5" s="5" t="s">
        <v>38</v>
      </c>
      <c r="E5" s="15">
        <v>2</v>
      </c>
      <c r="F5" s="15">
        <v>1</v>
      </c>
      <c r="G5" s="16"/>
      <c r="H5" s="11"/>
      <c r="I5" s="11"/>
      <c r="J5" s="11"/>
      <c r="K5" s="11">
        <f>E5</f>
        <v>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</row>
    <row r="6" spans="1:1013" ht="30">
      <c r="A6" s="16">
        <v>5</v>
      </c>
      <c r="B6" s="5" t="s">
        <v>39</v>
      </c>
      <c r="E6" s="15">
        <v>0.5</v>
      </c>
      <c r="F6" s="15">
        <v>1</v>
      </c>
      <c r="G6" s="17"/>
      <c r="H6" s="11"/>
      <c r="I6" s="11"/>
      <c r="J6" s="11"/>
      <c r="K6" s="11">
        <f>E6</f>
        <v>0.5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</row>
    <row r="7" spans="1:1013" ht="30">
      <c r="A7" s="16">
        <v>6</v>
      </c>
      <c r="B7" s="5" t="s">
        <v>40</v>
      </c>
      <c r="E7" s="15">
        <v>0.5</v>
      </c>
      <c r="F7" s="15">
        <v>1</v>
      </c>
      <c r="G7" s="18"/>
      <c r="H7" s="11"/>
      <c r="I7" s="11"/>
      <c r="J7" s="11"/>
      <c r="K7" s="11">
        <f>E7</f>
        <v>0.5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</row>
    <row r="8" spans="1:1013" ht="30">
      <c r="A8" s="16">
        <v>7</v>
      </c>
      <c r="B8" s="5" t="s">
        <v>41</v>
      </c>
      <c r="E8" s="15">
        <v>0.5</v>
      </c>
      <c r="F8" s="15">
        <v>1</v>
      </c>
      <c r="G8" s="18"/>
      <c r="H8" s="11"/>
      <c r="I8" s="11"/>
      <c r="J8" s="11"/>
      <c r="K8" s="11">
        <f>E8</f>
        <v>0.5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</row>
    <row r="9" spans="1:1013" ht="15">
      <c r="A9" s="16">
        <v>8</v>
      </c>
      <c r="B9" s="5" t="s">
        <v>42</v>
      </c>
      <c r="E9" s="15">
        <v>2</v>
      </c>
      <c r="F9" s="15">
        <v>1</v>
      </c>
      <c r="G9" s="18"/>
      <c r="H9" s="11">
        <f>E9/2</f>
        <v>1</v>
      </c>
      <c r="I9" s="11"/>
      <c r="J9" s="11"/>
      <c r="K9" s="11">
        <f>E9/2</f>
        <v>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</row>
    <row r="10" spans="1:1013" ht="30">
      <c r="A10" s="16">
        <v>9</v>
      </c>
      <c r="B10" s="5" t="s">
        <v>43</v>
      </c>
      <c r="E10" s="15">
        <v>3</v>
      </c>
      <c r="F10" s="15">
        <v>1</v>
      </c>
      <c r="G10" s="18"/>
      <c r="H10" s="11"/>
      <c r="I10" s="11">
        <f>E10/2</f>
        <v>1.5</v>
      </c>
      <c r="J10" s="11"/>
      <c r="K10" s="11">
        <f>E10/2</f>
        <v>1.5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</row>
    <row r="11" spans="1:1013" ht="15">
      <c r="A11" s="16">
        <v>10</v>
      </c>
      <c r="B11" s="5" t="s">
        <v>44</v>
      </c>
      <c r="E11" s="15">
        <v>10</v>
      </c>
      <c r="F11" s="15">
        <v>0</v>
      </c>
      <c r="G11" s="18"/>
      <c r="H11" s="11">
        <f>E11/5</f>
        <v>2</v>
      </c>
      <c r="I11" s="11">
        <f>E11/5</f>
        <v>2</v>
      </c>
      <c r="J11" s="11">
        <f>E11/5</f>
        <v>2</v>
      </c>
      <c r="K11" s="11">
        <f>E11/5</f>
        <v>2</v>
      </c>
      <c r="L11" s="11">
        <f>E11/5</f>
        <v>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</row>
    <row r="12" spans="1:1013" ht="15">
      <c r="A12" s="16">
        <v>11</v>
      </c>
      <c r="B12" s="5" t="s">
        <v>45</v>
      </c>
      <c r="E12" s="15">
        <v>15</v>
      </c>
      <c r="F12" s="15">
        <v>0</v>
      </c>
      <c r="G12" s="19"/>
      <c r="H12" s="11">
        <f>E12/5</f>
        <v>3</v>
      </c>
      <c r="I12" s="11">
        <f>E12/5</f>
        <v>3</v>
      </c>
      <c r="J12" s="11">
        <f>E12/5</f>
        <v>3</v>
      </c>
      <c r="K12" s="11">
        <f>E12/5</f>
        <v>3</v>
      </c>
      <c r="L12" s="11">
        <f>E12/5</f>
        <v>3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</row>
    <row r="13" spans="1:1013" ht="45">
      <c r="A13" s="16">
        <v>12</v>
      </c>
      <c r="B13" s="5" t="s">
        <v>46</v>
      </c>
      <c r="E13" s="15">
        <v>10</v>
      </c>
      <c r="F13" s="15">
        <v>2</v>
      </c>
      <c r="G13" s="18"/>
      <c r="H13" s="11">
        <f>E13/5</f>
        <v>2</v>
      </c>
      <c r="I13" s="11">
        <f>E13/5</f>
        <v>2</v>
      </c>
      <c r="J13" s="11">
        <f>E13/5</f>
        <v>2</v>
      </c>
      <c r="K13" s="11">
        <f>E13/5</f>
        <v>2</v>
      </c>
      <c r="L13" s="11">
        <f>E13/5</f>
        <v>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</row>
    <row r="14" spans="1:1013" ht="30">
      <c r="A14" s="16">
        <v>13</v>
      </c>
      <c r="B14" s="5" t="s">
        <v>47</v>
      </c>
      <c r="E14" s="15">
        <v>2</v>
      </c>
      <c r="F14" s="15">
        <v>2</v>
      </c>
      <c r="G14" s="18"/>
      <c r="H14" s="11"/>
      <c r="I14" s="11">
        <f>E14/2</f>
        <v>1</v>
      </c>
      <c r="J14" s="11"/>
      <c r="K14" s="11">
        <f>E14/2</f>
        <v>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</row>
    <row r="15" spans="1:1013" ht="30">
      <c r="A15" s="16">
        <v>14</v>
      </c>
      <c r="B15" s="5" t="s">
        <v>48</v>
      </c>
      <c r="E15" s="15">
        <v>2</v>
      </c>
      <c r="F15" s="15">
        <v>2</v>
      </c>
      <c r="G15" s="18"/>
      <c r="H15" s="11"/>
      <c r="I15" s="11">
        <f>E15</f>
        <v>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</row>
    <row r="16" spans="1:1013" ht="30">
      <c r="A16" s="16">
        <v>15</v>
      </c>
      <c r="B16" s="5" t="s">
        <v>49</v>
      </c>
      <c r="E16" s="15">
        <v>4</v>
      </c>
      <c r="F16" s="15">
        <v>2</v>
      </c>
      <c r="G16" s="18"/>
      <c r="H16" s="11"/>
      <c r="I16" s="11">
        <f>E16/2</f>
        <v>2</v>
      </c>
      <c r="J16" s="11">
        <f>E16/2</f>
        <v>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</row>
    <row r="17" spans="1:1013" ht="30">
      <c r="A17" s="16">
        <v>16</v>
      </c>
      <c r="B17" s="5" t="s">
        <v>50</v>
      </c>
      <c r="E17" s="15">
        <v>0.5</v>
      </c>
      <c r="F17" s="15">
        <v>2</v>
      </c>
      <c r="G17" s="18"/>
      <c r="H17" s="11"/>
      <c r="I17" s="11"/>
      <c r="J17" s="11"/>
      <c r="K17" s="11">
        <f>E17</f>
        <v>0.5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</row>
    <row r="18" spans="1:1013" ht="15">
      <c r="A18" s="16">
        <v>17</v>
      </c>
      <c r="B18" s="5" t="s">
        <v>51</v>
      </c>
      <c r="E18" s="15">
        <v>2</v>
      </c>
      <c r="F18" s="15">
        <v>3</v>
      </c>
      <c r="G18" s="18"/>
      <c r="H18" s="11">
        <f>E18/2</f>
        <v>1</v>
      </c>
      <c r="I18" s="11"/>
      <c r="J18" s="11"/>
      <c r="K18" s="11"/>
      <c r="L18" s="11">
        <f>E18/2</f>
        <v>1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</row>
    <row r="19" spans="1:1013" ht="45">
      <c r="A19" s="16">
        <v>18</v>
      </c>
      <c r="B19" s="5" t="s">
        <v>52</v>
      </c>
      <c r="E19" s="15">
        <v>10</v>
      </c>
      <c r="F19" s="15">
        <v>3</v>
      </c>
      <c r="G19" s="18"/>
      <c r="H19" s="11">
        <f>E19/5</f>
        <v>2</v>
      </c>
      <c r="I19" s="11">
        <f>E19/5</f>
        <v>2</v>
      </c>
      <c r="J19" s="11">
        <f>E19/5</f>
        <v>2</v>
      </c>
      <c r="K19" s="11">
        <f>E19/5</f>
        <v>2</v>
      </c>
      <c r="L19" s="11">
        <f>E19/5</f>
        <v>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</row>
    <row r="20" spans="1:1013" ht="30">
      <c r="A20" s="16">
        <v>19</v>
      </c>
      <c r="B20" s="5" t="s">
        <v>31</v>
      </c>
      <c r="E20" s="15">
        <v>2</v>
      </c>
      <c r="F20" s="15">
        <v>3</v>
      </c>
      <c r="G20" s="19"/>
      <c r="H20" s="11"/>
      <c r="I20" s="11">
        <f>E20</f>
        <v>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</row>
    <row r="21" spans="1:1013" ht="15">
      <c r="A21" s="16">
        <v>20</v>
      </c>
      <c r="B21" s="5" t="s">
        <v>53</v>
      </c>
      <c r="E21" s="15">
        <v>3</v>
      </c>
      <c r="F21" s="15">
        <v>3</v>
      </c>
      <c r="G21" s="19"/>
      <c r="H21" s="11">
        <f>E21/2</f>
        <v>1.5</v>
      </c>
      <c r="I21" s="11">
        <f>E21/2</f>
        <v>1.5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</row>
    <row r="22" spans="1:1013" ht="30">
      <c r="A22" s="16">
        <v>21</v>
      </c>
      <c r="B22" s="5" t="s">
        <v>54</v>
      </c>
      <c r="E22" s="15">
        <v>2</v>
      </c>
      <c r="F22" s="15">
        <v>3</v>
      </c>
      <c r="G22" s="19"/>
      <c r="H22" s="11">
        <f>E22/2</f>
        <v>1</v>
      </c>
      <c r="I22" s="11">
        <f>E22/2</f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</row>
    <row r="23" spans="1:1013" ht="30">
      <c r="A23" s="16">
        <v>22</v>
      </c>
      <c r="B23" s="5" t="s">
        <v>55</v>
      </c>
      <c r="E23" s="15">
        <v>4</v>
      </c>
      <c r="F23" s="15">
        <v>3</v>
      </c>
      <c r="G23" s="19"/>
      <c r="H23" s="11">
        <f>E23/2</f>
        <v>2</v>
      </c>
      <c r="I23" s="11">
        <f>E23/2</f>
        <v>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</row>
    <row r="24" spans="1:1013" ht="30">
      <c r="A24" s="16">
        <v>23</v>
      </c>
      <c r="B24" s="5" t="s">
        <v>33</v>
      </c>
      <c r="E24" s="15">
        <v>5</v>
      </c>
      <c r="F24" s="15">
        <v>3</v>
      </c>
      <c r="G24" s="19"/>
      <c r="H24" s="11">
        <f>E24/5</f>
        <v>1</v>
      </c>
      <c r="I24" s="11">
        <f>E24/5</f>
        <v>1</v>
      </c>
      <c r="J24" s="11">
        <f>E24/5</f>
        <v>1</v>
      </c>
      <c r="K24" s="11">
        <f>E24/5</f>
        <v>1</v>
      </c>
      <c r="L24" s="11">
        <f>E24/5</f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zoomScaleNormal="100" workbookViewId="0">
      <selection activeCell="C16" sqref="C16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6" t="s">
        <v>0</v>
      </c>
      <c r="B1" s="6" t="s">
        <v>6</v>
      </c>
      <c r="C1" s="6" t="s">
        <v>7</v>
      </c>
    </row>
    <row r="2" spans="1:3">
      <c r="A2" s="11">
        <v>1</v>
      </c>
      <c r="B2" s="11">
        <f>SUMIF(logt!$F:$F,A2,logt!$E:$E)/60</f>
        <v>1.8833333333333333</v>
      </c>
      <c r="C2" s="11">
        <v>1</v>
      </c>
    </row>
    <row r="3" spans="1:3">
      <c r="A3" s="11">
        <v>2</v>
      </c>
      <c r="B3" s="11">
        <f>SUMIF(logt!$F:$F,A3,logt!$E:$E)/60</f>
        <v>1.0166666666666666</v>
      </c>
      <c r="C3" s="11">
        <v>1</v>
      </c>
    </row>
    <row r="4" spans="1:3">
      <c r="A4" s="11">
        <v>3</v>
      </c>
      <c r="B4" s="11">
        <f>SUMIF(logt!$F:$F,A4,logt!$E:$E)/60</f>
        <v>0.75</v>
      </c>
      <c r="C4" s="11">
        <v>1</v>
      </c>
    </row>
    <row r="5" spans="1:3">
      <c r="A5" s="11">
        <v>4</v>
      </c>
      <c r="B5" s="11">
        <f>SUMIF(logt!$F:$F,A5,logt!$E:$E)/60</f>
        <v>1.85</v>
      </c>
      <c r="C5" s="11">
        <v>1</v>
      </c>
    </row>
    <row r="6" spans="1:3">
      <c r="A6" s="11">
        <v>5</v>
      </c>
      <c r="B6" s="11">
        <f>SUMIF(logt!$F:$F,A6,logt!$E:$E)/60</f>
        <v>0.25</v>
      </c>
      <c r="C6" s="11">
        <v>1</v>
      </c>
    </row>
    <row r="7" spans="1:3">
      <c r="A7" s="11">
        <v>6</v>
      </c>
      <c r="B7" s="11">
        <f>SUMIF(logt!$F:$F,A7,logt!$E:$E)/60</f>
        <v>0.66666666666666663</v>
      </c>
      <c r="C7" s="11">
        <v>1</v>
      </c>
    </row>
    <row r="8" spans="1:3">
      <c r="A8" s="11">
        <v>7</v>
      </c>
      <c r="B8" s="11">
        <f>SUMIF(logt!$F:$F,A8,logt!$E:$E)/60</f>
        <v>0.41666666666666669</v>
      </c>
      <c r="C8" s="11">
        <v>1</v>
      </c>
    </row>
    <row r="9" spans="1:3">
      <c r="A9" s="11">
        <v>8</v>
      </c>
      <c r="B9" s="11">
        <f>SUMIF(logt!$F:$F,A9,logt!$E:$E)/60</f>
        <v>0.58333333333333337</v>
      </c>
      <c r="C9" s="11">
        <v>1</v>
      </c>
    </row>
    <row r="10" spans="1:3">
      <c r="A10" s="11"/>
      <c r="B10" s="11"/>
      <c r="C10" s="11"/>
    </row>
    <row r="11" spans="1:3">
      <c r="A11" s="11">
        <v>9</v>
      </c>
      <c r="B11" s="11">
        <f>SUMIF(logt!$F:$F,A11,logt!$E:$E)/60</f>
        <v>1.95</v>
      </c>
      <c r="C11" s="11">
        <v>2</v>
      </c>
    </row>
    <row r="12" spans="1:3">
      <c r="A12" s="11">
        <v>12</v>
      </c>
      <c r="B12" s="11">
        <f>SUMIF(logt!$F:$F,A12,logt!$E:$E)/60</f>
        <v>1.5</v>
      </c>
      <c r="C12" s="11">
        <v>2</v>
      </c>
    </row>
    <row r="13" spans="1:3">
      <c r="A13" s="11">
        <v>16</v>
      </c>
      <c r="B13" s="11">
        <f>SUMIF(logt!$F:$F,A13,logt!$E:$E)/60</f>
        <v>0.38333333333333336</v>
      </c>
      <c r="C13" s="11">
        <v>2</v>
      </c>
    </row>
    <row r="14" spans="1:3">
      <c r="A14" s="11"/>
      <c r="B14" s="11"/>
      <c r="C14" s="11"/>
    </row>
    <row r="15" spans="1:3">
      <c r="A15" s="11">
        <v>13</v>
      </c>
      <c r="B15" s="11">
        <f>SUMIF(logt!$F:$F,A15,logt!$E:$E)/60</f>
        <v>0.41666666666666669</v>
      </c>
      <c r="C15" s="11">
        <v>3</v>
      </c>
    </row>
    <row r="16" spans="1:3">
      <c r="A16" s="11">
        <v>14</v>
      </c>
      <c r="B16" s="11">
        <f>SUMIF(logt!$F:$F,A16,logt!$E:$E)/60</f>
        <v>0.41666666666666669</v>
      </c>
      <c r="C16" s="11">
        <v>3</v>
      </c>
    </row>
    <row r="17" spans="1:3">
      <c r="A17" s="11">
        <v>15</v>
      </c>
      <c r="B17" s="11">
        <f>SUMIF(logt!$F:$F,A17,logt!$E:$E)/60</f>
        <v>0.41666666666666669</v>
      </c>
      <c r="C17" s="11">
        <v>3</v>
      </c>
    </row>
    <row r="18" spans="1:3">
      <c r="A18" s="11">
        <v>18</v>
      </c>
      <c r="B18" s="11">
        <f>SUMIF(logt!$F:$F,A18,logt!$E:$E)/60</f>
        <v>1.6333333333333333</v>
      </c>
      <c r="C18" s="11">
        <v>3</v>
      </c>
    </row>
    <row r="19" spans="1:3">
      <c r="A19" s="11">
        <v>19</v>
      </c>
      <c r="B19" s="11">
        <f>SUMIF(logt!$F:$F,A19,logt!$E:$E)/60</f>
        <v>0.5</v>
      </c>
      <c r="C19" s="11">
        <v>3</v>
      </c>
    </row>
    <row r="20" spans="1:3">
      <c r="A20" s="11">
        <v>20</v>
      </c>
      <c r="B20" s="11">
        <f>SUMIF(logt!$F:$F,A20,logt!$E:$E)/60</f>
        <v>1.25</v>
      </c>
      <c r="C20" s="11">
        <v>3</v>
      </c>
    </row>
    <row r="21" spans="1:3">
      <c r="A21" s="11">
        <v>23</v>
      </c>
      <c r="B21" s="11">
        <f>SUMIF(logt!$F:$F,A21,logt!$E:$E)/60</f>
        <v>0.73333333333333328</v>
      </c>
      <c r="C21" s="11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3"/>
  <sheetViews>
    <sheetView zoomScaleNormal="100" workbookViewId="0">
      <selection activeCell="E8" sqref="E8"/>
    </sheetView>
  </sheetViews>
  <sheetFormatPr baseColWidth="10" defaultColWidth="11.85546875" defaultRowHeight="12.75"/>
  <cols>
    <col min="1" max="1" width="13.140625" style="8" customWidth="1"/>
    <col min="2" max="3" width="13.140625" style="9" customWidth="1"/>
    <col min="4" max="4" width="13.140625" style="1" customWidth="1"/>
    <col min="5" max="5" width="13.140625" style="7" customWidth="1"/>
    <col min="6" max="6" width="6.28515625" style="11" bestFit="1" customWidth="1"/>
    <col min="7" max="7" width="46" style="2" customWidth="1"/>
  </cols>
  <sheetData>
    <row r="1" spans="1:7" ht="25.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</row>
    <row r="2" spans="1:7">
      <c r="A2" s="20" t="s">
        <v>20</v>
      </c>
      <c r="B2" s="20"/>
      <c r="C2" s="20"/>
      <c r="D2" s="20"/>
      <c r="E2" s="20"/>
      <c r="F2" s="20"/>
      <c r="G2" s="20"/>
    </row>
    <row r="3" spans="1:7" ht="15">
      <c r="A3" s="12">
        <v>41902</v>
      </c>
      <c r="B3" s="13">
        <v>0.34027777777777773</v>
      </c>
      <c r="C3" s="13">
        <v>0.41875000000000001</v>
      </c>
      <c r="D3" s="11">
        <v>0</v>
      </c>
      <c r="E3" s="14">
        <f>((HOUR(C3)-HOUR(B3))*60)+(MINUTE(C3)-MINUTE(B3))-D3</f>
        <v>113</v>
      </c>
      <c r="F3" s="11">
        <v>1</v>
      </c>
      <c r="G3" s="5" t="s">
        <v>35</v>
      </c>
    </row>
    <row r="4" spans="1:7" ht="15">
      <c r="A4" s="12">
        <v>41902</v>
      </c>
      <c r="B4" s="13">
        <v>0.63194444444444442</v>
      </c>
      <c r="C4" s="13">
        <v>0.68402777777777779</v>
      </c>
      <c r="D4" s="11">
        <v>14</v>
      </c>
      <c r="E4" s="14">
        <f t="shared" ref="E4:E10" si="0">((HOUR(C4)-HOUR(B4))*60)+(MINUTE(C4)-MINUTE(B4))-D4</f>
        <v>61</v>
      </c>
      <c r="F4" s="11">
        <v>2</v>
      </c>
      <c r="G4" s="5" t="s">
        <v>36</v>
      </c>
    </row>
    <row r="5" spans="1:7" ht="30">
      <c r="A5" s="12">
        <v>41902</v>
      </c>
      <c r="B5" s="13">
        <v>0.6875</v>
      </c>
      <c r="C5" s="13">
        <v>0.72569444444444453</v>
      </c>
      <c r="D5" s="11">
        <v>10</v>
      </c>
      <c r="E5" s="14">
        <f t="shared" si="0"/>
        <v>45</v>
      </c>
      <c r="F5" s="11">
        <v>3</v>
      </c>
      <c r="G5" s="5" t="s">
        <v>37</v>
      </c>
    </row>
    <row r="6" spans="1:7" ht="15">
      <c r="A6" s="12">
        <v>41902</v>
      </c>
      <c r="B6" s="13">
        <v>0.88888888888888884</v>
      </c>
      <c r="C6" s="13">
        <v>0.99583333333333324</v>
      </c>
      <c r="D6" s="11">
        <v>43</v>
      </c>
      <c r="E6" s="14">
        <f t="shared" si="0"/>
        <v>111</v>
      </c>
      <c r="F6" s="11">
        <v>4</v>
      </c>
      <c r="G6" s="5" t="s">
        <v>38</v>
      </c>
    </row>
    <row r="7" spans="1:7" ht="30">
      <c r="A7" s="12">
        <v>41903</v>
      </c>
      <c r="B7" s="13">
        <v>0.34027777777777773</v>
      </c>
      <c r="C7" s="13">
        <v>0.35069444444444442</v>
      </c>
      <c r="D7" s="11">
        <v>0</v>
      </c>
      <c r="E7" s="14">
        <f t="shared" si="0"/>
        <v>15</v>
      </c>
      <c r="F7" s="11">
        <v>5</v>
      </c>
      <c r="G7" s="5" t="s">
        <v>39</v>
      </c>
    </row>
    <row r="8" spans="1:7" ht="30">
      <c r="A8" s="12">
        <v>41903</v>
      </c>
      <c r="B8" s="13">
        <v>0.3611111111111111</v>
      </c>
      <c r="C8" s="13">
        <v>0.39583333333333331</v>
      </c>
      <c r="D8" s="11">
        <v>10</v>
      </c>
      <c r="E8" s="14">
        <f t="shared" si="0"/>
        <v>40</v>
      </c>
      <c r="F8" s="11">
        <v>6</v>
      </c>
      <c r="G8" s="5" t="s">
        <v>40</v>
      </c>
    </row>
    <row r="9" spans="1:7" ht="15">
      <c r="A9" s="12">
        <v>41903</v>
      </c>
      <c r="B9" s="13">
        <v>0.58333333333333337</v>
      </c>
      <c r="C9" s="13">
        <v>0.60069444444444442</v>
      </c>
      <c r="D9" s="11">
        <v>0</v>
      </c>
      <c r="E9" s="14">
        <f t="shared" si="0"/>
        <v>25</v>
      </c>
      <c r="F9" s="11">
        <v>7</v>
      </c>
      <c r="G9" s="5" t="s">
        <v>41</v>
      </c>
    </row>
    <row r="10" spans="1:7" ht="15">
      <c r="A10" s="12">
        <v>41905</v>
      </c>
      <c r="B10" s="13">
        <v>0.64583333333333337</v>
      </c>
      <c r="C10" s="13">
        <v>0.67013888888888884</v>
      </c>
      <c r="D10" s="11">
        <v>0</v>
      </c>
      <c r="E10" s="14">
        <f t="shared" si="0"/>
        <v>35</v>
      </c>
      <c r="F10" s="11">
        <v>8</v>
      </c>
      <c r="G10" s="5" t="s">
        <v>42</v>
      </c>
    </row>
    <row r="12" spans="1:7">
      <c r="E12" s="14">
        <f>SUM(E3:E10)/60</f>
        <v>7.416666666666667</v>
      </c>
    </row>
    <row r="13" spans="1:7">
      <c r="A13" s="21" t="s">
        <v>21</v>
      </c>
      <c r="B13" s="21"/>
      <c r="C13" s="21"/>
      <c r="D13" s="21"/>
      <c r="E13" s="21"/>
      <c r="F13" s="21"/>
      <c r="G13" s="21"/>
    </row>
    <row r="14" spans="1:7" ht="25.5">
      <c r="A14" s="12">
        <v>41910</v>
      </c>
      <c r="B14" s="13">
        <v>0.58333333333333337</v>
      </c>
      <c r="C14" s="13">
        <v>0.63194444444444442</v>
      </c>
      <c r="D14" s="11">
        <v>25</v>
      </c>
      <c r="E14" s="14">
        <f t="shared" ref="E14:E18" si="1">((HOUR(C14)-HOUR(B14))*60)+(MINUTE(C14)-MINUTE(B14))-D14</f>
        <v>45</v>
      </c>
      <c r="F14" s="11">
        <v>9</v>
      </c>
      <c r="G14" s="2" t="s">
        <v>22</v>
      </c>
    </row>
    <row r="15" spans="1:7" ht="38.25">
      <c r="A15" s="12">
        <v>41910</v>
      </c>
      <c r="B15" s="13">
        <v>0.66666666666666663</v>
      </c>
      <c r="C15" s="13">
        <v>0.75</v>
      </c>
      <c r="D15" s="11">
        <v>30</v>
      </c>
      <c r="E15" s="14">
        <f t="shared" si="1"/>
        <v>90</v>
      </c>
      <c r="F15" s="11">
        <v>12</v>
      </c>
      <c r="G15" s="2" t="s">
        <v>23</v>
      </c>
    </row>
    <row r="16" spans="1:7" ht="25.5">
      <c r="A16" s="12">
        <v>41911</v>
      </c>
      <c r="B16" s="13">
        <v>0.34027777777777773</v>
      </c>
      <c r="C16" s="13">
        <v>0.39583333333333331</v>
      </c>
      <c r="D16" s="11">
        <v>8</v>
      </c>
      <c r="E16" s="14">
        <f t="shared" si="1"/>
        <v>72</v>
      </c>
      <c r="F16" s="11">
        <v>9</v>
      </c>
      <c r="G16" s="2" t="s">
        <v>24</v>
      </c>
    </row>
    <row r="17" spans="1:7" ht="25.5">
      <c r="A17" s="12">
        <v>41912</v>
      </c>
      <c r="B17" s="13">
        <v>0.96875</v>
      </c>
      <c r="C17" s="13">
        <v>0.99305555555555547</v>
      </c>
      <c r="D17" s="11">
        <v>0</v>
      </c>
      <c r="E17" s="14">
        <f t="shared" si="1"/>
        <v>35</v>
      </c>
      <c r="G17" s="2" t="s">
        <v>25</v>
      </c>
    </row>
    <row r="18" spans="1:7">
      <c r="A18" s="12">
        <v>41913</v>
      </c>
      <c r="B18" s="13">
        <v>0.89583333333333337</v>
      </c>
      <c r="C18" s="13">
        <v>0.91180555555555554</v>
      </c>
      <c r="D18" s="11">
        <v>0</v>
      </c>
      <c r="E18" s="14">
        <f t="shared" si="1"/>
        <v>23</v>
      </c>
      <c r="F18" s="11">
        <v>16</v>
      </c>
      <c r="G18" s="2" t="s">
        <v>26</v>
      </c>
    </row>
    <row r="20" spans="1:7">
      <c r="E20" s="14">
        <f>SUM(E14:E18)/60</f>
        <v>4.416666666666667</v>
      </c>
    </row>
    <row r="21" spans="1:7">
      <c r="A21" s="21" t="s">
        <v>27</v>
      </c>
      <c r="B21" s="21"/>
      <c r="C21" s="21"/>
      <c r="D21" s="21"/>
      <c r="E21" s="21"/>
      <c r="F21" s="21"/>
      <c r="G21" s="21"/>
    </row>
    <row r="22" spans="1:7" ht="38.25">
      <c r="A22" s="12">
        <v>41917</v>
      </c>
      <c r="B22" s="13">
        <v>0.375</v>
      </c>
      <c r="C22" s="13">
        <v>0.44097222222222227</v>
      </c>
      <c r="D22" s="11">
        <v>20</v>
      </c>
      <c r="E22" s="14">
        <f>(((HOUR(C22)-HOUR(B22))*60)+(MINUTE(C22)-MINUTE(B22))-D22)/3</f>
        <v>25</v>
      </c>
      <c r="F22" s="11">
        <v>13</v>
      </c>
      <c r="G22" s="2" t="s">
        <v>28</v>
      </c>
    </row>
    <row r="23" spans="1:7" ht="38.25">
      <c r="A23" s="12">
        <v>41917</v>
      </c>
      <c r="B23" s="13">
        <v>0.375</v>
      </c>
      <c r="C23" s="13">
        <v>0.44097222222222227</v>
      </c>
      <c r="D23" s="11">
        <v>20</v>
      </c>
      <c r="E23" s="14">
        <f>(((HOUR(C23)-HOUR(B23))*60)+(MINUTE(C23)-MINUTE(B23))-D23)/3</f>
        <v>25</v>
      </c>
      <c r="F23" s="11">
        <v>14</v>
      </c>
      <c r="G23" s="2" t="s">
        <v>28</v>
      </c>
    </row>
    <row r="24" spans="1:7" ht="38.25">
      <c r="A24" s="12">
        <v>41917</v>
      </c>
      <c r="B24" s="13">
        <v>0.375</v>
      </c>
      <c r="C24" s="13">
        <v>0.44097222222222227</v>
      </c>
      <c r="D24" s="11">
        <v>20</v>
      </c>
      <c r="E24" s="14">
        <f>(((HOUR(C24)-HOUR(B24))*60)+(MINUTE(C24)-MINUTE(B24))-D24)/3</f>
        <v>25</v>
      </c>
      <c r="F24" s="11">
        <v>15</v>
      </c>
      <c r="G24" s="2" t="s">
        <v>28</v>
      </c>
    </row>
    <row r="25" spans="1:7">
      <c r="A25" s="12">
        <v>41918</v>
      </c>
      <c r="B25" s="13">
        <v>0.375</v>
      </c>
      <c r="C25" s="13">
        <v>0.47013888888888888</v>
      </c>
      <c r="D25" s="11">
        <v>25</v>
      </c>
      <c r="E25" s="14">
        <f t="shared" ref="E25:E31" si="2">((HOUR(C25)-HOUR(B25))*60)+(MINUTE(C25)-MINUTE(B25))-D25</f>
        <v>112</v>
      </c>
      <c r="F25" s="11">
        <v>10</v>
      </c>
    </row>
    <row r="26" spans="1:7">
      <c r="A26" s="12">
        <v>41921</v>
      </c>
      <c r="B26" s="13">
        <v>0.63194444444444442</v>
      </c>
      <c r="C26" s="13">
        <v>0.66875000000000007</v>
      </c>
      <c r="D26" s="11">
        <v>10</v>
      </c>
      <c r="E26" s="14">
        <f t="shared" si="2"/>
        <v>43</v>
      </c>
      <c r="G26" s="2" t="s">
        <v>29</v>
      </c>
    </row>
    <row r="27" spans="1:7" ht="25.5">
      <c r="A27" s="12">
        <v>41923</v>
      </c>
      <c r="B27" s="13">
        <v>0.41805555555555557</v>
      </c>
      <c r="C27" s="13">
        <v>0.49305555555555558</v>
      </c>
      <c r="D27" s="11">
        <v>10</v>
      </c>
      <c r="E27" s="14">
        <f t="shared" si="2"/>
        <v>98</v>
      </c>
      <c r="F27" s="11">
        <v>18</v>
      </c>
      <c r="G27" s="2" t="s">
        <v>30</v>
      </c>
    </row>
    <row r="28" spans="1:7">
      <c r="A28" s="12">
        <v>41923</v>
      </c>
      <c r="B28" s="13">
        <v>0.49652777777777773</v>
      </c>
      <c r="C28" s="13">
        <v>0.52083333333333337</v>
      </c>
      <c r="D28" s="11">
        <v>5</v>
      </c>
      <c r="E28" s="14">
        <f t="shared" si="2"/>
        <v>30</v>
      </c>
      <c r="F28" s="11">
        <v>19</v>
      </c>
      <c r="G28" s="2" t="s">
        <v>31</v>
      </c>
    </row>
    <row r="29" spans="1:7">
      <c r="A29" s="12">
        <v>41923</v>
      </c>
      <c r="B29" s="13">
        <v>0.60763888888888895</v>
      </c>
      <c r="C29" s="13">
        <v>0.65972222222222221</v>
      </c>
      <c r="D29" s="11">
        <v>0</v>
      </c>
      <c r="E29" s="14">
        <f t="shared" si="2"/>
        <v>75</v>
      </c>
      <c r="F29" s="11">
        <v>20</v>
      </c>
      <c r="G29" s="2" t="s">
        <v>32</v>
      </c>
    </row>
    <row r="30" spans="1:7">
      <c r="A30" s="12">
        <v>41923</v>
      </c>
      <c r="B30" s="13">
        <v>0.67708333333333337</v>
      </c>
      <c r="C30" s="13">
        <v>0.71250000000000002</v>
      </c>
      <c r="D30" s="11">
        <v>7</v>
      </c>
      <c r="E30" s="14">
        <f t="shared" si="2"/>
        <v>44</v>
      </c>
      <c r="F30" s="11">
        <v>23</v>
      </c>
      <c r="G30" s="2" t="s">
        <v>33</v>
      </c>
    </row>
    <row r="31" spans="1:7">
      <c r="A31" s="12">
        <v>41924</v>
      </c>
      <c r="B31" s="13">
        <v>0.56944444444444442</v>
      </c>
      <c r="C31" s="13">
        <v>0.68958333333333333</v>
      </c>
      <c r="D31" s="11">
        <v>20</v>
      </c>
      <c r="E31" s="14">
        <f t="shared" si="2"/>
        <v>153</v>
      </c>
      <c r="G31" s="2" t="s">
        <v>34</v>
      </c>
    </row>
    <row r="33" spans="5:5">
      <c r="E33" s="14">
        <f>SUM(E22:E31)/60</f>
        <v>10.5</v>
      </c>
    </row>
  </sheetData>
  <mergeCells count="3">
    <mergeCell ref="A2:G2"/>
    <mergeCell ref="A13:G13"/>
    <mergeCell ref="A21:G2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2014-10-27T13:09:59Z</dcterms:modified>
</cp:coreProperties>
</file>