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IMER0" sheetId="1" state="visible" r:id="rId3"/>
    <sheet name="TIMER0 ENH" sheetId="2" state="visible" r:id="rId4"/>
    <sheet name="TIMER1" sheetId="3" state="visible" r:id="rId5"/>
    <sheet name="TIMER2" sheetId="4" state="visible" r:id="rId6"/>
    <sheet name="TIMER2 (PIC12F1612)" sheetId="5" state="visible" r:id="rId7"/>
    <sheet name="MainsFreq" sheetId="6" state="visible" r:id="rId8"/>
  </sheets>
  <definedNames>
    <definedName function="false" hidden="false" name="CLOCKIN" vbProcedure="false">MainsFreq!$B$2</definedName>
    <definedName function="false" hidden="false" name="HIGH_LIMIT" vbProcedure="false">#REF!</definedName>
    <definedName function="false" hidden="false" name="LOW_LIMIT" vbProcedure="false">#REF!</definedName>
    <definedName function="false" hidden="false" name="STEP" vbProcedure="false">#REF!</definedName>
    <definedName function="false" hidden="false" name="STEPS" vbProcedure="false">#REF!</definedName>
    <definedName function="false" hidden="false" name="T0ENH_FCLOCK" vbProcedure="false">'TIMER0 ENH'!$C$2</definedName>
    <definedName function="false" hidden="false" name="T0ENH_TCY" vbProcedure="false">'TIMER0 ENH'!$C$3</definedName>
    <definedName function="false" hidden="false" name="T0ENH_TMR0H" vbProcedure="false">'TIMER0 ENH'!$C$4</definedName>
    <definedName function="false" hidden="false" name="VD_DEV_MAPB" vbProcedure="false">#REF!</definedName>
    <definedName function="false" hidden="false" name="VD_DEV_PAMB" vbProcedure="false">#REF!</definedName>
    <definedName function="false" hidden="false" name="VD_ID" vbProcedure="false">#REF!</definedName>
    <definedName function="false" hidden="false" name="VD_ID_MAPB" vbProcedure="false">#REF!</definedName>
    <definedName function="false" hidden="false" name="VD_ID_PAMB" vbProcedure="false">#REF!</definedName>
    <definedName function="false" hidden="false" name="VD_PD" vbProcedure="false">#REF!</definedName>
    <definedName function="false" hidden="false" name="VD_PD_MAPB" vbProcedure="false">#REF!</definedName>
    <definedName function="false" hidden="false" name="VD_PD_PAMB" vbProcedure="false">#REF!</definedName>
    <definedName function="false" hidden="false" name="VD_RA" vbProcedure="false">#REF!</definedName>
    <definedName function="false" hidden="false" name="VD_RA_M_TOLA" vbProcedure="false">#REF!</definedName>
    <definedName function="false" hidden="false" name="VD_RA_P_TOLA" vbProcedure="false">#REF!</definedName>
    <definedName function="false" hidden="false" name="VD_RB" vbProcedure="false">#REF!</definedName>
    <definedName function="false" hidden="false" name="VD_RB_M_TOLB" vbProcedure="false">#REF!</definedName>
    <definedName function="false" hidden="false" name="VD_RB_P_TOLB" vbProcedure="false">#REF!</definedName>
    <definedName function="false" hidden="false" name="VD_TOLA" vbProcedure="false">#REF!</definedName>
    <definedName function="false" hidden="false" name="VD_TOLB" vbProcedure="false">#REF!</definedName>
    <definedName function="false" hidden="false" name="VD_VAMP" vbProcedure="false">#REF!</definedName>
    <definedName function="false" hidden="false" name="VD_VEFF" vbProcedure="false">#REF!</definedName>
    <definedName function="false" hidden="false" name="VD_VIN" vbProcedure="false">#REF!</definedName>
    <definedName function="false" hidden="false" name="VD_VIN_MAPB" vbProcedure="false">#REF!</definedName>
    <definedName function="false" hidden="false" name="VD_VIN_PAMB" vbProcedure="false">#REF!</definedName>
    <definedName function="false" hidden="false" name="VD_VOUT" vbProcedure="false">#REF!</definedName>
    <definedName function="false" hidden="false" name="VD_VOUT_MAPB" vbProcedure="false">#REF!</definedName>
    <definedName function="false" hidden="false" name="VD_VOUT_PAM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<sst xmlns="http://schemas.openxmlformats.org/spreadsheetml/2006/main" count="307" uniqueCount="248">
  <si>
    <t xml:space="preserve">TIMER0</t>
  </si>
  <si>
    <r>
      <rPr>
        <sz val="11"/>
        <color theme="1"/>
        <rFont val="Calibri"/>
        <family val="2"/>
        <charset val="204"/>
      </rPr>
      <t xml:space="preserve">F</t>
    </r>
    <r>
      <rPr>
        <vertAlign val="subscript"/>
        <sz val="11"/>
        <color theme="1"/>
        <rFont val="Calibri"/>
        <family val="2"/>
        <charset val="204"/>
      </rPr>
      <t xml:space="preserve">OSC</t>
    </r>
    <r>
      <rPr>
        <sz val="11"/>
        <color theme="1"/>
        <rFont val="Calibri"/>
        <family val="2"/>
        <charset val="204"/>
      </rPr>
      <t xml:space="preserve"> [MHz]</t>
    </r>
  </si>
  <si>
    <t xml:space="preserve">Instructions:</t>
  </si>
  <si>
    <t xml:space="preserve">CLOCKOUT</t>
  </si>
  <si>
    <r>
      <rPr>
        <sz val="11"/>
        <color theme="1"/>
        <rFont val="Calibri"/>
        <family val="2"/>
        <charset val="204"/>
      </rPr>
      <t xml:space="preserve">1. Set F</t>
    </r>
    <r>
      <rPr>
        <vertAlign val="subscript"/>
        <sz val="11"/>
        <color theme="1"/>
        <rFont val="Calibri"/>
        <family val="2"/>
        <charset val="204"/>
      </rPr>
      <t xml:space="preserve">OSC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</si>
  <si>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CY</t>
    </r>
    <r>
      <rPr>
        <sz val="11"/>
        <color theme="1"/>
        <rFont val="Calibri"/>
        <family val="2"/>
        <charset val="204"/>
      </rPr>
      <t xml:space="preserve"> [µs]</t>
    </r>
  </si>
  <si>
    <t xml:space="preserve">PSA.PS&lt;2..0&gt;</t>
  </si>
  <si>
    <t xml:space="preserve">PRESCALER</t>
  </si>
  <si>
    <t xml:space="preserve">PERIOD [μs]</t>
  </si>
  <si>
    <t xml:space="preserve">1xxx</t>
  </si>
  <si>
    <t xml:space="preserve">TIMER0, enhanced, 8 bit mode</t>
  </si>
  <si>
    <t xml:space="preserve">Instryctuins</t>
  </si>
  <si>
    <r>
      <rPr>
        <sz val="10"/>
        <color theme="1"/>
        <rFont val="Calibri"/>
        <family val="2"/>
        <charset val="204"/>
      </rPr>
      <t xml:space="preserve">F</t>
    </r>
    <r>
      <rPr>
        <vertAlign val="subscript"/>
        <sz val="10"/>
        <color theme="1"/>
        <rFont val="Calibri"/>
        <family val="2"/>
        <charset val="204"/>
      </rPr>
      <t xml:space="preserve">CLOCK</t>
    </r>
  </si>
  <si>
    <t xml:space="preserve">Instructions</t>
  </si>
  <si>
    <r>
      <rPr>
        <sz val="10"/>
        <color theme="1"/>
        <rFont val="Calibri"/>
        <family val="2"/>
        <charset val="204"/>
      </rPr>
      <t xml:space="preserve">T</t>
    </r>
    <r>
      <rPr>
        <vertAlign val="subscript"/>
        <sz val="10"/>
        <color theme="1"/>
        <rFont val="Calibri"/>
        <family val="2"/>
        <charset val="204"/>
      </rPr>
      <t xml:space="preserve">CY</t>
    </r>
    <r>
      <rPr>
        <sz val="10"/>
        <color theme="1"/>
        <rFont val="Calibri"/>
        <family val="2"/>
        <charset val="204"/>
      </rPr>
      <t xml:space="preserve"> [μs]</t>
    </r>
  </si>
  <si>
    <r>
      <rPr>
        <sz val="10"/>
        <color theme="1"/>
        <rFont val="Calibri"/>
        <family val="2"/>
        <charset val="204"/>
      </rPr>
      <t xml:space="preserve">1. Set F</t>
    </r>
    <r>
      <rPr>
        <vertAlign val="subscript"/>
        <sz val="10"/>
        <color theme="1"/>
        <rFont val="Calibri"/>
        <family val="2"/>
        <charset val="204"/>
      </rPr>
      <t xml:space="preserve">CLOCK</t>
    </r>
  </si>
  <si>
    <t xml:space="preserve">2. Set TMR0H</t>
  </si>
  <si>
    <t xml:space="preserve">TMR0H</t>
  </si>
  <si>
    <t xml:space="preserve">PRESCALER  ►</t>
  </si>
  <si>
    <t xml:space="preserve">0000</t>
  </si>
  <si>
    <t xml:space="preserve">0001</t>
  </si>
  <si>
    <t xml:space="preserve">0010</t>
  </si>
  <si>
    <t xml:space="preserve">0011</t>
  </si>
  <si>
    <t xml:space="preserve">0100</t>
  </si>
  <si>
    <t xml:space="preserve">0101</t>
  </si>
  <si>
    <t xml:space="preserve">0110</t>
  </si>
  <si>
    <t xml:space="preserve">0111</t>
  </si>
  <si>
    <t xml:space="preserve">1000</t>
  </si>
  <si>
    <t xml:space="preserve">1001</t>
  </si>
  <si>
    <t xml:space="preserve">1010</t>
  </si>
  <si>
    <t xml:space="preserve">1011</t>
  </si>
  <si>
    <t xml:space="preserve">1100</t>
  </si>
  <si>
    <t xml:space="preserve">1101</t>
  </si>
  <si>
    <t xml:space="preserve">1110</t>
  </si>
  <si>
    <t xml:space="preserve">1111</t>
  </si>
  <si>
    <t xml:space="preserve">POSTSCALER ▼</t>
  </si>
  <si>
    <t xml:space="preserve">Стойности на периода на TIMER0 [μs]</t>
  </si>
  <si>
    <t xml:space="preserve">TIMER1</t>
  </si>
  <si>
    <t xml:space="preserve">TMR1CS&lt;1:0&gt;</t>
  </si>
  <si>
    <t xml:space="preserve">TMR1PS&lt;1:0&gt;</t>
  </si>
  <si>
    <t xml:space="preserve">Note: Periods are calculated assuming TIMER1 counts to 65535.</t>
  </si>
  <si>
    <t xml:space="preserve">Classic TIMER2</t>
  </si>
  <si>
    <r>
      <rPr>
        <sz val="10"/>
        <color theme="1"/>
        <rFont val="Calibri"/>
        <family val="2"/>
        <charset val="204"/>
      </rPr>
      <t xml:space="preserve">F</t>
    </r>
    <r>
      <rPr>
        <vertAlign val="subscript"/>
        <sz val="10"/>
        <color theme="1"/>
        <rFont val="Calibri"/>
        <family val="2"/>
        <charset val="204"/>
      </rPr>
      <t xml:space="preserve">OSC</t>
    </r>
    <r>
      <rPr>
        <sz val="10"/>
        <color theme="1"/>
        <rFont val="Calibri"/>
        <family val="2"/>
        <charset val="204"/>
      </rPr>
      <t xml:space="preserve"> [Hz]</t>
    </r>
  </si>
  <si>
    <r>
      <rPr>
        <sz val="10"/>
        <color theme="1"/>
        <rFont val="Calibri"/>
        <family val="2"/>
        <charset val="204"/>
      </rPr>
      <t xml:space="preserve">1. Set F</t>
    </r>
    <r>
      <rPr>
        <vertAlign val="subscript"/>
        <sz val="10"/>
        <color theme="1"/>
        <rFont val="Calibri"/>
        <family val="2"/>
        <charset val="204"/>
      </rPr>
      <t xml:space="preserve">OSC</t>
    </r>
  </si>
  <si>
    <r>
      <rPr>
        <sz val="10"/>
        <color theme="1"/>
        <rFont val="Calibri"/>
        <family val="2"/>
        <charset val="204"/>
      </rPr>
      <t xml:space="preserve">T</t>
    </r>
    <r>
      <rPr>
        <vertAlign val="subscript"/>
        <sz val="10"/>
        <color theme="1"/>
        <rFont val="Calibri"/>
        <family val="2"/>
        <charset val="204"/>
      </rPr>
      <t xml:space="preserve">CY</t>
    </r>
    <r>
      <rPr>
        <sz val="10"/>
        <color theme="1"/>
        <rFont val="Calibri"/>
        <family val="2"/>
        <charset val="204"/>
      </rPr>
      <t xml:space="preserve"> [µs]</t>
    </r>
  </si>
  <si>
    <t xml:space="preserve">2. Play with PR2</t>
  </si>
  <si>
    <t xml:space="preserve">PR2</t>
  </si>
  <si>
    <r>
      <rPr>
        <sz val="10"/>
        <color rgb="FF0070C0"/>
        <rFont val="Calibri"/>
        <family val="2"/>
        <charset val="204"/>
      </rPr>
      <t xml:space="preserve">PRESCALER </t>
    </r>
    <r>
      <rPr>
        <sz val="10"/>
        <color rgb="FF0070C0"/>
        <rFont val="Times New Roman"/>
        <family val="1"/>
        <charset val="204"/>
      </rPr>
      <t xml:space="preserve">►</t>
    </r>
  </si>
  <si>
    <r>
      <rPr>
        <sz val="10"/>
        <color rgb="FFFF0000"/>
        <rFont val="Calibri"/>
        <family val="2"/>
        <charset val="204"/>
      </rPr>
      <t xml:space="preserve">POSTSCALER </t>
    </r>
    <r>
      <rPr>
        <sz val="10"/>
        <color rgb="FFFF0000"/>
        <rFont val="Times New Roman"/>
        <family val="1"/>
        <charset val="204"/>
      </rPr>
      <t xml:space="preserve">▼</t>
    </r>
  </si>
  <si>
    <t xml:space="preserve">Стойности на периода на TIMER2 [μs]</t>
  </si>
  <si>
    <t xml:space="preserve">Инициализация на T2CON</t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</si>
  <si>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</si>
  <si>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</si>
  <si>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</si>
  <si>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</si>
  <si>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</si>
  <si>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</si>
  <si>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</si>
  <si>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</si>
  <si>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</si>
  <si>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</si>
  <si>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</si>
  <si>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</si>
  <si>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</si>
  <si>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</si>
  <si>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</si>
  <si>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</si>
  <si>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</si>
  <si>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</si>
  <si>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</si>
  <si>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</si>
  <si>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</si>
  <si>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</si>
  <si>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</si>
  <si>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</si>
  <si>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</si>
  <si>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</si>
  <si>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</si>
  <si>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</si>
  <si>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</si>
  <si>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</si>
  <si>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</si>
  <si>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0111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</si>
  <si>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</si>
  <si>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</si>
  <si>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</si>
  <si>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</si>
  <si>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</si>
  <si>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</si>
  <si>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</si>
  <si>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</si>
  <si>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</si>
  <si>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</si>
  <si>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</si>
  <si>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</si>
  <si>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</si>
  <si>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</si>
  <si>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</si>
  <si>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1011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</si>
  <si>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</si>
  <si>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</si>
  <si>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</si>
  <si>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</si>
  <si>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</si>
  <si>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</si>
  <si>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</si>
  <si>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1101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</si>
  <si>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</si>
  <si>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</si>
  <si>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</si>
  <si>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1110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</si>
  <si>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</si>
  <si>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</si>
  <si>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</si>
  <si>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FF0000"/>
        <rFont val="Calibri"/>
        <family val="2"/>
        <charset val="204"/>
      </rPr>
      <t xml:space="preserve">1111</t>
    </r>
    <r>
      <rPr>
        <b val="true"/>
        <sz val="9"/>
        <color theme="1"/>
        <rFont val="Calibri"/>
        <family val="2"/>
        <charset val="204"/>
      </rPr>
      <t xml:space="preserve">0</t>
    </r>
    <r>
      <rPr>
        <b val="true"/>
        <sz val="9"/>
        <color rgb="FF0070C0"/>
        <rFont val="Calibri"/>
        <family val="2"/>
        <charset val="204"/>
      </rPr>
      <t xml:space="preserve">11</t>
    </r>
  </si>
  <si>
    <t xml:space="preserve">Честота на TIMER2 [Hz]</t>
  </si>
  <si>
    <t xml:space="preserve">PWM Periods [μs]</t>
  </si>
  <si>
    <t xml:space="preserve">PWM Frequency [Hz]</t>
  </si>
  <si>
    <t xml:space="preserve">TIMER2 (PIC12F1612)</t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</si>
  <si>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</si>
  <si>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</si>
  <si>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</si>
  <si>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</si>
  <si>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</si>
  <si>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</si>
  <si>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</si>
  <si>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0000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</si>
  <si>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</si>
  <si>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</si>
  <si>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</si>
  <si>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</si>
  <si>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</si>
  <si>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</si>
  <si>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</si>
  <si>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0001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</si>
  <si>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</si>
  <si>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</si>
  <si>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</si>
  <si>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</si>
  <si>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</si>
  <si>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</si>
  <si>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</si>
  <si>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0010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</si>
  <si>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</si>
  <si>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</si>
  <si>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</si>
  <si>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</si>
  <si>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</si>
  <si>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</si>
  <si>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</si>
  <si>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0011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</si>
  <si>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</si>
  <si>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</si>
  <si>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</si>
  <si>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</si>
  <si>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</si>
  <si>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</si>
  <si>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</si>
  <si>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0100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</si>
  <si>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</si>
  <si>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</si>
  <si>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</si>
  <si>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</si>
  <si>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</si>
  <si>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</si>
  <si>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</si>
  <si>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0101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</si>
  <si>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</si>
  <si>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</si>
  <si>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</si>
  <si>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</si>
  <si>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</si>
  <si>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</si>
  <si>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</si>
  <si>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</si>
  <si>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</si>
  <si>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</si>
  <si>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</si>
  <si>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</si>
  <si>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</si>
  <si>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0111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</si>
  <si>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</si>
  <si>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</si>
  <si>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</si>
  <si>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</si>
  <si>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</si>
  <si>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</si>
  <si>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</si>
  <si>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1000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</si>
  <si>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</si>
  <si>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</si>
  <si>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</si>
  <si>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</si>
  <si>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</si>
  <si>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</si>
  <si>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</si>
  <si>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1001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</si>
  <si>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</si>
  <si>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</si>
  <si>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</si>
  <si>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</si>
  <si>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</si>
  <si>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</si>
  <si>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</si>
  <si>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1010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</si>
  <si>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</si>
  <si>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</si>
  <si>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</si>
  <si>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</si>
  <si>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</si>
  <si>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</si>
  <si>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</si>
  <si>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1011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</si>
  <si>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</si>
  <si>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</si>
  <si>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</si>
  <si>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</si>
  <si>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</si>
  <si>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</si>
  <si>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</si>
  <si>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1100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</si>
  <si>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</si>
  <si>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</si>
  <si>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</si>
  <si>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</si>
  <si>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</si>
  <si>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</si>
  <si>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</si>
  <si>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1101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</si>
  <si>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</si>
  <si>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</si>
  <si>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</si>
  <si>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</si>
  <si>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</si>
  <si>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</si>
  <si>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</si>
  <si>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1110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</si>
  <si>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000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</si>
  <si>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001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</si>
  <si>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010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</si>
  <si>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011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</si>
  <si>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100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</si>
  <si>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101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</si>
  <si>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110</t>
    </r>
    <r>
      <rPr>
        <b val="true"/>
        <sz val="9"/>
        <color rgb="FFFF0000"/>
        <rFont val="Calibri"/>
        <family val="2"/>
        <charset val="204"/>
      </rPr>
      <t xml:space="preserve">1111</t>
    </r>
  </si>
  <si>
    <r>
      <rPr>
        <b val="true"/>
        <sz val="9"/>
        <color theme="1"/>
        <rFont val="Calibri"/>
        <family val="2"/>
        <charset val="204"/>
      </rPr>
      <t xml:space="preserve">0b0</t>
    </r>
    <r>
      <rPr>
        <b val="true"/>
        <sz val="9"/>
        <color rgb="FF0070C0"/>
        <rFont val="Calibri"/>
        <family val="2"/>
        <charset val="204"/>
      </rPr>
      <t xml:space="preserve">111</t>
    </r>
    <r>
      <rPr>
        <b val="true"/>
        <sz val="9"/>
        <color rgb="FFFF0000"/>
        <rFont val="Calibri"/>
        <family val="2"/>
        <charset val="204"/>
      </rPr>
      <t xml:space="preserve">1111</t>
    </r>
  </si>
  <si>
    <t xml:space="preserve">MAINS vs CLKIN</t>
  </si>
  <si>
    <t xml:space="preserve">Mains Frequency</t>
  </si>
  <si>
    <t xml:space="preserve">Cycles per semiperiod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</si>
</sst>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000"/>
    <numFmt numFmtId="167" formatCode="0"/>
    <numFmt numFmtId="168" formatCode="0.00"/>
    <numFmt numFmtId="169" formatCode="00"/>
    <numFmt numFmtId="170" formatCode="0.00000"/>
  </numFmts>
  <fonts count="26">
    <font>
      <sz val="11"/>
      <color theme="1"/>
      <name val="Yu Gothic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11"/>
      <color rgb="FF3F3F76"/>
      <name val="Calibri"/>
      <family val="2"/>
      <charset val="204"/>
    </font>
    <font>
      <b val="true"/>
      <sz val="11"/>
      <color rgb="FF3F3F3F"/>
      <name val="Calibri"/>
      <family val="2"/>
      <charset val="204"/>
    </font>
    <font>
      <sz val="10"/>
      <color theme="1"/>
      <name val="Yu Gothic"/>
      <family val="2"/>
      <charset val="204"/>
    </font>
    <font>
      <b val="true"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vertAlign val="subscript"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0"/>
      <color rgb="FF3F3F76"/>
      <name val="Calibri"/>
      <family val="2"/>
      <charset val="204"/>
    </font>
    <font>
      <b val="true"/>
      <sz val="10"/>
      <color rgb="FF3F3F3F"/>
      <name val="Calibri"/>
      <family val="2"/>
      <charset val="204"/>
    </font>
    <font>
      <sz val="10"/>
      <color rgb="FF0070C0"/>
      <name val="Calibri"/>
      <family val="2"/>
      <charset val="204"/>
    </font>
    <font>
      <sz val="10"/>
      <color rgb="FF0070C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10"/>
      <color rgb="FFFF0000"/>
      <name val="Times New Roman"/>
      <family val="1"/>
      <charset val="204"/>
    </font>
    <font>
      <b val="true"/>
      <sz val="9"/>
      <color rgb="FF3F3F3F"/>
      <name val="Calibri"/>
      <family val="2"/>
      <charset val="204"/>
    </font>
    <font>
      <b val="true"/>
      <sz val="9"/>
      <color theme="1"/>
      <name val="Calibri"/>
      <family val="2"/>
      <charset val="204"/>
    </font>
    <font>
      <b val="true"/>
      <sz val="9"/>
      <color rgb="FFFF0000"/>
      <name val="Calibri"/>
      <family val="2"/>
      <charset val="204"/>
    </font>
    <font>
      <b val="true"/>
      <sz val="9"/>
      <color rgb="FF0070C0"/>
      <name val="Calibri"/>
      <family val="2"/>
      <charset val="204"/>
    </font>
    <font>
      <sz val="10"/>
      <color rgb="FF3F3F3F"/>
      <name val="Calibri"/>
      <family val="2"/>
      <charset val="204"/>
    </font>
    <font>
      <b val="true"/>
      <sz val="11"/>
      <color rgb="FF3F3F3F"/>
      <name val="Yu Gothic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DDD9C3"/>
      </patternFill>
    </fill>
    <fill>
      <patternFill patternType="solid">
        <fgColor rgb="FFF2F2F2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15"/>
        <bgColor rgb="FFDDD9C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 style="thin">
        <color rgb="FF3F3F3F"/>
      </right>
      <top style="thin">
        <color rgb="FF3F3F3F"/>
      </top>
      <bottom/>
      <diagonal/>
    </border>
    <border diagonalUp="false" diagonalDown="false">
      <left style="thin">
        <color rgb="FF3F3F3F"/>
      </left>
      <right style="thin"/>
      <top style="thin"/>
      <bottom style="thin">
        <color rgb="FF3F3F3F"/>
      </bottom>
      <diagonal/>
    </border>
    <border diagonalUp="false" diagonalDown="false">
      <left style="thin"/>
      <right style="thin">
        <color rgb="FF3F3F3F"/>
      </right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3F3F3F"/>
      </left>
      <right/>
      <top style="thin"/>
      <bottom style="thin"/>
      <diagonal/>
    </border>
    <border diagonalUp="false" diagonalDown="false">
      <left/>
      <right style="thin">
        <color rgb="FF3F3F3F"/>
      </right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3" borderId="2" applyFont="true" applyBorder="true" applyAlignment="true" applyProtection="false">
      <alignment horizontal="general" vertical="bottom" textRotation="0" wrapText="false" indent="0" shrinkToFit="false"/>
    </xf>
    <xf numFmtId="164" fontId="5" fillId="4" borderId="3" applyFont="true" applyBorder="tru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3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3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  <cellStyle name="Excel Built-in Output" xfId="21"/>
    <cellStyle name="Excel Built-in Note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7.89453125" defaultRowHeight="15" zeroHeight="false" outlineLevelRow="0" outlineLevelCol="0"/>
  <cols>
    <col collapsed="false" customWidth="true" hidden="false" outlineLevel="0" max="1" min="1" style="0" width="12.21"/>
    <col collapsed="false" customWidth="true" hidden="false" outlineLevel="0" max="2" min="2" style="0" width="9.61"/>
    <col collapsed="false" customWidth="true" hidden="false" outlineLevel="0" max="3" min="3" style="0" width="11.83"/>
  </cols>
  <sheetData>
    <row r="1" customFormat="false" ht="15" hidden="false" customHeight="false" outlineLevel="0" collapsed="false">
      <c r="A1" s="1" t="s">
        <v>0</v>
      </c>
      <c r="B1" s="1"/>
    </row>
    <row r="2" customFormat="false" ht="18" hidden="false" customHeight="false" outlineLevel="0" collapsed="false">
      <c r="A2" s="2" t="s">
        <v>1</v>
      </c>
      <c r="B2" s="2"/>
      <c r="C2" s="3" t="n">
        <v>16000000</v>
      </c>
      <c r="E2" s="4" t="s">
        <v>2</v>
      </c>
      <c r="F2" s="4"/>
      <c r="G2" s="4"/>
      <c r="H2" s="4"/>
    </row>
    <row r="3" customFormat="false" ht="18" hidden="false" customHeight="false" outlineLevel="0" collapsed="false">
      <c r="A3" s="2" t="s">
        <v>3</v>
      </c>
      <c r="B3" s="2"/>
      <c r="C3" s="5" t="n">
        <f aca="false">C2/4</f>
        <v>4000000</v>
      </c>
      <c r="E3" s="4" t="s">
        <v>4</v>
      </c>
      <c r="F3" s="4"/>
      <c r="G3" s="4"/>
      <c r="H3" s="4"/>
    </row>
    <row r="4" customFormat="false" ht="18" hidden="false" customHeight="false" outlineLevel="0" collapsed="false">
      <c r="A4" s="2" t="s">
        <v>5</v>
      </c>
      <c r="B4" s="2"/>
      <c r="C4" s="5" t="n">
        <f aca="false">1000000/C3</f>
        <v>0.25</v>
      </c>
    </row>
    <row r="5" customFormat="false" ht="15" hidden="false" customHeight="false" outlineLevel="0" collapsed="false">
      <c r="A5" s="6" t="s">
        <v>6</v>
      </c>
      <c r="B5" s="6" t="s">
        <v>7</v>
      </c>
      <c r="C5" s="6" t="s">
        <v>8</v>
      </c>
    </row>
    <row r="6" customFormat="false" ht="15" hidden="false" customHeight="false" outlineLevel="0" collapsed="false">
      <c r="A6" s="7" t="s">
        <v>9</v>
      </c>
      <c r="B6" s="8" t="n">
        <v>1</v>
      </c>
      <c r="C6" s="9" t="n">
        <f aca="false">TCY*256*B6</f>
        <v>64</v>
      </c>
    </row>
    <row r="7" customFormat="false" ht="15" hidden="false" customHeight="false" outlineLevel="0" collapsed="false">
      <c r="A7" s="7" t="n">
        <v>0</v>
      </c>
      <c r="B7" s="8" t="n">
        <v>2</v>
      </c>
      <c r="C7" s="9" t="n">
        <f aca="false">TCY*256*B7</f>
        <v>128</v>
      </c>
    </row>
    <row r="8" customFormat="false" ht="15" hidden="false" customHeight="false" outlineLevel="0" collapsed="false">
      <c r="A8" s="7" t="n">
        <v>1</v>
      </c>
      <c r="B8" s="8" t="n">
        <v>4</v>
      </c>
      <c r="C8" s="9" t="n">
        <f aca="false">TCY*256*B8</f>
        <v>256</v>
      </c>
    </row>
    <row r="9" customFormat="false" ht="15" hidden="false" customHeight="false" outlineLevel="0" collapsed="false">
      <c r="A9" s="7" t="n">
        <v>10</v>
      </c>
      <c r="B9" s="8" t="n">
        <v>8</v>
      </c>
      <c r="C9" s="9" t="n">
        <f aca="false">TCY*256*B9</f>
        <v>512</v>
      </c>
    </row>
    <row r="10" customFormat="false" ht="15" hidden="false" customHeight="false" outlineLevel="0" collapsed="false">
      <c r="A10" s="7" t="n">
        <v>11</v>
      </c>
      <c r="B10" s="8" t="n">
        <v>16</v>
      </c>
      <c r="C10" s="9" t="n">
        <f aca="false">TCY*256*B10</f>
        <v>1024</v>
      </c>
    </row>
    <row r="11" customFormat="false" ht="15" hidden="false" customHeight="false" outlineLevel="0" collapsed="false">
      <c r="A11" s="7" t="n">
        <v>100</v>
      </c>
      <c r="B11" s="8" t="n">
        <v>32</v>
      </c>
      <c r="C11" s="9" t="n">
        <f aca="false">TCY*256*B11</f>
        <v>2048</v>
      </c>
    </row>
    <row r="12" customFormat="false" ht="15" hidden="false" customHeight="false" outlineLevel="0" collapsed="false">
      <c r="A12" s="7" t="n">
        <v>101</v>
      </c>
      <c r="B12" s="8" t="n">
        <v>64</v>
      </c>
      <c r="C12" s="9" t="n">
        <f aca="false">TCY*256*B12</f>
        <v>4096</v>
      </c>
    </row>
    <row r="13" customFormat="false" ht="15" hidden="false" customHeight="false" outlineLevel="0" collapsed="false">
      <c r="A13" s="7" t="n">
        <v>110</v>
      </c>
      <c r="B13" s="8" t="n">
        <v>128</v>
      </c>
      <c r="C13" s="9" t="n">
        <f aca="false">TCY*256*B13</f>
        <v>8192</v>
      </c>
    </row>
    <row r="14" customFormat="false" ht="15" hidden="false" customHeight="false" outlineLevel="0" collapsed="false">
      <c r="A14" s="7" t="n">
        <v>111</v>
      </c>
      <c r="B14" s="8" t="n">
        <v>256</v>
      </c>
      <c r="C14" s="9" t="n">
        <f aca="false">TCY*256*B14</f>
        <v>16384</v>
      </c>
    </row>
  </sheetData>
  <mergeCells count="5">
    <mergeCell ref="A2:B2"/>
    <mergeCell ref="E2:H2"/>
    <mergeCell ref="A3:B3"/>
    <mergeCell ref="E3:H3"/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3203125" defaultRowHeight="12.75" zeroHeight="false" outlineLevelRow="0" outlineLevelCol="0"/>
  <cols>
    <col collapsed="false" customWidth="true" hidden="false" outlineLevel="0" max="2" min="1" style="10" width="6.75"/>
    <col collapsed="false" customWidth="true" hidden="false" outlineLevel="0" max="18" min="3" style="10" width="8.83"/>
    <col collapsed="false" customWidth="false" hidden="false" outlineLevel="0" max="16384" min="19" style="10" width="8.32"/>
  </cols>
  <sheetData>
    <row r="1" customFormat="false" ht="12.75" hidden="false" customHeight="false" outlineLevel="0" collapsed="false">
      <c r="A1" s="11" t="s">
        <v>10</v>
      </c>
      <c r="B1" s="11"/>
      <c r="C1" s="11"/>
      <c r="D1" s="12" t="s">
        <v>11</v>
      </c>
    </row>
    <row r="2" customFormat="false" ht="14.25" hidden="false" customHeight="false" outlineLevel="0" collapsed="false">
      <c r="A2" s="13" t="s">
        <v>12</v>
      </c>
      <c r="B2" s="13"/>
      <c r="C2" s="14" t="n">
        <v>1000000</v>
      </c>
      <c r="E2" s="12" t="s">
        <v>13</v>
      </c>
    </row>
    <row r="3" customFormat="false" ht="14.25" hidden="false" customHeight="false" outlineLevel="0" collapsed="false">
      <c r="A3" s="15" t="s">
        <v>14</v>
      </c>
      <c r="B3" s="15"/>
      <c r="C3" s="14" t="n">
        <f aca="false">1000000/T0ENH_FCLOCK</f>
        <v>1</v>
      </c>
      <c r="E3" s="12" t="s">
        <v>15</v>
      </c>
      <c r="F3" s="12" t="s">
        <v>16</v>
      </c>
    </row>
    <row r="4" customFormat="false" ht="12.75" hidden="false" customHeight="false" outlineLevel="0" collapsed="false">
      <c r="A4" s="13" t="s">
        <v>17</v>
      </c>
      <c r="B4" s="13"/>
      <c r="C4" s="14" t="n">
        <v>249</v>
      </c>
    </row>
    <row r="5" customFormat="false" ht="12.75" hidden="false" customHeight="false" outlineLevel="0" collapsed="false">
      <c r="A5" s="13" t="s">
        <v>18</v>
      </c>
      <c r="B5" s="13"/>
      <c r="C5" s="13" t="n">
        <v>1</v>
      </c>
      <c r="D5" s="13" t="n">
        <v>2</v>
      </c>
      <c r="E5" s="13" t="n">
        <v>4</v>
      </c>
      <c r="F5" s="13" t="n">
        <v>8</v>
      </c>
      <c r="G5" s="13" t="n">
        <v>16</v>
      </c>
      <c r="H5" s="13" t="n">
        <v>32</v>
      </c>
      <c r="I5" s="13" t="n">
        <v>64</v>
      </c>
      <c r="J5" s="13" t="n">
        <v>128</v>
      </c>
      <c r="K5" s="13" t="n">
        <v>256</v>
      </c>
      <c r="L5" s="13" t="n">
        <v>512</v>
      </c>
      <c r="M5" s="13" t="n">
        <v>1024</v>
      </c>
      <c r="N5" s="13" t="n">
        <v>2048</v>
      </c>
      <c r="O5" s="13" t="n">
        <v>4096</v>
      </c>
      <c r="P5" s="13" t="n">
        <v>8192</v>
      </c>
      <c r="Q5" s="13" t="n">
        <v>16384</v>
      </c>
      <c r="R5" s="13" t="n">
        <v>32768</v>
      </c>
    </row>
    <row r="6" customFormat="false" ht="12.75" hidden="false" customHeight="false" outlineLevel="0" collapsed="false">
      <c r="A6" s="13"/>
      <c r="B6" s="13"/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3" t="s">
        <v>25</v>
      </c>
      <c r="J6" s="13" t="s">
        <v>26</v>
      </c>
      <c r="K6" s="13" t="s">
        <v>27</v>
      </c>
      <c r="L6" s="13" t="s">
        <v>28</v>
      </c>
      <c r="M6" s="13" t="s">
        <v>29</v>
      </c>
      <c r="N6" s="13" t="s">
        <v>30</v>
      </c>
      <c r="O6" s="13" t="s">
        <v>31</v>
      </c>
      <c r="P6" s="13" t="s">
        <v>32</v>
      </c>
      <c r="Q6" s="13" t="s">
        <v>33</v>
      </c>
      <c r="R6" s="13" t="s">
        <v>34</v>
      </c>
    </row>
    <row r="7" customFormat="false" ht="12.75" hidden="false" customHeight="false" outlineLevel="0" collapsed="false">
      <c r="A7" s="13" t="s">
        <v>35</v>
      </c>
      <c r="B7" s="13"/>
      <c r="C7" s="15" t="s">
        <v>36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2.75" hidden="false" customHeight="false" outlineLevel="0" collapsed="false">
      <c r="A8" s="14" t="n">
        <v>1</v>
      </c>
      <c r="B8" s="13" t="s">
        <v>19</v>
      </c>
      <c r="C8" s="16" t="n">
        <f aca="false">$A8*$C$5*T0ENH_TCY*(T0ENH_TMR0H+1)</f>
        <v>250</v>
      </c>
      <c r="D8" s="16" t="n">
        <f aca="false">$A8*$D$5*T0ENH_TCY*(T0ENH_TMR0H+1)</f>
        <v>500</v>
      </c>
      <c r="E8" s="16" t="n">
        <f aca="false">$A8*$E$5*T0ENH_TCY*(T0ENH_TMR0H+1)</f>
        <v>1000</v>
      </c>
      <c r="F8" s="16" t="n">
        <f aca="false">$A8*$F$5*T0ENH_TCY*(T0ENH_TMR0H+1)</f>
        <v>2000</v>
      </c>
      <c r="G8" s="16" t="n">
        <f aca="false">$A8*$G$5*T0ENH_TCY*(T0ENH_TMR0H+1)</f>
        <v>4000</v>
      </c>
      <c r="H8" s="16" t="n">
        <f aca="false">$A8*$H$5*T0ENH_TCY*(T0ENH_TMR0H+1)</f>
        <v>8000</v>
      </c>
      <c r="I8" s="16" t="n">
        <f aca="false">$A8*$I$5*T0ENH_TCY*(T0ENH_TMR0H+1)</f>
        <v>16000</v>
      </c>
      <c r="J8" s="16" t="n">
        <f aca="false">$A8*$J$5*T0ENH_TCY*(T0ENH_TMR0H+1)</f>
        <v>32000</v>
      </c>
      <c r="K8" s="16" t="n">
        <f aca="false">$A8*$K$5*T0ENH_TCY*(T0ENH_TMR0H+1)</f>
        <v>64000</v>
      </c>
      <c r="L8" s="16" t="n">
        <f aca="false">$A8*$L$5*T0ENH_TCY*(T0ENH_TMR0H+1)</f>
        <v>128000</v>
      </c>
      <c r="M8" s="16" t="n">
        <f aca="false">$A8*$M$5*T0ENH_TCY*(T0ENH_TMR0H+1)</f>
        <v>256000</v>
      </c>
      <c r="N8" s="16" t="n">
        <f aca="false">$A8*$N$5*T0ENH_TCY*(T0ENH_TMR0H+1)</f>
        <v>512000</v>
      </c>
      <c r="O8" s="16" t="n">
        <f aca="false">$A8*$O$5*T0ENH_TCY*(T0ENH_TMR0H+1)</f>
        <v>1024000</v>
      </c>
      <c r="P8" s="16" t="n">
        <f aca="false">$A8*$P$5*T0ENH_TCY*(T0ENH_TMR0H+1)</f>
        <v>2048000</v>
      </c>
      <c r="Q8" s="16" t="n">
        <f aca="false">$A8*$Q$5*T0ENH_TCY*(T0ENH_TMR0H+1)</f>
        <v>4096000</v>
      </c>
      <c r="R8" s="16" t="n">
        <f aca="false">$A8*$R$5*T0ENH_TCY*(T0ENH_TMR0H+1)</f>
        <v>8192000</v>
      </c>
    </row>
    <row r="9" customFormat="false" ht="12.75" hidden="false" customHeight="false" outlineLevel="0" collapsed="false">
      <c r="A9" s="14" t="n">
        <v>2</v>
      </c>
      <c r="B9" s="13" t="s">
        <v>20</v>
      </c>
      <c r="C9" s="16" t="n">
        <f aca="false">$A9*$C$5*T0ENH_TCY*(T0ENH_TMR0H+1)</f>
        <v>500</v>
      </c>
      <c r="D9" s="16" t="n">
        <f aca="false">$A9*$D$5*T0ENH_TCY*(T0ENH_TMR0H+1)</f>
        <v>1000</v>
      </c>
      <c r="E9" s="16" t="n">
        <f aca="false">$A9*$E$5*T0ENH_TCY*(T0ENH_TMR0H+1)</f>
        <v>2000</v>
      </c>
      <c r="F9" s="16" t="n">
        <f aca="false">$A9*$F$5*T0ENH_TCY*(T0ENH_TMR0H+1)</f>
        <v>4000</v>
      </c>
      <c r="G9" s="16" t="n">
        <f aca="false">$A9*$G$5*T0ENH_TCY*(T0ENH_TMR0H+1)</f>
        <v>8000</v>
      </c>
      <c r="H9" s="16" t="n">
        <f aca="false">$A9*$H$5*T0ENH_TCY*(T0ENH_TMR0H+1)</f>
        <v>16000</v>
      </c>
      <c r="I9" s="16" t="n">
        <f aca="false">$A9*$I$5*T0ENH_TCY*(T0ENH_TMR0H+1)</f>
        <v>32000</v>
      </c>
      <c r="J9" s="16" t="n">
        <f aca="false">$A9*$J$5*T0ENH_TCY*(T0ENH_TMR0H+1)</f>
        <v>64000</v>
      </c>
      <c r="K9" s="16" t="n">
        <f aca="false">$A9*$K$5*T0ENH_TCY*(T0ENH_TMR0H+1)</f>
        <v>128000</v>
      </c>
      <c r="L9" s="16" t="n">
        <f aca="false">$A9*$L$5*T0ENH_TCY*(T0ENH_TMR0H+1)</f>
        <v>256000</v>
      </c>
      <c r="M9" s="16" t="n">
        <f aca="false">$A9*$M$5*T0ENH_TCY*(T0ENH_TMR0H+1)</f>
        <v>512000</v>
      </c>
      <c r="N9" s="16" t="n">
        <f aca="false">$A9*$N$5*T0ENH_TCY*(T0ENH_TMR0H+1)</f>
        <v>1024000</v>
      </c>
      <c r="O9" s="16" t="n">
        <f aca="false">$A9*$O$5*T0ENH_TCY*(T0ENH_TMR0H+1)</f>
        <v>2048000</v>
      </c>
      <c r="P9" s="16" t="n">
        <f aca="false">$A9*$P$5*T0ENH_TCY*(T0ENH_TMR0H+1)</f>
        <v>4096000</v>
      </c>
      <c r="Q9" s="16" t="n">
        <f aca="false">$A9*$Q$5*T0ENH_TCY*(T0ENH_TMR0H+1)</f>
        <v>8192000</v>
      </c>
      <c r="R9" s="16" t="n">
        <f aca="false">$A9*$R$5*T0ENH_TCY*(T0ENH_TMR0H+1)</f>
        <v>16384000</v>
      </c>
    </row>
    <row r="10" customFormat="false" ht="12.75" hidden="false" customHeight="false" outlineLevel="0" collapsed="false">
      <c r="A10" s="14" t="n">
        <v>3</v>
      </c>
      <c r="B10" s="13" t="s">
        <v>21</v>
      </c>
      <c r="C10" s="16" t="n">
        <f aca="false">$A10*$C$5*T0ENH_TCY*(T0ENH_TMR0H+1)</f>
        <v>750</v>
      </c>
      <c r="D10" s="16" t="n">
        <f aca="false">$A10*$D$5*T0ENH_TCY*(T0ENH_TMR0H+1)</f>
        <v>1500</v>
      </c>
      <c r="E10" s="16" t="n">
        <f aca="false">$A10*$E$5*T0ENH_TCY*(T0ENH_TMR0H+1)</f>
        <v>3000</v>
      </c>
      <c r="F10" s="16" t="n">
        <f aca="false">$A10*$F$5*T0ENH_TCY*(T0ENH_TMR0H+1)</f>
        <v>6000</v>
      </c>
      <c r="G10" s="16" t="n">
        <f aca="false">$A10*$G$5*T0ENH_TCY*(T0ENH_TMR0H+1)</f>
        <v>12000</v>
      </c>
      <c r="H10" s="16" t="n">
        <f aca="false">$A10*$H$5*T0ENH_TCY*(T0ENH_TMR0H+1)</f>
        <v>24000</v>
      </c>
      <c r="I10" s="16" t="n">
        <f aca="false">$A10*$I$5*T0ENH_TCY*(T0ENH_TMR0H+1)</f>
        <v>48000</v>
      </c>
      <c r="J10" s="16" t="n">
        <f aca="false">$A10*$J$5*T0ENH_TCY*(T0ENH_TMR0H+1)</f>
        <v>96000</v>
      </c>
      <c r="K10" s="16" t="n">
        <f aca="false">$A10*$K$5*T0ENH_TCY*(T0ENH_TMR0H+1)</f>
        <v>192000</v>
      </c>
      <c r="L10" s="16" t="n">
        <f aca="false">$A10*$L$5*T0ENH_TCY*(T0ENH_TMR0H+1)</f>
        <v>384000</v>
      </c>
      <c r="M10" s="16" t="n">
        <f aca="false">$A10*$M$5*T0ENH_TCY*(T0ENH_TMR0H+1)</f>
        <v>768000</v>
      </c>
      <c r="N10" s="16" t="n">
        <f aca="false">$A10*$N$5*T0ENH_TCY*(T0ENH_TMR0H+1)</f>
        <v>1536000</v>
      </c>
      <c r="O10" s="16" t="n">
        <f aca="false">$A10*$O$5*T0ENH_TCY*(T0ENH_TMR0H+1)</f>
        <v>3072000</v>
      </c>
      <c r="P10" s="16" t="n">
        <f aca="false">$A10*$P$5*T0ENH_TCY*(T0ENH_TMR0H+1)</f>
        <v>6144000</v>
      </c>
      <c r="Q10" s="16" t="n">
        <f aca="false">$A10*$Q$5*T0ENH_TCY*(T0ENH_TMR0H+1)</f>
        <v>12288000</v>
      </c>
      <c r="R10" s="16" t="n">
        <f aca="false">$A10*$R$5*T0ENH_TCY*(T0ENH_TMR0H+1)</f>
        <v>24576000</v>
      </c>
    </row>
    <row r="11" customFormat="false" ht="12.75" hidden="false" customHeight="false" outlineLevel="0" collapsed="false">
      <c r="A11" s="14" t="n">
        <v>4</v>
      </c>
      <c r="B11" s="13" t="s">
        <v>22</v>
      </c>
      <c r="C11" s="16" t="n">
        <f aca="false">$A11*$C$5*T0ENH_TCY*(T0ENH_TMR0H+1)</f>
        <v>1000</v>
      </c>
      <c r="D11" s="16" t="n">
        <f aca="false">$A11*$D$5*T0ENH_TCY*(T0ENH_TMR0H+1)</f>
        <v>2000</v>
      </c>
      <c r="E11" s="16" t="n">
        <f aca="false">$A11*$E$5*T0ENH_TCY*(T0ENH_TMR0H+1)</f>
        <v>4000</v>
      </c>
      <c r="F11" s="16" t="n">
        <f aca="false">$A11*$F$5*T0ENH_TCY*(T0ENH_TMR0H+1)</f>
        <v>8000</v>
      </c>
      <c r="G11" s="16" t="n">
        <f aca="false">$A11*$G$5*T0ENH_TCY*(T0ENH_TMR0H+1)</f>
        <v>16000</v>
      </c>
      <c r="H11" s="16" t="n">
        <f aca="false">$A11*$H$5*T0ENH_TCY*(T0ENH_TMR0H+1)</f>
        <v>32000</v>
      </c>
      <c r="I11" s="16" t="n">
        <f aca="false">$A11*$I$5*T0ENH_TCY*(T0ENH_TMR0H+1)</f>
        <v>64000</v>
      </c>
      <c r="J11" s="16" t="n">
        <f aca="false">$A11*$J$5*T0ENH_TCY*(T0ENH_TMR0H+1)</f>
        <v>128000</v>
      </c>
      <c r="K11" s="16" t="n">
        <f aca="false">$A11*$K$5*T0ENH_TCY*(T0ENH_TMR0H+1)</f>
        <v>256000</v>
      </c>
      <c r="L11" s="16" t="n">
        <f aca="false">$A11*$L$5*T0ENH_TCY*(T0ENH_TMR0H+1)</f>
        <v>512000</v>
      </c>
      <c r="M11" s="16" t="n">
        <f aca="false">$A11*$M$5*T0ENH_TCY*(T0ENH_TMR0H+1)</f>
        <v>1024000</v>
      </c>
      <c r="N11" s="16" t="n">
        <f aca="false">$A11*$N$5*T0ENH_TCY*(T0ENH_TMR0H+1)</f>
        <v>2048000</v>
      </c>
      <c r="O11" s="16" t="n">
        <f aca="false">$A11*$O$5*T0ENH_TCY*(T0ENH_TMR0H+1)</f>
        <v>4096000</v>
      </c>
      <c r="P11" s="16" t="n">
        <f aca="false">$A11*$P$5*T0ENH_TCY*(T0ENH_TMR0H+1)</f>
        <v>8192000</v>
      </c>
      <c r="Q11" s="16" t="n">
        <f aca="false">$A11*$Q$5*T0ENH_TCY*(T0ENH_TMR0H+1)</f>
        <v>16384000</v>
      </c>
      <c r="R11" s="16" t="n">
        <f aca="false">$A11*$R$5*T0ENH_TCY*(T0ENH_TMR0H+1)</f>
        <v>32768000</v>
      </c>
    </row>
    <row r="12" customFormat="false" ht="12.75" hidden="false" customHeight="false" outlineLevel="0" collapsed="false">
      <c r="A12" s="14" t="n">
        <v>5</v>
      </c>
      <c r="B12" s="13" t="s">
        <v>23</v>
      </c>
      <c r="C12" s="16" t="n">
        <f aca="false">$A12*$C$5*T0ENH_TCY*(T0ENH_TMR0H+1)</f>
        <v>1250</v>
      </c>
      <c r="D12" s="16" t="n">
        <f aca="false">$A12*$D$5*T0ENH_TCY*(T0ENH_TMR0H+1)</f>
        <v>2500</v>
      </c>
      <c r="E12" s="16" t="n">
        <f aca="false">$A12*$E$5*T0ENH_TCY*(T0ENH_TMR0H+1)</f>
        <v>5000</v>
      </c>
      <c r="F12" s="16" t="n">
        <f aca="false">$A12*$F$5*T0ENH_TCY*(T0ENH_TMR0H+1)</f>
        <v>10000</v>
      </c>
      <c r="G12" s="16" t="n">
        <f aca="false">$A12*$G$5*T0ENH_TCY*(T0ENH_TMR0H+1)</f>
        <v>20000</v>
      </c>
      <c r="H12" s="16" t="n">
        <f aca="false">$A12*$H$5*T0ENH_TCY*(T0ENH_TMR0H+1)</f>
        <v>40000</v>
      </c>
      <c r="I12" s="16" t="n">
        <f aca="false">$A12*$I$5*T0ENH_TCY*(T0ENH_TMR0H+1)</f>
        <v>80000</v>
      </c>
      <c r="J12" s="16" t="n">
        <f aca="false">$A12*$J$5*T0ENH_TCY*(T0ENH_TMR0H+1)</f>
        <v>160000</v>
      </c>
      <c r="K12" s="16" t="n">
        <f aca="false">$A12*$K$5*T0ENH_TCY*(T0ENH_TMR0H+1)</f>
        <v>320000</v>
      </c>
      <c r="L12" s="16" t="n">
        <f aca="false">$A12*$L$5*T0ENH_TCY*(T0ENH_TMR0H+1)</f>
        <v>640000</v>
      </c>
      <c r="M12" s="16" t="n">
        <f aca="false">$A12*$M$5*T0ENH_TCY*(T0ENH_TMR0H+1)</f>
        <v>1280000</v>
      </c>
      <c r="N12" s="16" t="n">
        <f aca="false">$A12*$N$5*T0ENH_TCY*(T0ENH_TMR0H+1)</f>
        <v>2560000</v>
      </c>
      <c r="O12" s="16" t="n">
        <f aca="false">$A12*$O$5*T0ENH_TCY*(T0ENH_TMR0H+1)</f>
        <v>5120000</v>
      </c>
      <c r="P12" s="16" t="n">
        <f aca="false">$A12*$P$5*T0ENH_TCY*(T0ENH_TMR0H+1)</f>
        <v>10240000</v>
      </c>
      <c r="Q12" s="16" t="n">
        <f aca="false">$A12*$Q$5*T0ENH_TCY*(T0ENH_TMR0H+1)</f>
        <v>20480000</v>
      </c>
      <c r="R12" s="16" t="n">
        <f aca="false">$A12*$R$5*T0ENH_TCY*(T0ENH_TMR0H+1)</f>
        <v>40960000</v>
      </c>
    </row>
    <row r="13" customFormat="false" ht="12.75" hidden="false" customHeight="false" outlineLevel="0" collapsed="false">
      <c r="A13" s="14" t="n">
        <v>6</v>
      </c>
      <c r="B13" s="13" t="s">
        <v>24</v>
      </c>
      <c r="C13" s="16" t="n">
        <f aca="false">$A13*$C$5*T0ENH_TCY*(T0ENH_TMR0H+1)</f>
        <v>1500</v>
      </c>
      <c r="D13" s="16" t="n">
        <f aca="false">$A13*$D$5*T0ENH_TCY*(T0ENH_TMR0H+1)</f>
        <v>3000</v>
      </c>
      <c r="E13" s="16" t="n">
        <f aca="false">$A13*$E$5*T0ENH_TCY*(T0ENH_TMR0H+1)</f>
        <v>6000</v>
      </c>
      <c r="F13" s="16" t="n">
        <f aca="false">$A13*$F$5*T0ENH_TCY*(T0ENH_TMR0H+1)</f>
        <v>12000</v>
      </c>
      <c r="G13" s="16" t="n">
        <f aca="false">$A13*$G$5*T0ENH_TCY*(T0ENH_TMR0H+1)</f>
        <v>24000</v>
      </c>
      <c r="H13" s="16" t="n">
        <f aca="false">$A13*$H$5*T0ENH_TCY*(T0ENH_TMR0H+1)</f>
        <v>48000</v>
      </c>
      <c r="I13" s="16" t="n">
        <f aca="false">$A13*$I$5*T0ENH_TCY*(T0ENH_TMR0H+1)</f>
        <v>96000</v>
      </c>
      <c r="J13" s="16" t="n">
        <f aca="false">$A13*$J$5*T0ENH_TCY*(T0ENH_TMR0H+1)</f>
        <v>192000</v>
      </c>
      <c r="K13" s="16" t="n">
        <f aca="false">$A13*$K$5*T0ENH_TCY*(T0ENH_TMR0H+1)</f>
        <v>384000</v>
      </c>
      <c r="L13" s="16" t="n">
        <f aca="false">$A13*$L$5*T0ENH_TCY*(T0ENH_TMR0H+1)</f>
        <v>768000</v>
      </c>
      <c r="M13" s="16" t="n">
        <f aca="false">$A13*$M$5*T0ENH_TCY*(T0ENH_TMR0H+1)</f>
        <v>1536000</v>
      </c>
      <c r="N13" s="16" t="n">
        <f aca="false">$A13*$N$5*T0ENH_TCY*(T0ENH_TMR0H+1)</f>
        <v>3072000</v>
      </c>
      <c r="O13" s="16" t="n">
        <f aca="false">$A13*$O$5*T0ENH_TCY*(T0ENH_TMR0H+1)</f>
        <v>6144000</v>
      </c>
      <c r="P13" s="16" t="n">
        <f aca="false">$A13*$P$5*T0ENH_TCY*(T0ENH_TMR0H+1)</f>
        <v>12288000</v>
      </c>
      <c r="Q13" s="16" t="n">
        <f aca="false">$A13*$Q$5*T0ENH_TCY*(T0ENH_TMR0H+1)</f>
        <v>24576000</v>
      </c>
      <c r="R13" s="16" t="n">
        <f aca="false">$A13*$R$5*T0ENH_TCY*(T0ENH_TMR0H+1)</f>
        <v>49152000</v>
      </c>
    </row>
    <row r="14" customFormat="false" ht="12.75" hidden="false" customHeight="false" outlineLevel="0" collapsed="false">
      <c r="A14" s="14" t="n">
        <v>7</v>
      </c>
      <c r="B14" s="13" t="s">
        <v>25</v>
      </c>
      <c r="C14" s="16" t="n">
        <f aca="false">$A14*$C$5*T0ENH_TCY*(T0ENH_TMR0H+1)</f>
        <v>1750</v>
      </c>
      <c r="D14" s="16" t="n">
        <f aca="false">$A14*$D$5*T0ENH_TCY*(T0ENH_TMR0H+1)</f>
        <v>3500</v>
      </c>
      <c r="E14" s="16" t="n">
        <f aca="false">$A14*$E$5*T0ENH_TCY*(T0ENH_TMR0H+1)</f>
        <v>7000</v>
      </c>
      <c r="F14" s="16" t="n">
        <f aca="false">$A14*$F$5*T0ENH_TCY*(T0ENH_TMR0H+1)</f>
        <v>14000</v>
      </c>
      <c r="G14" s="16" t="n">
        <f aca="false">$A14*$G$5*T0ENH_TCY*(T0ENH_TMR0H+1)</f>
        <v>28000</v>
      </c>
      <c r="H14" s="16" t="n">
        <f aca="false">$A14*$H$5*T0ENH_TCY*(T0ENH_TMR0H+1)</f>
        <v>56000</v>
      </c>
      <c r="I14" s="16" t="n">
        <f aca="false">$A14*$I$5*T0ENH_TCY*(T0ENH_TMR0H+1)</f>
        <v>112000</v>
      </c>
      <c r="J14" s="16" t="n">
        <f aca="false">$A14*$J$5*T0ENH_TCY*(T0ENH_TMR0H+1)</f>
        <v>224000</v>
      </c>
      <c r="K14" s="16" t="n">
        <f aca="false">$A14*$K$5*T0ENH_TCY*(T0ENH_TMR0H+1)</f>
        <v>448000</v>
      </c>
      <c r="L14" s="16" t="n">
        <f aca="false">$A14*$L$5*T0ENH_TCY*(T0ENH_TMR0H+1)</f>
        <v>896000</v>
      </c>
      <c r="M14" s="16" t="n">
        <f aca="false">$A14*$M$5*T0ENH_TCY*(T0ENH_TMR0H+1)</f>
        <v>1792000</v>
      </c>
      <c r="N14" s="16" t="n">
        <f aca="false">$A14*$N$5*T0ENH_TCY*(T0ENH_TMR0H+1)</f>
        <v>3584000</v>
      </c>
      <c r="O14" s="16" t="n">
        <f aca="false">$A14*$O$5*T0ENH_TCY*(T0ENH_TMR0H+1)</f>
        <v>7168000</v>
      </c>
      <c r="P14" s="16" t="n">
        <f aca="false">$A14*$P$5*T0ENH_TCY*(T0ENH_TMR0H+1)</f>
        <v>14336000</v>
      </c>
      <c r="Q14" s="16" t="n">
        <f aca="false">$A14*$Q$5*T0ENH_TCY*(T0ENH_TMR0H+1)</f>
        <v>28672000</v>
      </c>
      <c r="R14" s="16" t="n">
        <f aca="false">$A14*$R$5*T0ENH_TCY*(T0ENH_TMR0H+1)</f>
        <v>57344000</v>
      </c>
    </row>
    <row r="15" customFormat="false" ht="12.75" hidden="false" customHeight="false" outlineLevel="0" collapsed="false">
      <c r="A15" s="14" t="n">
        <v>8</v>
      </c>
      <c r="B15" s="13" t="s">
        <v>26</v>
      </c>
      <c r="C15" s="16" t="n">
        <f aca="false">$A15*$C$5*T0ENH_TCY*(T0ENH_TMR0H+1)</f>
        <v>2000</v>
      </c>
      <c r="D15" s="16" t="n">
        <f aca="false">$A15*$D$5*T0ENH_TCY*(T0ENH_TMR0H+1)</f>
        <v>4000</v>
      </c>
      <c r="E15" s="16" t="n">
        <f aca="false">$A15*$E$5*T0ENH_TCY*(T0ENH_TMR0H+1)</f>
        <v>8000</v>
      </c>
      <c r="F15" s="16" t="n">
        <f aca="false">$A15*$F$5*T0ENH_TCY*(T0ENH_TMR0H+1)</f>
        <v>16000</v>
      </c>
      <c r="G15" s="16" t="n">
        <f aca="false">$A15*$G$5*T0ENH_TCY*(T0ENH_TMR0H+1)</f>
        <v>32000</v>
      </c>
      <c r="H15" s="16" t="n">
        <f aca="false">$A15*$H$5*T0ENH_TCY*(T0ENH_TMR0H+1)</f>
        <v>64000</v>
      </c>
      <c r="I15" s="16" t="n">
        <f aca="false">$A15*$I$5*T0ENH_TCY*(T0ENH_TMR0H+1)</f>
        <v>128000</v>
      </c>
      <c r="J15" s="16" t="n">
        <f aca="false">$A15*$J$5*T0ENH_TCY*(T0ENH_TMR0H+1)</f>
        <v>256000</v>
      </c>
      <c r="K15" s="16" t="n">
        <f aca="false">$A15*$K$5*T0ENH_TCY*(T0ENH_TMR0H+1)</f>
        <v>512000</v>
      </c>
      <c r="L15" s="16" t="n">
        <f aca="false">$A15*$L$5*T0ENH_TCY*(T0ENH_TMR0H+1)</f>
        <v>1024000</v>
      </c>
      <c r="M15" s="16" t="n">
        <f aca="false">$A15*$M$5*T0ENH_TCY*(T0ENH_TMR0H+1)</f>
        <v>2048000</v>
      </c>
      <c r="N15" s="16" t="n">
        <f aca="false">$A15*$N$5*T0ENH_TCY*(T0ENH_TMR0H+1)</f>
        <v>4096000</v>
      </c>
      <c r="O15" s="16" t="n">
        <f aca="false">$A15*$O$5*T0ENH_TCY*(T0ENH_TMR0H+1)</f>
        <v>8192000</v>
      </c>
      <c r="P15" s="16" t="n">
        <f aca="false">$A15*$P$5*T0ENH_TCY*(T0ENH_TMR0H+1)</f>
        <v>16384000</v>
      </c>
      <c r="Q15" s="16" t="n">
        <f aca="false">$A15*$Q$5*T0ENH_TCY*(T0ENH_TMR0H+1)</f>
        <v>32768000</v>
      </c>
      <c r="R15" s="16" t="n">
        <f aca="false">$A15*$R$5*T0ENH_TCY*(T0ENH_TMR0H+1)</f>
        <v>65536000</v>
      </c>
    </row>
    <row r="16" customFormat="false" ht="12.75" hidden="false" customHeight="false" outlineLevel="0" collapsed="false">
      <c r="A16" s="14" t="n">
        <v>9</v>
      </c>
      <c r="B16" s="13" t="s">
        <v>27</v>
      </c>
      <c r="C16" s="16" t="n">
        <f aca="false">$A16*$C$5*T0ENH_TCY*(T0ENH_TMR0H+1)</f>
        <v>2250</v>
      </c>
      <c r="D16" s="16" t="n">
        <f aca="false">$A16*$D$5*T0ENH_TCY*(T0ENH_TMR0H+1)</f>
        <v>4500</v>
      </c>
      <c r="E16" s="16" t="n">
        <f aca="false">$A16*$E$5*T0ENH_TCY*(T0ENH_TMR0H+1)</f>
        <v>9000</v>
      </c>
      <c r="F16" s="16" t="n">
        <f aca="false">$A16*$F$5*T0ENH_TCY*(T0ENH_TMR0H+1)</f>
        <v>18000</v>
      </c>
      <c r="G16" s="16" t="n">
        <f aca="false">$A16*$G$5*T0ENH_TCY*(T0ENH_TMR0H+1)</f>
        <v>36000</v>
      </c>
      <c r="H16" s="16" t="n">
        <f aca="false">$A16*$H$5*T0ENH_TCY*(T0ENH_TMR0H+1)</f>
        <v>72000</v>
      </c>
      <c r="I16" s="16" t="n">
        <f aca="false">$A16*$I$5*T0ENH_TCY*(T0ENH_TMR0H+1)</f>
        <v>144000</v>
      </c>
      <c r="J16" s="16" t="n">
        <f aca="false">$A16*$J$5*T0ENH_TCY*(T0ENH_TMR0H+1)</f>
        <v>288000</v>
      </c>
      <c r="K16" s="16" t="n">
        <f aca="false">$A16*$K$5*T0ENH_TCY*(T0ENH_TMR0H+1)</f>
        <v>576000</v>
      </c>
      <c r="L16" s="16" t="n">
        <f aca="false">$A16*$L$5*T0ENH_TCY*(T0ENH_TMR0H+1)</f>
        <v>1152000</v>
      </c>
      <c r="M16" s="16" t="n">
        <f aca="false">$A16*$M$5*T0ENH_TCY*(T0ENH_TMR0H+1)</f>
        <v>2304000</v>
      </c>
      <c r="N16" s="16" t="n">
        <f aca="false">$A16*$N$5*T0ENH_TCY*(T0ENH_TMR0H+1)</f>
        <v>4608000</v>
      </c>
      <c r="O16" s="16" t="n">
        <f aca="false">$A16*$O$5*T0ENH_TCY*(T0ENH_TMR0H+1)</f>
        <v>9216000</v>
      </c>
      <c r="P16" s="16" t="n">
        <f aca="false">$A16*$P$5*T0ENH_TCY*(T0ENH_TMR0H+1)</f>
        <v>18432000</v>
      </c>
      <c r="Q16" s="16" t="n">
        <f aca="false">$A16*$Q$5*T0ENH_TCY*(T0ENH_TMR0H+1)</f>
        <v>36864000</v>
      </c>
      <c r="R16" s="16" t="n">
        <f aca="false">$A16*$R$5*T0ENH_TCY*(T0ENH_TMR0H+1)</f>
        <v>73728000</v>
      </c>
    </row>
    <row r="17" customFormat="false" ht="12.75" hidden="false" customHeight="false" outlineLevel="0" collapsed="false">
      <c r="A17" s="14" t="n">
        <v>10</v>
      </c>
      <c r="B17" s="13" t="s">
        <v>28</v>
      </c>
      <c r="C17" s="16" t="n">
        <f aca="false">$A17*$C$5*T0ENH_TCY*(T0ENH_TMR0H+1)</f>
        <v>2500</v>
      </c>
      <c r="D17" s="16" t="n">
        <f aca="false">$A17*$D$5*T0ENH_TCY*(T0ENH_TMR0H+1)</f>
        <v>5000</v>
      </c>
      <c r="E17" s="16" t="n">
        <f aca="false">$A17*$E$5*T0ENH_TCY*(T0ENH_TMR0H+1)</f>
        <v>10000</v>
      </c>
      <c r="F17" s="16" t="n">
        <f aca="false">$A17*$F$5*T0ENH_TCY*(T0ENH_TMR0H+1)</f>
        <v>20000</v>
      </c>
      <c r="G17" s="16" t="n">
        <f aca="false">$A17*$G$5*T0ENH_TCY*(T0ENH_TMR0H+1)</f>
        <v>40000</v>
      </c>
      <c r="H17" s="16" t="n">
        <f aca="false">$A17*$H$5*T0ENH_TCY*(T0ENH_TMR0H+1)</f>
        <v>80000</v>
      </c>
      <c r="I17" s="16" t="n">
        <f aca="false">$A17*$I$5*T0ENH_TCY*(T0ENH_TMR0H+1)</f>
        <v>160000</v>
      </c>
      <c r="J17" s="16" t="n">
        <f aca="false">$A17*$J$5*T0ENH_TCY*(T0ENH_TMR0H+1)</f>
        <v>320000</v>
      </c>
      <c r="K17" s="16" t="n">
        <f aca="false">$A17*$K$5*T0ENH_TCY*(T0ENH_TMR0H+1)</f>
        <v>640000</v>
      </c>
      <c r="L17" s="16" t="n">
        <f aca="false">$A17*$L$5*T0ENH_TCY*(T0ENH_TMR0H+1)</f>
        <v>1280000</v>
      </c>
      <c r="M17" s="16" t="n">
        <f aca="false">$A17*$M$5*T0ENH_TCY*(T0ENH_TMR0H+1)</f>
        <v>2560000</v>
      </c>
      <c r="N17" s="16" t="n">
        <f aca="false">$A17*$N$5*T0ENH_TCY*(T0ENH_TMR0H+1)</f>
        <v>5120000</v>
      </c>
      <c r="O17" s="16" t="n">
        <f aca="false">$A17*$O$5*T0ENH_TCY*(T0ENH_TMR0H+1)</f>
        <v>10240000</v>
      </c>
      <c r="P17" s="16" t="n">
        <f aca="false">$A17*$P$5*T0ENH_TCY*(T0ENH_TMR0H+1)</f>
        <v>20480000</v>
      </c>
      <c r="Q17" s="16" t="n">
        <f aca="false">$A17*$Q$5*T0ENH_TCY*(T0ENH_TMR0H+1)</f>
        <v>40960000</v>
      </c>
      <c r="R17" s="16" t="n">
        <f aca="false">$A17*$R$5*T0ENH_TCY*(T0ENH_TMR0H+1)</f>
        <v>81920000</v>
      </c>
    </row>
    <row r="18" customFormat="false" ht="12.75" hidden="false" customHeight="false" outlineLevel="0" collapsed="false">
      <c r="A18" s="14" t="n">
        <v>11</v>
      </c>
      <c r="B18" s="13" t="s">
        <v>29</v>
      </c>
      <c r="C18" s="16" t="n">
        <f aca="false">$A18*$C$5*T0ENH_TCY*(T0ENH_TMR0H+1)</f>
        <v>2750</v>
      </c>
      <c r="D18" s="16" t="n">
        <f aca="false">$A18*$D$5*T0ENH_TCY*(T0ENH_TMR0H+1)</f>
        <v>5500</v>
      </c>
      <c r="E18" s="16" t="n">
        <f aca="false">$A18*$E$5*T0ENH_TCY*(T0ENH_TMR0H+1)</f>
        <v>11000</v>
      </c>
      <c r="F18" s="16" t="n">
        <f aca="false">$A18*$F$5*T0ENH_TCY*(T0ENH_TMR0H+1)</f>
        <v>22000</v>
      </c>
      <c r="G18" s="16" t="n">
        <f aca="false">$A18*$G$5*T0ENH_TCY*(T0ENH_TMR0H+1)</f>
        <v>44000</v>
      </c>
      <c r="H18" s="16" t="n">
        <f aca="false">$A18*$H$5*T0ENH_TCY*(T0ENH_TMR0H+1)</f>
        <v>88000</v>
      </c>
      <c r="I18" s="16" t="n">
        <f aca="false">$A18*$I$5*T0ENH_TCY*(T0ENH_TMR0H+1)</f>
        <v>176000</v>
      </c>
      <c r="J18" s="16" t="n">
        <f aca="false">$A18*$J$5*T0ENH_TCY*(T0ENH_TMR0H+1)</f>
        <v>352000</v>
      </c>
      <c r="K18" s="16" t="n">
        <f aca="false">$A18*$K$5*T0ENH_TCY*(T0ENH_TMR0H+1)</f>
        <v>704000</v>
      </c>
      <c r="L18" s="16" t="n">
        <f aca="false">$A18*$L$5*T0ENH_TCY*(T0ENH_TMR0H+1)</f>
        <v>1408000</v>
      </c>
      <c r="M18" s="16" t="n">
        <f aca="false">$A18*$M$5*T0ENH_TCY*(T0ENH_TMR0H+1)</f>
        <v>2816000</v>
      </c>
      <c r="N18" s="16" t="n">
        <f aca="false">$A18*$N$5*T0ENH_TCY*(T0ENH_TMR0H+1)</f>
        <v>5632000</v>
      </c>
      <c r="O18" s="16" t="n">
        <f aca="false">$A18*$O$5*T0ENH_TCY*(T0ENH_TMR0H+1)</f>
        <v>11264000</v>
      </c>
      <c r="P18" s="16" t="n">
        <f aca="false">$A18*$P$5*T0ENH_TCY*(T0ENH_TMR0H+1)</f>
        <v>22528000</v>
      </c>
      <c r="Q18" s="16" t="n">
        <f aca="false">$A18*$Q$5*T0ENH_TCY*(T0ENH_TMR0H+1)</f>
        <v>45056000</v>
      </c>
      <c r="R18" s="16" t="n">
        <f aca="false">$A18*$R$5*T0ENH_TCY*(T0ENH_TMR0H+1)</f>
        <v>90112000</v>
      </c>
    </row>
    <row r="19" customFormat="false" ht="12.75" hidden="false" customHeight="false" outlineLevel="0" collapsed="false">
      <c r="A19" s="14" t="n">
        <v>12</v>
      </c>
      <c r="B19" s="13" t="s">
        <v>30</v>
      </c>
      <c r="C19" s="16" t="n">
        <f aca="false">$A19*$C$5*T0ENH_TCY*(T0ENH_TMR0H+1)</f>
        <v>3000</v>
      </c>
      <c r="D19" s="16" t="n">
        <f aca="false">$A19*$D$5*T0ENH_TCY*(T0ENH_TMR0H+1)</f>
        <v>6000</v>
      </c>
      <c r="E19" s="16" t="n">
        <f aca="false">$A19*$E$5*T0ENH_TCY*(T0ENH_TMR0H+1)</f>
        <v>12000</v>
      </c>
      <c r="F19" s="16" t="n">
        <f aca="false">$A19*$F$5*T0ENH_TCY*(T0ENH_TMR0H+1)</f>
        <v>24000</v>
      </c>
      <c r="G19" s="16" t="n">
        <f aca="false">$A19*$G$5*T0ENH_TCY*(T0ENH_TMR0H+1)</f>
        <v>48000</v>
      </c>
      <c r="H19" s="16" t="n">
        <f aca="false">$A19*$H$5*T0ENH_TCY*(T0ENH_TMR0H+1)</f>
        <v>96000</v>
      </c>
      <c r="I19" s="16" t="n">
        <f aca="false">$A19*$I$5*T0ENH_TCY*(T0ENH_TMR0H+1)</f>
        <v>192000</v>
      </c>
      <c r="J19" s="16" t="n">
        <f aca="false">$A19*$J$5*T0ENH_TCY*(T0ENH_TMR0H+1)</f>
        <v>384000</v>
      </c>
      <c r="K19" s="16" t="n">
        <f aca="false">$A19*$K$5*T0ENH_TCY*(T0ENH_TMR0H+1)</f>
        <v>768000</v>
      </c>
      <c r="L19" s="16" t="n">
        <f aca="false">$A19*$L$5*T0ENH_TCY*(T0ENH_TMR0H+1)</f>
        <v>1536000</v>
      </c>
      <c r="M19" s="16" t="n">
        <f aca="false">$A19*$M$5*T0ENH_TCY*(T0ENH_TMR0H+1)</f>
        <v>3072000</v>
      </c>
      <c r="N19" s="16" t="n">
        <f aca="false">$A19*$N$5*T0ENH_TCY*(T0ENH_TMR0H+1)</f>
        <v>6144000</v>
      </c>
      <c r="O19" s="16" t="n">
        <f aca="false">$A19*$O$5*T0ENH_TCY*(T0ENH_TMR0H+1)</f>
        <v>12288000</v>
      </c>
      <c r="P19" s="16" t="n">
        <f aca="false">$A19*$P$5*T0ENH_TCY*(T0ENH_TMR0H+1)</f>
        <v>24576000</v>
      </c>
      <c r="Q19" s="16" t="n">
        <f aca="false">$A19*$Q$5*T0ENH_TCY*(T0ENH_TMR0H+1)</f>
        <v>49152000</v>
      </c>
      <c r="R19" s="16" t="n">
        <f aca="false">$A19*$R$5*T0ENH_TCY*(T0ENH_TMR0H+1)</f>
        <v>98304000</v>
      </c>
    </row>
    <row r="20" customFormat="false" ht="12.75" hidden="false" customHeight="false" outlineLevel="0" collapsed="false">
      <c r="A20" s="14" t="n">
        <v>13</v>
      </c>
      <c r="B20" s="13" t="s">
        <v>31</v>
      </c>
      <c r="C20" s="16" t="n">
        <f aca="false">$A20*$C$5*T0ENH_TCY*(T0ENH_TMR0H+1)</f>
        <v>3250</v>
      </c>
      <c r="D20" s="16" t="n">
        <f aca="false">$A20*$D$5*T0ENH_TCY*(T0ENH_TMR0H+1)</f>
        <v>6500</v>
      </c>
      <c r="E20" s="16" t="n">
        <f aca="false">$A20*$E$5*T0ENH_TCY*(T0ENH_TMR0H+1)</f>
        <v>13000</v>
      </c>
      <c r="F20" s="16" t="n">
        <f aca="false">$A20*$F$5*T0ENH_TCY*(T0ENH_TMR0H+1)</f>
        <v>26000</v>
      </c>
      <c r="G20" s="16" t="n">
        <f aca="false">$A20*$G$5*T0ENH_TCY*(T0ENH_TMR0H+1)</f>
        <v>52000</v>
      </c>
      <c r="H20" s="16" t="n">
        <f aca="false">$A20*$H$5*T0ENH_TCY*(T0ENH_TMR0H+1)</f>
        <v>104000</v>
      </c>
      <c r="I20" s="16" t="n">
        <f aca="false">$A20*$I$5*T0ENH_TCY*(T0ENH_TMR0H+1)</f>
        <v>208000</v>
      </c>
      <c r="J20" s="16" t="n">
        <f aca="false">$A20*$J$5*T0ENH_TCY*(T0ENH_TMR0H+1)</f>
        <v>416000</v>
      </c>
      <c r="K20" s="16" t="n">
        <f aca="false">$A20*$K$5*T0ENH_TCY*(T0ENH_TMR0H+1)</f>
        <v>832000</v>
      </c>
      <c r="L20" s="16" t="n">
        <f aca="false">$A20*$L$5*T0ENH_TCY*(T0ENH_TMR0H+1)</f>
        <v>1664000</v>
      </c>
      <c r="M20" s="16" t="n">
        <f aca="false">$A20*$M$5*T0ENH_TCY*(T0ENH_TMR0H+1)</f>
        <v>3328000</v>
      </c>
      <c r="N20" s="16" t="n">
        <f aca="false">$A20*$N$5*T0ENH_TCY*(T0ENH_TMR0H+1)</f>
        <v>6656000</v>
      </c>
      <c r="O20" s="16" t="n">
        <f aca="false">$A20*$O$5*T0ENH_TCY*(T0ENH_TMR0H+1)</f>
        <v>13312000</v>
      </c>
      <c r="P20" s="16" t="n">
        <f aca="false">$A20*$P$5*T0ENH_TCY*(T0ENH_TMR0H+1)</f>
        <v>26624000</v>
      </c>
      <c r="Q20" s="16" t="n">
        <f aca="false">$A20*$Q$5*T0ENH_TCY*(T0ENH_TMR0H+1)</f>
        <v>53248000</v>
      </c>
      <c r="R20" s="16" t="n">
        <f aca="false">$A20*$R$5*T0ENH_TCY*(T0ENH_TMR0H+1)</f>
        <v>106496000</v>
      </c>
    </row>
    <row r="21" customFormat="false" ht="12.75" hidden="false" customHeight="false" outlineLevel="0" collapsed="false">
      <c r="A21" s="14" t="n">
        <v>14</v>
      </c>
      <c r="B21" s="13" t="s">
        <v>32</v>
      </c>
      <c r="C21" s="16" t="n">
        <f aca="false">$A21*$C$5*T0ENH_TCY*(T0ENH_TMR0H+1)</f>
        <v>3500</v>
      </c>
      <c r="D21" s="16" t="n">
        <f aca="false">$A21*$D$5*T0ENH_TCY*(T0ENH_TMR0H+1)</f>
        <v>7000</v>
      </c>
      <c r="E21" s="16" t="n">
        <f aca="false">$A21*$E$5*T0ENH_TCY*(T0ENH_TMR0H+1)</f>
        <v>14000</v>
      </c>
      <c r="F21" s="16" t="n">
        <f aca="false">$A21*$F$5*T0ENH_TCY*(T0ENH_TMR0H+1)</f>
        <v>28000</v>
      </c>
      <c r="G21" s="16" t="n">
        <f aca="false">$A21*$G$5*T0ENH_TCY*(T0ENH_TMR0H+1)</f>
        <v>56000</v>
      </c>
      <c r="H21" s="16" t="n">
        <f aca="false">$A21*$H$5*T0ENH_TCY*(T0ENH_TMR0H+1)</f>
        <v>112000</v>
      </c>
      <c r="I21" s="16" t="n">
        <f aca="false">$A21*$I$5*T0ENH_TCY*(T0ENH_TMR0H+1)</f>
        <v>224000</v>
      </c>
      <c r="J21" s="16" t="n">
        <f aca="false">$A21*$J$5*T0ENH_TCY*(T0ENH_TMR0H+1)</f>
        <v>448000</v>
      </c>
      <c r="K21" s="16" t="n">
        <f aca="false">$A21*$K$5*T0ENH_TCY*(T0ENH_TMR0H+1)</f>
        <v>896000</v>
      </c>
      <c r="L21" s="16" t="n">
        <f aca="false">$A21*$L$5*T0ENH_TCY*(T0ENH_TMR0H+1)</f>
        <v>1792000</v>
      </c>
      <c r="M21" s="16" t="n">
        <f aca="false">$A21*$M$5*T0ENH_TCY*(T0ENH_TMR0H+1)</f>
        <v>3584000</v>
      </c>
      <c r="N21" s="16" t="n">
        <f aca="false">$A21*$N$5*T0ENH_TCY*(T0ENH_TMR0H+1)</f>
        <v>7168000</v>
      </c>
      <c r="O21" s="16" t="n">
        <f aca="false">$A21*$O$5*T0ENH_TCY*(T0ENH_TMR0H+1)</f>
        <v>14336000</v>
      </c>
      <c r="P21" s="16" t="n">
        <f aca="false">$A21*$P$5*T0ENH_TCY*(T0ENH_TMR0H+1)</f>
        <v>28672000</v>
      </c>
      <c r="Q21" s="16" t="n">
        <f aca="false">$A21*$Q$5*T0ENH_TCY*(T0ENH_TMR0H+1)</f>
        <v>57344000</v>
      </c>
      <c r="R21" s="16" t="n">
        <f aca="false">$A21*$R$5*T0ENH_TCY*(T0ENH_TMR0H+1)</f>
        <v>114688000</v>
      </c>
    </row>
    <row r="22" customFormat="false" ht="12.75" hidden="false" customHeight="false" outlineLevel="0" collapsed="false">
      <c r="A22" s="14" t="n">
        <v>15</v>
      </c>
      <c r="B22" s="13" t="s">
        <v>33</v>
      </c>
      <c r="C22" s="16" t="n">
        <f aca="false">$A22*$C$5*T0ENH_TCY*(T0ENH_TMR0H+1)</f>
        <v>3750</v>
      </c>
      <c r="D22" s="16" t="n">
        <f aca="false">$A22*$D$5*T0ENH_TCY*(T0ENH_TMR0H+1)</f>
        <v>7500</v>
      </c>
      <c r="E22" s="16" t="n">
        <f aca="false">$A22*$E$5*T0ENH_TCY*(T0ENH_TMR0H+1)</f>
        <v>15000</v>
      </c>
      <c r="F22" s="16" t="n">
        <f aca="false">$A22*$F$5*T0ENH_TCY*(T0ENH_TMR0H+1)</f>
        <v>30000</v>
      </c>
      <c r="G22" s="16" t="n">
        <f aca="false">$A22*$G$5*T0ENH_TCY*(T0ENH_TMR0H+1)</f>
        <v>60000</v>
      </c>
      <c r="H22" s="16" t="n">
        <f aca="false">$A22*$H$5*T0ENH_TCY*(T0ENH_TMR0H+1)</f>
        <v>120000</v>
      </c>
      <c r="I22" s="16" t="n">
        <f aca="false">$A22*$I$5*T0ENH_TCY*(T0ENH_TMR0H+1)</f>
        <v>240000</v>
      </c>
      <c r="J22" s="16" t="n">
        <f aca="false">$A22*$J$5*T0ENH_TCY*(T0ENH_TMR0H+1)</f>
        <v>480000</v>
      </c>
      <c r="K22" s="16" t="n">
        <f aca="false">$A22*$K$5*T0ENH_TCY*(T0ENH_TMR0H+1)</f>
        <v>960000</v>
      </c>
      <c r="L22" s="16" t="n">
        <f aca="false">$A22*$L$5*T0ENH_TCY*(T0ENH_TMR0H+1)</f>
        <v>1920000</v>
      </c>
      <c r="M22" s="16" t="n">
        <f aca="false">$A22*$M$5*T0ENH_TCY*(T0ENH_TMR0H+1)</f>
        <v>3840000</v>
      </c>
      <c r="N22" s="16" t="n">
        <f aca="false">$A22*$N$5*T0ENH_TCY*(T0ENH_TMR0H+1)</f>
        <v>7680000</v>
      </c>
      <c r="O22" s="16" t="n">
        <f aca="false">$A22*$O$5*T0ENH_TCY*(T0ENH_TMR0H+1)</f>
        <v>15360000</v>
      </c>
      <c r="P22" s="16" t="n">
        <f aca="false">$A22*$P$5*T0ENH_TCY*(T0ENH_TMR0H+1)</f>
        <v>30720000</v>
      </c>
      <c r="Q22" s="16" t="n">
        <f aca="false">$A22*$Q$5*T0ENH_TCY*(T0ENH_TMR0H+1)</f>
        <v>61440000</v>
      </c>
      <c r="R22" s="16" t="n">
        <f aca="false">$A22*$R$5*T0ENH_TCY*(T0ENH_TMR0H+1)</f>
        <v>122880000</v>
      </c>
    </row>
    <row r="23" customFormat="false" ht="12.75" hidden="false" customHeight="false" outlineLevel="0" collapsed="false">
      <c r="A23" s="14" t="n">
        <v>16</v>
      </c>
      <c r="B23" s="13" t="s">
        <v>34</v>
      </c>
      <c r="C23" s="16" t="n">
        <f aca="false">$A23*$C$5*T0ENH_TCY*(T0ENH_TMR0H+1)</f>
        <v>4000</v>
      </c>
      <c r="D23" s="16" t="n">
        <f aca="false">$A23*$D$5*T0ENH_TCY*(T0ENH_TMR0H+1)</f>
        <v>8000</v>
      </c>
      <c r="E23" s="16" t="n">
        <f aca="false">$A23*$E$5*T0ENH_TCY*(T0ENH_TMR0H+1)</f>
        <v>16000</v>
      </c>
      <c r="F23" s="16" t="n">
        <f aca="false">$A23*$F$5*T0ENH_TCY*(T0ENH_TMR0H+1)</f>
        <v>32000</v>
      </c>
      <c r="G23" s="16" t="n">
        <f aca="false">$A23*$G$5*T0ENH_TCY*(T0ENH_TMR0H+1)</f>
        <v>64000</v>
      </c>
      <c r="H23" s="16" t="n">
        <f aca="false">$A23*$H$5*T0ENH_TCY*(T0ENH_TMR0H+1)</f>
        <v>128000</v>
      </c>
      <c r="I23" s="16" t="n">
        <f aca="false">$A23*$I$5*T0ENH_TCY*(T0ENH_TMR0H+1)</f>
        <v>256000</v>
      </c>
      <c r="J23" s="16" t="n">
        <f aca="false">$A23*$J$5*T0ENH_TCY*(T0ENH_TMR0H+1)</f>
        <v>512000</v>
      </c>
      <c r="K23" s="16" t="n">
        <f aca="false">$A23*$K$5*T0ENH_TCY*(T0ENH_TMR0H+1)</f>
        <v>1024000</v>
      </c>
      <c r="L23" s="16" t="n">
        <f aca="false">$A23*$L$5*T0ENH_TCY*(T0ENH_TMR0H+1)</f>
        <v>2048000</v>
      </c>
      <c r="M23" s="16" t="n">
        <f aca="false">$A23*$M$5*T0ENH_TCY*(T0ENH_TMR0H+1)</f>
        <v>4096000</v>
      </c>
      <c r="N23" s="16" t="n">
        <f aca="false">$A23*$N$5*T0ENH_TCY*(T0ENH_TMR0H+1)</f>
        <v>8192000</v>
      </c>
      <c r="O23" s="16" t="n">
        <f aca="false">$A23*$O$5*T0ENH_TCY*(T0ENH_TMR0H+1)</f>
        <v>16384000</v>
      </c>
      <c r="P23" s="16" t="n">
        <f aca="false">$A23*$P$5*T0ENH_TCY*(T0ENH_TMR0H+1)</f>
        <v>32768000</v>
      </c>
      <c r="Q23" s="16" t="n">
        <f aca="false">$A23*$Q$5*T0ENH_TCY*(T0ENH_TMR0H+1)</f>
        <v>65536000</v>
      </c>
      <c r="R23" s="16" t="n">
        <f aca="false">$A23*$R$5*T0ENH_TCY*(T0ENH_TMR0H+1)</f>
        <v>131072000</v>
      </c>
    </row>
  </sheetData>
  <mergeCells count="7">
    <mergeCell ref="A1:C1"/>
    <mergeCell ref="A2:B2"/>
    <mergeCell ref="A3:B3"/>
    <mergeCell ref="A4:B4"/>
    <mergeCell ref="A5:B6"/>
    <mergeCell ref="A7:B7"/>
    <mergeCell ref="C7:R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7.89453125" defaultRowHeight="15" zeroHeight="false" outlineLevelRow="0" outlineLevelCol="0"/>
  <cols>
    <col collapsed="false" customWidth="true" hidden="false" outlineLevel="0" max="2" min="1" style="0" width="13"/>
    <col collapsed="false" customWidth="true" hidden="false" outlineLevel="0" max="3" min="3" style="0" width="12.61"/>
    <col collapsed="false" customWidth="true" hidden="false" outlineLevel="0" max="4" min="4" style="0" width="12.87"/>
  </cols>
  <sheetData>
    <row r="1" customFormat="false" ht="15" hidden="false" customHeight="false" outlineLevel="0" collapsed="false">
      <c r="A1" s="1" t="s">
        <v>37</v>
      </c>
    </row>
    <row r="2" customFormat="false" ht="18" hidden="false" customHeight="false" outlineLevel="0" collapsed="false">
      <c r="A2" s="2" t="s">
        <v>1</v>
      </c>
      <c r="B2" s="2"/>
      <c r="C2" s="17" t="n">
        <v>16000000</v>
      </c>
      <c r="E2" s="4" t="s">
        <v>2</v>
      </c>
      <c r="F2" s="4"/>
      <c r="G2" s="4"/>
    </row>
    <row r="3" customFormat="false" ht="18" hidden="false" customHeight="false" outlineLevel="0" collapsed="false">
      <c r="A3" s="2" t="s">
        <v>3</v>
      </c>
      <c r="B3" s="2"/>
      <c r="C3" s="18" t="n">
        <f aca="false">C2/4</f>
        <v>4000000</v>
      </c>
      <c r="E3" s="19" t="s">
        <v>4</v>
      </c>
    </row>
    <row r="4" customFormat="false" ht="18" hidden="false" customHeight="false" outlineLevel="0" collapsed="false">
      <c r="A4" s="2" t="s">
        <v>5</v>
      </c>
      <c r="B4" s="2"/>
      <c r="C4" s="20" t="n">
        <f aca="false">1000000/CLOCKOUT</f>
        <v>0.25</v>
      </c>
    </row>
    <row r="5" customFormat="false" ht="15" hidden="false" customHeight="false" outlineLevel="0" collapsed="false">
      <c r="A5" s="6" t="s">
        <v>38</v>
      </c>
      <c r="B5" s="6" t="s">
        <v>39</v>
      </c>
      <c r="C5" s="6" t="s">
        <v>7</v>
      </c>
      <c r="D5" s="6" t="s">
        <v>8</v>
      </c>
    </row>
    <row r="6" customFormat="false" ht="15" hidden="false" customHeight="false" outlineLevel="0" collapsed="false">
      <c r="A6" s="21" t="n">
        <v>1</v>
      </c>
      <c r="B6" s="21" t="n">
        <v>0</v>
      </c>
      <c r="C6" s="6" t="n">
        <v>1</v>
      </c>
      <c r="D6" s="22" t="n">
        <f aca="false">1000000/FOSC*65536*C6</f>
        <v>4096</v>
      </c>
    </row>
    <row r="7" customFormat="false" ht="15" hidden="false" customHeight="false" outlineLevel="0" collapsed="false">
      <c r="A7" s="21" t="n">
        <v>1</v>
      </c>
      <c r="B7" s="21" t="n">
        <v>1</v>
      </c>
      <c r="C7" s="6" t="n">
        <v>2</v>
      </c>
      <c r="D7" s="22" t="n">
        <f aca="false">1000000/FOSC*65536*C7</f>
        <v>8192</v>
      </c>
    </row>
    <row r="8" customFormat="false" ht="15" hidden="false" customHeight="false" outlineLevel="0" collapsed="false">
      <c r="A8" s="21" t="n">
        <v>1</v>
      </c>
      <c r="B8" s="21" t="n">
        <v>10</v>
      </c>
      <c r="C8" s="6" t="n">
        <v>4</v>
      </c>
      <c r="D8" s="22" t="n">
        <f aca="false">1000000/FOSC*65536*C8</f>
        <v>16384</v>
      </c>
    </row>
    <row r="9" customFormat="false" ht="15" hidden="false" customHeight="false" outlineLevel="0" collapsed="false">
      <c r="A9" s="21" t="n">
        <v>1</v>
      </c>
      <c r="B9" s="21" t="n">
        <v>11</v>
      </c>
      <c r="C9" s="6" t="n">
        <v>8</v>
      </c>
      <c r="D9" s="22" t="n">
        <f aca="false">1000000/FOSC*65536*C9</f>
        <v>32768</v>
      </c>
    </row>
    <row r="10" customFormat="false" ht="15" hidden="false" customHeight="false" outlineLevel="0" collapsed="false">
      <c r="A10" s="21" t="n">
        <v>0</v>
      </c>
      <c r="B10" s="21" t="n">
        <v>0</v>
      </c>
      <c r="C10" s="6" t="n">
        <v>1</v>
      </c>
      <c r="D10" s="22" t="n">
        <f aca="false">TCY*65536*C10</f>
        <v>16384</v>
      </c>
    </row>
    <row r="11" customFormat="false" ht="15" hidden="false" customHeight="false" outlineLevel="0" collapsed="false">
      <c r="A11" s="21" t="n">
        <v>0</v>
      </c>
      <c r="B11" s="21" t="n">
        <v>1</v>
      </c>
      <c r="C11" s="6" t="n">
        <v>2</v>
      </c>
      <c r="D11" s="22" t="n">
        <f aca="false">TCY*65536*C11</f>
        <v>32768</v>
      </c>
    </row>
    <row r="12" customFormat="false" ht="15" hidden="false" customHeight="false" outlineLevel="0" collapsed="false">
      <c r="A12" s="21" t="n">
        <v>0</v>
      </c>
      <c r="B12" s="21" t="n">
        <v>10</v>
      </c>
      <c r="C12" s="6" t="n">
        <v>4</v>
      </c>
      <c r="D12" s="22" t="n">
        <f aca="false">TCY*65536*C12</f>
        <v>65536</v>
      </c>
    </row>
    <row r="13" customFormat="false" ht="15" hidden="false" customHeight="false" outlineLevel="0" collapsed="false">
      <c r="A13" s="21" t="n">
        <v>0</v>
      </c>
      <c r="B13" s="21" t="n">
        <v>11</v>
      </c>
      <c r="C13" s="6" t="n">
        <v>8</v>
      </c>
      <c r="D13" s="22" t="n">
        <f aca="false">TCY*65536*C13</f>
        <v>131072</v>
      </c>
    </row>
    <row r="15" customFormat="false" ht="15" hidden="false" customHeight="false" outlineLevel="0" collapsed="false">
      <c r="A15" s="23" t="s">
        <v>40</v>
      </c>
      <c r="B15" s="23"/>
      <c r="C15" s="23"/>
      <c r="D15" s="23"/>
      <c r="E15" s="23"/>
      <c r="F15" s="23"/>
      <c r="G15" s="23"/>
    </row>
  </sheetData>
  <mergeCells count="5">
    <mergeCell ref="A2:B2"/>
    <mergeCell ref="E2:G2"/>
    <mergeCell ref="A3:B3"/>
    <mergeCell ref="A4:B4"/>
    <mergeCell ref="A15:G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29" activeCellId="0" sqref="H29"/>
    </sheetView>
  </sheetViews>
  <sheetFormatPr defaultColWidth="8.3203125" defaultRowHeight="12.75" zeroHeight="false" outlineLevelRow="0" outlineLevelCol="0"/>
  <cols>
    <col collapsed="false" customWidth="true" hidden="false" outlineLevel="0" max="1" min="1" style="10" width="13"/>
    <col collapsed="false" customWidth="true" hidden="false" outlineLevel="0" max="5" min="2" style="10" width="8.83"/>
    <col collapsed="false" customWidth="true" hidden="false" outlineLevel="0" max="6" min="6" style="10" width="1.17"/>
    <col collapsed="false" customWidth="true" hidden="false" outlineLevel="0" max="7" min="7" style="10" width="11.57"/>
    <col collapsed="false" customWidth="true" hidden="false" outlineLevel="0" max="11" min="8" style="10" width="9.74"/>
    <col collapsed="false" customWidth="false" hidden="false" outlineLevel="0" max="16384" min="12" style="10" width="8.32"/>
  </cols>
  <sheetData>
    <row r="1" customFormat="false" ht="12.75" hidden="false" customHeight="false" outlineLevel="0" collapsed="false">
      <c r="A1" s="24" t="s">
        <v>41</v>
      </c>
    </row>
    <row r="2" customFormat="false" ht="14.25" hidden="false" customHeight="false" outlineLevel="0" collapsed="false">
      <c r="A2" s="25" t="s">
        <v>42</v>
      </c>
      <c r="B2" s="26" t="n">
        <v>32000000</v>
      </c>
      <c r="D2" s="27" t="s">
        <v>2</v>
      </c>
      <c r="E2" s="27"/>
      <c r="F2" s="27"/>
      <c r="G2" s="27"/>
      <c r="H2" s="27"/>
    </row>
    <row r="3" customFormat="false" ht="14.25" hidden="false" customHeight="false" outlineLevel="0" collapsed="false">
      <c r="A3" s="25" t="s">
        <v>3</v>
      </c>
      <c r="B3" s="28" t="n">
        <f aca="false">B2/4</f>
        <v>8000000</v>
      </c>
      <c r="D3" s="27" t="s">
        <v>43</v>
      </c>
      <c r="E3" s="27"/>
      <c r="F3" s="27"/>
      <c r="G3" s="27"/>
      <c r="H3" s="27"/>
    </row>
    <row r="4" customFormat="false" ht="14.25" hidden="false" customHeight="false" outlineLevel="0" collapsed="false">
      <c r="A4" s="25" t="s">
        <v>44</v>
      </c>
      <c r="B4" s="28" t="n">
        <f aca="false">1000000/B3</f>
        <v>0.125</v>
      </c>
      <c r="D4" s="27" t="s">
        <v>45</v>
      </c>
      <c r="E4" s="27"/>
      <c r="F4" s="27"/>
      <c r="G4" s="27"/>
      <c r="H4" s="27"/>
    </row>
    <row r="5" customFormat="false" ht="12.75" hidden="false" customHeight="false" outlineLevel="0" collapsed="false">
      <c r="A5" s="25" t="s">
        <v>46</v>
      </c>
      <c r="B5" s="26" t="n">
        <v>223</v>
      </c>
    </row>
    <row r="6" customFormat="false" ht="12.75" hidden="false" customHeight="false" outlineLevel="0" collapsed="false">
      <c r="A6" s="29" t="s">
        <v>47</v>
      </c>
      <c r="B6" s="30" t="n">
        <v>1</v>
      </c>
      <c r="C6" s="30" t="n">
        <v>4</v>
      </c>
      <c r="D6" s="30" t="n">
        <v>16</v>
      </c>
      <c r="E6" s="30" t="n">
        <v>64</v>
      </c>
      <c r="G6" s="29" t="s">
        <v>47</v>
      </c>
      <c r="H6" s="30" t="n">
        <v>1</v>
      </c>
      <c r="I6" s="30" t="n">
        <v>4</v>
      </c>
      <c r="J6" s="30" t="n">
        <v>16</v>
      </c>
      <c r="K6" s="30" t="n">
        <v>64</v>
      </c>
    </row>
    <row r="7" customFormat="false" ht="12.75" hidden="false" customHeight="false" outlineLevel="0" collapsed="false">
      <c r="A7" s="31" t="s">
        <v>48</v>
      </c>
      <c r="B7" s="32" t="s">
        <v>49</v>
      </c>
      <c r="C7" s="32"/>
      <c r="D7" s="32"/>
      <c r="E7" s="32"/>
      <c r="G7" s="31" t="s">
        <v>48</v>
      </c>
      <c r="H7" s="32" t="s">
        <v>50</v>
      </c>
      <c r="I7" s="32"/>
      <c r="J7" s="32"/>
      <c r="K7" s="32"/>
    </row>
    <row r="8" customFormat="false" ht="12.75" hidden="false" customHeight="false" outlineLevel="0" collapsed="false">
      <c r="A8" s="33" t="n">
        <v>1</v>
      </c>
      <c r="B8" s="34" t="n">
        <f aca="false">A8*$B$6*TCY*(PR_2+1)</f>
        <v>28</v>
      </c>
      <c r="C8" s="34" t="n">
        <f aca="false">A8*$C$6*(PR_2+1)*TCY</f>
        <v>112</v>
      </c>
      <c r="D8" s="34" t="n">
        <f aca="false">A8*$D$6*(PR_2+1)*TCY</f>
        <v>448</v>
      </c>
      <c r="E8" s="34" t="n">
        <f aca="false">A8*$E$6*(PR_2+1)*TCY</f>
        <v>1792</v>
      </c>
      <c r="G8" s="33" t="n">
        <v>1</v>
      </c>
      <c r="H8" s="35" t="s">
        <v>51</v>
      </c>
      <c r="I8" s="35" t="s">
        <v>52</v>
      </c>
      <c r="J8" s="35" t="s">
        <v>53</v>
      </c>
      <c r="K8" s="35" t="s">
        <v>54</v>
      </c>
    </row>
    <row r="9" customFormat="false" ht="12.75" hidden="false" customHeight="false" outlineLevel="0" collapsed="false">
      <c r="A9" s="33" t="n">
        <v>2</v>
      </c>
      <c r="B9" s="34" t="n">
        <f aca="false">A9*$B$6*TCY*(PR_2+1)</f>
        <v>56</v>
      </c>
      <c r="C9" s="34" t="n">
        <f aca="false">A9*$C$6*(PR_2+1)*TCY</f>
        <v>224</v>
      </c>
      <c r="D9" s="34" t="n">
        <f aca="false">A9*$D$6*(PR_2+1)*TCY</f>
        <v>896</v>
      </c>
      <c r="E9" s="34" t="n">
        <f aca="false">A9*$E$6*(PR_2+1)*TCY</f>
        <v>3584</v>
      </c>
      <c r="G9" s="33" t="n">
        <v>2</v>
      </c>
      <c r="H9" s="35" t="s">
        <v>55</v>
      </c>
      <c r="I9" s="35" t="s">
        <v>56</v>
      </c>
      <c r="J9" s="35" t="s">
        <v>57</v>
      </c>
      <c r="K9" s="35" t="s">
        <v>58</v>
      </c>
    </row>
    <row r="10" customFormat="false" ht="12.75" hidden="false" customHeight="false" outlineLevel="0" collapsed="false">
      <c r="A10" s="33" t="n">
        <v>3</v>
      </c>
      <c r="B10" s="34" t="n">
        <f aca="false">A10*$B$6*TCY*(PR_2+1)</f>
        <v>84</v>
      </c>
      <c r="C10" s="34" t="n">
        <f aca="false">A10*$C$6*(PR_2+1)*TCY</f>
        <v>336</v>
      </c>
      <c r="D10" s="34" t="n">
        <f aca="false">A10*$D$6*(PR_2+1)*TCY</f>
        <v>1344</v>
      </c>
      <c r="E10" s="34" t="n">
        <f aca="false">A10*$E$6*(PR_2+1)*TCY</f>
        <v>5376</v>
      </c>
      <c r="G10" s="33" t="n">
        <v>3</v>
      </c>
      <c r="H10" s="35" t="s">
        <v>59</v>
      </c>
      <c r="I10" s="35" t="s">
        <v>60</v>
      </c>
      <c r="J10" s="35" t="s">
        <v>61</v>
      </c>
      <c r="K10" s="35" t="s">
        <v>62</v>
      </c>
    </row>
    <row r="11" customFormat="false" ht="12.75" hidden="false" customHeight="false" outlineLevel="0" collapsed="false">
      <c r="A11" s="33" t="n">
        <v>4</v>
      </c>
      <c r="B11" s="34" t="n">
        <f aca="false">A11*$B$6*TCY*(PR_2+1)</f>
        <v>112</v>
      </c>
      <c r="C11" s="34" t="n">
        <f aca="false">A11*$C$6*(PR_2+1)*TCY</f>
        <v>448</v>
      </c>
      <c r="D11" s="34" t="n">
        <f aca="false">A11*$D$6*(PR_2+1)*TCY</f>
        <v>1792</v>
      </c>
      <c r="E11" s="34" t="n">
        <f aca="false">A11*$E$6*(PR_2+1)*TCY</f>
        <v>7168</v>
      </c>
      <c r="G11" s="33" t="n">
        <v>4</v>
      </c>
      <c r="H11" s="35" t="s">
        <v>63</v>
      </c>
      <c r="I11" s="35" t="s">
        <v>64</v>
      </c>
      <c r="J11" s="35" t="s">
        <v>65</v>
      </c>
      <c r="K11" s="35" t="s">
        <v>66</v>
      </c>
    </row>
    <row r="12" customFormat="false" ht="12.75" hidden="false" customHeight="false" outlineLevel="0" collapsed="false">
      <c r="A12" s="33" t="n">
        <v>5</v>
      </c>
      <c r="B12" s="34" t="n">
        <f aca="false">A12*$B$6*TCY*(PR_2+1)</f>
        <v>140</v>
      </c>
      <c r="C12" s="34" t="n">
        <f aca="false">A12*$C$6*(PR_2+1)*TCY</f>
        <v>560</v>
      </c>
      <c r="D12" s="34" t="n">
        <f aca="false">A12*$D$6*(PR_2+1)*TCY</f>
        <v>2240</v>
      </c>
      <c r="E12" s="34" t="n">
        <f aca="false">A12*$E$6*(PR_2+1)*TCY</f>
        <v>8960</v>
      </c>
      <c r="G12" s="33" t="n">
        <v>5</v>
      </c>
      <c r="H12" s="35" t="s">
        <v>67</v>
      </c>
      <c r="I12" s="35" t="s">
        <v>68</v>
      </c>
      <c r="J12" s="35" t="s">
        <v>69</v>
      </c>
      <c r="K12" s="35" t="s">
        <v>70</v>
      </c>
    </row>
    <row r="13" customFormat="false" ht="12.75" hidden="false" customHeight="false" outlineLevel="0" collapsed="false">
      <c r="A13" s="33" t="n">
        <v>6</v>
      </c>
      <c r="B13" s="34" t="n">
        <f aca="false">A13*$B$6*TCY*(PR_2+1)</f>
        <v>168</v>
      </c>
      <c r="C13" s="34" t="n">
        <f aca="false">A13*$C$6*(PR_2+1)*TCY</f>
        <v>672</v>
      </c>
      <c r="D13" s="34" t="n">
        <f aca="false">A13*$D$6*(PR_2+1)*TCY</f>
        <v>2688</v>
      </c>
      <c r="E13" s="34" t="n">
        <f aca="false">A13*$E$6*(PR_2+1)*TCY</f>
        <v>10752</v>
      </c>
      <c r="G13" s="33" t="n">
        <v>6</v>
      </c>
      <c r="H13" s="35" t="s">
        <v>71</v>
      </c>
      <c r="I13" s="35" t="s">
        <v>72</v>
      </c>
      <c r="J13" s="35" t="s">
        <v>73</v>
      </c>
      <c r="K13" s="35" t="s">
        <v>74</v>
      </c>
    </row>
    <row r="14" customFormat="false" ht="12.75" hidden="false" customHeight="false" outlineLevel="0" collapsed="false">
      <c r="A14" s="33" t="n">
        <v>7</v>
      </c>
      <c r="B14" s="34" t="n">
        <f aca="false">A14*$B$6*TCY*(PR_2+1)</f>
        <v>196</v>
      </c>
      <c r="C14" s="34" t="n">
        <f aca="false">A14*$C$6*(PR_2+1)*TCY</f>
        <v>784</v>
      </c>
      <c r="D14" s="34" t="n">
        <f aca="false">A14*$D$6*(PR_2+1)*TCY</f>
        <v>3136</v>
      </c>
      <c r="E14" s="34" t="n">
        <f aca="false">A14*$E$6*(PR_2+1)*TCY</f>
        <v>12544</v>
      </c>
      <c r="G14" s="33" t="n">
        <v>7</v>
      </c>
      <c r="H14" s="35" t="s">
        <v>75</v>
      </c>
      <c r="I14" s="35" t="s">
        <v>76</v>
      </c>
      <c r="J14" s="35" t="s">
        <v>77</v>
      </c>
      <c r="K14" s="35" t="s">
        <v>78</v>
      </c>
    </row>
    <row r="15" customFormat="false" ht="12.75" hidden="false" customHeight="false" outlineLevel="0" collapsed="false">
      <c r="A15" s="33" t="n">
        <v>8</v>
      </c>
      <c r="B15" s="34" t="n">
        <f aca="false">A15*$B$6*TCY*(PR_2+1)</f>
        <v>224</v>
      </c>
      <c r="C15" s="34" t="n">
        <f aca="false">A15*$C$6*(PR_2+1)*TCY</f>
        <v>896</v>
      </c>
      <c r="D15" s="34" t="n">
        <f aca="false">A15*$D$6*(PR_2+1)*TCY</f>
        <v>3584</v>
      </c>
      <c r="E15" s="34" t="n">
        <f aca="false">A15*$E$6*(PR_2+1)*TCY</f>
        <v>14336</v>
      </c>
      <c r="G15" s="33" t="n">
        <v>8</v>
      </c>
      <c r="H15" s="35" t="s">
        <v>79</v>
      </c>
      <c r="I15" s="35" t="s">
        <v>80</v>
      </c>
      <c r="J15" s="35" t="s">
        <v>81</v>
      </c>
      <c r="K15" s="35" t="s">
        <v>82</v>
      </c>
    </row>
    <row r="16" customFormat="false" ht="12.75" hidden="false" customHeight="false" outlineLevel="0" collapsed="false">
      <c r="A16" s="33" t="n">
        <v>9</v>
      </c>
      <c r="B16" s="34" t="n">
        <f aca="false">A16*$B$6*TCY*(PR_2+1)</f>
        <v>252</v>
      </c>
      <c r="C16" s="34" t="n">
        <f aca="false">A16*$C$6*(PR_2+1)*TCY</f>
        <v>1008</v>
      </c>
      <c r="D16" s="34" t="n">
        <f aca="false">A16*$D$6*(PR_2+1)*TCY</f>
        <v>4032</v>
      </c>
      <c r="E16" s="34" t="n">
        <f aca="false">A16*$E$6*(PR_2+1)*TCY</f>
        <v>16128</v>
      </c>
      <c r="G16" s="33" t="n">
        <v>9</v>
      </c>
      <c r="H16" s="35" t="s">
        <v>83</v>
      </c>
      <c r="I16" s="35" t="s">
        <v>84</v>
      </c>
      <c r="J16" s="35" t="s">
        <v>85</v>
      </c>
      <c r="K16" s="35" t="s">
        <v>86</v>
      </c>
    </row>
    <row r="17" customFormat="false" ht="12.75" hidden="false" customHeight="false" outlineLevel="0" collapsed="false">
      <c r="A17" s="33" t="n">
        <v>10</v>
      </c>
      <c r="B17" s="34" t="n">
        <f aca="false">A17*$B$6*TCY*(PR_2+1)</f>
        <v>280</v>
      </c>
      <c r="C17" s="34" t="n">
        <f aca="false">A17*$C$6*(PR_2+1)*TCY</f>
        <v>1120</v>
      </c>
      <c r="D17" s="34" t="n">
        <f aca="false">A17*$D$6*(PR_2+1)*TCY</f>
        <v>4480</v>
      </c>
      <c r="E17" s="34" t="n">
        <f aca="false">A17*$E$6*(PR_2+1)*TCY</f>
        <v>17920</v>
      </c>
      <c r="G17" s="33" t="n">
        <v>10</v>
      </c>
      <c r="H17" s="35" t="s">
        <v>87</v>
      </c>
      <c r="I17" s="35" t="s">
        <v>88</v>
      </c>
      <c r="J17" s="35" t="s">
        <v>89</v>
      </c>
      <c r="K17" s="35" t="s">
        <v>90</v>
      </c>
    </row>
    <row r="18" customFormat="false" ht="12.75" hidden="false" customHeight="false" outlineLevel="0" collapsed="false">
      <c r="A18" s="33" t="n">
        <v>11</v>
      </c>
      <c r="B18" s="34" t="n">
        <f aca="false">A18*$B$6*TCY*(PR_2+1)</f>
        <v>308</v>
      </c>
      <c r="C18" s="34" t="n">
        <f aca="false">A18*$C$6*(PR_2+1)*TCY</f>
        <v>1232</v>
      </c>
      <c r="D18" s="34" t="n">
        <f aca="false">A18*$D$6*(PR_2+1)*TCY</f>
        <v>4928</v>
      </c>
      <c r="E18" s="34" t="n">
        <f aca="false">A18*$E$6*(PR_2+1)*TCY</f>
        <v>19712</v>
      </c>
      <c r="G18" s="33" t="n">
        <v>11</v>
      </c>
      <c r="H18" s="35" t="s">
        <v>91</v>
      </c>
      <c r="I18" s="35" t="s">
        <v>92</v>
      </c>
      <c r="J18" s="35" t="s">
        <v>93</v>
      </c>
      <c r="K18" s="35" t="s">
        <v>94</v>
      </c>
    </row>
    <row r="19" customFormat="false" ht="12.75" hidden="false" customHeight="false" outlineLevel="0" collapsed="false">
      <c r="A19" s="33" t="n">
        <v>12</v>
      </c>
      <c r="B19" s="34" t="n">
        <f aca="false">A19*$B$6*TCY*(PR_2+1)</f>
        <v>336</v>
      </c>
      <c r="C19" s="34" t="n">
        <f aca="false">A19*$C$6*(PR_2+1)*TCY</f>
        <v>1344</v>
      </c>
      <c r="D19" s="34" t="n">
        <f aca="false">A19*$D$6*(PR_2+1)*TCY</f>
        <v>5376</v>
      </c>
      <c r="E19" s="34" t="n">
        <f aca="false">A19*$E$6*(PR_2+1)*TCY</f>
        <v>21504</v>
      </c>
      <c r="G19" s="33" t="n">
        <v>12</v>
      </c>
      <c r="H19" s="35" t="s">
        <v>95</v>
      </c>
      <c r="I19" s="35" t="s">
        <v>96</v>
      </c>
      <c r="J19" s="35" t="s">
        <v>97</v>
      </c>
      <c r="K19" s="35" t="s">
        <v>98</v>
      </c>
    </row>
    <row r="20" customFormat="false" ht="12.75" hidden="false" customHeight="false" outlineLevel="0" collapsed="false">
      <c r="A20" s="33" t="n">
        <v>13</v>
      </c>
      <c r="B20" s="34" t="n">
        <f aca="false">A20*$B$6*TCY*(PR_2+1)</f>
        <v>364</v>
      </c>
      <c r="C20" s="34" t="n">
        <f aca="false">A20*$C$6*(PR_2+1)*TCY</f>
        <v>1456</v>
      </c>
      <c r="D20" s="34" t="n">
        <f aca="false">A20*$D$6*(PR_2+1)*TCY</f>
        <v>5824</v>
      </c>
      <c r="E20" s="34" t="n">
        <f aca="false">A20*$E$6*(PR_2+1)*TCY</f>
        <v>23296</v>
      </c>
      <c r="G20" s="33" t="n">
        <v>13</v>
      </c>
      <c r="H20" s="35" t="s">
        <v>99</v>
      </c>
      <c r="I20" s="35" t="s">
        <v>100</v>
      </c>
      <c r="J20" s="35" t="s">
        <v>101</v>
      </c>
      <c r="K20" s="35" t="s">
        <v>102</v>
      </c>
    </row>
    <row r="21" customFormat="false" ht="12.75" hidden="false" customHeight="false" outlineLevel="0" collapsed="false">
      <c r="A21" s="33" t="n">
        <v>14</v>
      </c>
      <c r="B21" s="34" t="n">
        <f aca="false">A21*$B$6*TCY*(PR_2+1)</f>
        <v>392</v>
      </c>
      <c r="C21" s="34" t="n">
        <f aca="false">A21*$C$6*(PR_2+1)*TCY</f>
        <v>1568</v>
      </c>
      <c r="D21" s="34" t="n">
        <f aca="false">A21*$D$6*(PR_2+1)*TCY</f>
        <v>6272</v>
      </c>
      <c r="E21" s="34" t="n">
        <f aca="false">A21*$E$6*(PR_2+1)*TCY</f>
        <v>25088</v>
      </c>
      <c r="G21" s="33" t="n">
        <v>14</v>
      </c>
      <c r="H21" s="35" t="s">
        <v>103</v>
      </c>
      <c r="I21" s="35" t="s">
        <v>104</v>
      </c>
      <c r="J21" s="35" t="s">
        <v>105</v>
      </c>
      <c r="K21" s="35" t="s">
        <v>106</v>
      </c>
    </row>
    <row r="22" customFormat="false" ht="12.75" hidden="false" customHeight="false" outlineLevel="0" collapsed="false">
      <c r="A22" s="33" t="n">
        <v>15</v>
      </c>
      <c r="B22" s="34" t="n">
        <f aca="false">A22*$B$6*TCY*(PR_2+1)</f>
        <v>420</v>
      </c>
      <c r="C22" s="34" t="n">
        <f aca="false">A22*$C$6*(PR_2+1)*TCY</f>
        <v>1680</v>
      </c>
      <c r="D22" s="34" t="n">
        <f aca="false">A22*$D$6*(PR_2+1)*TCY</f>
        <v>6720</v>
      </c>
      <c r="E22" s="34" t="n">
        <f aca="false">A22*$E$6*(PR_2+1)*TCY</f>
        <v>26880</v>
      </c>
      <c r="G22" s="33" t="n">
        <v>15</v>
      </c>
      <c r="H22" s="35" t="s">
        <v>107</v>
      </c>
      <c r="I22" s="35" t="s">
        <v>108</v>
      </c>
      <c r="J22" s="35" t="s">
        <v>109</v>
      </c>
      <c r="K22" s="35" t="s">
        <v>110</v>
      </c>
    </row>
    <row r="23" customFormat="false" ht="12.75" hidden="false" customHeight="false" outlineLevel="0" collapsed="false">
      <c r="A23" s="33" t="n">
        <v>16</v>
      </c>
      <c r="B23" s="34" t="n">
        <f aca="false">A23*$B$6*TCY*(PR_2+1)</f>
        <v>448</v>
      </c>
      <c r="C23" s="34" t="n">
        <f aca="false">A23*$C$6*(PR_2+1)*TCY</f>
        <v>1792</v>
      </c>
      <c r="D23" s="34" t="n">
        <f aca="false">A23*$D$6*(PR_2+1)*TCY</f>
        <v>7168</v>
      </c>
      <c r="E23" s="34" t="n">
        <f aca="false">A23*$E$6*(PR_2+1)*TCY</f>
        <v>28672</v>
      </c>
      <c r="G23" s="33" t="n">
        <v>16</v>
      </c>
      <c r="H23" s="35" t="s">
        <v>111</v>
      </c>
      <c r="I23" s="35" t="s">
        <v>112</v>
      </c>
      <c r="J23" s="35" t="s">
        <v>113</v>
      </c>
      <c r="K23" s="35" t="s">
        <v>114</v>
      </c>
    </row>
    <row r="24" customFormat="false" ht="12.75" hidden="false" customHeight="false" outlineLevel="0" collapsed="false">
      <c r="H24" s="36"/>
      <c r="I24" s="36"/>
      <c r="J24" s="36"/>
      <c r="K24" s="36"/>
    </row>
    <row r="25" customFormat="false" ht="12.75" hidden="false" customHeight="false" outlineLevel="0" collapsed="false">
      <c r="A25" s="29" t="s">
        <v>47</v>
      </c>
      <c r="B25" s="30" t="n">
        <v>1</v>
      </c>
      <c r="C25" s="30" t="n">
        <v>4</v>
      </c>
      <c r="D25" s="30" t="n">
        <v>16</v>
      </c>
      <c r="E25" s="30" t="n">
        <v>64</v>
      </c>
      <c r="G25" s="29" t="s">
        <v>47</v>
      </c>
      <c r="H25" s="30" t="n">
        <v>1</v>
      </c>
      <c r="I25" s="30" t="n">
        <v>4</v>
      </c>
      <c r="J25" s="30" t="n">
        <v>16</v>
      </c>
      <c r="K25" s="30" t="n">
        <v>64</v>
      </c>
    </row>
    <row r="26" customFormat="false" ht="12.75" hidden="false" customHeight="false" outlineLevel="0" collapsed="false">
      <c r="A26" s="31" t="s">
        <v>48</v>
      </c>
      <c r="B26" s="37" t="s">
        <v>115</v>
      </c>
      <c r="C26" s="37"/>
      <c r="D26" s="37"/>
      <c r="E26" s="37"/>
      <c r="H26" s="37" t="s">
        <v>116</v>
      </c>
      <c r="I26" s="37"/>
      <c r="J26" s="37"/>
      <c r="K26" s="37"/>
    </row>
    <row r="27" customFormat="false" ht="12.75" hidden="false" customHeight="false" outlineLevel="0" collapsed="false">
      <c r="A27" s="33" t="n">
        <v>1</v>
      </c>
      <c r="B27" s="34" t="n">
        <f aca="false">1000000/B8</f>
        <v>35714.2857142857</v>
      </c>
      <c r="C27" s="34" t="n">
        <f aca="false">1000000/C8</f>
        <v>8928.57142857143</v>
      </c>
      <c r="D27" s="34" t="n">
        <f aca="false">1000000/D8</f>
        <v>2232.14285714286</v>
      </c>
      <c r="E27" s="38" t="n">
        <f aca="false">1000000/E8</f>
        <v>558.035714285714</v>
      </c>
      <c r="F27" s="39"/>
      <c r="G27" s="39"/>
      <c r="H27" s="40" t="n">
        <f aca="false">1/B27*1000000</f>
        <v>28</v>
      </c>
      <c r="I27" s="34" t="n">
        <f aca="false">1/C27*1000000</f>
        <v>112</v>
      </c>
      <c r="J27" s="34" t="n">
        <f aca="false">1/D27*1000000</f>
        <v>448</v>
      </c>
      <c r="K27" s="34" t="n">
        <f aca="false">1/E27*1000000</f>
        <v>1792</v>
      </c>
    </row>
    <row r="28" customFormat="false" ht="12.75" hidden="false" customHeight="false" outlineLevel="0" collapsed="false">
      <c r="A28" s="33" t="n">
        <v>2</v>
      </c>
      <c r="B28" s="34" t="n">
        <f aca="false">1000000/B9</f>
        <v>17857.1428571429</v>
      </c>
      <c r="C28" s="34" t="n">
        <f aca="false">1000000/C9</f>
        <v>4464.28571428572</v>
      </c>
      <c r="D28" s="34" t="n">
        <f aca="false">1000000/D9</f>
        <v>1116.07142857143</v>
      </c>
      <c r="E28" s="34" t="n">
        <f aca="false">1000000/E9</f>
        <v>279.017857142857</v>
      </c>
      <c r="H28" s="37" t="s">
        <v>117</v>
      </c>
      <c r="I28" s="37"/>
      <c r="J28" s="37"/>
      <c r="K28" s="37"/>
    </row>
    <row r="29" customFormat="false" ht="12.75" hidden="false" customHeight="false" outlineLevel="0" collapsed="false">
      <c r="A29" s="33" t="n">
        <v>3</v>
      </c>
      <c r="B29" s="34" t="n">
        <f aca="false">1000000/B10</f>
        <v>11904.7619047619</v>
      </c>
      <c r="C29" s="34" t="n">
        <f aca="false">1000000/C10</f>
        <v>2976.19047619048</v>
      </c>
      <c r="D29" s="34" t="n">
        <f aca="false">1000000/D10</f>
        <v>744.047619047619</v>
      </c>
      <c r="E29" s="34" t="n">
        <f aca="false">1000000/E10</f>
        <v>186.011904761905</v>
      </c>
      <c r="H29" s="34" t="n">
        <f aca="false">1000000/H27</f>
        <v>35714.2857142857</v>
      </c>
      <c r="I29" s="34" t="n">
        <f aca="false">1000000/I27</f>
        <v>8928.57142857143</v>
      </c>
      <c r="J29" s="34" t="n">
        <f aca="false">1000000/J27</f>
        <v>2232.14285714286</v>
      </c>
      <c r="K29" s="34" t="n">
        <f aca="false">1000000/K27</f>
        <v>558.035714285714</v>
      </c>
    </row>
    <row r="30" customFormat="false" ht="12.75" hidden="false" customHeight="false" outlineLevel="0" collapsed="false">
      <c r="A30" s="33" t="n">
        <v>4</v>
      </c>
      <c r="B30" s="34" t="n">
        <f aca="false">1000000/B11</f>
        <v>8928.57142857143</v>
      </c>
      <c r="C30" s="34" t="n">
        <f aca="false">1000000/C11</f>
        <v>2232.14285714286</v>
      </c>
      <c r="D30" s="34" t="n">
        <f aca="false">1000000/D11</f>
        <v>558.035714285714</v>
      </c>
      <c r="E30" s="34" t="n">
        <f aca="false">1000000/E11</f>
        <v>139.508928571429</v>
      </c>
    </row>
    <row r="31" customFormat="false" ht="12.75" hidden="false" customHeight="false" outlineLevel="0" collapsed="false">
      <c r="A31" s="33" t="n">
        <v>5</v>
      </c>
      <c r="B31" s="34" t="n">
        <f aca="false">1000000/B12</f>
        <v>7142.85714285714</v>
      </c>
      <c r="C31" s="34" t="n">
        <f aca="false">1000000/C12</f>
        <v>1785.71428571429</v>
      </c>
      <c r="D31" s="34" t="n">
        <f aca="false">1000000/D12</f>
        <v>446.428571428571</v>
      </c>
      <c r="E31" s="34" t="n">
        <f aca="false">1000000/E12</f>
        <v>111.607142857143</v>
      </c>
    </row>
    <row r="32" customFormat="false" ht="12.75" hidden="false" customHeight="false" outlineLevel="0" collapsed="false">
      <c r="A32" s="33" t="n">
        <v>6</v>
      </c>
      <c r="B32" s="34" t="n">
        <f aca="false">1000000/B13</f>
        <v>5952.38095238095</v>
      </c>
      <c r="C32" s="34" t="n">
        <f aca="false">1000000/C13</f>
        <v>1488.09523809524</v>
      </c>
      <c r="D32" s="34" t="n">
        <f aca="false">1000000/D13</f>
        <v>372.02380952381</v>
      </c>
      <c r="E32" s="34" t="n">
        <f aca="false">1000000/E13</f>
        <v>93.0059523809524</v>
      </c>
    </row>
    <row r="33" customFormat="false" ht="12.75" hidden="false" customHeight="false" outlineLevel="0" collapsed="false">
      <c r="A33" s="33" t="n">
        <v>7</v>
      </c>
      <c r="B33" s="34" t="n">
        <f aca="false">1000000/B14</f>
        <v>5102.04081632653</v>
      </c>
      <c r="C33" s="34" t="n">
        <f aca="false">1000000/C14</f>
        <v>1275.51020408163</v>
      </c>
      <c r="D33" s="34" t="n">
        <f aca="false">1000000/D14</f>
        <v>318.877551020408</v>
      </c>
      <c r="E33" s="34" t="n">
        <f aca="false">1000000/E14</f>
        <v>79.7193877551021</v>
      </c>
    </row>
    <row r="34" customFormat="false" ht="12.75" hidden="false" customHeight="false" outlineLevel="0" collapsed="false">
      <c r="A34" s="33" t="n">
        <v>8</v>
      </c>
      <c r="B34" s="34" t="n">
        <f aca="false">1000000/B15</f>
        <v>4464.28571428572</v>
      </c>
      <c r="C34" s="34" t="n">
        <f aca="false">1000000/C15</f>
        <v>1116.07142857143</v>
      </c>
      <c r="D34" s="34" t="n">
        <f aca="false">1000000/D15</f>
        <v>279.017857142857</v>
      </c>
      <c r="E34" s="34" t="n">
        <f aca="false">1000000/E15</f>
        <v>69.7544642857143</v>
      </c>
    </row>
    <row r="35" customFormat="false" ht="12.75" hidden="false" customHeight="false" outlineLevel="0" collapsed="false">
      <c r="A35" s="33" t="n">
        <v>9</v>
      </c>
      <c r="B35" s="34" t="n">
        <f aca="false">1000000/B16</f>
        <v>3968.25396825397</v>
      </c>
      <c r="C35" s="34" t="n">
        <f aca="false">1000000/C16</f>
        <v>992.063492063492</v>
      </c>
      <c r="D35" s="34" t="n">
        <f aca="false">1000000/D16</f>
        <v>248.015873015873</v>
      </c>
      <c r="E35" s="34" t="n">
        <f aca="false">1000000/E16</f>
        <v>62.0039682539683</v>
      </c>
    </row>
    <row r="36" customFormat="false" ht="12.75" hidden="false" customHeight="false" outlineLevel="0" collapsed="false">
      <c r="A36" s="33" t="n">
        <v>10</v>
      </c>
      <c r="B36" s="34" t="n">
        <f aca="false">1000000/B17</f>
        <v>3571.42857142857</v>
      </c>
      <c r="C36" s="34" t="n">
        <f aca="false">1000000/C17</f>
        <v>892.857142857143</v>
      </c>
      <c r="D36" s="34" t="n">
        <f aca="false">1000000/D17</f>
        <v>223.214285714286</v>
      </c>
      <c r="E36" s="34" t="n">
        <f aca="false">1000000/E17</f>
        <v>55.8035714285714</v>
      </c>
    </row>
    <row r="37" customFormat="false" ht="12.75" hidden="false" customHeight="false" outlineLevel="0" collapsed="false">
      <c r="A37" s="33" t="n">
        <v>11</v>
      </c>
      <c r="B37" s="34" t="n">
        <f aca="false">1000000/B18</f>
        <v>3246.75324675325</v>
      </c>
      <c r="C37" s="34" t="n">
        <f aca="false">1000000/C18</f>
        <v>811.688311688312</v>
      </c>
      <c r="D37" s="34" t="n">
        <f aca="false">1000000/D18</f>
        <v>202.922077922078</v>
      </c>
      <c r="E37" s="34" t="n">
        <f aca="false">1000000/E18</f>
        <v>50.7305194805195</v>
      </c>
    </row>
    <row r="38" customFormat="false" ht="12.75" hidden="false" customHeight="false" outlineLevel="0" collapsed="false">
      <c r="A38" s="33" t="n">
        <v>12</v>
      </c>
      <c r="B38" s="34" t="n">
        <f aca="false">1000000/B19</f>
        <v>2976.19047619048</v>
      </c>
      <c r="C38" s="34" t="n">
        <f aca="false">1000000/C19</f>
        <v>744.047619047619</v>
      </c>
      <c r="D38" s="34" t="n">
        <f aca="false">1000000/D19</f>
        <v>186.011904761905</v>
      </c>
      <c r="E38" s="34" t="n">
        <f aca="false">1000000/E19</f>
        <v>46.5029761904762</v>
      </c>
    </row>
    <row r="39" customFormat="false" ht="12.75" hidden="false" customHeight="false" outlineLevel="0" collapsed="false">
      <c r="A39" s="33" t="n">
        <v>13</v>
      </c>
      <c r="B39" s="34" t="n">
        <f aca="false">1000000/B20</f>
        <v>2747.25274725275</v>
      </c>
      <c r="C39" s="34" t="n">
        <f aca="false">1000000/C20</f>
        <v>686.813186813187</v>
      </c>
      <c r="D39" s="34" t="n">
        <f aca="false">1000000/D20</f>
        <v>171.703296703297</v>
      </c>
      <c r="E39" s="34" t="n">
        <f aca="false">1000000/E20</f>
        <v>42.9258241758242</v>
      </c>
    </row>
    <row r="40" customFormat="false" ht="12.75" hidden="false" customHeight="false" outlineLevel="0" collapsed="false">
      <c r="A40" s="33" t="n">
        <v>14</v>
      </c>
      <c r="B40" s="34" t="n">
        <f aca="false">1000000/B21</f>
        <v>2551.02040816327</v>
      </c>
      <c r="C40" s="34" t="n">
        <f aca="false">1000000/C21</f>
        <v>637.755102040816</v>
      </c>
      <c r="D40" s="34" t="n">
        <f aca="false">1000000/D21</f>
        <v>159.438775510204</v>
      </c>
      <c r="E40" s="34" t="n">
        <f aca="false">1000000/E21</f>
        <v>39.859693877551</v>
      </c>
    </row>
    <row r="41" customFormat="false" ht="12.75" hidden="false" customHeight="false" outlineLevel="0" collapsed="false">
      <c r="A41" s="33" t="n">
        <v>15</v>
      </c>
      <c r="B41" s="34" t="n">
        <f aca="false">1000000/B22</f>
        <v>2380.95238095238</v>
      </c>
      <c r="C41" s="34" t="n">
        <f aca="false">1000000/C22</f>
        <v>595.238095238095</v>
      </c>
      <c r="D41" s="34" t="n">
        <f aca="false">1000000/D22</f>
        <v>148.809523809524</v>
      </c>
      <c r="E41" s="34" t="n">
        <f aca="false">1000000/E22</f>
        <v>37.202380952381</v>
      </c>
    </row>
    <row r="42" customFormat="false" ht="12.75" hidden="false" customHeight="false" outlineLevel="0" collapsed="false">
      <c r="A42" s="33" t="n">
        <v>16</v>
      </c>
      <c r="B42" s="34" t="n">
        <f aca="false">1000000/B23</f>
        <v>2232.14285714286</v>
      </c>
      <c r="C42" s="34" t="n">
        <f aca="false">1000000/C23</f>
        <v>558.035714285714</v>
      </c>
      <c r="D42" s="34" t="n">
        <f aca="false">1000000/D23</f>
        <v>139.508928571429</v>
      </c>
      <c r="E42" s="34" t="n">
        <f aca="false">1000000/E23</f>
        <v>34.8772321428571</v>
      </c>
    </row>
  </sheetData>
  <mergeCells count="8">
    <mergeCell ref="D2:H2"/>
    <mergeCell ref="D3:H3"/>
    <mergeCell ref="D4:H4"/>
    <mergeCell ref="B7:E7"/>
    <mergeCell ref="H7:K7"/>
    <mergeCell ref="B26:E26"/>
    <mergeCell ref="H26:K26"/>
    <mergeCell ref="H28:K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3203125" defaultRowHeight="12.75" zeroHeight="false" outlineLevelRow="0" outlineLevelCol="0"/>
  <cols>
    <col collapsed="false" customWidth="true" hidden="false" outlineLevel="0" max="1" min="1" style="10" width="11.57"/>
    <col collapsed="false" customWidth="true" hidden="false" outlineLevel="0" max="9" min="2" style="10" width="8.83"/>
    <col collapsed="false" customWidth="true" hidden="false" outlineLevel="0" max="10" min="10" style="10" width="1.17"/>
    <col collapsed="false" customWidth="true" hidden="false" outlineLevel="0" max="11" min="11" style="10" width="13.38"/>
    <col collapsed="false" customWidth="true" hidden="false" outlineLevel="0" max="19" min="12" style="10" width="8.83"/>
    <col collapsed="false" customWidth="false" hidden="false" outlineLevel="0" max="16384" min="20" style="10" width="8.32"/>
  </cols>
  <sheetData>
    <row r="1" customFormat="false" ht="12.75" hidden="false" customHeight="false" outlineLevel="0" collapsed="false">
      <c r="A1" s="24" t="s">
        <v>118</v>
      </c>
    </row>
    <row r="2" customFormat="false" ht="14.25" hidden="false" customHeight="false" outlineLevel="0" collapsed="false">
      <c r="A2" s="25" t="s">
        <v>42</v>
      </c>
      <c r="B2" s="26" t="n">
        <v>8000000</v>
      </c>
      <c r="D2" s="27" t="s">
        <v>2</v>
      </c>
      <c r="E2" s="27"/>
      <c r="F2" s="27"/>
      <c r="G2" s="27"/>
      <c r="H2" s="27"/>
      <c r="I2" s="27"/>
      <c r="J2" s="27"/>
      <c r="K2" s="27"/>
      <c r="L2" s="27"/>
    </row>
    <row r="3" customFormat="false" ht="14.25" hidden="false" customHeight="false" outlineLevel="0" collapsed="false">
      <c r="A3" s="25" t="s">
        <v>3</v>
      </c>
      <c r="B3" s="28" t="n">
        <f aca="false">B2/4</f>
        <v>2000000</v>
      </c>
      <c r="D3" s="27" t="s">
        <v>43</v>
      </c>
      <c r="E3" s="27"/>
      <c r="F3" s="27"/>
      <c r="G3" s="27"/>
      <c r="H3" s="27"/>
      <c r="I3" s="27"/>
      <c r="J3" s="27"/>
      <c r="K3" s="27"/>
      <c r="L3" s="27"/>
    </row>
    <row r="4" customFormat="false" ht="14.25" hidden="false" customHeight="false" outlineLevel="0" collapsed="false">
      <c r="A4" s="25" t="s">
        <v>44</v>
      </c>
      <c r="B4" s="28" t="n">
        <f aca="false">1000000/B3</f>
        <v>0.5</v>
      </c>
      <c r="D4" s="27" t="s">
        <v>45</v>
      </c>
      <c r="E4" s="27"/>
      <c r="F4" s="27"/>
      <c r="G4" s="27"/>
      <c r="H4" s="27"/>
      <c r="I4" s="27"/>
      <c r="J4" s="27"/>
      <c r="K4" s="27"/>
      <c r="L4" s="27"/>
    </row>
    <row r="5" customFormat="false" ht="12.75" hidden="false" customHeight="false" outlineLevel="0" collapsed="false">
      <c r="A5" s="25" t="s">
        <v>46</v>
      </c>
      <c r="B5" s="26" t="n">
        <v>249</v>
      </c>
    </row>
    <row r="6" customFormat="false" ht="12.75" hidden="false" customHeight="false" outlineLevel="0" collapsed="false">
      <c r="A6" s="29" t="s">
        <v>47</v>
      </c>
      <c r="B6" s="30" t="n">
        <v>1</v>
      </c>
      <c r="C6" s="30" t="n">
        <v>2</v>
      </c>
      <c r="D6" s="30" t="n">
        <v>4</v>
      </c>
      <c r="E6" s="30" t="n">
        <v>8</v>
      </c>
      <c r="F6" s="30" t="n">
        <v>16</v>
      </c>
      <c r="G6" s="30" t="n">
        <v>32</v>
      </c>
      <c r="H6" s="30" t="n">
        <v>64</v>
      </c>
      <c r="I6" s="30" t="n">
        <v>128</v>
      </c>
      <c r="K6" s="29" t="s">
        <v>47</v>
      </c>
      <c r="L6" s="30" t="n">
        <v>1</v>
      </c>
      <c r="M6" s="30" t="n">
        <v>2</v>
      </c>
      <c r="N6" s="30" t="n">
        <v>4</v>
      </c>
      <c r="O6" s="30" t="n">
        <v>8</v>
      </c>
      <c r="P6" s="30" t="n">
        <v>16</v>
      </c>
      <c r="Q6" s="30" t="n">
        <v>32</v>
      </c>
      <c r="R6" s="30" t="n">
        <v>64</v>
      </c>
      <c r="S6" s="30" t="n">
        <v>128</v>
      </c>
    </row>
    <row r="7" customFormat="false" ht="12.75" hidden="false" customHeight="false" outlineLevel="0" collapsed="false">
      <c r="A7" s="31" t="s">
        <v>48</v>
      </c>
      <c r="B7" s="32" t="s">
        <v>49</v>
      </c>
      <c r="C7" s="32"/>
      <c r="D7" s="32"/>
      <c r="E7" s="32"/>
      <c r="F7" s="32"/>
      <c r="G7" s="32"/>
      <c r="H7" s="32"/>
      <c r="I7" s="32"/>
      <c r="K7" s="31" t="s">
        <v>48</v>
      </c>
      <c r="L7" s="32" t="s">
        <v>50</v>
      </c>
      <c r="M7" s="32"/>
      <c r="N7" s="32"/>
      <c r="O7" s="32"/>
      <c r="P7" s="32"/>
      <c r="Q7" s="32"/>
      <c r="R7" s="32"/>
      <c r="S7" s="32"/>
    </row>
    <row r="8" customFormat="false" ht="12.75" hidden="false" customHeight="false" outlineLevel="0" collapsed="false">
      <c r="A8" s="33" t="n">
        <v>1</v>
      </c>
      <c r="B8" s="41" t="n">
        <f aca="false">$A8*$B$6*TCY*(PR_2+1)</f>
        <v>125</v>
      </c>
      <c r="C8" s="41" t="n">
        <f aca="false">$A8*$C$6*(PR_2+1)*TCY</f>
        <v>250</v>
      </c>
      <c r="D8" s="41" t="n">
        <f aca="false">$A8*$D$6*(PR_2+1)*TCY</f>
        <v>500</v>
      </c>
      <c r="E8" s="41" t="n">
        <f aca="false">$A8*$E$6*(PR_2+1)*TCY</f>
        <v>1000</v>
      </c>
      <c r="F8" s="41" t="n">
        <f aca="false">$A8*$F$6*(PR_2+1)*TCY</f>
        <v>2000</v>
      </c>
      <c r="G8" s="41" t="n">
        <f aca="false">$A8*$G$6*(PR_2+1)*TCY</f>
        <v>4000</v>
      </c>
      <c r="H8" s="41" t="n">
        <f aca="false">$A8*$H$6*(PR_2+1)*TCY</f>
        <v>8000</v>
      </c>
      <c r="I8" s="41" t="n">
        <f aca="false">$A8*$I$6*(PR_2+1)*TCY</f>
        <v>16000</v>
      </c>
      <c r="K8" s="33" t="n">
        <v>1</v>
      </c>
      <c r="L8" s="42" t="s">
        <v>119</v>
      </c>
      <c r="M8" s="42" t="s">
        <v>120</v>
      </c>
      <c r="N8" s="42" t="s">
        <v>121</v>
      </c>
      <c r="O8" s="42" t="s">
        <v>122</v>
      </c>
      <c r="P8" s="42" t="s">
        <v>123</v>
      </c>
      <c r="Q8" s="42" t="s">
        <v>124</v>
      </c>
      <c r="R8" s="42" t="s">
        <v>125</v>
      </c>
      <c r="S8" s="42" t="s">
        <v>126</v>
      </c>
    </row>
    <row r="9" customFormat="false" ht="12.75" hidden="false" customHeight="false" outlineLevel="0" collapsed="false">
      <c r="A9" s="33" t="n">
        <v>2</v>
      </c>
      <c r="B9" s="41" t="n">
        <f aca="false">$A9*$B$6*TCY*(PR_2+1)</f>
        <v>250</v>
      </c>
      <c r="C9" s="41" t="n">
        <f aca="false">$A9*$C$6*(PR_2+1)*TCY</f>
        <v>500</v>
      </c>
      <c r="D9" s="41" t="n">
        <f aca="false">$A9*$D$6*(PR_2+1)*TCY</f>
        <v>1000</v>
      </c>
      <c r="E9" s="41" t="n">
        <f aca="false">$A9*$E$6*(PR_2+1)*TCY</f>
        <v>2000</v>
      </c>
      <c r="F9" s="41" t="n">
        <f aca="false">$A9*$F$6*(PR_2+1)*TCY</f>
        <v>4000</v>
      </c>
      <c r="G9" s="41" t="n">
        <f aca="false">$A9*$G$6*(PR_2+1)*TCY</f>
        <v>8000</v>
      </c>
      <c r="H9" s="41" t="n">
        <f aca="false">$A9*$H$6*(PR_2+1)*TCY</f>
        <v>16000</v>
      </c>
      <c r="I9" s="41" t="n">
        <f aca="false">$A9*$I$6*(PR_2+1)*TCY</f>
        <v>32000</v>
      </c>
      <c r="K9" s="33" t="n">
        <v>2</v>
      </c>
      <c r="L9" s="35" t="s">
        <v>127</v>
      </c>
      <c r="M9" s="35" t="s">
        <v>128</v>
      </c>
      <c r="N9" s="35" t="s">
        <v>129</v>
      </c>
      <c r="O9" s="35" t="s">
        <v>130</v>
      </c>
      <c r="P9" s="35" t="s">
        <v>131</v>
      </c>
      <c r="Q9" s="35" t="s">
        <v>132</v>
      </c>
      <c r="R9" s="35" t="s">
        <v>133</v>
      </c>
      <c r="S9" s="35" t="s">
        <v>134</v>
      </c>
    </row>
    <row r="10" customFormat="false" ht="12.75" hidden="false" customHeight="false" outlineLevel="0" collapsed="false">
      <c r="A10" s="33" t="n">
        <v>3</v>
      </c>
      <c r="B10" s="41" t="n">
        <f aca="false">$A10*$B$6*TCY*(PR_2+1)</f>
        <v>375</v>
      </c>
      <c r="C10" s="41" t="n">
        <f aca="false">$A10*$C$6*(PR_2+1)*TCY</f>
        <v>750</v>
      </c>
      <c r="D10" s="41" t="n">
        <f aca="false">$A10*$D$6*(PR_2+1)*TCY</f>
        <v>1500</v>
      </c>
      <c r="E10" s="41" t="n">
        <f aca="false">$A10*$E$6*(PR_2+1)*TCY</f>
        <v>3000</v>
      </c>
      <c r="F10" s="41" t="n">
        <f aca="false">$A10*$F$6*(PR_2+1)*TCY</f>
        <v>6000</v>
      </c>
      <c r="G10" s="41" t="n">
        <f aca="false">$A10*$G$6*(PR_2+1)*TCY</f>
        <v>12000</v>
      </c>
      <c r="H10" s="41" t="n">
        <f aca="false">$A10*$H$6*(PR_2+1)*TCY</f>
        <v>24000</v>
      </c>
      <c r="I10" s="41" t="n">
        <f aca="false">$A10*$I$6*(PR_2+1)*TCY</f>
        <v>48000</v>
      </c>
      <c r="K10" s="33" t="n">
        <v>3</v>
      </c>
      <c r="L10" s="42" t="s">
        <v>135</v>
      </c>
      <c r="M10" s="42" t="s">
        <v>136</v>
      </c>
      <c r="N10" s="42" t="s">
        <v>137</v>
      </c>
      <c r="O10" s="42" t="s">
        <v>138</v>
      </c>
      <c r="P10" s="42" t="s">
        <v>139</v>
      </c>
      <c r="Q10" s="42" t="s">
        <v>140</v>
      </c>
      <c r="R10" s="42" t="s">
        <v>141</v>
      </c>
      <c r="S10" s="42" t="s">
        <v>142</v>
      </c>
    </row>
    <row r="11" customFormat="false" ht="12.75" hidden="false" customHeight="false" outlineLevel="0" collapsed="false">
      <c r="A11" s="33" t="n">
        <v>4</v>
      </c>
      <c r="B11" s="41" t="n">
        <f aca="false">$A11*$B$6*TCY*(PR_2+1)</f>
        <v>500</v>
      </c>
      <c r="C11" s="41" t="n">
        <f aca="false">$A11*$C$6*(PR_2+1)*TCY</f>
        <v>1000</v>
      </c>
      <c r="D11" s="41" t="n">
        <f aca="false">$A11*$D$6*(PR_2+1)*TCY</f>
        <v>2000</v>
      </c>
      <c r="E11" s="41" t="n">
        <f aca="false">$A11*$E$6*(PR_2+1)*TCY</f>
        <v>4000</v>
      </c>
      <c r="F11" s="41" t="n">
        <f aca="false">$A11*$F$6*(PR_2+1)*TCY</f>
        <v>8000</v>
      </c>
      <c r="G11" s="41" t="n">
        <f aca="false">$A11*$G$6*(PR_2+1)*TCY</f>
        <v>16000</v>
      </c>
      <c r="H11" s="41" t="n">
        <f aca="false">$A11*$H$6*(PR_2+1)*TCY</f>
        <v>32000</v>
      </c>
      <c r="I11" s="41" t="n">
        <f aca="false">$A11*$I$6*(PR_2+1)*TCY</f>
        <v>64000</v>
      </c>
      <c r="K11" s="33" t="n">
        <v>4</v>
      </c>
      <c r="L11" s="35" t="s">
        <v>143</v>
      </c>
      <c r="M11" s="35" t="s">
        <v>144</v>
      </c>
      <c r="N11" s="35" t="s">
        <v>145</v>
      </c>
      <c r="O11" s="35" t="s">
        <v>146</v>
      </c>
      <c r="P11" s="35" t="s">
        <v>147</v>
      </c>
      <c r="Q11" s="35" t="s">
        <v>148</v>
      </c>
      <c r="R11" s="35" t="s">
        <v>149</v>
      </c>
      <c r="S11" s="35" t="s">
        <v>150</v>
      </c>
    </row>
    <row r="12" customFormat="false" ht="12.75" hidden="false" customHeight="false" outlineLevel="0" collapsed="false">
      <c r="A12" s="33" t="n">
        <v>5</v>
      </c>
      <c r="B12" s="41" t="n">
        <f aca="false">$A12*$B$6*TCY*(PR_2+1)</f>
        <v>625</v>
      </c>
      <c r="C12" s="41" t="n">
        <f aca="false">$A12*$C$6*(PR_2+1)*TCY</f>
        <v>1250</v>
      </c>
      <c r="D12" s="41" t="n">
        <f aca="false">$A12*$D$6*(PR_2+1)*TCY</f>
        <v>2500</v>
      </c>
      <c r="E12" s="41" t="n">
        <f aca="false">$A12*$E$6*(PR_2+1)*TCY</f>
        <v>5000</v>
      </c>
      <c r="F12" s="41" t="n">
        <f aca="false">$A12*$F$6*(PR_2+1)*TCY</f>
        <v>10000</v>
      </c>
      <c r="G12" s="41" t="n">
        <f aca="false">$A12*$G$6*(PR_2+1)*TCY</f>
        <v>20000</v>
      </c>
      <c r="H12" s="41" t="n">
        <f aca="false">$A12*$H$6*(PR_2+1)*TCY</f>
        <v>40000</v>
      </c>
      <c r="I12" s="41" t="n">
        <f aca="false">$A12*$I$6*(PR_2+1)*TCY</f>
        <v>80000</v>
      </c>
      <c r="K12" s="33" t="n">
        <v>5</v>
      </c>
      <c r="L12" s="35" t="s">
        <v>151</v>
      </c>
      <c r="M12" s="35" t="s">
        <v>152</v>
      </c>
      <c r="N12" s="35" t="s">
        <v>153</v>
      </c>
      <c r="O12" s="35" t="s">
        <v>154</v>
      </c>
      <c r="P12" s="35" t="s">
        <v>155</v>
      </c>
      <c r="Q12" s="35" t="s">
        <v>156</v>
      </c>
      <c r="R12" s="35" t="s">
        <v>157</v>
      </c>
      <c r="S12" s="35" t="s">
        <v>158</v>
      </c>
    </row>
    <row r="13" customFormat="false" ht="12.75" hidden="false" customHeight="false" outlineLevel="0" collapsed="false">
      <c r="A13" s="33" t="n">
        <v>6</v>
      </c>
      <c r="B13" s="41" t="n">
        <f aca="false">$A13*$B$6*TCY*(PR_2+1)</f>
        <v>750</v>
      </c>
      <c r="C13" s="41" t="n">
        <f aca="false">$A13*$C$6*(PR_2+1)*TCY</f>
        <v>1500</v>
      </c>
      <c r="D13" s="41" t="n">
        <f aca="false">$A13*$D$6*(PR_2+1)*TCY</f>
        <v>3000</v>
      </c>
      <c r="E13" s="41" t="n">
        <f aca="false">$A13*$E$6*(PR_2+1)*TCY</f>
        <v>6000</v>
      </c>
      <c r="F13" s="41" t="n">
        <f aca="false">$A13*$F$6*(PR_2+1)*TCY</f>
        <v>12000</v>
      </c>
      <c r="G13" s="41" t="n">
        <f aca="false">$A13*$G$6*(PR_2+1)*TCY</f>
        <v>24000</v>
      </c>
      <c r="H13" s="41" t="n">
        <f aca="false">$A13*$H$6*(PR_2+1)*TCY</f>
        <v>48000</v>
      </c>
      <c r="I13" s="41" t="n">
        <f aca="false">$A13*$I$6*(PR_2+1)*TCY</f>
        <v>96000</v>
      </c>
      <c r="K13" s="33" t="n">
        <v>6</v>
      </c>
      <c r="L13" s="35" t="s">
        <v>159</v>
      </c>
      <c r="M13" s="35" t="s">
        <v>160</v>
      </c>
      <c r="N13" s="35" t="s">
        <v>161</v>
      </c>
      <c r="O13" s="35" t="s">
        <v>162</v>
      </c>
      <c r="P13" s="35" t="s">
        <v>163</v>
      </c>
      <c r="Q13" s="35" t="s">
        <v>164</v>
      </c>
      <c r="R13" s="35" t="s">
        <v>165</v>
      </c>
      <c r="S13" s="35" t="s">
        <v>166</v>
      </c>
    </row>
    <row r="14" customFormat="false" ht="12.75" hidden="false" customHeight="false" outlineLevel="0" collapsed="false">
      <c r="A14" s="33" t="n">
        <v>7</v>
      </c>
      <c r="B14" s="41" t="n">
        <f aca="false">$A14*$B$6*TCY*(PR_2+1)</f>
        <v>875</v>
      </c>
      <c r="C14" s="41" t="n">
        <f aca="false">$A14*$C$6*(PR_2+1)*TCY</f>
        <v>1750</v>
      </c>
      <c r="D14" s="41" t="n">
        <f aca="false">$A14*$D$6*(PR_2+1)*TCY</f>
        <v>3500</v>
      </c>
      <c r="E14" s="41" t="n">
        <f aca="false">$A14*$E$6*(PR_2+1)*TCY</f>
        <v>7000</v>
      </c>
      <c r="F14" s="41" t="n">
        <f aca="false">$A14*$F$6*(PR_2+1)*TCY</f>
        <v>14000</v>
      </c>
      <c r="G14" s="41" t="n">
        <f aca="false">$A14*$G$6*(PR_2+1)*TCY</f>
        <v>28000</v>
      </c>
      <c r="H14" s="41" t="n">
        <f aca="false">$A14*$H$6*(PR_2+1)*TCY</f>
        <v>56000</v>
      </c>
      <c r="I14" s="41" t="n">
        <f aca="false">$A14*$I$6*(PR_2+1)*TCY</f>
        <v>112000</v>
      </c>
      <c r="K14" s="33" t="n">
        <v>7</v>
      </c>
      <c r="L14" s="35" t="s">
        <v>167</v>
      </c>
      <c r="M14" s="35" t="s">
        <v>168</v>
      </c>
      <c r="N14" s="35" t="s">
        <v>169</v>
      </c>
      <c r="O14" s="35" t="s">
        <v>170</v>
      </c>
      <c r="P14" s="35" t="s">
        <v>171</v>
      </c>
      <c r="Q14" s="35" t="s">
        <v>172</v>
      </c>
      <c r="R14" s="35" t="s">
        <v>173</v>
      </c>
      <c r="S14" s="35" t="s">
        <v>173</v>
      </c>
    </row>
    <row r="15" customFormat="false" ht="12.75" hidden="false" customHeight="false" outlineLevel="0" collapsed="false">
      <c r="A15" s="33" t="n">
        <v>8</v>
      </c>
      <c r="B15" s="41" t="n">
        <f aca="false">$A15*$B$6*TCY*(PR_2+1)</f>
        <v>1000</v>
      </c>
      <c r="C15" s="41" t="n">
        <f aca="false">$A15*$C$6*(PR_2+1)*TCY</f>
        <v>2000</v>
      </c>
      <c r="D15" s="41" t="n">
        <f aca="false">$A15*$D$6*(PR_2+1)*TCY</f>
        <v>4000</v>
      </c>
      <c r="E15" s="41" t="n">
        <f aca="false">$A15*$E$6*(PR_2+1)*TCY</f>
        <v>8000</v>
      </c>
      <c r="F15" s="41" t="n">
        <f aca="false">$A15*$F$6*(PR_2+1)*TCY</f>
        <v>16000</v>
      </c>
      <c r="G15" s="41" t="n">
        <f aca="false">$A15*$G$6*(PR_2+1)*TCY</f>
        <v>32000</v>
      </c>
      <c r="H15" s="41" t="n">
        <f aca="false">$A15*$H$6*(PR_2+1)*TCY</f>
        <v>64000</v>
      </c>
      <c r="I15" s="41" t="n">
        <f aca="false">$A15*$I$6*(PR_2+1)*TCY</f>
        <v>128000</v>
      </c>
      <c r="K15" s="33" t="n">
        <v>8</v>
      </c>
      <c r="L15" s="35" t="s">
        <v>174</v>
      </c>
      <c r="M15" s="35" t="s">
        <v>175</v>
      </c>
      <c r="N15" s="35" t="s">
        <v>176</v>
      </c>
      <c r="O15" s="35" t="s">
        <v>177</v>
      </c>
      <c r="P15" s="35" t="s">
        <v>178</v>
      </c>
      <c r="Q15" s="35" t="s">
        <v>179</v>
      </c>
      <c r="R15" s="35" t="s">
        <v>180</v>
      </c>
      <c r="S15" s="35" t="s">
        <v>180</v>
      </c>
    </row>
    <row r="16" customFormat="false" ht="12.75" hidden="false" customHeight="false" outlineLevel="0" collapsed="false">
      <c r="A16" s="33" t="n">
        <v>9</v>
      </c>
      <c r="B16" s="41" t="n">
        <f aca="false">$A16*$B$6*TCY*(PR_2+1)</f>
        <v>1125</v>
      </c>
      <c r="C16" s="41" t="n">
        <f aca="false">$A16*$C$6*(PR_2+1)*TCY</f>
        <v>2250</v>
      </c>
      <c r="D16" s="41" t="n">
        <f aca="false">$A16*$D$6*(PR_2+1)*TCY</f>
        <v>4500</v>
      </c>
      <c r="E16" s="41" t="n">
        <f aca="false">$A16*$E$6*(PR_2+1)*TCY</f>
        <v>9000</v>
      </c>
      <c r="F16" s="41" t="n">
        <f aca="false">$A16*$F$6*(PR_2+1)*TCY</f>
        <v>18000</v>
      </c>
      <c r="G16" s="41" t="n">
        <f aca="false">$A16*$G$6*(PR_2+1)*TCY</f>
        <v>36000</v>
      </c>
      <c r="H16" s="41" t="n">
        <f aca="false">$A16*$H$6*(PR_2+1)*TCY</f>
        <v>72000</v>
      </c>
      <c r="I16" s="41" t="n">
        <f aca="false">$A16*$I$6*(PR_2+1)*TCY</f>
        <v>144000</v>
      </c>
      <c r="K16" s="33" t="n">
        <v>9</v>
      </c>
      <c r="L16" s="42" t="s">
        <v>181</v>
      </c>
      <c r="M16" s="42" t="s">
        <v>182</v>
      </c>
      <c r="N16" s="42" t="s">
        <v>183</v>
      </c>
      <c r="O16" s="42" t="s">
        <v>184</v>
      </c>
      <c r="P16" s="42" t="s">
        <v>185</v>
      </c>
      <c r="Q16" s="42" t="s">
        <v>186</v>
      </c>
      <c r="R16" s="42" t="s">
        <v>187</v>
      </c>
      <c r="S16" s="42" t="s">
        <v>188</v>
      </c>
    </row>
    <row r="17" customFormat="false" ht="12.75" hidden="false" customHeight="false" outlineLevel="0" collapsed="false">
      <c r="A17" s="33" t="n">
        <v>10</v>
      </c>
      <c r="B17" s="41" t="n">
        <f aca="false">$A17*$B$6*TCY*(PR_2+1)</f>
        <v>1250</v>
      </c>
      <c r="C17" s="41" t="n">
        <f aca="false">$A17*$C$6*(PR_2+1)*TCY</f>
        <v>2500</v>
      </c>
      <c r="D17" s="41" t="n">
        <f aca="false">$A17*$D$6*(PR_2+1)*TCY</f>
        <v>5000</v>
      </c>
      <c r="E17" s="41" t="n">
        <f aca="false">$A17*$E$6*(PR_2+1)*TCY</f>
        <v>10000</v>
      </c>
      <c r="F17" s="41" t="n">
        <f aca="false">$A17*$F$6*(PR_2+1)*TCY</f>
        <v>20000</v>
      </c>
      <c r="G17" s="41" t="n">
        <f aca="false">$A17*$G$6*(PR_2+1)*TCY</f>
        <v>40000</v>
      </c>
      <c r="H17" s="41" t="n">
        <f aca="false">$A17*$H$6*(PR_2+1)*TCY</f>
        <v>80000</v>
      </c>
      <c r="I17" s="41" t="n">
        <f aca="false">$A17*$I$6*(PR_2+1)*TCY</f>
        <v>160000</v>
      </c>
      <c r="K17" s="33" t="n">
        <v>10</v>
      </c>
      <c r="L17" s="35" t="s">
        <v>189</v>
      </c>
      <c r="M17" s="35" t="s">
        <v>190</v>
      </c>
      <c r="N17" s="35" t="s">
        <v>191</v>
      </c>
      <c r="O17" s="35" t="s">
        <v>192</v>
      </c>
      <c r="P17" s="35" t="s">
        <v>193</v>
      </c>
      <c r="Q17" s="35" t="s">
        <v>194</v>
      </c>
      <c r="R17" s="35" t="s">
        <v>195</v>
      </c>
      <c r="S17" s="35" t="s">
        <v>196</v>
      </c>
    </row>
    <row r="18" customFormat="false" ht="12.75" hidden="false" customHeight="false" outlineLevel="0" collapsed="false">
      <c r="A18" s="33" t="n">
        <v>11</v>
      </c>
      <c r="B18" s="41" t="n">
        <f aca="false">$A18*$B$6*TCY*(PR_2+1)</f>
        <v>1375</v>
      </c>
      <c r="C18" s="41" t="n">
        <f aca="false">$A18*$C$6*(PR_2+1)*TCY</f>
        <v>2750</v>
      </c>
      <c r="D18" s="41" t="n">
        <f aca="false">$A18*$D$6*(PR_2+1)*TCY</f>
        <v>5500</v>
      </c>
      <c r="E18" s="41" t="n">
        <f aca="false">$A18*$E$6*(PR_2+1)*TCY</f>
        <v>11000</v>
      </c>
      <c r="F18" s="41" t="n">
        <f aca="false">$A18*$F$6*(PR_2+1)*TCY</f>
        <v>22000</v>
      </c>
      <c r="G18" s="41" t="n">
        <f aca="false">$A18*$G$6*(PR_2+1)*TCY</f>
        <v>44000</v>
      </c>
      <c r="H18" s="41" t="n">
        <f aca="false">$A18*$H$6*(PR_2+1)*TCY</f>
        <v>88000</v>
      </c>
      <c r="I18" s="41" t="n">
        <f aca="false">$A18*$I$6*(PR_2+1)*TCY</f>
        <v>176000</v>
      </c>
      <c r="K18" s="33" t="n">
        <v>11</v>
      </c>
      <c r="L18" s="42" t="s">
        <v>197</v>
      </c>
      <c r="M18" s="42" t="s">
        <v>198</v>
      </c>
      <c r="N18" s="42" t="s">
        <v>199</v>
      </c>
      <c r="O18" s="42" t="s">
        <v>200</v>
      </c>
      <c r="P18" s="42" t="s">
        <v>201</v>
      </c>
      <c r="Q18" s="42" t="s">
        <v>202</v>
      </c>
      <c r="R18" s="42" t="s">
        <v>203</v>
      </c>
      <c r="S18" s="42" t="s">
        <v>204</v>
      </c>
    </row>
    <row r="19" customFormat="false" ht="12.75" hidden="false" customHeight="false" outlineLevel="0" collapsed="false">
      <c r="A19" s="33" t="n">
        <v>12</v>
      </c>
      <c r="B19" s="41" t="n">
        <f aca="false">$A19*$B$6*TCY*(PR_2+1)</f>
        <v>1500</v>
      </c>
      <c r="C19" s="41" t="n">
        <f aca="false">$A19*$C$6*(PR_2+1)*TCY</f>
        <v>3000</v>
      </c>
      <c r="D19" s="41" t="n">
        <f aca="false">$A19*$D$6*(PR_2+1)*TCY</f>
        <v>6000</v>
      </c>
      <c r="E19" s="41" t="n">
        <f aca="false">$A19*$E$6*(PR_2+1)*TCY</f>
        <v>12000</v>
      </c>
      <c r="F19" s="41" t="n">
        <f aca="false">$A19*$F$6*(PR_2+1)*TCY</f>
        <v>24000</v>
      </c>
      <c r="G19" s="41" t="n">
        <f aca="false">$A19*$G$6*(PR_2+1)*TCY</f>
        <v>48000</v>
      </c>
      <c r="H19" s="41" t="n">
        <f aca="false">$A19*$H$6*(PR_2+1)*TCY</f>
        <v>96000</v>
      </c>
      <c r="I19" s="41" t="n">
        <f aca="false">$A19*$I$6*(PR_2+1)*TCY</f>
        <v>192000</v>
      </c>
      <c r="K19" s="33" t="n">
        <v>12</v>
      </c>
      <c r="L19" s="35" t="s">
        <v>205</v>
      </c>
      <c r="M19" s="35" t="s">
        <v>206</v>
      </c>
      <c r="N19" s="35" t="s">
        <v>207</v>
      </c>
      <c r="O19" s="35" t="s">
        <v>208</v>
      </c>
      <c r="P19" s="35" t="s">
        <v>209</v>
      </c>
      <c r="Q19" s="35" t="s">
        <v>210</v>
      </c>
      <c r="R19" s="35" t="s">
        <v>211</v>
      </c>
      <c r="S19" s="35" t="s">
        <v>212</v>
      </c>
    </row>
    <row r="20" customFormat="false" ht="12.75" hidden="false" customHeight="false" outlineLevel="0" collapsed="false">
      <c r="A20" s="33" t="n">
        <v>13</v>
      </c>
      <c r="B20" s="41" t="n">
        <f aca="false">$A20*$B$6*TCY*(PR_2+1)</f>
        <v>1625</v>
      </c>
      <c r="C20" s="41" t="n">
        <f aca="false">$A20*$C$6*(PR_2+1)*TCY</f>
        <v>3250</v>
      </c>
      <c r="D20" s="41" t="n">
        <f aca="false">$A20*$D$6*(PR_2+1)*TCY</f>
        <v>6500</v>
      </c>
      <c r="E20" s="41" t="n">
        <f aca="false">$A20*$E$6*(PR_2+1)*TCY</f>
        <v>13000</v>
      </c>
      <c r="F20" s="41" t="n">
        <f aca="false">$A20*$F$6*(PR_2+1)*TCY</f>
        <v>26000</v>
      </c>
      <c r="G20" s="41" t="n">
        <f aca="false">$A20*$G$6*(PR_2+1)*TCY</f>
        <v>52000</v>
      </c>
      <c r="H20" s="41" t="n">
        <f aca="false">$A20*$H$6*(PR_2+1)*TCY</f>
        <v>104000</v>
      </c>
      <c r="I20" s="41" t="n">
        <f aca="false">$A20*$I$6*(PR_2+1)*TCY</f>
        <v>208000</v>
      </c>
      <c r="K20" s="33" t="n">
        <v>13</v>
      </c>
      <c r="L20" s="35" t="s">
        <v>213</v>
      </c>
      <c r="M20" s="35" t="s">
        <v>214</v>
      </c>
      <c r="N20" s="35" t="s">
        <v>215</v>
      </c>
      <c r="O20" s="35" t="s">
        <v>216</v>
      </c>
      <c r="P20" s="35" t="s">
        <v>217</v>
      </c>
      <c r="Q20" s="35" t="s">
        <v>218</v>
      </c>
      <c r="R20" s="35" t="s">
        <v>219</v>
      </c>
      <c r="S20" s="35" t="s">
        <v>220</v>
      </c>
    </row>
    <row r="21" customFormat="false" ht="12.75" hidden="false" customHeight="false" outlineLevel="0" collapsed="false">
      <c r="A21" s="33" t="n">
        <v>14</v>
      </c>
      <c r="B21" s="41" t="n">
        <f aca="false">$A21*$B$6*TCY*(PR_2+1)</f>
        <v>1750</v>
      </c>
      <c r="C21" s="41" t="n">
        <f aca="false">$A21*$C$6*(PR_2+1)*TCY</f>
        <v>3500</v>
      </c>
      <c r="D21" s="41" t="n">
        <f aca="false">$A21*$D$6*(PR_2+1)*TCY</f>
        <v>7000</v>
      </c>
      <c r="E21" s="41" t="n">
        <f aca="false">$A21*$E$6*(PR_2+1)*TCY</f>
        <v>14000</v>
      </c>
      <c r="F21" s="41" t="n">
        <f aca="false">$A21*$F$6*(PR_2+1)*TCY</f>
        <v>28000</v>
      </c>
      <c r="G21" s="41" t="n">
        <f aca="false">$A21*$G$6*(PR_2+1)*TCY</f>
        <v>56000</v>
      </c>
      <c r="H21" s="41" t="n">
        <f aca="false">$A21*$H$6*(PR_2+1)*TCY</f>
        <v>112000</v>
      </c>
      <c r="I21" s="41" t="n">
        <f aca="false">$A21*$I$6*(PR_2+1)*TCY</f>
        <v>224000</v>
      </c>
      <c r="K21" s="33" t="n">
        <v>14</v>
      </c>
      <c r="L21" s="35" t="s">
        <v>221</v>
      </c>
      <c r="M21" s="35" t="s">
        <v>222</v>
      </c>
      <c r="N21" s="35" t="s">
        <v>223</v>
      </c>
      <c r="O21" s="35" t="s">
        <v>224</v>
      </c>
      <c r="P21" s="35" t="s">
        <v>225</v>
      </c>
      <c r="Q21" s="35" t="s">
        <v>226</v>
      </c>
      <c r="R21" s="35" t="s">
        <v>227</v>
      </c>
      <c r="S21" s="35" t="s">
        <v>228</v>
      </c>
    </row>
    <row r="22" customFormat="false" ht="12.75" hidden="false" customHeight="false" outlineLevel="0" collapsed="false">
      <c r="A22" s="33" t="n">
        <v>15</v>
      </c>
      <c r="B22" s="41" t="n">
        <f aca="false">$A22*$B$6*TCY*(PR_2+1)</f>
        <v>1875</v>
      </c>
      <c r="C22" s="41" t="n">
        <f aca="false">$A22*$C$6*(PR_2+1)*TCY</f>
        <v>3750</v>
      </c>
      <c r="D22" s="41" t="n">
        <f aca="false">$A22*$D$6*(PR_2+1)*TCY</f>
        <v>7500</v>
      </c>
      <c r="E22" s="41" t="n">
        <f aca="false">$A22*$E$6*(PR_2+1)*TCY</f>
        <v>15000</v>
      </c>
      <c r="F22" s="41" t="n">
        <f aca="false">$A22*$F$6*(PR_2+1)*TCY</f>
        <v>30000</v>
      </c>
      <c r="G22" s="41" t="n">
        <f aca="false">$A22*$G$6*(PR_2+1)*TCY</f>
        <v>60000</v>
      </c>
      <c r="H22" s="41" t="n">
        <f aca="false">$A22*$H$6*(PR_2+1)*TCY</f>
        <v>120000</v>
      </c>
      <c r="I22" s="41" t="n">
        <f aca="false">$A22*$I$6*(PR_2+1)*TCY</f>
        <v>240000</v>
      </c>
      <c r="K22" s="33" t="n">
        <v>15</v>
      </c>
      <c r="L22" s="35" t="s">
        <v>229</v>
      </c>
      <c r="M22" s="35" t="s">
        <v>230</v>
      </c>
      <c r="N22" s="35" t="s">
        <v>231</v>
      </c>
      <c r="O22" s="35" t="s">
        <v>232</v>
      </c>
      <c r="P22" s="35" t="s">
        <v>233</v>
      </c>
      <c r="Q22" s="35" t="s">
        <v>234</v>
      </c>
      <c r="R22" s="35" t="s">
        <v>235</v>
      </c>
      <c r="S22" s="35" t="s">
        <v>236</v>
      </c>
    </row>
    <row r="23" customFormat="false" ht="12.75" hidden="false" customHeight="false" outlineLevel="0" collapsed="false">
      <c r="A23" s="33" t="n">
        <v>16</v>
      </c>
      <c r="B23" s="41" t="n">
        <f aca="false">$A23*$B$6*TCY*(PR_2+1)</f>
        <v>2000</v>
      </c>
      <c r="C23" s="41" t="n">
        <f aca="false">$A23*$C$6*(PR_2+1)*TCY</f>
        <v>4000</v>
      </c>
      <c r="D23" s="34" t="n">
        <f aca="false">A23*$D$6*(PR_2+1)*TCY</f>
        <v>8000</v>
      </c>
      <c r="E23" s="34" t="n">
        <f aca="false">$A23*$E$6*(PR_2+1)*TCY</f>
        <v>16000</v>
      </c>
      <c r="F23" s="41" t="n">
        <f aca="false">$A23*$F$6*(PR_2+1)*TCY</f>
        <v>32000</v>
      </c>
      <c r="G23" s="41" t="n">
        <f aca="false">$A23*$G$6*(PR_2+1)*TCY</f>
        <v>64000</v>
      </c>
      <c r="H23" s="41" t="n">
        <f aca="false">$A23*$H$6*(PR_2+1)*TCY</f>
        <v>128000</v>
      </c>
      <c r="I23" s="41" t="n">
        <f aca="false">$A23*$I$6*(PR_2+1)*TCY</f>
        <v>256000</v>
      </c>
      <c r="K23" s="33" t="n">
        <v>16</v>
      </c>
      <c r="L23" s="35" t="s">
        <v>237</v>
      </c>
      <c r="M23" s="35" t="s">
        <v>238</v>
      </c>
      <c r="N23" s="35" t="s">
        <v>239</v>
      </c>
      <c r="O23" s="35" t="s">
        <v>240</v>
      </c>
      <c r="P23" s="35" t="s">
        <v>241</v>
      </c>
      <c r="Q23" s="35" t="s">
        <v>242</v>
      </c>
      <c r="R23" s="35" t="s">
        <v>243</v>
      </c>
      <c r="S23" s="35" t="s">
        <v>244</v>
      </c>
    </row>
    <row r="24" customFormat="false" ht="12.75" hidden="false" customHeight="false" outlineLevel="0" collapsed="false">
      <c r="L24" s="36"/>
      <c r="M24" s="36"/>
      <c r="N24" s="36"/>
      <c r="O24" s="36"/>
      <c r="P24" s="36"/>
      <c r="Q24" s="36"/>
      <c r="R24" s="36"/>
      <c r="S24" s="36"/>
    </row>
    <row r="25" customFormat="false" ht="12.75" hidden="false" customHeight="false" outlineLevel="0" collapsed="false">
      <c r="A25" s="29" t="s">
        <v>47</v>
      </c>
      <c r="B25" s="30" t="n">
        <v>1</v>
      </c>
      <c r="C25" s="30" t="n">
        <v>2</v>
      </c>
      <c r="D25" s="30" t="n">
        <v>4</v>
      </c>
      <c r="E25" s="30" t="n">
        <v>8</v>
      </c>
      <c r="F25" s="30" t="n">
        <v>16</v>
      </c>
      <c r="G25" s="30" t="n">
        <v>32</v>
      </c>
      <c r="H25" s="30" t="n">
        <v>64</v>
      </c>
      <c r="I25" s="30" t="n">
        <v>128</v>
      </c>
      <c r="K25" s="29" t="s">
        <v>47</v>
      </c>
      <c r="L25" s="30" t="n">
        <v>1</v>
      </c>
      <c r="M25" s="30" t="n">
        <v>2</v>
      </c>
      <c r="N25" s="30" t="n">
        <v>4</v>
      </c>
      <c r="O25" s="30" t="n">
        <v>8</v>
      </c>
      <c r="P25" s="30" t="n">
        <v>16</v>
      </c>
      <c r="Q25" s="30" t="n">
        <v>32</v>
      </c>
      <c r="R25" s="30" t="n">
        <v>64</v>
      </c>
      <c r="S25" s="30" t="n">
        <v>128</v>
      </c>
    </row>
    <row r="26" customFormat="false" ht="12.75" hidden="false" customHeight="false" outlineLevel="0" collapsed="false">
      <c r="A26" s="31" t="s">
        <v>48</v>
      </c>
      <c r="B26" s="37" t="s">
        <v>115</v>
      </c>
      <c r="C26" s="37"/>
      <c r="D26" s="37"/>
      <c r="E26" s="37"/>
      <c r="F26" s="37"/>
      <c r="G26" s="37"/>
      <c r="H26" s="37"/>
      <c r="I26" s="37"/>
      <c r="L26" s="37" t="s">
        <v>116</v>
      </c>
      <c r="M26" s="37"/>
      <c r="N26" s="37"/>
      <c r="O26" s="37"/>
      <c r="P26" s="37"/>
      <c r="Q26" s="37"/>
      <c r="R26" s="37"/>
      <c r="S26" s="37"/>
    </row>
    <row r="27" customFormat="false" ht="12.75" hidden="false" customHeight="false" outlineLevel="0" collapsed="false">
      <c r="A27" s="33" t="n">
        <v>1</v>
      </c>
      <c r="B27" s="41" t="n">
        <f aca="false">1000000/B8</f>
        <v>8000</v>
      </c>
      <c r="C27" s="41" t="n">
        <f aca="false">1000000/C8</f>
        <v>4000</v>
      </c>
      <c r="D27" s="41" t="n">
        <f aca="false">1000000/D8</f>
        <v>2000</v>
      </c>
      <c r="E27" s="41" t="n">
        <f aca="false">1000000/E8</f>
        <v>1000</v>
      </c>
      <c r="F27" s="41" t="n">
        <f aca="false">1000000/F8</f>
        <v>500</v>
      </c>
      <c r="G27" s="41" t="n">
        <f aca="false">1000000/G8</f>
        <v>250</v>
      </c>
      <c r="H27" s="41" t="n">
        <f aca="false">1000000/H8</f>
        <v>125</v>
      </c>
      <c r="I27" s="41" t="n">
        <f aca="false">1000000/I8</f>
        <v>62.5</v>
      </c>
      <c r="J27" s="43"/>
      <c r="K27" s="44"/>
      <c r="L27" s="45" t="n">
        <f aca="false">1/B27*1000000</f>
        <v>125</v>
      </c>
      <c r="M27" s="45" t="n">
        <f aca="false">1/C27*1000000</f>
        <v>250</v>
      </c>
      <c r="N27" s="45" t="n">
        <f aca="false">1/D27*1000000</f>
        <v>500</v>
      </c>
      <c r="O27" s="45" t="n">
        <f aca="false">1/E27*1000000</f>
        <v>1000</v>
      </c>
      <c r="P27" s="45" t="n">
        <f aca="false">1/F27*1000000</f>
        <v>2000</v>
      </c>
      <c r="Q27" s="45" t="n">
        <f aca="false">1/G27*1000000</f>
        <v>4000</v>
      </c>
      <c r="R27" s="45" t="n">
        <f aca="false">1/H27*1000000</f>
        <v>8000</v>
      </c>
      <c r="S27" s="45" t="n">
        <f aca="false">1/I27*1000000</f>
        <v>16000</v>
      </c>
    </row>
    <row r="28" customFormat="false" ht="12.75" hidden="false" customHeight="false" outlineLevel="0" collapsed="false">
      <c r="A28" s="33" t="n">
        <v>2</v>
      </c>
      <c r="B28" s="34" t="n">
        <f aca="false">1000000/B9</f>
        <v>4000</v>
      </c>
      <c r="C28" s="34" t="n">
        <f aca="false">1000000/C9</f>
        <v>2000</v>
      </c>
      <c r="D28" s="34" t="n">
        <f aca="false">1000000/D9</f>
        <v>1000</v>
      </c>
      <c r="E28" s="34" t="n">
        <f aca="false">1000000/E9</f>
        <v>500</v>
      </c>
      <c r="F28" s="41" t="n">
        <f aca="false">1000000/F9</f>
        <v>250</v>
      </c>
      <c r="G28" s="41" t="n">
        <f aca="false">1000000/G9</f>
        <v>125</v>
      </c>
      <c r="H28" s="41" t="n">
        <f aca="false">1000000/H9</f>
        <v>62.5</v>
      </c>
      <c r="I28" s="41" t="n">
        <f aca="false">1000000/I9</f>
        <v>31.25</v>
      </c>
    </row>
    <row r="29" customFormat="false" ht="12.75" hidden="false" customHeight="false" outlineLevel="0" collapsed="false">
      <c r="A29" s="33" t="n">
        <v>3</v>
      </c>
      <c r="B29" s="34" t="n">
        <f aca="false">1000000/B10</f>
        <v>2666.66666666667</v>
      </c>
      <c r="C29" s="34" t="n">
        <f aca="false">1000000/C10</f>
        <v>1333.33333333333</v>
      </c>
      <c r="D29" s="34" t="n">
        <f aca="false">1000000/D10</f>
        <v>666.666666666667</v>
      </c>
      <c r="E29" s="34" t="n">
        <f aca="false">1000000/E10</f>
        <v>333.333333333333</v>
      </c>
      <c r="F29" s="41" t="n">
        <f aca="false">1000000/F10</f>
        <v>166.666666666667</v>
      </c>
      <c r="G29" s="41" t="n">
        <f aca="false">1000000/G10</f>
        <v>83.3333333333333</v>
      </c>
      <c r="H29" s="41" t="n">
        <f aca="false">1000000/H10</f>
        <v>41.6666666666667</v>
      </c>
      <c r="I29" s="41" t="n">
        <f aca="false">1000000/I10</f>
        <v>20.8333333333333</v>
      </c>
    </row>
    <row r="30" customFormat="false" ht="12.75" hidden="false" customHeight="false" outlineLevel="0" collapsed="false">
      <c r="A30" s="33" t="n">
        <v>4</v>
      </c>
      <c r="B30" s="34" t="n">
        <f aca="false">1000000/B11</f>
        <v>2000</v>
      </c>
      <c r="C30" s="34" t="n">
        <f aca="false">1000000/C11</f>
        <v>1000</v>
      </c>
      <c r="D30" s="34" t="n">
        <f aca="false">1000000/D11</f>
        <v>500</v>
      </c>
      <c r="E30" s="34" t="n">
        <f aca="false">1000000/E11</f>
        <v>250</v>
      </c>
      <c r="F30" s="41" t="n">
        <f aca="false">1000000/F11</f>
        <v>125</v>
      </c>
      <c r="G30" s="41" t="n">
        <f aca="false">1000000/G11</f>
        <v>62.5</v>
      </c>
      <c r="H30" s="41" t="n">
        <f aca="false">1000000/H11</f>
        <v>31.25</v>
      </c>
      <c r="I30" s="41" t="n">
        <f aca="false">1000000/I11</f>
        <v>15.625</v>
      </c>
    </row>
    <row r="31" customFormat="false" ht="12.75" hidden="false" customHeight="false" outlineLevel="0" collapsed="false">
      <c r="A31" s="33" t="n">
        <v>5</v>
      </c>
      <c r="B31" s="34" t="n">
        <f aca="false">1000000/B12</f>
        <v>1600</v>
      </c>
      <c r="C31" s="34" t="n">
        <f aca="false">1000000/C12</f>
        <v>800</v>
      </c>
      <c r="D31" s="34" t="n">
        <f aca="false">1000000/D12</f>
        <v>400</v>
      </c>
      <c r="E31" s="34" t="n">
        <f aca="false">1000000/E12</f>
        <v>200</v>
      </c>
      <c r="F31" s="41" t="n">
        <f aca="false">1000000/F12</f>
        <v>100</v>
      </c>
      <c r="G31" s="41" t="n">
        <f aca="false">1000000/G12</f>
        <v>50</v>
      </c>
      <c r="H31" s="41" t="n">
        <f aca="false">1000000/H12</f>
        <v>25</v>
      </c>
      <c r="I31" s="41" t="n">
        <f aca="false">1000000/I12</f>
        <v>12.5</v>
      </c>
    </row>
    <row r="32" customFormat="false" ht="12.75" hidden="false" customHeight="false" outlineLevel="0" collapsed="false">
      <c r="A32" s="33" t="n">
        <v>6</v>
      </c>
      <c r="B32" s="34" t="n">
        <f aca="false">1000000/B13</f>
        <v>1333.33333333333</v>
      </c>
      <c r="C32" s="34" t="n">
        <f aca="false">1000000/C13</f>
        <v>666.666666666667</v>
      </c>
      <c r="D32" s="34" t="n">
        <f aca="false">1000000/D13</f>
        <v>333.333333333333</v>
      </c>
      <c r="E32" s="34" t="n">
        <f aca="false">1000000/E13</f>
        <v>166.666666666667</v>
      </c>
      <c r="F32" s="41" t="n">
        <f aca="false">1000000/F13</f>
        <v>83.3333333333333</v>
      </c>
      <c r="G32" s="41" t="n">
        <f aca="false">1000000/G13</f>
        <v>41.6666666666667</v>
      </c>
      <c r="H32" s="41" t="n">
        <f aca="false">1000000/H13</f>
        <v>20.8333333333333</v>
      </c>
      <c r="I32" s="41" t="n">
        <f aca="false">1000000/I13</f>
        <v>10.4166666666667</v>
      </c>
    </row>
    <row r="33" customFormat="false" ht="12.75" hidden="false" customHeight="false" outlineLevel="0" collapsed="false">
      <c r="A33" s="33" t="n">
        <v>7</v>
      </c>
      <c r="B33" s="34" t="n">
        <f aca="false">1000000/B14</f>
        <v>1142.85714285714</v>
      </c>
      <c r="C33" s="34" t="n">
        <f aca="false">1000000/C14</f>
        <v>571.428571428571</v>
      </c>
      <c r="D33" s="34" t="n">
        <f aca="false">1000000/D14</f>
        <v>285.714285714286</v>
      </c>
      <c r="E33" s="34" t="n">
        <f aca="false">1000000/E14</f>
        <v>142.857142857143</v>
      </c>
      <c r="F33" s="41" t="n">
        <f aca="false">1000000/F14</f>
        <v>71.4285714285714</v>
      </c>
      <c r="G33" s="41" t="n">
        <f aca="false">1000000/G14</f>
        <v>35.7142857142857</v>
      </c>
      <c r="H33" s="41" t="n">
        <f aca="false">1000000/H14</f>
        <v>17.8571428571429</v>
      </c>
      <c r="I33" s="41" t="n">
        <f aca="false">1000000/I14</f>
        <v>8.92857142857143</v>
      </c>
    </row>
    <row r="34" customFormat="false" ht="12.75" hidden="false" customHeight="false" outlineLevel="0" collapsed="false">
      <c r="A34" s="33" t="n">
        <v>8</v>
      </c>
      <c r="B34" s="34" t="n">
        <f aca="false">1000000/B15</f>
        <v>1000</v>
      </c>
      <c r="C34" s="34" t="n">
        <f aca="false">1000000/C15</f>
        <v>500</v>
      </c>
      <c r="D34" s="34" t="n">
        <f aca="false">1000000/D15</f>
        <v>250</v>
      </c>
      <c r="E34" s="34" t="n">
        <f aca="false">1000000/E15</f>
        <v>125</v>
      </c>
      <c r="F34" s="41" t="n">
        <f aca="false">1000000/F15</f>
        <v>62.5</v>
      </c>
      <c r="G34" s="41" t="n">
        <f aca="false">1000000/G15</f>
        <v>31.25</v>
      </c>
      <c r="H34" s="41" t="n">
        <f aca="false">1000000/H15</f>
        <v>15.625</v>
      </c>
      <c r="I34" s="41" t="n">
        <f aca="false">1000000/I15</f>
        <v>7.8125</v>
      </c>
    </row>
    <row r="35" customFormat="false" ht="12.75" hidden="false" customHeight="false" outlineLevel="0" collapsed="false">
      <c r="A35" s="33" t="n">
        <v>9</v>
      </c>
      <c r="B35" s="34" t="n">
        <f aca="false">1000000/B16</f>
        <v>888.888888888889</v>
      </c>
      <c r="C35" s="34" t="n">
        <f aca="false">1000000/C16</f>
        <v>444.444444444444</v>
      </c>
      <c r="D35" s="34" t="n">
        <f aca="false">1000000/D16</f>
        <v>222.222222222222</v>
      </c>
      <c r="E35" s="34" t="n">
        <f aca="false">1000000/E16</f>
        <v>111.111111111111</v>
      </c>
      <c r="F35" s="41" t="n">
        <f aca="false">1000000/F16</f>
        <v>55.5555555555556</v>
      </c>
      <c r="G35" s="41" t="n">
        <f aca="false">1000000/G16</f>
        <v>27.7777777777778</v>
      </c>
      <c r="H35" s="41" t="n">
        <f aca="false">1000000/H16</f>
        <v>13.8888888888889</v>
      </c>
      <c r="I35" s="41" t="n">
        <f aca="false">1000000/I16</f>
        <v>6.94444444444445</v>
      </c>
    </row>
    <row r="36" customFormat="false" ht="12.75" hidden="false" customHeight="false" outlineLevel="0" collapsed="false">
      <c r="A36" s="33" t="n">
        <v>10</v>
      </c>
      <c r="B36" s="34" t="n">
        <f aca="false">1000000/B17</f>
        <v>800</v>
      </c>
      <c r="C36" s="34" t="n">
        <f aca="false">1000000/C17</f>
        <v>400</v>
      </c>
      <c r="D36" s="34" t="n">
        <f aca="false">1000000/D17</f>
        <v>200</v>
      </c>
      <c r="E36" s="34" t="n">
        <f aca="false">1000000/E17</f>
        <v>100</v>
      </c>
      <c r="F36" s="41" t="n">
        <f aca="false">1000000/F17</f>
        <v>50</v>
      </c>
      <c r="G36" s="41" t="n">
        <f aca="false">1000000/G17</f>
        <v>25</v>
      </c>
      <c r="H36" s="41" t="n">
        <f aca="false">1000000/H17</f>
        <v>12.5</v>
      </c>
      <c r="I36" s="41" t="n">
        <f aca="false">1000000/I17</f>
        <v>6.25</v>
      </c>
    </row>
    <row r="37" customFormat="false" ht="12.75" hidden="false" customHeight="false" outlineLevel="0" collapsed="false">
      <c r="A37" s="33" t="n">
        <v>11</v>
      </c>
      <c r="B37" s="34" t="n">
        <f aca="false">1000000/B18</f>
        <v>727.272727272727</v>
      </c>
      <c r="C37" s="34" t="n">
        <f aca="false">1000000/C18</f>
        <v>363.636363636364</v>
      </c>
      <c r="D37" s="34" t="n">
        <f aca="false">1000000/D18</f>
        <v>181.818181818182</v>
      </c>
      <c r="E37" s="34" t="n">
        <f aca="false">1000000/E18</f>
        <v>90.9090909090909</v>
      </c>
      <c r="F37" s="41" t="n">
        <f aca="false">1000000/F18</f>
        <v>45.4545454545455</v>
      </c>
      <c r="G37" s="41" t="n">
        <f aca="false">1000000/G18</f>
        <v>22.7272727272727</v>
      </c>
      <c r="H37" s="41" t="n">
        <f aca="false">1000000/H18</f>
        <v>11.3636363636364</v>
      </c>
      <c r="I37" s="41" t="n">
        <f aca="false">1000000/I18</f>
        <v>5.68181818181818</v>
      </c>
    </row>
    <row r="38" customFormat="false" ht="12.75" hidden="false" customHeight="false" outlineLevel="0" collapsed="false">
      <c r="A38" s="33" t="n">
        <v>12</v>
      </c>
      <c r="B38" s="34" t="n">
        <f aca="false">1000000/B19</f>
        <v>666.666666666667</v>
      </c>
      <c r="C38" s="34" t="n">
        <f aca="false">1000000/C19</f>
        <v>333.333333333333</v>
      </c>
      <c r="D38" s="34" t="n">
        <f aca="false">1000000/D19</f>
        <v>166.666666666667</v>
      </c>
      <c r="E38" s="34" t="n">
        <f aca="false">1000000/E19</f>
        <v>83.3333333333333</v>
      </c>
      <c r="F38" s="41" t="n">
        <f aca="false">1000000/F19</f>
        <v>41.6666666666667</v>
      </c>
      <c r="G38" s="41" t="n">
        <f aca="false">1000000/G19</f>
        <v>20.8333333333333</v>
      </c>
      <c r="H38" s="41" t="n">
        <f aca="false">1000000/H19</f>
        <v>10.4166666666667</v>
      </c>
      <c r="I38" s="41" t="n">
        <f aca="false">1000000/I19</f>
        <v>5.20833333333333</v>
      </c>
    </row>
    <row r="39" customFormat="false" ht="12.75" hidden="false" customHeight="false" outlineLevel="0" collapsed="false">
      <c r="A39" s="33" t="n">
        <v>13</v>
      </c>
      <c r="B39" s="34" t="n">
        <f aca="false">1000000/B20</f>
        <v>615.384615384615</v>
      </c>
      <c r="C39" s="34" t="n">
        <f aca="false">1000000/C20</f>
        <v>307.692307692308</v>
      </c>
      <c r="D39" s="34" t="n">
        <f aca="false">1000000/D20</f>
        <v>153.846153846154</v>
      </c>
      <c r="E39" s="34" t="n">
        <f aca="false">1000000/E20</f>
        <v>76.9230769230769</v>
      </c>
      <c r="F39" s="41" t="n">
        <f aca="false">1000000/F20</f>
        <v>38.4615384615385</v>
      </c>
      <c r="G39" s="41" t="n">
        <f aca="false">1000000/G20</f>
        <v>19.2307692307692</v>
      </c>
      <c r="H39" s="41" t="n">
        <f aca="false">1000000/H20</f>
        <v>9.61538461538462</v>
      </c>
      <c r="I39" s="41" t="n">
        <f aca="false">1000000/I20</f>
        <v>4.80769230769231</v>
      </c>
    </row>
    <row r="40" customFormat="false" ht="12.75" hidden="false" customHeight="false" outlineLevel="0" collapsed="false">
      <c r="A40" s="33" t="n">
        <v>14</v>
      </c>
      <c r="B40" s="34" t="n">
        <f aca="false">1000000/B21</f>
        <v>571.428571428571</v>
      </c>
      <c r="C40" s="34" t="n">
        <f aca="false">1000000/C21</f>
        <v>285.714285714286</v>
      </c>
      <c r="D40" s="34" t="n">
        <f aca="false">1000000/D21</f>
        <v>142.857142857143</v>
      </c>
      <c r="E40" s="34" t="n">
        <f aca="false">1000000/E21</f>
        <v>71.4285714285714</v>
      </c>
      <c r="F40" s="41" t="n">
        <f aca="false">1000000/F21</f>
        <v>35.7142857142857</v>
      </c>
      <c r="G40" s="41" t="n">
        <f aca="false">1000000/G21</f>
        <v>17.8571428571429</v>
      </c>
      <c r="H40" s="41" t="n">
        <f aca="false">1000000/H21</f>
        <v>8.92857142857143</v>
      </c>
      <c r="I40" s="41" t="n">
        <f aca="false">1000000/I21</f>
        <v>4.46428571428571</v>
      </c>
    </row>
    <row r="41" customFormat="false" ht="12.75" hidden="false" customHeight="false" outlineLevel="0" collapsed="false">
      <c r="A41" s="33" t="n">
        <v>15</v>
      </c>
      <c r="B41" s="34" t="n">
        <f aca="false">1000000/B22</f>
        <v>533.333333333333</v>
      </c>
      <c r="C41" s="34" t="n">
        <f aca="false">1000000/C22</f>
        <v>266.666666666667</v>
      </c>
      <c r="D41" s="34" t="n">
        <f aca="false">1000000/D22</f>
        <v>133.333333333333</v>
      </c>
      <c r="E41" s="34" t="n">
        <f aca="false">1000000/E22</f>
        <v>66.6666666666667</v>
      </c>
      <c r="F41" s="41" t="n">
        <f aca="false">1000000/F22</f>
        <v>33.3333333333333</v>
      </c>
      <c r="G41" s="41" t="n">
        <f aca="false">1000000/G22</f>
        <v>16.6666666666667</v>
      </c>
      <c r="H41" s="41" t="n">
        <f aca="false">1000000/H22</f>
        <v>8.33333333333333</v>
      </c>
      <c r="I41" s="41" t="n">
        <f aca="false">1000000/I22</f>
        <v>4.16666666666667</v>
      </c>
    </row>
    <row r="42" customFormat="false" ht="12.75" hidden="false" customHeight="false" outlineLevel="0" collapsed="false">
      <c r="A42" s="33" t="n">
        <v>16</v>
      </c>
      <c r="B42" s="34" t="n">
        <f aca="false">1000000/B23</f>
        <v>500</v>
      </c>
      <c r="C42" s="34" t="n">
        <f aca="false">1000000/C23</f>
        <v>250</v>
      </c>
      <c r="D42" s="34" t="n">
        <f aca="false">1000000/D23</f>
        <v>125</v>
      </c>
      <c r="E42" s="34" t="n">
        <f aca="false">1000000/E23</f>
        <v>62.5</v>
      </c>
      <c r="F42" s="41" t="n">
        <f aca="false">1000000/F23</f>
        <v>31.25</v>
      </c>
      <c r="G42" s="41" t="n">
        <f aca="false">1000000/G23</f>
        <v>15.625</v>
      </c>
      <c r="H42" s="41" t="n">
        <f aca="false">1000000/H23</f>
        <v>7.8125</v>
      </c>
      <c r="I42" s="41" t="n">
        <f aca="false">1000000/I23</f>
        <v>3.90625</v>
      </c>
    </row>
  </sheetData>
  <mergeCells count="7">
    <mergeCell ref="D2:L2"/>
    <mergeCell ref="D3:L3"/>
    <mergeCell ref="D4:L4"/>
    <mergeCell ref="B7:I7"/>
    <mergeCell ref="L7:S7"/>
    <mergeCell ref="B26:I26"/>
    <mergeCell ref="L26:S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7.89453125" defaultRowHeight="15" zeroHeight="false" outlineLevelRow="0" outlineLevelCol="0"/>
  <cols>
    <col collapsed="false" customWidth="true" hidden="false" outlineLevel="0" max="8" min="1" style="0" width="9.74"/>
  </cols>
  <sheetData>
    <row r="1" customFormat="false" ht="15" hidden="false" customHeight="false" outlineLevel="0" collapsed="false">
      <c r="A1" s="1" t="s">
        <v>245</v>
      </c>
    </row>
    <row r="2" customFormat="false" ht="18" hidden="false" customHeight="false" outlineLevel="0" collapsed="false">
      <c r="A2" s="46" t="s">
        <v>1</v>
      </c>
      <c r="B2" s="3" t="n">
        <v>16000000</v>
      </c>
    </row>
    <row r="3" customFormat="false" ht="15" hidden="false" customHeight="false" outlineLevel="0" collapsed="false">
      <c r="A3" s="46" t="s">
        <v>3</v>
      </c>
      <c r="B3" s="5" t="n">
        <f aca="false">B2/4</f>
        <v>4000000</v>
      </c>
    </row>
    <row r="4" customFormat="false" ht="18" hidden="false" customHeight="false" outlineLevel="0" collapsed="false">
      <c r="A4" s="46" t="s">
        <v>5</v>
      </c>
      <c r="B4" s="5" t="n">
        <f aca="false">1000000/B3</f>
        <v>0.25</v>
      </c>
    </row>
    <row r="5" customFormat="false" ht="25.5" hidden="false" customHeight="false" outlineLevel="0" collapsed="false">
      <c r="A5" s="47" t="s">
        <v>246</v>
      </c>
      <c r="B5" s="48" t="s">
        <v>247</v>
      </c>
      <c r="C5" s="47" t="s">
        <v>246</v>
      </c>
      <c r="D5" s="48" t="s">
        <v>247</v>
      </c>
      <c r="E5" s="47" t="s">
        <v>246</v>
      </c>
      <c r="F5" s="48" t="s">
        <v>247</v>
      </c>
      <c r="G5" s="47" t="s">
        <v>246</v>
      </c>
      <c r="H5" s="48" t="s">
        <v>247</v>
      </c>
    </row>
    <row r="6" customFormat="false" ht="12.8" hidden="false" customHeight="false" outlineLevel="0" collapsed="false">
      <c r="A6" s="49" t="n">
        <v>40</v>
      </c>
      <c r="B6" s="50" t="n">
        <f aca="false">1/A6/2*(CLOCKIN/4)</f>
        <v>50000</v>
      </c>
      <c r="C6" s="49" t="n">
        <v>50</v>
      </c>
      <c r="D6" s="50" t="n">
        <f aca="false">1/C6/2/(4/CLOCKIN)</f>
        <v>40000</v>
      </c>
      <c r="E6" s="49" t="n">
        <v>60</v>
      </c>
      <c r="F6" s="50" t="n">
        <f aca="false">1/E6/2/(4/CLOCKIN)</f>
        <v>33333.3333333333</v>
      </c>
      <c r="G6" s="49" t="n">
        <v>70</v>
      </c>
      <c r="H6" s="50" t="n">
        <f aca="false">1/G6/2/(4/CLOCKIN)</f>
        <v>28571.4285714286</v>
      </c>
    </row>
    <row r="7" customFormat="false" ht="12.8" hidden="false" customHeight="false" outlineLevel="0" collapsed="false">
      <c r="A7" s="49" t="n">
        <v>41</v>
      </c>
      <c r="B7" s="50" t="n">
        <f aca="false">1/A7/2/(4/CLOCKIN)</f>
        <v>48780.4878048781</v>
      </c>
      <c r="C7" s="49" t="n">
        <v>51</v>
      </c>
      <c r="D7" s="50" t="n">
        <f aca="false">1/C7/2/(4/CLOCKIN)</f>
        <v>39215.6862745098</v>
      </c>
      <c r="E7" s="49" t="n">
        <v>61</v>
      </c>
      <c r="F7" s="50" t="n">
        <f aca="false">1/E7/2/(4/CLOCKIN)</f>
        <v>32786.8852459016</v>
      </c>
      <c r="G7" s="49" t="n">
        <v>71</v>
      </c>
      <c r="H7" s="50" t="n">
        <f aca="false">1/G7/2/(4/CLOCKIN)</f>
        <v>28169.014084507</v>
      </c>
    </row>
    <row r="8" customFormat="false" ht="12.8" hidden="false" customHeight="false" outlineLevel="0" collapsed="false">
      <c r="A8" s="49" t="n">
        <v>42</v>
      </c>
      <c r="B8" s="50" t="n">
        <f aca="false">1/A8/2/(4/CLOCKIN)</f>
        <v>47619.0476190476</v>
      </c>
      <c r="C8" s="49" t="n">
        <v>52</v>
      </c>
      <c r="D8" s="50" t="n">
        <f aca="false">1/C8/2/(4/CLOCKIN)</f>
        <v>38461.5384615385</v>
      </c>
      <c r="E8" s="49" t="n">
        <v>62</v>
      </c>
      <c r="F8" s="50" t="n">
        <f aca="false">1/E8/2/(4/CLOCKIN)</f>
        <v>32258.064516129</v>
      </c>
      <c r="G8" s="49" t="n">
        <v>72</v>
      </c>
      <c r="H8" s="50" t="n">
        <f aca="false">1/G8/2/(4/CLOCKIN)</f>
        <v>27777.7777777778</v>
      </c>
    </row>
    <row r="9" customFormat="false" ht="12.8" hidden="false" customHeight="false" outlineLevel="0" collapsed="false">
      <c r="A9" s="49" t="n">
        <v>43</v>
      </c>
      <c r="B9" s="50" t="n">
        <f aca="false">1/A9/2/(4/CLOCKIN)</f>
        <v>46511.6279069768</v>
      </c>
      <c r="C9" s="49" t="n">
        <v>53</v>
      </c>
      <c r="D9" s="50" t="n">
        <f aca="false">1/C9/2/(4/CLOCKIN)</f>
        <v>37735.8490566038</v>
      </c>
      <c r="E9" s="49" t="n">
        <v>63</v>
      </c>
      <c r="F9" s="50" t="n">
        <f aca="false">1/E9/2/(4/CLOCKIN)</f>
        <v>31746.0317460317</v>
      </c>
      <c r="G9" s="49" t="n">
        <v>73</v>
      </c>
      <c r="H9" s="50" t="n">
        <f aca="false">1/G9/2/(4/CLOCKIN)</f>
        <v>27397.2602739726</v>
      </c>
    </row>
    <row r="10" customFormat="false" ht="12.8" hidden="false" customHeight="false" outlineLevel="0" collapsed="false">
      <c r="A10" s="49" t="n">
        <v>44</v>
      </c>
      <c r="B10" s="50" t="n">
        <f aca="false">1/A10/2/(4/CLOCKIN)</f>
        <v>45454.5454545455</v>
      </c>
      <c r="C10" s="49" t="n">
        <v>54</v>
      </c>
      <c r="D10" s="50" t="n">
        <f aca="false">1/C10/2/(4/CLOCKIN)</f>
        <v>37037.037037037</v>
      </c>
      <c r="E10" s="49" t="n">
        <v>64</v>
      </c>
      <c r="F10" s="50" t="n">
        <f aca="false">1/E10/2/(4/CLOCKIN)</f>
        <v>31250</v>
      </c>
      <c r="G10" s="49" t="n">
        <v>74</v>
      </c>
      <c r="H10" s="50" t="n">
        <f aca="false">1/G10/2/(4/CLOCKIN)</f>
        <v>27027.027027027</v>
      </c>
    </row>
    <row r="11" customFormat="false" ht="12.8" hidden="false" customHeight="false" outlineLevel="0" collapsed="false">
      <c r="A11" s="49" t="n">
        <v>45</v>
      </c>
      <c r="B11" s="50" t="n">
        <f aca="false">1/A11/2/(4/CLOCKIN)</f>
        <v>44444.4444444444</v>
      </c>
      <c r="C11" s="49" t="n">
        <v>55</v>
      </c>
      <c r="D11" s="50" t="n">
        <f aca="false">1/C11/2/(4/CLOCKIN)</f>
        <v>36363.6363636364</v>
      </c>
      <c r="E11" s="49" t="n">
        <v>65</v>
      </c>
      <c r="F11" s="50" t="n">
        <f aca="false">1/E11/2/(4/CLOCKIN)</f>
        <v>30769.2307692308</v>
      </c>
      <c r="G11" s="49" t="n">
        <v>75</v>
      </c>
      <c r="H11" s="50" t="n">
        <f aca="false">1/G11/2/(4/CLOCKIN)</f>
        <v>26666.6666666667</v>
      </c>
    </row>
    <row r="12" customFormat="false" ht="12.8" hidden="false" customHeight="false" outlineLevel="0" collapsed="false">
      <c r="A12" s="49" t="n">
        <v>46</v>
      </c>
      <c r="B12" s="50" t="n">
        <f aca="false">1/A12/2/(4/CLOCKIN)</f>
        <v>43478.2608695652</v>
      </c>
      <c r="C12" s="49" t="n">
        <v>56</v>
      </c>
      <c r="D12" s="50" t="n">
        <f aca="false">1/C12/2/(4/CLOCKIN)</f>
        <v>35714.2857142857</v>
      </c>
      <c r="E12" s="49" t="n">
        <v>66</v>
      </c>
      <c r="F12" s="50" t="n">
        <f aca="false">1/E12/2/(4/CLOCKIN)</f>
        <v>30303.0303030303</v>
      </c>
      <c r="G12" s="49" t="n">
        <v>76</v>
      </c>
      <c r="H12" s="50" t="n">
        <f aca="false">1/G12/2/(4/CLOCKIN)</f>
        <v>26315.7894736842</v>
      </c>
    </row>
    <row r="13" customFormat="false" ht="12.8" hidden="false" customHeight="false" outlineLevel="0" collapsed="false">
      <c r="A13" s="49" t="n">
        <v>47</v>
      </c>
      <c r="B13" s="50" t="n">
        <f aca="false">1/A13/2/(4/CLOCKIN)</f>
        <v>42553.1914893617</v>
      </c>
      <c r="C13" s="49" t="n">
        <v>57</v>
      </c>
      <c r="D13" s="50" t="n">
        <f aca="false">1/C13/2/(4/CLOCKIN)</f>
        <v>35087.7192982456</v>
      </c>
      <c r="E13" s="49" t="n">
        <v>67</v>
      </c>
      <c r="F13" s="50" t="n">
        <f aca="false">1/E13/2/(4/CLOCKIN)</f>
        <v>29850.7462686567</v>
      </c>
      <c r="G13" s="49" t="n">
        <v>77</v>
      </c>
      <c r="H13" s="50" t="n">
        <f aca="false">1/G13/2/(4/CLOCKIN)</f>
        <v>25974.025974026</v>
      </c>
    </row>
    <row r="14" customFormat="false" ht="12.8" hidden="false" customHeight="false" outlineLevel="0" collapsed="false">
      <c r="A14" s="49" t="n">
        <v>48</v>
      </c>
      <c r="B14" s="50" t="n">
        <f aca="false">1/A14/2/(4/CLOCKIN)</f>
        <v>41666.6666666667</v>
      </c>
      <c r="C14" s="49" t="n">
        <v>58</v>
      </c>
      <c r="D14" s="50" t="n">
        <f aca="false">1/C14/2/(4/CLOCKIN)</f>
        <v>34482.7586206897</v>
      </c>
      <c r="E14" s="49" t="n">
        <v>68</v>
      </c>
      <c r="F14" s="50" t="n">
        <f aca="false">1/E14/2/(4/CLOCKIN)</f>
        <v>29411.7647058824</v>
      </c>
      <c r="G14" s="49" t="n">
        <v>78</v>
      </c>
      <c r="H14" s="50" t="n">
        <f aca="false">1/G14/2/(4/CLOCKIN)</f>
        <v>25641.0256410256</v>
      </c>
    </row>
    <row r="15" customFormat="false" ht="12.8" hidden="false" customHeight="false" outlineLevel="0" collapsed="false">
      <c r="A15" s="49" t="n">
        <v>49</v>
      </c>
      <c r="B15" s="50" t="n">
        <f aca="false">1/A15/2/(4/CLOCKIN)</f>
        <v>40816.3265306122</v>
      </c>
      <c r="C15" s="49" t="n">
        <v>59</v>
      </c>
      <c r="D15" s="50" t="n">
        <f aca="false">1/C15/2/(4/CLOCKIN)</f>
        <v>33898.3050847458</v>
      </c>
      <c r="E15" s="49" t="n">
        <v>69</v>
      </c>
      <c r="F15" s="50" t="n">
        <f aca="false">1/E15/2/(4/CLOCKIN)</f>
        <v>28985.5072463768</v>
      </c>
      <c r="G15" s="49" t="n">
        <v>79</v>
      </c>
      <c r="H15" s="50" t="n">
        <f aca="false">1/G15/2/(4/CLOCKIN)</f>
        <v>25316.4556962025</v>
      </c>
    </row>
    <row r="16" customFormat="false" ht="15" hidden="false" customHeight="false" outlineLevel="0" collapsed="false">
      <c r="B16" s="51"/>
    </row>
    <row r="17" customFormat="false" ht="15" hidden="false" customHeight="false" outlineLevel="0" collapsed="false">
      <c r="B17" s="51"/>
    </row>
    <row r="18" customFormat="false" ht="15" hidden="false" customHeight="false" outlineLevel="0" collapsed="false">
      <c r="B18" s="51"/>
    </row>
    <row r="19" customFormat="false" ht="15" hidden="false" customHeight="false" outlineLevel="0" collapsed="false">
      <c r="B19" s="51"/>
    </row>
    <row r="20" customFormat="false" ht="15" hidden="false" customHeight="false" outlineLevel="0" collapsed="false">
      <c r="B20" s="51"/>
    </row>
    <row r="21" customFormat="false" ht="15" hidden="false" customHeight="false" outlineLevel="0" collapsed="false">
      <c r="B21" s="51"/>
    </row>
    <row r="22" customFormat="false" ht="15" hidden="false" customHeight="false" outlineLevel="0" collapsed="false">
      <c r="B22" s="51"/>
    </row>
    <row r="23" customFormat="false" ht="15" hidden="false" customHeight="false" outlineLevel="0" collapsed="false">
      <c r="B23" s="51"/>
    </row>
    <row r="24" customFormat="false" ht="15" hidden="false" customHeight="false" outlineLevel="0" collapsed="false">
      <c r="B24" s="51"/>
    </row>
    <row r="25" customFormat="false" ht="15" hidden="false" customHeight="false" outlineLevel="0" collapsed="false">
      <c r="B25" s="51"/>
    </row>
    <row r="26" customFormat="false" ht="15" hidden="false" customHeight="false" outlineLevel="0" collapsed="false">
      <c r="B26" s="52"/>
    </row>
    <row r="27" customFormat="false" ht="15" hidden="false" customHeight="false" outlineLevel="0" collapsed="false">
      <c r="B27" s="52"/>
    </row>
    <row r="28" customFormat="false" ht="15" hidden="false" customHeight="false" outlineLevel="0" collapsed="false">
      <c r="B28" s="52"/>
    </row>
    <row r="29" customFormat="false" ht="15" hidden="false" customHeight="false" outlineLevel="0" collapsed="false">
      <c r="B29" s="52"/>
    </row>
    <row r="30" customFormat="false" ht="15" hidden="false" customHeight="false" outlineLevel="0" collapsed="false">
      <c r="B30" s="52"/>
    </row>
    <row r="31" customFormat="false" ht="15" hidden="false" customHeight="false" outlineLevel="0" collapsed="false">
      <c r="B31" s="52"/>
    </row>
    <row r="32" customFormat="false" ht="15" hidden="false" customHeight="false" outlineLevel="0" collapsed="false">
      <c r="B32" s="52"/>
    </row>
    <row r="33" customFormat="false" ht="15" hidden="false" customHeight="false" outlineLevel="0" collapsed="false">
      <c r="B33" s="52"/>
    </row>
    <row r="34" customFormat="false" ht="15" hidden="false" customHeight="false" outlineLevel="0" collapsed="false">
      <c r="B34" s="52"/>
    </row>
    <row r="35" customFormat="false" ht="15" hidden="false" customHeight="false" outlineLevel="0" collapsed="false">
      <c r="B35" s="52"/>
    </row>
    <row r="36" customFormat="false" ht="15" hidden="false" customHeight="false" outlineLevel="0" collapsed="false">
      <c r="B36" s="52"/>
    </row>
    <row r="37" customFormat="false" ht="15" hidden="false" customHeight="false" outlineLevel="0" collapsed="false">
      <c r="B37" s="52"/>
    </row>
    <row r="38" customFormat="false" ht="15" hidden="false" customHeight="false" outlineLevel="0" collapsed="false">
      <c r="B38" s="52"/>
    </row>
    <row r="39" customFormat="false" ht="15" hidden="false" customHeight="false" outlineLevel="0" collapsed="false">
      <c r="B39" s="52"/>
    </row>
    <row r="40" customFormat="false" ht="15" hidden="false" customHeight="false" outlineLevel="0" collapsed="false">
      <c r="B40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2009-12-18T12:09:38Z</dcterms:created>
  <dc:creator> Ivan Cenov</dc:creator>
  <dc:description/>
  <dc:language>ja-JP</dc:language>
  <cp:lastModifiedBy/>
  <cp:lastPrinted>2018-07-27T14:41:41Z</cp:lastPrinted>
  <dcterms:modified xsi:type="dcterms:W3CDTF">2024-02-07T10:47:21Z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