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2" i="2"/>
  <c r="Q12" i="1"/>
  <c r="Q6" i="2" l="1"/>
  <c r="D11"/>
  <c r="Q13"/>
  <c r="R13" s="1"/>
  <c r="R12"/>
  <c r="Q11"/>
  <c r="R11" s="1"/>
  <c r="R8"/>
  <c r="Q8"/>
  <c r="R6"/>
  <c r="R4"/>
  <c r="Q4"/>
  <c r="P4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9" i="1"/>
  <c r="Q4" s="1"/>
  <c r="D9" i="2"/>
  <c r="Q8" i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R4"/>
  <c r="D11" s="1"/>
  <c r="Q7" i="2" l="1"/>
  <c r="R7" s="1"/>
  <c r="Q9"/>
  <c r="R9" s="1"/>
  <c r="Q10"/>
  <c r="R10" s="1"/>
  <c r="Q13" i="1"/>
  <c r="R13" s="1"/>
  <c r="Q6"/>
  <c r="R6" s="1"/>
  <c r="Q11"/>
  <c r="R8"/>
  <c r="R11"/>
  <c r="Q9"/>
  <c r="R9" s="1"/>
  <c r="Q7"/>
  <c r="R12"/>
  <c r="P4" l="1"/>
  <c r="R7"/>
  <c r="Q10"/>
  <c r="R10" s="1"/>
</calcChain>
</file>

<file path=xl/sharedStrings.xml><?xml version="1.0" encoding="utf-8"?>
<sst xmlns="http://schemas.openxmlformats.org/spreadsheetml/2006/main" count="130" uniqueCount="63">
  <si>
    <t>Holidays</t>
  </si>
  <si>
    <t>Block</t>
  </si>
  <si>
    <t>Period</t>
  </si>
  <si>
    <t>Class 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</si>
  <si>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</si>
  <si>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</si>
  <si>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</si>
  <si>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</si>
  <si>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</si>
  <si>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</si>
  <si>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</si>
  <si>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</si>
  <si>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</si>
  <si>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</si>
  <si>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</si>
  <si>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</si>
  <si>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</si>
  <si>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</si>
  <si>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</si>
  <si>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</si>
  <si>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</si>
  <si>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</si>
  <si>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</si>
  <si>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</si>
  <si>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</si>
  <si>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</si>
  <si>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</si>
  <si>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</si>
  <si>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</si>
  <si>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</si>
  <si>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1. Fill out your course names in Fig. 1 (Leave Period 8 as "Free")</t>
  </si>
  <si>
    <t>3. Read the results off the "Result" chart</t>
  </si>
  <si>
    <t>Instructions</t>
  </si>
  <si>
    <t>2. Fill out your rotational schedule in Fig. 2 (Using 8 as a Free period)</t>
  </si>
  <si>
    <t>3. Make sure all the holidays are correctly marked in Fig.3</t>
  </si>
  <si>
    <t>2. Enter the date for the desired schedule in Fig. 4</t>
  </si>
  <si>
    <t>Date to Schedule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</si>
  <si>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</t>
    </r>
  </si>
  <si>
    <r>
      <t xml:space="preserve">NOT the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3" tint="0.3999755851924192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Areas</t>
    </r>
  </si>
  <si>
    <t>Disclaimers</t>
  </si>
  <si>
    <t>1. This calculates your schedule on the assumption that it is always rolling from the PAD, except for weekends and holidays.</t>
  </si>
  <si>
    <t xml:space="preserve">4. Enter date of a Past A Day of Sem I in Fig.4 (e.g 8/15/2013) </t>
  </si>
  <si>
    <t>2. All the break / holiday dates from the Calendar have been added, except for wms exam days. This Scheduler works only for Semester I.</t>
  </si>
  <si>
    <t>1. Use the LATEST A day (before Date to Schedule)</t>
  </si>
  <si>
    <t>WMS Scheduler I</t>
  </si>
  <si>
    <t>WMS Scheduler II</t>
  </si>
  <si>
    <t xml:space="preserve">4. Enter date of a Past A Day of Sem II in Fig.4 (e.g 1/6/2013) </t>
  </si>
  <si>
    <t>2. All the break / holiday dates from the Calendar have been added, except for wms exam days. This Scheduler works only for Semester II.</t>
  </si>
  <si>
    <t>Office Hours</t>
  </si>
  <si>
    <t>Break</t>
  </si>
  <si>
    <t>ARTS/ADV</t>
  </si>
  <si>
    <t>Assembly</t>
  </si>
  <si>
    <t>FAC PLC</t>
  </si>
  <si>
    <t>FAC MTGS</t>
  </si>
  <si>
    <t>ADV</t>
  </si>
  <si>
    <t>M</t>
  </si>
  <si>
    <t>W</t>
  </si>
  <si>
    <t>Th</t>
  </si>
  <si>
    <t>Tu</t>
  </si>
  <si>
    <t>Weekly Interjections</t>
  </si>
  <si>
    <t>Day Number</t>
  </si>
  <si>
    <t>Empty</t>
  </si>
  <si>
    <t>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</si>
</sst>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3" borderId="35" xfId="0" applyFill="1" applyBorder="1" applyAlignment="1" applyProtection="1">
      <alignment horizontal="center"/>
      <protection locked="0"/>
    </xf>
    <xf numFmtId="14" fontId="0" fillId="3" borderId="29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35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14" fontId="1" fillId="2" borderId="15" xfId="0" applyNumberFormat="1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4" borderId="19" xfId="0" applyFont="1" applyFill="1" applyBorder="1" applyAlignment="1" applyProtection="1">
      <alignment horizontal="center"/>
    </xf>
    <xf numFmtId="0" fontId="1" fillId="4" borderId="20" xfId="0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2" borderId="2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4" borderId="23" xfId="0" applyFill="1" applyBorder="1" applyAlignment="1" applyProtection="1">
      <alignment wrapText="1"/>
    </xf>
    <xf numFmtId="0" fontId="1" fillId="2" borderId="30" xfId="0" applyFont="1" applyFill="1" applyBorder="1" applyAlignment="1" applyProtection="1">
      <alignment horizontal="center"/>
    </xf>
    <xf numFmtId="0" fontId="0" fillId="4" borderId="27" xfId="0" applyFill="1" applyBorder="1" applyAlignment="1" applyProtection="1">
      <alignment wrapText="1"/>
    </xf>
    <xf numFmtId="0" fontId="0" fillId="2" borderId="6" xfId="0" applyFill="1" applyBorder="1" applyAlignment="1" applyProtection="1">
      <alignment horizontal="center"/>
    </xf>
    <xf numFmtId="2" fontId="0" fillId="2" borderId="16" xfId="0" applyNumberFormat="1" applyFill="1" applyBorder="1" applyAlignment="1" applyProtection="1">
      <alignment horizontal="center"/>
    </xf>
    <xf numFmtId="0" fontId="0" fillId="4" borderId="21" xfId="0" applyFill="1" applyBorder="1" applyAlignment="1" applyProtection="1">
      <alignment horizontal="center"/>
    </xf>
    <xf numFmtId="0" fontId="0" fillId="4" borderId="22" xfId="0" applyFill="1" applyBorder="1" applyProtection="1"/>
    <xf numFmtId="0" fontId="0" fillId="4" borderId="6" xfId="0" applyFill="1" applyBorder="1" applyAlignment="1" applyProtection="1">
      <alignment horizontal="center"/>
    </xf>
    <xf numFmtId="0" fontId="0" fillId="4" borderId="8" xfId="0" applyFill="1" applyBorder="1" applyProtection="1"/>
    <xf numFmtId="0" fontId="1" fillId="2" borderId="26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4" borderId="23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1" fillId="5" borderId="17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center"/>
    </xf>
    <xf numFmtId="0" fontId="1" fillId="5" borderId="9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0" fillId="4" borderId="24" xfId="0" applyFill="1" applyBorder="1" applyAlignment="1" applyProtection="1">
      <alignment wrapText="1"/>
    </xf>
    <xf numFmtId="0" fontId="0" fillId="4" borderId="26" xfId="0" applyFill="1" applyBorder="1" applyAlignment="1" applyProtection="1">
      <alignment wrapText="1"/>
    </xf>
    <xf numFmtId="0" fontId="0" fillId="4" borderId="9" xfId="0" applyFill="1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4" borderId="36" xfId="0" applyFill="1" applyBorder="1" applyAlignment="1" applyProtection="1">
      <alignment wrapText="1"/>
    </xf>
    <xf numFmtId="0" fontId="0" fillId="4" borderId="37" xfId="0" applyFill="1" applyBorder="1" applyAlignment="1" applyProtection="1">
      <alignment wrapText="1"/>
    </xf>
    <xf numFmtId="0" fontId="0" fillId="4" borderId="11" xfId="0" applyFill="1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4" borderId="13" xfId="0" applyFill="1" applyBorder="1" applyAlignment="1" applyProtection="1">
      <alignment wrapText="1"/>
    </xf>
    <xf numFmtId="0" fontId="0" fillId="4" borderId="14" xfId="0" applyFill="1" applyBorder="1" applyAlignment="1" applyProtection="1">
      <alignment wrapText="1"/>
    </xf>
    <xf numFmtId="0" fontId="0" fillId="4" borderId="23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0" fillId="4" borderId="25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/>
    <xf numFmtId="0" fontId="1" fillId="2" borderId="20" xfId="0" applyFont="1" applyFill="1" applyBorder="1" applyAlignment="1" applyProtection="1"/>
    <xf numFmtId="0" fontId="0" fillId="3" borderId="22" xfId="0" applyFill="1" applyBorder="1" applyAlignment="1" applyProtection="1">
      <protection locked="0"/>
    </xf>
    <xf numFmtId="0" fontId="0" fillId="2" borderId="8" xfId="0" applyFill="1" applyBorder="1" applyAlignment="1" applyProtection="1"/>
    <xf numFmtId="0" fontId="1" fillId="2" borderId="31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0" fillId="2" borderId="23" xfId="0" applyFill="1" applyBorder="1" applyAlignment="1" applyProtection="1"/>
    <xf numFmtId="0" fontId="0" fillId="2" borderId="22" xfId="0" applyFill="1" applyBorder="1" applyAlignment="1" applyProtection="1"/>
    <xf numFmtId="14" fontId="1" fillId="0" borderId="0" xfId="0" applyNumberFormat="1" applyFont="1" applyFill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6" borderId="32" xfId="0" applyFont="1" applyFill="1" applyBorder="1" applyAlignment="1" applyProtection="1">
      <alignment horizontal="center"/>
    </xf>
    <xf numFmtId="2" fontId="0" fillId="6" borderId="33" xfId="0" applyNumberFormat="1" applyFill="1" applyBorder="1" applyAlignment="1" applyProtection="1">
      <alignment horizontal="center"/>
    </xf>
    <xf numFmtId="14" fontId="0" fillId="6" borderId="34" xfId="0" applyNumberFormat="1" applyFill="1" applyBorder="1" applyAlignment="1" applyProtection="1">
      <alignment horizontal="left"/>
    </xf>
    <xf numFmtId="0" fontId="1" fillId="6" borderId="19" xfId="0" applyFont="1" applyFill="1" applyBorder="1" applyAlignment="1" applyProtection="1">
      <alignment horizontal="center"/>
    </xf>
    <xf numFmtId="0" fontId="1" fillId="6" borderId="31" xfId="0" applyFont="1" applyFill="1" applyBorder="1" applyAlignment="1" applyProtection="1">
      <alignment horizontal="center"/>
    </xf>
    <xf numFmtId="0" fontId="1" fillId="6" borderId="20" xfId="0" applyFont="1" applyFill="1" applyBorder="1" applyProtection="1"/>
    <xf numFmtId="0" fontId="0" fillId="6" borderId="2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2" xfId="0" applyFill="1" applyBorder="1" applyProtection="1"/>
    <xf numFmtId="0" fontId="0" fillId="2" borderId="1" xfId="0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left"/>
    </xf>
    <xf numFmtId="1" fontId="6" fillId="4" borderId="1" xfId="0" applyNumberFormat="1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4" borderId="7" xfId="0" applyFont="1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2" fontId="0" fillId="2" borderId="38" xfId="0" applyNumberFormat="1" applyFill="1" applyBorder="1" applyAlignment="1" applyProtection="1">
      <alignment horizontal="center"/>
    </xf>
    <xf numFmtId="0" fontId="2" fillId="0" borderId="0" xfId="0" applyFont="1" applyFill="1" applyBorder="1" applyProtection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U106"/>
  <sheetViews>
    <sheetView tabSelected="1" workbookViewId="0">
      <selection activeCell="D1" sqref="D1"/>
    </sheetView>
  </sheetViews>
  <sheetFormatPr defaultRowHeight="15"/>
  <cols>
    <col min="1" max="1" width="3" style="10" customWidth="1"/>
    <col min="2" max="2" width="18" style="10" customWidth="1"/>
    <col min="3" max="3" width="3.7109375" style="10" customWidth="1"/>
    <col min="4" max="4" width="16.28515625" style="10" customWidth="1"/>
    <col min="5" max="5" width="12.85546875" style="10" customWidth="1"/>
    <col min="6" max="6" width="3.85546875" style="10" customWidth="1"/>
    <col min="7" max="7" width="6" style="10" customWidth="1"/>
    <col min="8" max="14" width="2.7109375" style="10" customWidth="1"/>
    <col min="15" max="15" width="4.28515625" style="10" customWidth="1"/>
    <col min="16" max="16" width="6.42578125" style="10" customWidth="1"/>
    <col min="17" max="17" width="12.28515625" style="10" customWidth="1"/>
    <col min="18" max="18" width="13.42578125" style="10" customWidth="1"/>
    <col min="19" max="19" width="4.140625" style="10" customWidth="1"/>
    <col min="20" max="20" width="31.42578125" style="10" customWidth="1"/>
    <col min="21" max="21" width="26.140625" style="10" customWidth="1"/>
    <col min="22" max="16384" width="9.140625" style="10"/>
  </cols>
  <sheetData>
    <row r="1" spans="2:21">
      <c r="B1" s="9" t="s">
        <v>44</v>
      </c>
      <c r="C1" s="9"/>
      <c r="D1" s="9" t="s">
        <v>22</v>
      </c>
      <c r="E1" s="9"/>
    </row>
    <row r="2" spans="2:21" ht="15.75" thickBot="1"/>
    <row r="3" spans="2:21" ht="15.75" thickBot="1">
      <c r="B3" s="11" t="s">
        <v>25</v>
      </c>
      <c r="D3" s="12" t="s">
        <v>26</v>
      </c>
      <c r="E3" s="37"/>
      <c r="G3" s="43" t="s">
        <v>24</v>
      </c>
      <c r="H3" s="44"/>
      <c r="I3" s="44"/>
      <c r="J3" s="44"/>
      <c r="K3" s="44"/>
      <c r="L3" s="44"/>
      <c r="M3" s="44"/>
      <c r="N3" s="45"/>
      <c r="P3" s="43" t="s">
        <v>27</v>
      </c>
      <c r="Q3" s="44"/>
      <c r="R3" s="45"/>
      <c r="T3" s="46" t="s">
        <v>32</v>
      </c>
      <c r="U3" s="47"/>
    </row>
    <row r="4" spans="2:21" ht="15.75" thickBot="1">
      <c r="B4" s="13" t="s">
        <v>0</v>
      </c>
      <c r="D4" s="14" t="s">
        <v>12</v>
      </c>
      <c r="E4" s="72"/>
      <c r="G4" s="33" t="s">
        <v>1</v>
      </c>
      <c r="H4" s="16" t="s">
        <v>17</v>
      </c>
      <c r="I4" s="16" t="s">
        <v>14</v>
      </c>
      <c r="J4" s="16" t="s">
        <v>18</v>
      </c>
      <c r="K4" s="16" t="s">
        <v>19</v>
      </c>
      <c r="L4" s="16" t="s">
        <v>20</v>
      </c>
      <c r="M4" s="16" t="s">
        <v>15</v>
      </c>
      <c r="N4" s="17" t="s">
        <v>21</v>
      </c>
      <c r="P4" s="76" t="str">
        <f>INDEX(H4:N4, 1, Q4)</f>
        <v>A</v>
      </c>
      <c r="Q4" s="77">
        <f>MOD(D9, 7)+1</f>
        <v>1</v>
      </c>
      <c r="R4" s="78">
        <f>D7</f>
        <v>41512</v>
      </c>
      <c r="S4" s="18"/>
      <c r="T4" s="19" t="s">
        <v>28</v>
      </c>
      <c r="U4" s="20" t="s">
        <v>29</v>
      </c>
    </row>
    <row r="5" spans="2:21">
      <c r="B5" s="7">
        <v>41459</v>
      </c>
      <c r="D5" s="2">
        <v>41501</v>
      </c>
      <c r="E5" s="73"/>
      <c r="F5" s="21"/>
      <c r="G5" s="22">
        <v>1</v>
      </c>
      <c r="H5" s="3">
        <v>1</v>
      </c>
      <c r="I5" s="3">
        <v>5</v>
      </c>
      <c r="J5" s="3">
        <v>2</v>
      </c>
      <c r="K5" s="3">
        <v>6</v>
      </c>
      <c r="L5" s="3">
        <v>3</v>
      </c>
      <c r="M5" s="3">
        <v>8</v>
      </c>
      <c r="N5" s="4">
        <v>4</v>
      </c>
      <c r="P5" s="79" t="s">
        <v>1</v>
      </c>
      <c r="Q5" s="80" t="s">
        <v>2</v>
      </c>
      <c r="R5" s="81" t="s">
        <v>5</v>
      </c>
      <c r="S5" s="23"/>
      <c r="T5" s="48" t="s">
        <v>30</v>
      </c>
      <c r="U5" s="24" t="s">
        <v>37</v>
      </c>
    </row>
    <row r="6" spans="2:21">
      <c r="B6" s="7">
        <v>41519</v>
      </c>
      <c r="D6" s="25" t="s">
        <v>36</v>
      </c>
      <c r="E6" s="37"/>
      <c r="G6" s="22">
        <v>2</v>
      </c>
      <c r="H6" s="3">
        <v>2</v>
      </c>
      <c r="I6" s="3">
        <v>6</v>
      </c>
      <c r="J6" s="3">
        <v>3</v>
      </c>
      <c r="K6" s="3">
        <v>7</v>
      </c>
      <c r="L6" s="3">
        <v>4</v>
      </c>
      <c r="M6" s="3">
        <v>1</v>
      </c>
      <c r="N6" s="4">
        <v>5</v>
      </c>
      <c r="P6" s="29">
        <v>0.5</v>
      </c>
      <c r="Q6" s="87">
        <f>INDEX(H12:N15, 1, D11)</f>
        <v>9</v>
      </c>
      <c r="R6" s="30" t="str">
        <f>INDEX(E15:E30, Q6+1, 1)</f>
        <v>Office Hours</v>
      </c>
      <c r="S6" s="23"/>
      <c r="T6" s="49"/>
      <c r="U6" s="26" t="s">
        <v>38</v>
      </c>
    </row>
    <row r="7" spans="2:21">
      <c r="B7" s="7">
        <v>41561</v>
      </c>
      <c r="D7" s="2">
        <v>41512</v>
      </c>
      <c r="E7" s="73"/>
      <c r="G7" s="22">
        <v>3</v>
      </c>
      <c r="H7" s="3">
        <v>3</v>
      </c>
      <c r="I7" s="3">
        <v>8</v>
      </c>
      <c r="J7" s="3">
        <v>4</v>
      </c>
      <c r="K7" s="3">
        <v>1</v>
      </c>
      <c r="L7" s="3">
        <v>5</v>
      </c>
      <c r="M7" s="3">
        <v>2</v>
      </c>
      <c r="N7" s="4">
        <v>6</v>
      </c>
      <c r="P7" s="82">
        <v>1</v>
      </c>
      <c r="Q7" s="83">
        <f>INDEX(H5:N8,P7, Q4)</f>
        <v>1</v>
      </c>
      <c r="R7" s="84" t="str">
        <f>INDEX(E16:E23, Q7, 1)</f>
        <v>History</v>
      </c>
      <c r="S7" s="23"/>
      <c r="T7" s="48" t="s">
        <v>33</v>
      </c>
      <c r="U7" s="58" t="s">
        <v>43</v>
      </c>
    </row>
    <row r="8" spans="2:21" ht="15.75" thickBot="1">
      <c r="B8" s="7">
        <v>41563</v>
      </c>
      <c r="D8" s="25" t="s">
        <v>13</v>
      </c>
      <c r="E8" s="37"/>
      <c r="G8" s="27">
        <v>4</v>
      </c>
      <c r="H8" s="5">
        <v>4</v>
      </c>
      <c r="I8" s="5">
        <v>1</v>
      </c>
      <c r="J8" s="5">
        <v>5</v>
      </c>
      <c r="K8" s="5">
        <v>2</v>
      </c>
      <c r="L8" s="5">
        <v>6</v>
      </c>
      <c r="M8" s="5">
        <v>3</v>
      </c>
      <c r="N8" s="6">
        <v>7</v>
      </c>
      <c r="P8" s="29">
        <v>1.5</v>
      </c>
      <c r="Q8" s="88">
        <f>INDEX(H12:N15, 2, D11)</f>
        <v>10</v>
      </c>
      <c r="R8" s="30" t="str">
        <f>INDEX(E15:E30, Q8+1, 1)</f>
        <v>Break</v>
      </c>
      <c r="T8" s="49"/>
      <c r="U8" s="59"/>
    </row>
    <row r="9" spans="2:21" ht="15.75" thickBot="1">
      <c r="B9" s="7">
        <v>41565</v>
      </c>
      <c r="D9" s="93">
        <f>MAX(NETWORKDAYS(D5, D7,B5:B106)-1, 0)</f>
        <v>7</v>
      </c>
      <c r="E9" s="35"/>
      <c r="P9" s="82">
        <v>2</v>
      </c>
      <c r="Q9" s="83">
        <f>INDEX(H5:N8,P9, Q4)</f>
        <v>2</v>
      </c>
      <c r="R9" s="84" t="str">
        <f>INDEX(E16:E23, Q9, 1)</f>
        <v>Math</v>
      </c>
      <c r="T9" s="48" t="s">
        <v>34</v>
      </c>
      <c r="U9" s="58" t="s">
        <v>35</v>
      </c>
    </row>
    <row r="10" spans="2:21" ht="15.75" thickBot="1">
      <c r="B10" s="7">
        <v>41575</v>
      </c>
      <c r="D10" s="25" t="s">
        <v>60</v>
      </c>
      <c r="G10" s="43" t="s">
        <v>59</v>
      </c>
      <c r="H10" s="44"/>
      <c r="I10" s="44"/>
      <c r="J10" s="44"/>
      <c r="K10" s="44"/>
      <c r="L10" s="44"/>
      <c r="M10" s="44"/>
      <c r="N10" s="45"/>
      <c r="P10" s="82">
        <v>3</v>
      </c>
      <c r="Q10" s="83">
        <f>INDEX(H5:N8,P10, Q4)</f>
        <v>3</v>
      </c>
      <c r="R10" s="84" t="str">
        <f>INDEX(E16:E23, Q10, 1)</f>
        <v>Physics</v>
      </c>
      <c r="T10" s="49"/>
      <c r="U10" s="59"/>
    </row>
    <row r="11" spans="2:21" ht="15.75" thickBot="1">
      <c r="B11" s="7">
        <v>41603</v>
      </c>
      <c r="D11" s="28">
        <f>WEEKDAY(R4)</f>
        <v>2</v>
      </c>
      <c r="G11" s="15" t="s">
        <v>1</v>
      </c>
      <c r="H11" s="68" t="s">
        <v>62</v>
      </c>
      <c r="I11" s="68" t="s">
        <v>55</v>
      </c>
      <c r="J11" s="68" t="s">
        <v>58</v>
      </c>
      <c r="K11" s="68" t="s">
        <v>56</v>
      </c>
      <c r="L11" s="68" t="s">
        <v>57</v>
      </c>
      <c r="M11" s="68" t="s">
        <v>15</v>
      </c>
      <c r="N11" s="69" t="s">
        <v>62</v>
      </c>
      <c r="P11" s="29">
        <v>3.5</v>
      </c>
      <c r="Q11" s="88">
        <f>INDEX(H12:N15, 3, D11)</f>
        <v>15</v>
      </c>
      <c r="R11" s="30" t="str">
        <f>INDEX(E15:E30, Q11+1, 1)</f>
        <v>ARTS/ADV</v>
      </c>
      <c r="T11" s="48" t="s">
        <v>41</v>
      </c>
      <c r="U11" s="58" t="s">
        <v>31</v>
      </c>
    </row>
    <row r="12" spans="2:21" ht="15.75" thickBot="1">
      <c r="B12" s="7">
        <v>41604</v>
      </c>
      <c r="G12" s="90">
        <v>0.5</v>
      </c>
      <c r="H12" s="85">
        <v>0</v>
      </c>
      <c r="I12" s="85">
        <v>9</v>
      </c>
      <c r="J12" s="85">
        <v>13</v>
      </c>
      <c r="K12" s="85">
        <v>14</v>
      </c>
      <c r="L12" s="85">
        <v>13</v>
      </c>
      <c r="M12" s="85">
        <v>9</v>
      </c>
      <c r="N12" s="74">
        <v>0</v>
      </c>
      <c r="P12" s="82">
        <v>4</v>
      </c>
      <c r="Q12" s="83">
        <f>INDEX(H5:N8,P12, Q4)</f>
        <v>4</v>
      </c>
      <c r="R12" s="84" t="str">
        <f>INDEX(E16:E23, Q12, 1)</f>
        <v>Bible</v>
      </c>
      <c r="T12" s="60"/>
      <c r="U12" s="61"/>
    </row>
    <row r="13" spans="2:21" ht="15.75" thickBot="1">
      <c r="B13" s="7">
        <v>41605</v>
      </c>
      <c r="D13" s="43" t="s">
        <v>23</v>
      </c>
      <c r="E13" s="45"/>
      <c r="G13" s="90">
        <v>1.5</v>
      </c>
      <c r="H13" s="85">
        <v>0</v>
      </c>
      <c r="I13" s="85">
        <v>10</v>
      </c>
      <c r="J13" s="85">
        <v>10</v>
      </c>
      <c r="K13" s="85">
        <v>10</v>
      </c>
      <c r="L13" s="85">
        <v>11</v>
      </c>
      <c r="M13" s="85">
        <v>12</v>
      </c>
      <c r="N13" s="74">
        <v>0</v>
      </c>
      <c r="P13" s="31">
        <v>4.5</v>
      </c>
      <c r="Q13" s="89">
        <f>INDEX(H12:N15, 4, D11)</f>
        <v>9</v>
      </c>
      <c r="R13" s="32" t="str">
        <f>INDEX(E15:E30, Q13+1, 1)</f>
        <v>Office Hours</v>
      </c>
    </row>
    <row r="14" spans="2:21" ht="15.75" thickBot="1">
      <c r="B14" s="7">
        <v>41606</v>
      </c>
      <c r="D14" s="15" t="s">
        <v>3</v>
      </c>
      <c r="E14" s="65" t="s">
        <v>4</v>
      </c>
      <c r="G14" s="90">
        <v>3.5</v>
      </c>
      <c r="H14" s="85">
        <v>0</v>
      </c>
      <c r="I14" s="85">
        <v>15</v>
      </c>
      <c r="J14" s="85">
        <v>15</v>
      </c>
      <c r="K14" s="85">
        <v>10</v>
      </c>
      <c r="L14" s="85">
        <v>10</v>
      </c>
      <c r="M14" s="85">
        <v>10</v>
      </c>
      <c r="N14" s="74">
        <v>0</v>
      </c>
      <c r="P14" s="39"/>
      <c r="T14" s="43" t="s">
        <v>39</v>
      </c>
      <c r="U14" s="45"/>
    </row>
    <row r="15" spans="2:21" ht="15.75" thickBot="1">
      <c r="B15" s="7">
        <v>41607</v>
      </c>
      <c r="D15" s="22">
        <v>0</v>
      </c>
      <c r="E15" s="86" t="s">
        <v>61</v>
      </c>
      <c r="G15" s="91">
        <v>4.5</v>
      </c>
      <c r="H15" s="92">
        <v>0</v>
      </c>
      <c r="I15" s="92">
        <v>9</v>
      </c>
      <c r="J15" s="92">
        <v>9</v>
      </c>
      <c r="K15" s="92">
        <v>9</v>
      </c>
      <c r="L15" s="92">
        <v>9</v>
      </c>
      <c r="M15" s="92">
        <v>0</v>
      </c>
      <c r="N15" s="75">
        <v>0</v>
      </c>
      <c r="P15" s="39"/>
      <c r="T15" s="50" t="s">
        <v>40</v>
      </c>
      <c r="U15" s="51"/>
    </row>
    <row r="16" spans="2:21">
      <c r="B16" s="7"/>
      <c r="D16" s="22">
        <v>1</v>
      </c>
      <c r="E16" s="66" t="s">
        <v>7</v>
      </c>
      <c r="G16" s="63"/>
      <c r="P16" s="39"/>
      <c r="T16" s="52"/>
      <c r="U16" s="53"/>
    </row>
    <row r="17" spans="2:21">
      <c r="B17" s="7"/>
      <c r="D17" s="22">
        <f>D16+1</f>
        <v>2</v>
      </c>
      <c r="E17" s="66" t="s">
        <v>6</v>
      </c>
      <c r="G17" s="63"/>
      <c r="T17" s="54" t="s">
        <v>42</v>
      </c>
      <c r="U17" s="55"/>
    </row>
    <row r="18" spans="2:21">
      <c r="B18" s="7"/>
      <c r="D18" s="22">
        <f t="shared" ref="D18:D30" si="0">D17+1</f>
        <v>3</v>
      </c>
      <c r="E18" s="66" t="s">
        <v>8</v>
      </c>
      <c r="G18" s="63"/>
      <c r="P18" s="34"/>
      <c r="T18" s="54"/>
      <c r="U18" s="55"/>
    </row>
    <row r="19" spans="2:21" ht="15.75" thickBot="1">
      <c r="B19" s="7"/>
      <c r="D19" s="22">
        <f t="shared" si="0"/>
        <v>4</v>
      </c>
      <c r="E19" s="66" t="s">
        <v>9</v>
      </c>
      <c r="G19" s="63"/>
      <c r="P19" s="37"/>
      <c r="T19" s="56"/>
      <c r="U19" s="57"/>
    </row>
    <row r="20" spans="2:21">
      <c r="B20" s="7"/>
      <c r="D20" s="22">
        <f t="shared" si="0"/>
        <v>5</v>
      </c>
      <c r="E20" s="66" t="s">
        <v>10</v>
      </c>
      <c r="G20" s="64"/>
      <c r="P20" s="39"/>
    </row>
    <row r="21" spans="2:21">
      <c r="B21" s="7"/>
      <c r="D21" s="22">
        <f t="shared" si="0"/>
        <v>6</v>
      </c>
      <c r="E21" s="66" t="s">
        <v>11</v>
      </c>
      <c r="P21" s="39"/>
    </row>
    <row r="22" spans="2:21">
      <c r="B22" s="7"/>
      <c r="D22" s="22">
        <f t="shared" si="0"/>
        <v>7</v>
      </c>
      <c r="E22" s="66" t="s">
        <v>8</v>
      </c>
      <c r="P22" s="39"/>
    </row>
    <row r="23" spans="2:21">
      <c r="B23" s="7"/>
      <c r="D23" s="22">
        <f t="shared" si="0"/>
        <v>8</v>
      </c>
      <c r="E23" s="70" t="s">
        <v>16</v>
      </c>
      <c r="P23" s="39"/>
    </row>
    <row r="24" spans="2:21">
      <c r="B24" s="7"/>
      <c r="D24" s="22">
        <f t="shared" si="0"/>
        <v>9</v>
      </c>
      <c r="E24" s="71" t="s">
        <v>48</v>
      </c>
    </row>
    <row r="25" spans="2:21">
      <c r="B25" s="7"/>
      <c r="D25" s="22">
        <f t="shared" si="0"/>
        <v>10</v>
      </c>
      <c r="E25" s="71" t="s">
        <v>49</v>
      </c>
    </row>
    <row r="26" spans="2:21">
      <c r="B26" s="7"/>
      <c r="D26" s="22">
        <f t="shared" si="0"/>
        <v>11</v>
      </c>
      <c r="E26" s="71" t="s">
        <v>51</v>
      </c>
    </row>
    <row r="27" spans="2:21">
      <c r="B27" s="7"/>
      <c r="D27" s="22">
        <f t="shared" si="0"/>
        <v>12</v>
      </c>
      <c r="E27" s="71" t="s">
        <v>54</v>
      </c>
    </row>
    <row r="28" spans="2:21">
      <c r="B28" s="7"/>
      <c r="D28" s="22">
        <f t="shared" si="0"/>
        <v>13</v>
      </c>
      <c r="E28" s="71" t="s">
        <v>52</v>
      </c>
    </row>
    <row r="29" spans="2:21">
      <c r="B29" s="7"/>
      <c r="D29" s="22">
        <f t="shared" si="0"/>
        <v>14</v>
      </c>
      <c r="E29" s="71" t="s">
        <v>53</v>
      </c>
    </row>
    <row r="30" spans="2:21" ht="15.75" thickBot="1">
      <c r="B30" s="7"/>
      <c r="D30" s="27">
        <f t="shared" si="0"/>
        <v>15</v>
      </c>
      <c r="E30" s="67" t="s">
        <v>50</v>
      </c>
    </row>
    <row r="31" spans="2:21">
      <c r="B31" s="7"/>
    </row>
    <row r="32" spans="2:21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 ht="15.75" thickBot="1">
      <c r="B106" s="8"/>
    </row>
  </sheetData>
  <sheetProtection password="C836" sheet="1" objects="1" scenarios="1" formatColumns="0" formatRows="0"/>
  <mergeCells count="15">
    <mergeCell ref="T3:U3"/>
    <mergeCell ref="T5:T6"/>
    <mergeCell ref="T14:U14"/>
    <mergeCell ref="T15:U16"/>
    <mergeCell ref="T17:U19"/>
    <mergeCell ref="T7:T8"/>
    <mergeCell ref="U7:U8"/>
    <mergeCell ref="T9:T10"/>
    <mergeCell ref="U9:U10"/>
    <mergeCell ref="T11:T12"/>
    <mergeCell ref="U11:U12"/>
    <mergeCell ref="G3:N3"/>
    <mergeCell ref="P3:R3"/>
    <mergeCell ref="D13:E13"/>
    <mergeCell ref="G10:N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106"/>
  <sheetViews>
    <sheetView workbookViewId="0">
      <selection activeCell="D1" sqref="D1"/>
    </sheetView>
  </sheetViews>
  <sheetFormatPr defaultRowHeight="15"/>
  <cols>
    <col min="1" max="1" width="3" customWidth="1"/>
    <col min="2" max="2" width="18" customWidth="1"/>
    <col min="3" max="3" width="3.7109375" customWidth="1"/>
    <col min="4" max="4" width="16.28515625" customWidth="1"/>
    <col min="5" max="5" width="12.85546875" style="95" customWidth="1"/>
    <col min="6" max="6" width="3.85546875" customWidth="1"/>
    <col min="7" max="7" width="6" customWidth="1"/>
    <col min="8" max="14" width="2.7109375" customWidth="1"/>
    <col min="15" max="15" width="4.28515625" customWidth="1"/>
    <col min="16" max="16" width="6.42578125" customWidth="1"/>
    <col min="17" max="17" width="12.28515625" customWidth="1"/>
    <col min="18" max="18" width="13.42578125" customWidth="1"/>
    <col min="19" max="19" width="4.140625" customWidth="1"/>
    <col min="20" max="20" width="31.42578125" customWidth="1"/>
    <col min="21" max="21" width="26.140625" customWidth="1"/>
  </cols>
  <sheetData>
    <row r="1" spans="1:21">
      <c r="A1" s="10"/>
      <c r="B1" s="9" t="s">
        <v>45</v>
      </c>
      <c r="C1" s="9"/>
      <c r="D1" s="9" t="s">
        <v>22</v>
      </c>
      <c r="E1" s="94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5.75" thickBot="1">
      <c r="A2" s="10"/>
      <c r="B2" s="10"/>
      <c r="C2" s="10"/>
      <c r="D2" s="10"/>
      <c r="E2" s="4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ht="15.75" thickBot="1">
      <c r="A3" s="10"/>
      <c r="B3" s="11" t="s">
        <v>25</v>
      </c>
      <c r="C3" s="10"/>
      <c r="D3" s="12" t="s">
        <v>26</v>
      </c>
      <c r="E3" s="37"/>
      <c r="F3" s="10"/>
      <c r="G3" s="43" t="s">
        <v>24</v>
      </c>
      <c r="H3" s="44"/>
      <c r="I3" s="44"/>
      <c r="J3" s="44"/>
      <c r="K3" s="44"/>
      <c r="L3" s="44"/>
      <c r="M3" s="44"/>
      <c r="N3" s="45"/>
      <c r="O3" s="10"/>
      <c r="P3" s="43" t="s">
        <v>27</v>
      </c>
      <c r="Q3" s="44"/>
      <c r="R3" s="45"/>
      <c r="S3" s="10"/>
      <c r="T3" s="46" t="s">
        <v>32</v>
      </c>
      <c r="U3" s="47"/>
    </row>
    <row r="4" spans="1:21" ht="15.75" thickBot="1">
      <c r="A4" s="10"/>
      <c r="B4" s="13" t="s">
        <v>0</v>
      </c>
      <c r="C4" s="10"/>
      <c r="D4" s="14" t="s">
        <v>12</v>
      </c>
      <c r="E4" s="72"/>
      <c r="F4" s="10"/>
      <c r="G4" s="33" t="s">
        <v>1</v>
      </c>
      <c r="H4" s="16" t="s">
        <v>17</v>
      </c>
      <c r="I4" s="16" t="s">
        <v>14</v>
      </c>
      <c r="J4" s="16" t="s">
        <v>18</v>
      </c>
      <c r="K4" s="16" t="s">
        <v>19</v>
      </c>
      <c r="L4" s="16" t="s">
        <v>20</v>
      </c>
      <c r="M4" s="16" t="s">
        <v>15</v>
      </c>
      <c r="N4" s="17" t="s">
        <v>21</v>
      </c>
      <c r="O4" s="10"/>
      <c r="P4" s="76" t="str">
        <f>INDEX(H4:N4, 1, Q4)</f>
        <v>G</v>
      </c>
      <c r="Q4" s="77">
        <f>MOD(D9, 7)+1</f>
        <v>7</v>
      </c>
      <c r="R4" s="78">
        <f>D7</f>
        <v>41773</v>
      </c>
      <c r="S4" s="18"/>
      <c r="T4" s="19" t="s">
        <v>28</v>
      </c>
      <c r="U4" s="20" t="s">
        <v>29</v>
      </c>
    </row>
    <row r="5" spans="1:21">
      <c r="A5" s="10"/>
      <c r="B5" s="7">
        <v>41659</v>
      </c>
      <c r="C5" s="10"/>
      <c r="D5" s="2">
        <v>41645</v>
      </c>
      <c r="E5" s="73"/>
      <c r="F5" s="21"/>
      <c r="G5" s="22">
        <v>1</v>
      </c>
      <c r="H5" s="3">
        <v>1</v>
      </c>
      <c r="I5" s="3">
        <v>5</v>
      </c>
      <c r="J5" s="3">
        <v>2</v>
      </c>
      <c r="K5" s="3">
        <v>6</v>
      </c>
      <c r="L5" s="3">
        <v>3</v>
      </c>
      <c r="M5" s="3">
        <v>8</v>
      </c>
      <c r="N5" s="4">
        <v>4</v>
      </c>
      <c r="O5" s="10"/>
      <c r="P5" s="79" t="s">
        <v>1</v>
      </c>
      <c r="Q5" s="80" t="s">
        <v>2</v>
      </c>
      <c r="R5" s="81" t="s">
        <v>5</v>
      </c>
      <c r="S5" s="23"/>
      <c r="T5" s="48" t="s">
        <v>30</v>
      </c>
      <c r="U5" s="41" t="s">
        <v>37</v>
      </c>
    </row>
    <row r="6" spans="1:21">
      <c r="A6" s="10"/>
      <c r="B6" s="7">
        <v>41687</v>
      </c>
      <c r="C6" s="10"/>
      <c r="D6" s="25" t="s">
        <v>36</v>
      </c>
      <c r="E6" s="37"/>
      <c r="F6" s="10"/>
      <c r="G6" s="22">
        <v>2</v>
      </c>
      <c r="H6" s="3">
        <v>2</v>
      </c>
      <c r="I6" s="3">
        <v>6</v>
      </c>
      <c r="J6" s="3">
        <v>3</v>
      </c>
      <c r="K6" s="3">
        <v>7</v>
      </c>
      <c r="L6" s="3">
        <v>4</v>
      </c>
      <c r="M6" s="3">
        <v>1</v>
      </c>
      <c r="N6" s="4">
        <v>5</v>
      </c>
      <c r="O6" s="10"/>
      <c r="P6" s="29">
        <v>0.5</v>
      </c>
      <c r="Q6" s="87">
        <f>INDEX(H12:N15, 1, D11)</f>
        <v>14</v>
      </c>
      <c r="R6" s="30" t="str">
        <f>INDEX(E15:E30, Q6+1, 1)</f>
        <v>FAC MTGS</v>
      </c>
      <c r="S6" s="23"/>
      <c r="T6" s="49"/>
      <c r="U6" s="42" t="s">
        <v>38</v>
      </c>
    </row>
    <row r="7" spans="1:21">
      <c r="A7" s="10"/>
      <c r="B7" s="7">
        <v>41706</v>
      </c>
      <c r="C7" s="10"/>
      <c r="D7" s="2">
        <v>41773</v>
      </c>
      <c r="E7" s="73"/>
      <c r="F7" s="10"/>
      <c r="G7" s="22">
        <v>3</v>
      </c>
      <c r="H7" s="3">
        <v>3</v>
      </c>
      <c r="I7" s="3">
        <v>8</v>
      </c>
      <c r="J7" s="3">
        <v>4</v>
      </c>
      <c r="K7" s="3">
        <v>1</v>
      </c>
      <c r="L7" s="3">
        <v>5</v>
      </c>
      <c r="M7" s="3">
        <v>2</v>
      </c>
      <c r="N7" s="4">
        <v>6</v>
      </c>
      <c r="O7" s="10"/>
      <c r="P7" s="82">
        <v>1</v>
      </c>
      <c r="Q7" s="83">
        <f>INDEX(H5:N8,P7, Q4)</f>
        <v>4</v>
      </c>
      <c r="R7" s="84" t="str">
        <f>INDEX(E16:E23, Q7, 1)</f>
        <v>Bible</v>
      </c>
      <c r="S7" s="23"/>
      <c r="T7" s="48" t="s">
        <v>33</v>
      </c>
      <c r="U7" s="58" t="s">
        <v>43</v>
      </c>
    </row>
    <row r="8" spans="1:21" ht="15.75" thickBot="1">
      <c r="A8" s="10"/>
      <c r="B8" s="7">
        <v>41707</v>
      </c>
      <c r="C8" s="10"/>
      <c r="D8" s="25" t="s">
        <v>13</v>
      </c>
      <c r="E8" s="37"/>
      <c r="F8" s="10"/>
      <c r="G8" s="27">
        <v>4</v>
      </c>
      <c r="H8" s="5">
        <v>4</v>
      </c>
      <c r="I8" s="5">
        <v>1</v>
      </c>
      <c r="J8" s="5">
        <v>5</v>
      </c>
      <c r="K8" s="5">
        <v>2</v>
      </c>
      <c r="L8" s="5">
        <v>6</v>
      </c>
      <c r="M8" s="5">
        <v>3</v>
      </c>
      <c r="N8" s="6">
        <v>7</v>
      </c>
      <c r="O8" s="10"/>
      <c r="P8" s="29">
        <v>1.5</v>
      </c>
      <c r="Q8" s="88">
        <f>INDEX(H12:N15, 2, D11)</f>
        <v>10</v>
      </c>
      <c r="R8" s="30" t="str">
        <f>INDEX(E15:E30, Q8+1, 1)</f>
        <v>Break</v>
      </c>
      <c r="S8" s="10"/>
      <c r="T8" s="49"/>
      <c r="U8" s="59"/>
    </row>
    <row r="9" spans="1:21" ht="15.75" thickBot="1">
      <c r="A9" s="10"/>
      <c r="B9" s="7">
        <v>41708</v>
      </c>
      <c r="C9" s="10"/>
      <c r="D9" s="93">
        <f>MAX(NETWORKDAYS(D5, D7,B5:B106)-1, 0)</f>
        <v>83</v>
      </c>
      <c r="E9" s="35"/>
      <c r="F9" s="10"/>
      <c r="G9" s="10"/>
      <c r="H9" s="10"/>
      <c r="I9" s="10"/>
      <c r="J9" s="10"/>
      <c r="K9" s="10"/>
      <c r="L9" s="10"/>
      <c r="M9" s="10"/>
      <c r="N9" s="10"/>
      <c r="O9" s="10"/>
      <c r="P9" s="82">
        <v>2</v>
      </c>
      <c r="Q9" s="83">
        <f>INDEX(H5:N8,P9, Q4)</f>
        <v>5</v>
      </c>
      <c r="R9" s="84" t="str">
        <f>INDEX(E16:E23, Q9, 1)</f>
        <v>English</v>
      </c>
      <c r="S9" s="10"/>
      <c r="T9" s="48" t="s">
        <v>34</v>
      </c>
      <c r="U9" s="58" t="s">
        <v>35</v>
      </c>
    </row>
    <row r="10" spans="1:21" ht="15.75" thickBot="1">
      <c r="A10" s="10"/>
      <c r="B10" s="7">
        <v>41709</v>
      </c>
      <c r="C10" s="10"/>
      <c r="D10" s="25" t="s">
        <v>60</v>
      </c>
      <c r="E10" s="37"/>
      <c r="F10" s="10"/>
      <c r="G10" s="43" t="s">
        <v>59</v>
      </c>
      <c r="H10" s="44"/>
      <c r="I10" s="44"/>
      <c r="J10" s="44"/>
      <c r="K10" s="44"/>
      <c r="L10" s="44"/>
      <c r="M10" s="44"/>
      <c r="N10" s="45"/>
      <c r="O10" s="10"/>
      <c r="P10" s="82">
        <v>3</v>
      </c>
      <c r="Q10" s="83">
        <f>INDEX(H5:N8,P10, Q4)</f>
        <v>6</v>
      </c>
      <c r="R10" s="84" t="str">
        <f>INDEX(E16:E23, Q10, 1)</f>
        <v>Orchestra</v>
      </c>
      <c r="S10" s="10"/>
      <c r="T10" s="49"/>
      <c r="U10" s="59"/>
    </row>
    <row r="11" spans="1:21" ht="15.75" thickBot="1">
      <c r="A11" s="10"/>
      <c r="B11" s="7">
        <v>41710</v>
      </c>
      <c r="C11" s="10"/>
      <c r="D11" s="28">
        <f>WEEKDAY(D7)</f>
        <v>4</v>
      </c>
      <c r="E11" s="35"/>
      <c r="F11" s="62"/>
      <c r="G11" s="15" t="s">
        <v>1</v>
      </c>
      <c r="H11" s="68" t="s">
        <v>62</v>
      </c>
      <c r="I11" s="68" t="s">
        <v>55</v>
      </c>
      <c r="J11" s="68" t="s">
        <v>58</v>
      </c>
      <c r="K11" s="68" t="s">
        <v>56</v>
      </c>
      <c r="L11" s="68" t="s">
        <v>57</v>
      </c>
      <c r="M11" s="68" t="s">
        <v>15</v>
      </c>
      <c r="N11" s="69" t="s">
        <v>62</v>
      </c>
      <c r="O11" s="10"/>
      <c r="P11" s="29">
        <v>3.5</v>
      </c>
      <c r="Q11" s="88">
        <f>INDEX(H12:N15, 3, D11)</f>
        <v>10</v>
      </c>
      <c r="R11" s="30" t="str">
        <f>INDEX(E15:E30, Q11+1, 1)</f>
        <v>Break</v>
      </c>
      <c r="S11" s="10"/>
      <c r="T11" s="48" t="s">
        <v>46</v>
      </c>
      <c r="U11" s="58" t="s">
        <v>31</v>
      </c>
    </row>
    <row r="12" spans="1:21" ht="15.75" thickBot="1">
      <c r="A12" s="10"/>
      <c r="B12" s="7">
        <v>41711</v>
      </c>
      <c r="C12" s="10"/>
      <c r="D12" s="37"/>
      <c r="E12" s="37"/>
      <c r="F12" s="62"/>
      <c r="G12" s="90">
        <v>0.5</v>
      </c>
      <c r="H12" s="85">
        <v>0</v>
      </c>
      <c r="I12" s="85">
        <v>9</v>
      </c>
      <c r="J12" s="85">
        <v>13</v>
      </c>
      <c r="K12" s="85">
        <v>14</v>
      </c>
      <c r="L12" s="85">
        <v>13</v>
      </c>
      <c r="M12" s="85">
        <v>9</v>
      </c>
      <c r="N12" s="74">
        <v>0</v>
      </c>
      <c r="O12" s="10"/>
      <c r="P12" s="82">
        <v>4</v>
      </c>
      <c r="Q12" s="83">
        <f>INDEX(H5:N8,P12, Q4)</f>
        <v>7</v>
      </c>
      <c r="R12" s="84" t="str">
        <f>INDEX(E16:E23, Q12, 1)</f>
        <v>Physics</v>
      </c>
      <c r="S12" s="10"/>
      <c r="T12" s="60"/>
      <c r="U12" s="61"/>
    </row>
    <row r="13" spans="1:21" ht="15.75" thickBot="1">
      <c r="A13" s="10"/>
      <c r="B13" s="7">
        <v>41712</v>
      </c>
      <c r="C13" s="10"/>
      <c r="D13" s="43" t="s">
        <v>23</v>
      </c>
      <c r="E13" s="45"/>
      <c r="F13" s="63"/>
      <c r="G13" s="90">
        <v>1.5</v>
      </c>
      <c r="H13" s="85">
        <v>0</v>
      </c>
      <c r="I13" s="85">
        <v>10</v>
      </c>
      <c r="J13" s="85">
        <v>10</v>
      </c>
      <c r="K13" s="85">
        <v>10</v>
      </c>
      <c r="L13" s="85">
        <v>11</v>
      </c>
      <c r="M13" s="85">
        <v>12</v>
      </c>
      <c r="N13" s="74">
        <v>0</v>
      </c>
      <c r="O13" s="10"/>
      <c r="P13" s="31">
        <v>4.5</v>
      </c>
      <c r="Q13" s="89">
        <f>INDEX(H12:N15, 4, D11)</f>
        <v>9</v>
      </c>
      <c r="R13" s="32" t="str">
        <f>INDEX(E15:E30, Q13+1, 1)</f>
        <v>Office Hours</v>
      </c>
      <c r="S13" s="10"/>
      <c r="T13" s="10"/>
      <c r="U13" s="10"/>
    </row>
    <row r="14" spans="1:21" ht="15.75" thickBot="1">
      <c r="A14" s="10"/>
      <c r="B14" s="7">
        <v>41713</v>
      </c>
      <c r="C14" s="10"/>
      <c r="D14" s="15" t="s">
        <v>3</v>
      </c>
      <c r="E14" s="65" t="s">
        <v>4</v>
      </c>
      <c r="F14" s="63"/>
      <c r="G14" s="90">
        <v>3.5</v>
      </c>
      <c r="H14" s="85">
        <v>0</v>
      </c>
      <c r="I14" s="85">
        <v>15</v>
      </c>
      <c r="J14" s="85">
        <v>15</v>
      </c>
      <c r="K14" s="85">
        <v>10</v>
      </c>
      <c r="L14" s="85">
        <v>10</v>
      </c>
      <c r="M14" s="85">
        <v>10</v>
      </c>
      <c r="N14" s="74">
        <v>0</v>
      </c>
      <c r="O14" s="10"/>
      <c r="P14" s="39"/>
      <c r="Q14" s="39"/>
      <c r="R14" s="40"/>
      <c r="S14" s="10"/>
      <c r="T14" s="43" t="s">
        <v>39</v>
      </c>
      <c r="U14" s="45"/>
    </row>
    <row r="15" spans="1:21" ht="15.75" thickBot="1">
      <c r="A15" s="10"/>
      <c r="B15" s="7">
        <v>41714</v>
      </c>
      <c r="C15" s="10"/>
      <c r="D15" s="22">
        <v>0</v>
      </c>
      <c r="E15" s="86" t="s">
        <v>61</v>
      </c>
      <c r="F15" s="63"/>
      <c r="G15" s="91">
        <v>4.5</v>
      </c>
      <c r="H15" s="92">
        <v>0</v>
      </c>
      <c r="I15" s="92">
        <v>9</v>
      </c>
      <c r="J15" s="92">
        <v>9</v>
      </c>
      <c r="K15" s="92">
        <v>9</v>
      </c>
      <c r="L15" s="92">
        <v>9</v>
      </c>
      <c r="M15" s="92">
        <v>0</v>
      </c>
      <c r="N15" s="75">
        <v>0</v>
      </c>
      <c r="O15" s="10"/>
      <c r="P15" s="39"/>
      <c r="Q15" s="39"/>
      <c r="R15" s="40"/>
      <c r="S15" s="10"/>
      <c r="T15" s="50" t="s">
        <v>40</v>
      </c>
      <c r="U15" s="51"/>
    </row>
    <row r="16" spans="1:21">
      <c r="A16" s="10"/>
      <c r="B16" s="7">
        <v>41747</v>
      </c>
      <c r="C16" s="10"/>
      <c r="D16" s="22">
        <v>1</v>
      </c>
      <c r="E16" s="66" t="s">
        <v>7</v>
      </c>
      <c r="F16" s="63"/>
      <c r="G16" s="63"/>
      <c r="H16" s="10"/>
      <c r="I16" s="10"/>
      <c r="J16" s="10"/>
      <c r="K16" s="10"/>
      <c r="L16" s="10"/>
      <c r="M16" s="10"/>
      <c r="N16" s="10"/>
      <c r="O16" s="10"/>
      <c r="P16" s="39"/>
      <c r="Q16" s="39"/>
      <c r="R16" s="40"/>
      <c r="S16" s="10"/>
      <c r="T16" s="52"/>
      <c r="U16" s="53"/>
    </row>
    <row r="17" spans="1:21">
      <c r="A17" s="10"/>
      <c r="B17" s="7">
        <v>41748</v>
      </c>
      <c r="C17" s="10"/>
      <c r="D17" s="22">
        <f>D16+1</f>
        <v>2</v>
      </c>
      <c r="E17" s="66" t="s">
        <v>6</v>
      </c>
      <c r="F17" s="63"/>
      <c r="G17" s="6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54" t="s">
        <v>47</v>
      </c>
      <c r="U17" s="55"/>
    </row>
    <row r="18" spans="1:21">
      <c r="A18" s="10"/>
      <c r="B18" s="7">
        <v>41749</v>
      </c>
      <c r="C18" s="10"/>
      <c r="D18" s="22">
        <f t="shared" ref="D18:D30" si="0">D17+1</f>
        <v>3</v>
      </c>
      <c r="E18" s="66" t="s">
        <v>8</v>
      </c>
      <c r="F18" s="63"/>
      <c r="G18" s="63"/>
      <c r="H18" s="10"/>
      <c r="I18" s="10"/>
      <c r="J18" s="10"/>
      <c r="K18" s="10"/>
      <c r="L18" s="10"/>
      <c r="M18" s="10"/>
      <c r="N18" s="10"/>
      <c r="O18" s="10"/>
      <c r="P18" s="34"/>
      <c r="Q18" s="35"/>
      <c r="R18" s="36"/>
      <c r="S18" s="10"/>
      <c r="T18" s="54"/>
      <c r="U18" s="55"/>
    </row>
    <row r="19" spans="1:21" ht="15.75" thickBot="1">
      <c r="A19" s="10"/>
      <c r="B19" s="7">
        <v>41750</v>
      </c>
      <c r="C19" s="10"/>
      <c r="D19" s="22">
        <f t="shared" si="0"/>
        <v>4</v>
      </c>
      <c r="E19" s="66" t="s">
        <v>9</v>
      </c>
      <c r="F19" s="63"/>
      <c r="G19" s="63"/>
      <c r="H19" s="10"/>
      <c r="I19" s="10"/>
      <c r="J19" s="10"/>
      <c r="K19" s="10"/>
      <c r="L19" s="10"/>
      <c r="M19" s="10"/>
      <c r="N19" s="10"/>
      <c r="O19" s="10"/>
      <c r="P19" s="37"/>
      <c r="Q19" s="37"/>
      <c r="R19" s="38"/>
      <c r="S19" s="10"/>
      <c r="T19" s="56"/>
      <c r="U19" s="57"/>
    </row>
    <row r="20" spans="1:21">
      <c r="A20" s="10"/>
      <c r="B20" s="7"/>
      <c r="C20" s="10"/>
      <c r="D20" s="22">
        <f t="shared" si="0"/>
        <v>5</v>
      </c>
      <c r="E20" s="66" t="s">
        <v>10</v>
      </c>
      <c r="F20" s="64"/>
      <c r="G20" s="64"/>
      <c r="H20" s="10"/>
      <c r="I20" s="10"/>
      <c r="J20" s="10"/>
      <c r="K20" s="10"/>
      <c r="L20" s="10"/>
      <c r="M20" s="10"/>
      <c r="N20" s="10"/>
      <c r="O20" s="10"/>
      <c r="P20" s="39"/>
      <c r="Q20" s="39"/>
      <c r="R20" s="40"/>
      <c r="S20" s="10"/>
      <c r="T20" s="10"/>
      <c r="U20" s="10"/>
    </row>
    <row r="21" spans="1:21">
      <c r="A21" s="10"/>
      <c r="B21" s="7"/>
      <c r="C21" s="10"/>
      <c r="D21" s="22">
        <f t="shared" si="0"/>
        <v>6</v>
      </c>
      <c r="E21" s="66" t="s">
        <v>11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39"/>
      <c r="Q21" s="39"/>
      <c r="R21" s="40"/>
      <c r="S21" s="10"/>
      <c r="T21" s="10"/>
      <c r="U21" s="10"/>
    </row>
    <row r="22" spans="1:21">
      <c r="A22" s="10"/>
      <c r="B22" s="7"/>
      <c r="C22" s="10"/>
      <c r="D22" s="22">
        <f t="shared" si="0"/>
        <v>7</v>
      </c>
      <c r="E22" s="66" t="s">
        <v>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39"/>
      <c r="Q22" s="39"/>
      <c r="R22" s="40"/>
      <c r="S22" s="10"/>
      <c r="T22" s="10"/>
      <c r="U22" s="10"/>
    </row>
    <row r="23" spans="1:21">
      <c r="A23" s="10"/>
      <c r="B23" s="7"/>
      <c r="C23" s="10"/>
      <c r="D23" s="22">
        <f t="shared" si="0"/>
        <v>8</v>
      </c>
      <c r="E23" s="70" t="s">
        <v>16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39"/>
      <c r="Q23" s="39"/>
      <c r="R23" s="40"/>
      <c r="S23" s="10"/>
      <c r="T23" s="10"/>
      <c r="U23" s="10"/>
    </row>
    <row r="24" spans="1:21">
      <c r="A24" s="10"/>
      <c r="B24" s="7"/>
      <c r="C24" s="10"/>
      <c r="D24" s="22">
        <f t="shared" si="0"/>
        <v>9</v>
      </c>
      <c r="E24" s="71" t="s">
        <v>48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0"/>
      <c r="B25" s="7"/>
      <c r="C25" s="10"/>
      <c r="D25" s="22">
        <f t="shared" si="0"/>
        <v>10</v>
      </c>
      <c r="E25" s="71" t="s">
        <v>49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0"/>
      <c r="B26" s="7"/>
      <c r="C26" s="10"/>
      <c r="D26" s="22">
        <f t="shared" si="0"/>
        <v>11</v>
      </c>
      <c r="E26" s="71" t="s">
        <v>51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10"/>
      <c r="B27" s="7"/>
      <c r="C27" s="10"/>
      <c r="D27" s="22">
        <f t="shared" si="0"/>
        <v>12</v>
      </c>
      <c r="E27" s="71" t="s">
        <v>54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10"/>
      <c r="B28" s="7"/>
      <c r="C28" s="10"/>
      <c r="D28" s="22">
        <f t="shared" si="0"/>
        <v>13</v>
      </c>
      <c r="E28" s="71" t="s">
        <v>52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10"/>
      <c r="B29" s="7"/>
      <c r="C29" s="10"/>
      <c r="D29" s="22">
        <f t="shared" si="0"/>
        <v>14</v>
      </c>
      <c r="E29" s="71" t="s">
        <v>53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ht="15.75" thickBot="1">
      <c r="A30" s="10"/>
      <c r="B30" s="7"/>
      <c r="C30" s="10"/>
      <c r="D30" s="27">
        <f t="shared" si="0"/>
        <v>15</v>
      </c>
      <c r="E30" s="67" t="s">
        <v>50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>
      <c r="A31" s="10"/>
      <c r="B31" s="7"/>
      <c r="C31" s="10"/>
      <c r="D31" s="10"/>
      <c r="E31" s="4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10"/>
      <c r="B32" s="7"/>
      <c r="C32" s="10"/>
      <c r="D32" s="10"/>
      <c r="E32" s="4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10"/>
      <c r="B33" s="7"/>
      <c r="C33" s="10"/>
      <c r="D33" s="10"/>
      <c r="E33" s="4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>
      <c r="A34" s="10"/>
      <c r="B34" s="7"/>
      <c r="C34" s="10"/>
      <c r="D34" s="10"/>
      <c r="E34" s="4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10"/>
      <c r="B35" s="7"/>
      <c r="C35" s="10"/>
      <c r="D35" s="10"/>
      <c r="E35" s="4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10"/>
      <c r="B36" s="7"/>
      <c r="C36" s="10"/>
      <c r="D36" s="10"/>
      <c r="E36" s="4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10"/>
      <c r="B37" s="7"/>
      <c r="C37" s="10"/>
      <c r="D37" s="10"/>
      <c r="E37" s="4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10"/>
      <c r="B38" s="7"/>
      <c r="C38" s="10"/>
      <c r="D38" s="10"/>
      <c r="E38" s="4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10"/>
      <c r="B39" s="7"/>
      <c r="C39" s="10"/>
      <c r="D39" s="10"/>
      <c r="E39" s="4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10"/>
      <c r="B40" s="7"/>
      <c r="C40" s="10"/>
      <c r="D40" s="10"/>
      <c r="E40" s="4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>
      <c r="A41" s="10"/>
      <c r="B41" s="7"/>
      <c r="C41" s="10"/>
      <c r="D41" s="10"/>
      <c r="E41" s="4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>
      <c r="A42" s="10"/>
      <c r="B42" s="7"/>
      <c r="C42" s="10"/>
      <c r="D42" s="10"/>
      <c r="E42" s="4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>
      <c r="A43" s="10"/>
      <c r="B43" s="7"/>
      <c r="C43" s="10"/>
      <c r="D43" s="10"/>
      <c r="E43" s="4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>
      <c r="A44" s="10"/>
      <c r="B44" s="7"/>
      <c r="C44" s="10"/>
      <c r="D44" s="10"/>
      <c r="E44" s="4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>
      <c r="A45" s="10"/>
      <c r="B45" s="7"/>
      <c r="C45" s="10"/>
      <c r="D45" s="10"/>
      <c r="E45" s="4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>
      <c r="A46" s="10"/>
      <c r="B46" s="7"/>
      <c r="C46" s="10"/>
      <c r="D46" s="10"/>
      <c r="E46" s="4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>
      <c r="A47" s="10"/>
      <c r="B47" s="7"/>
      <c r="C47" s="10"/>
      <c r="D47" s="10"/>
      <c r="E47" s="4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>
      <c r="A48" s="10"/>
      <c r="B48" s="1"/>
      <c r="C48" s="10"/>
      <c r="D48" s="10"/>
      <c r="E48" s="4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>
      <c r="A49" s="10"/>
      <c r="B49" s="1"/>
      <c r="C49" s="10"/>
      <c r="D49" s="10"/>
      <c r="E49" s="4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>
      <c r="A50" s="10"/>
      <c r="B50" s="1"/>
      <c r="C50" s="10"/>
      <c r="D50" s="10"/>
      <c r="E50" s="4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>
      <c r="A51" s="10"/>
      <c r="B51" s="1"/>
      <c r="C51" s="10"/>
      <c r="D51" s="10"/>
      <c r="E51" s="4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>
      <c r="A52" s="10"/>
      <c r="B52" s="1"/>
      <c r="C52" s="10"/>
      <c r="D52" s="10"/>
      <c r="E52" s="4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>
      <c r="A53" s="10"/>
      <c r="B53" s="1"/>
      <c r="C53" s="10"/>
      <c r="D53" s="10"/>
      <c r="E53" s="4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>
      <c r="A54" s="10"/>
      <c r="B54" s="1"/>
      <c r="C54" s="10"/>
      <c r="D54" s="10"/>
      <c r="E54" s="4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>
      <c r="A55" s="10"/>
      <c r="B55" s="1"/>
      <c r="C55" s="10"/>
      <c r="D55" s="10"/>
      <c r="E55" s="4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>
      <c r="A56" s="10"/>
      <c r="B56" s="1"/>
      <c r="C56" s="10"/>
      <c r="D56" s="10"/>
      <c r="E56" s="4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>
      <c r="A57" s="10"/>
      <c r="B57" s="1"/>
      <c r="C57" s="10"/>
      <c r="D57" s="10"/>
      <c r="E57" s="4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>
      <c r="A58" s="10"/>
      <c r="B58" s="1"/>
      <c r="C58" s="10"/>
      <c r="D58" s="10"/>
      <c r="E58" s="4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>
      <c r="A59" s="10"/>
      <c r="B59" s="1"/>
      <c r="C59" s="10"/>
      <c r="D59" s="10"/>
      <c r="E59" s="4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>
      <c r="A60" s="10"/>
      <c r="B60" s="1"/>
      <c r="C60" s="10"/>
      <c r="D60" s="10"/>
      <c r="E60" s="4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>
      <c r="A61" s="10"/>
      <c r="B61" s="1"/>
      <c r="C61" s="10"/>
      <c r="D61" s="10"/>
      <c r="E61" s="4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>
      <c r="A62" s="10"/>
      <c r="B62" s="1"/>
      <c r="C62" s="10"/>
      <c r="D62" s="10"/>
      <c r="E62" s="4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>
      <c r="A63" s="10"/>
      <c r="B63" s="1"/>
      <c r="C63" s="10"/>
      <c r="D63" s="10"/>
      <c r="E63" s="4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>
      <c r="A64" s="10"/>
      <c r="B64" s="1"/>
      <c r="C64" s="10"/>
      <c r="D64" s="10"/>
      <c r="E64" s="4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>
      <c r="A65" s="10"/>
      <c r="B65" s="1"/>
      <c r="C65" s="10"/>
      <c r="D65" s="10"/>
      <c r="E65" s="4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>
      <c r="A66" s="10"/>
      <c r="B66" s="1"/>
      <c r="C66" s="10"/>
      <c r="D66" s="10"/>
      <c r="E66" s="4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>
      <c r="A67" s="10"/>
      <c r="B67" s="1"/>
      <c r="C67" s="10"/>
      <c r="D67" s="10"/>
      <c r="E67" s="4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>
      <c r="A68" s="10"/>
      <c r="B68" s="1"/>
      <c r="C68" s="10"/>
      <c r="D68" s="10"/>
      <c r="E68" s="4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>
      <c r="A69" s="10"/>
      <c r="B69" s="1"/>
      <c r="C69" s="10"/>
      <c r="D69" s="10"/>
      <c r="E69" s="4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>
      <c r="A70" s="10"/>
      <c r="B70" s="1"/>
      <c r="C70" s="10"/>
      <c r="D70" s="10"/>
      <c r="E70" s="4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>
      <c r="A71" s="10"/>
      <c r="B71" s="1"/>
      <c r="C71" s="10"/>
      <c r="D71" s="10"/>
      <c r="E71" s="4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>
      <c r="A72" s="10"/>
      <c r="B72" s="1"/>
      <c r="C72" s="10"/>
      <c r="D72" s="10"/>
      <c r="E72" s="4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>
      <c r="A73" s="10"/>
      <c r="B73" s="1"/>
      <c r="C73" s="10"/>
      <c r="D73" s="10"/>
      <c r="E73" s="4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>
      <c r="A74" s="10"/>
      <c r="B74" s="1"/>
      <c r="C74" s="10"/>
      <c r="D74" s="10"/>
      <c r="E74" s="4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>
      <c r="A75" s="10"/>
      <c r="B75" s="1"/>
      <c r="C75" s="10"/>
      <c r="D75" s="10"/>
      <c r="E75" s="4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>
      <c r="A76" s="10"/>
      <c r="B76" s="1"/>
      <c r="C76" s="10"/>
      <c r="D76" s="10"/>
      <c r="E76" s="4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>
      <c r="A77" s="10"/>
      <c r="B77" s="1"/>
      <c r="C77" s="10"/>
      <c r="D77" s="10"/>
      <c r="E77" s="4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>
      <c r="A78" s="10"/>
      <c r="B78" s="1"/>
      <c r="C78" s="10"/>
      <c r="D78" s="10"/>
      <c r="E78" s="4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>
      <c r="A79" s="10"/>
      <c r="B79" s="1"/>
      <c r="C79" s="10"/>
      <c r="D79" s="10"/>
      <c r="E79" s="4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>
      <c r="A80" s="10"/>
      <c r="B80" s="1"/>
      <c r="C80" s="10"/>
      <c r="D80" s="10"/>
      <c r="E80" s="4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>
      <c r="A81" s="10"/>
      <c r="B81" s="1"/>
      <c r="C81" s="10"/>
      <c r="D81" s="10"/>
      <c r="E81" s="4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>
      <c r="A82" s="10"/>
      <c r="B82" s="1"/>
      <c r="C82" s="10"/>
      <c r="D82" s="10"/>
      <c r="E82" s="4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>
      <c r="A83" s="10"/>
      <c r="B83" s="1"/>
      <c r="C83" s="10"/>
      <c r="D83" s="10"/>
      <c r="E83" s="4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>
      <c r="A84" s="10"/>
      <c r="B84" s="1"/>
      <c r="C84" s="10"/>
      <c r="D84" s="10"/>
      <c r="E84" s="4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>
      <c r="A85" s="10"/>
      <c r="B85" s="1"/>
      <c r="C85" s="10"/>
      <c r="D85" s="10"/>
      <c r="E85" s="4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>
      <c r="A86" s="10"/>
      <c r="B86" s="1"/>
      <c r="C86" s="10"/>
      <c r="D86" s="10"/>
      <c r="E86" s="4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>
      <c r="A87" s="10"/>
      <c r="B87" s="1"/>
      <c r="C87" s="10"/>
      <c r="D87" s="10"/>
      <c r="E87" s="4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>
      <c r="A88" s="10"/>
      <c r="B88" s="1"/>
      <c r="C88" s="10"/>
      <c r="D88" s="10"/>
      <c r="E88" s="4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>
      <c r="A89" s="10"/>
      <c r="B89" s="1"/>
      <c r="C89" s="10"/>
      <c r="D89" s="10"/>
      <c r="E89" s="4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>
      <c r="A90" s="10"/>
      <c r="B90" s="1"/>
      <c r="C90" s="10"/>
      <c r="D90" s="10"/>
      <c r="E90" s="4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>
      <c r="A91" s="10"/>
      <c r="B91" s="1"/>
      <c r="C91" s="10"/>
      <c r="D91" s="10"/>
      <c r="E91" s="4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>
      <c r="A92" s="10"/>
      <c r="B92" s="1"/>
      <c r="C92" s="10"/>
      <c r="D92" s="10"/>
      <c r="E92" s="4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>
      <c r="A93" s="10"/>
      <c r="B93" s="1"/>
      <c r="C93" s="10"/>
      <c r="D93" s="10"/>
      <c r="E93" s="4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>
      <c r="A94" s="10"/>
      <c r="B94" s="1"/>
      <c r="C94" s="10"/>
      <c r="D94" s="10"/>
      <c r="E94" s="4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>
      <c r="A95" s="10"/>
      <c r="B95" s="1"/>
      <c r="C95" s="10"/>
      <c r="D95" s="10"/>
      <c r="E95" s="4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>
      <c r="A96" s="10"/>
      <c r="B96" s="1"/>
      <c r="C96" s="10"/>
      <c r="D96" s="10"/>
      <c r="E96" s="4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>
      <c r="A97" s="10"/>
      <c r="B97" s="1"/>
      <c r="C97" s="10"/>
      <c r="D97" s="10"/>
      <c r="E97" s="4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>
      <c r="A98" s="10"/>
      <c r="B98" s="1"/>
      <c r="C98" s="10"/>
      <c r="D98" s="10"/>
      <c r="E98" s="4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>
      <c r="A99" s="10"/>
      <c r="B99" s="1"/>
      <c r="C99" s="10"/>
      <c r="D99" s="10"/>
      <c r="E99" s="4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>
      <c r="A100" s="10"/>
      <c r="B100" s="1"/>
      <c r="C100" s="10"/>
      <c r="D100" s="10"/>
      <c r="E100" s="4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>
      <c r="A101" s="10"/>
      <c r="B101" s="1"/>
      <c r="C101" s="10"/>
      <c r="D101" s="10"/>
      <c r="E101" s="4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>
      <c r="A102" s="10"/>
      <c r="B102" s="1"/>
      <c r="C102" s="10"/>
      <c r="D102" s="10"/>
      <c r="E102" s="4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>
      <c r="A103" s="10"/>
      <c r="B103" s="1"/>
      <c r="C103" s="10"/>
      <c r="D103" s="10"/>
      <c r="E103" s="4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>
      <c r="A104" s="10"/>
      <c r="B104" s="1"/>
      <c r="C104" s="10"/>
      <c r="D104" s="10"/>
      <c r="E104" s="4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>
      <c r="A105" s="10"/>
      <c r="B105" s="1"/>
      <c r="C105" s="10"/>
      <c r="D105" s="10"/>
      <c r="E105" s="4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ht="15.75" thickBot="1">
      <c r="A106" s="10"/>
      <c r="B106" s="8"/>
      <c r="C106" s="10"/>
      <c r="D106" s="10"/>
      <c r="E106" s="4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</sheetData>
  <sheetProtection password="C836" sheet="1" objects="1" scenarios="1" formatColumns="0" formatRows="0"/>
  <mergeCells count="15">
    <mergeCell ref="G10:N10"/>
    <mergeCell ref="T17:U19"/>
    <mergeCell ref="T14:U14"/>
    <mergeCell ref="T15:U16"/>
    <mergeCell ref="D13:E13"/>
    <mergeCell ref="T9:T10"/>
    <mergeCell ref="U9:U10"/>
    <mergeCell ref="T11:T12"/>
    <mergeCell ref="U11:U12"/>
    <mergeCell ref="G3:N3"/>
    <mergeCell ref="P3:R3"/>
    <mergeCell ref="T3:U3"/>
    <mergeCell ref="T5:T6"/>
    <mergeCell ref="T7:T8"/>
    <mergeCell ref="U7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2013-08-24T17:59:54Z</dcterms:modified>
</cp:coreProperties>
</file>